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27795" windowHeight="12345"/>
  </bookViews>
  <sheets>
    <sheet name="QCN" sheetId="1" r:id="rId1"/>
    <sheet name="Gemba" sheetId="2" r:id="rId2"/>
    <sheet name="Scans" sheetId="3" r:id="rId3"/>
  </sheets>
  <calcPr calcId="145621"/>
</workbook>
</file>

<file path=xl/calcChain.xml><?xml version="1.0" encoding="utf-8"?>
<calcChain xmlns="http://schemas.openxmlformats.org/spreadsheetml/2006/main">
  <c r="AL3" i="2" l="1"/>
  <c r="AL4" i="2"/>
  <c r="AL5" i="2"/>
  <c r="AL6" i="2"/>
  <c r="AL7" i="2"/>
  <c r="AL8" i="2"/>
  <c r="AL9" i="2"/>
  <c r="AL10" i="2"/>
  <c r="AL11" i="2"/>
  <c r="AL12" i="2"/>
  <c r="AL13" i="2"/>
  <c r="AL14" i="2"/>
  <c r="AL15" i="2"/>
  <c r="AL16" i="2"/>
  <c r="AL17" i="2"/>
  <c r="AL18" i="2"/>
  <c r="AL19" i="2"/>
  <c r="AL20" i="2"/>
  <c r="AL21" i="2"/>
  <c r="AL22" i="2"/>
  <c r="AL23" i="2"/>
  <c r="AL24" i="2"/>
  <c r="AL25" i="2"/>
  <c r="AL26" i="2"/>
  <c r="AL27" i="2"/>
  <c r="AL28" i="2"/>
  <c r="AL29" i="2"/>
  <c r="AL30" i="2"/>
  <c r="AL31" i="2"/>
  <c r="AL32" i="2"/>
  <c r="AL33" i="2"/>
  <c r="AL34" i="2"/>
  <c r="AL35" i="2"/>
  <c r="AL36" i="2"/>
  <c r="AL37" i="2"/>
  <c r="AL38" i="2"/>
  <c r="AL39" i="2"/>
  <c r="AL40" i="2"/>
  <c r="AL41" i="2"/>
  <c r="AL42" i="2"/>
  <c r="AL43" i="2"/>
  <c r="AL44" i="2"/>
  <c r="AL45" i="2"/>
  <c r="AL46" i="2"/>
  <c r="AL47" i="2"/>
  <c r="AL48" i="2"/>
  <c r="AL49" i="2"/>
  <c r="AL50" i="2"/>
  <c r="AL51" i="2"/>
  <c r="AL52" i="2"/>
  <c r="AL53" i="2"/>
  <c r="AL54" i="2"/>
  <c r="AL55" i="2"/>
  <c r="AL56" i="2"/>
  <c r="AL57" i="2"/>
  <c r="AL58" i="2"/>
  <c r="AL59" i="2"/>
  <c r="AL60" i="2"/>
  <c r="AL61" i="2"/>
  <c r="AL62" i="2"/>
  <c r="AL63" i="2"/>
  <c r="AL64" i="2"/>
  <c r="AL65" i="2"/>
  <c r="AL66" i="2"/>
  <c r="AL67" i="2"/>
  <c r="AL68" i="2"/>
  <c r="AL69" i="2"/>
  <c r="AL70" i="2"/>
  <c r="AL71" i="2"/>
  <c r="AL72" i="2"/>
  <c r="AL73" i="2"/>
  <c r="AL74" i="2"/>
  <c r="AL75" i="2"/>
  <c r="AL76" i="2"/>
  <c r="AL77" i="2"/>
  <c r="AL78" i="2"/>
  <c r="AL79" i="2"/>
  <c r="AL80" i="2"/>
  <c r="AL81" i="2"/>
  <c r="AL82" i="2"/>
  <c r="AL83" i="2"/>
  <c r="AL84" i="2"/>
  <c r="AL85" i="2"/>
  <c r="AL86" i="2"/>
  <c r="AL87" i="2"/>
  <c r="AL88" i="2"/>
  <c r="AL89" i="2"/>
  <c r="AL90" i="2"/>
  <c r="AL91" i="2"/>
  <c r="AL92" i="2"/>
  <c r="AL93" i="2"/>
  <c r="AL94" i="2"/>
  <c r="AL95" i="2"/>
  <c r="AL96" i="2"/>
  <c r="AL97" i="2"/>
  <c r="AL98" i="2"/>
  <c r="AL99" i="2"/>
  <c r="AL2" i="2"/>
  <c r="L68" i="1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X65" i="2"/>
  <c r="X66" i="2"/>
  <c r="X67" i="2"/>
  <c r="X68" i="2"/>
  <c r="X69" i="2"/>
  <c r="X70" i="2"/>
  <c r="X71" i="2"/>
  <c r="X72" i="2"/>
  <c r="X73" i="2"/>
  <c r="X74" i="2"/>
  <c r="X75" i="2"/>
  <c r="X76" i="2"/>
  <c r="X77" i="2"/>
  <c r="X78" i="2"/>
  <c r="X79" i="2"/>
  <c r="X80" i="2"/>
  <c r="X81" i="2"/>
  <c r="X82" i="2"/>
  <c r="X83" i="2"/>
  <c r="X84" i="2"/>
  <c r="X85" i="2"/>
  <c r="X86" i="2"/>
  <c r="X87" i="2"/>
  <c r="X88" i="2"/>
  <c r="X89" i="2"/>
  <c r="X90" i="2"/>
  <c r="X91" i="2"/>
  <c r="X92" i="2"/>
  <c r="X93" i="2"/>
  <c r="X94" i="2"/>
  <c r="X95" i="2"/>
  <c r="X96" i="2"/>
  <c r="X97" i="2"/>
  <c r="X98" i="2"/>
  <c r="X99" i="2"/>
  <c r="X2" i="2"/>
  <c r="AJ3" i="2"/>
  <c r="AJ4" i="2"/>
  <c r="AJ5" i="2"/>
  <c r="AJ6" i="2"/>
  <c r="AJ7" i="2"/>
  <c r="AJ8" i="2"/>
  <c r="AJ9" i="2"/>
  <c r="AJ10" i="2"/>
  <c r="AJ11" i="2"/>
  <c r="AJ12" i="2"/>
  <c r="AJ13" i="2"/>
  <c r="AJ14" i="2"/>
  <c r="AJ15" i="2"/>
  <c r="AJ16" i="2"/>
  <c r="AJ17" i="2"/>
  <c r="AJ18" i="2"/>
  <c r="AJ19" i="2"/>
  <c r="AJ20" i="2"/>
  <c r="AJ21" i="2"/>
  <c r="AJ22" i="2"/>
  <c r="AJ23" i="2"/>
  <c r="AJ24" i="2"/>
  <c r="AJ25" i="2"/>
  <c r="AJ26" i="2"/>
  <c r="AJ27" i="2"/>
  <c r="AJ28" i="2"/>
  <c r="AJ29" i="2"/>
  <c r="AJ30" i="2"/>
  <c r="AJ31" i="2"/>
  <c r="AJ32" i="2"/>
  <c r="AJ33" i="2"/>
  <c r="AJ34" i="2"/>
  <c r="AJ35" i="2"/>
  <c r="AJ36" i="2"/>
  <c r="AJ37" i="2"/>
  <c r="AJ38" i="2"/>
  <c r="AJ39" i="2"/>
  <c r="AJ40" i="2"/>
  <c r="AJ41" i="2"/>
  <c r="AJ42" i="2"/>
  <c r="AJ43" i="2"/>
  <c r="AJ44" i="2"/>
  <c r="AJ45" i="2"/>
  <c r="AJ46" i="2"/>
  <c r="AJ47" i="2"/>
  <c r="AJ48" i="2"/>
  <c r="AJ49" i="2"/>
  <c r="AJ50" i="2"/>
  <c r="AJ51" i="2"/>
  <c r="AJ52" i="2"/>
  <c r="AJ53" i="2"/>
  <c r="AJ54" i="2"/>
  <c r="AJ55" i="2"/>
  <c r="AJ56" i="2"/>
  <c r="AJ57" i="2"/>
  <c r="AJ58" i="2"/>
  <c r="AJ59" i="2"/>
  <c r="AJ60" i="2"/>
  <c r="AJ61" i="2"/>
  <c r="AJ62" i="2"/>
  <c r="AJ63" i="2"/>
  <c r="AJ64" i="2"/>
  <c r="AJ65" i="2"/>
  <c r="AJ66" i="2"/>
  <c r="AJ67" i="2"/>
  <c r="AJ68" i="2"/>
  <c r="AJ69" i="2"/>
  <c r="AJ70" i="2"/>
  <c r="AJ71" i="2"/>
  <c r="AJ72" i="2"/>
  <c r="AJ73" i="2"/>
  <c r="AJ74" i="2"/>
  <c r="AJ75" i="2"/>
  <c r="AJ76" i="2"/>
  <c r="AJ77" i="2"/>
  <c r="AJ78" i="2"/>
  <c r="AJ79" i="2"/>
  <c r="AJ80" i="2"/>
  <c r="AJ81" i="2"/>
  <c r="AJ82" i="2"/>
  <c r="AJ83" i="2"/>
  <c r="AJ84" i="2"/>
  <c r="AJ85" i="2"/>
  <c r="AJ86" i="2"/>
  <c r="AJ87" i="2"/>
  <c r="AJ88" i="2"/>
  <c r="AJ89" i="2"/>
  <c r="AJ90" i="2"/>
  <c r="AJ91" i="2"/>
  <c r="AJ92" i="2"/>
  <c r="AJ93" i="2"/>
  <c r="AJ94" i="2"/>
  <c r="AJ95" i="2"/>
  <c r="AJ96" i="2"/>
  <c r="AJ97" i="2"/>
  <c r="AJ98" i="2"/>
  <c r="AJ99" i="2"/>
  <c r="W3" i="2"/>
  <c r="Y3" i="2"/>
  <c r="W4" i="2"/>
  <c r="Y4" i="2"/>
  <c r="W5" i="2"/>
  <c r="Y5" i="2"/>
  <c r="W6" i="2"/>
  <c r="Y6" i="2"/>
  <c r="W7" i="2"/>
  <c r="Y7" i="2"/>
  <c r="W8" i="2"/>
  <c r="Y8" i="2"/>
  <c r="W9" i="2"/>
  <c r="Y9" i="2"/>
  <c r="W10" i="2"/>
  <c r="Y10" i="2"/>
  <c r="W11" i="2"/>
  <c r="Y11" i="2"/>
  <c r="W12" i="2"/>
  <c r="Y12" i="2"/>
  <c r="W13" i="2"/>
  <c r="Y13" i="2"/>
  <c r="W14" i="2"/>
  <c r="Y14" i="2"/>
  <c r="W15" i="2"/>
  <c r="Y15" i="2"/>
  <c r="W16" i="2"/>
  <c r="Y16" i="2"/>
  <c r="W17" i="2"/>
  <c r="Y17" i="2"/>
  <c r="W18" i="2"/>
  <c r="Y18" i="2"/>
  <c r="W19" i="2"/>
  <c r="Y19" i="2"/>
  <c r="W20" i="2"/>
  <c r="Y20" i="2"/>
  <c r="W21" i="2"/>
  <c r="Y21" i="2"/>
  <c r="W22" i="2"/>
  <c r="Y22" i="2"/>
  <c r="W23" i="2"/>
  <c r="Y23" i="2"/>
  <c r="W24" i="2"/>
  <c r="Y24" i="2"/>
  <c r="W25" i="2"/>
  <c r="Y25" i="2"/>
  <c r="W26" i="2"/>
  <c r="Y26" i="2"/>
  <c r="W27" i="2"/>
  <c r="Y27" i="2"/>
  <c r="W28" i="2"/>
  <c r="Y28" i="2"/>
  <c r="W29" i="2"/>
  <c r="Y29" i="2"/>
  <c r="W30" i="2"/>
  <c r="Y30" i="2"/>
  <c r="W31" i="2"/>
  <c r="Y31" i="2"/>
  <c r="W32" i="2"/>
  <c r="Y32" i="2"/>
  <c r="W33" i="2"/>
  <c r="Y33" i="2"/>
  <c r="W34" i="2"/>
  <c r="Y34" i="2"/>
  <c r="W35" i="2"/>
  <c r="Y35" i="2"/>
  <c r="W36" i="2"/>
  <c r="Y36" i="2"/>
  <c r="W37" i="2"/>
  <c r="Y37" i="2"/>
  <c r="W38" i="2"/>
  <c r="Y38" i="2"/>
  <c r="W39" i="2"/>
  <c r="Y39" i="2"/>
  <c r="W40" i="2"/>
  <c r="Y40" i="2"/>
  <c r="W41" i="2"/>
  <c r="Y41" i="2"/>
  <c r="W42" i="2"/>
  <c r="Y42" i="2"/>
  <c r="W43" i="2"/>
  <c r="Y43" i="2"/>
  <c r="W44" i="2"/>
  <c r="Y44" i="2"/>
  <c r="W45" i="2"/>
  <c r="Y45" i="2"/>
  <c r="W46" i="2"/>
  <c r="Y46" i="2"/>
  <c r="W47" i="2"/>
  <c r="Y47" i="2"/>
  <c r="W48" i="2"/>
  <c r="Y48" i="2"/>
  <c r="W49" i="2"/>
  <c r="Y49" i="2"/>
  <c r="W50" i="2"/>
  <c r="Y50" i="2"/>
  <c r="W51" i="2"/>
  <c r="Y51" i="2"/>
  <c r="W52" i="2"/>
  <c r="Y52" i="2"/>
  <c r="W53" i="2"/>
  <c r="Y53" i="2"/>
  <c r="W54" i="2"/>
  <c r="Y54" i="2"/>
  <c r="W55" i="2"/>
  <c r="Y55" i="2"/>
  <c r="W56" i="2"/>
  <c r="Y56" i="2"/>
  <c r="W57" i="2"/>
  <c r="Y57" i="2"/>
  <c r="W58" i="2"/>
  <c r="Y58" i="2"/>
  <c r="W59" i="2"/>
  <c r="Y59" i="2"/>
  <c r="W60" i="2"/>
  <c r="Y60" i="2"/>
  <c r="W61" i="2"/>
  <c r="Y61" i="2"/>
  <c r="W62" i="2"/>
  <c r="Y62" i="2"/>
  <c r="W63" i="2"/>
  <c r="Y63" i="2"/>
  <c r="W64" i="2"/>
  <c r="Y64" i="2"/>
  <c r="W65" i="2"/>
  <c r="Y65" i="2"/>
  <c r="W66" i="2"/>
  <c r="Y66" i="2"/>
  <c r="W67" i="2"/>
  <c r="Y67" i="2"/>
  <c r="W68" i="2"/>
  <c r="Y68" i="2"/>
  <c r="W69" i="2"/>
  <c r="Y69" i="2"/>
  <c r="W70" i="2"/>
  <c r="Y70" i="2"/>
  <c r="W71" i="2"/>
  <c r="Y71" i="2"/>
  <c r="W72" i="2"/>
  <c r="Y72" i="2"/>
  <c r="W73" i="2"/>
  <c r="Y73" i="2"/>
  <c r="W74" i="2"/>
  <c r="Y74" i="2"/>
  <c r="W75" i="2"/>
  <c r="Y75" i="2"/>
  <c r="W76" i="2"/>
  <c r="Y76" i="2"/>
  <c r="W77" i="2"/>
  <c r="Y77" i="2"/>
  <c r="W78" i="2"/>
  <c r="Y78" i="2"/>
  <c r="W79" i="2"/>
  <c r="Y79" i="2"/>
  <c r="W80" i="2"/>
  <c r="Y80" i="2"/>
  <c r="W81" i="2"/>
  <c r="Y81" i="2"/>
  <c r="W82" i="2"/>
  <c r="Y82" i="2"/>
  <c r="W83" i="2"/>
  <c r="Y83" i="2"/>
  <c r="W84" i="2"/>
  <c r="Y84" i="2"/>
  <c r="W85" i="2"/>
  <c r="Y85" i="2"/>
  <c r="W86" i="2"/>
  <c r="Y86" i="2"/>
  <c r="W87" i="2"/>
  <c r="Y87" i="2"/>
  <c r="W88" i="2"/>
  <c r="Y88" i="2"/>
  <c r="W89" i="2"/>
  <c r="Y89" i="2"/>
  <c r="W90" i="2"/>
  <c r="Y90" i="2"/>
  <c r="W91" i="2"/>
  <c r="Y91" i="2"/>
  <c r="W92" i="2"/>
  <c r="Y92" i="2"/>
  <c r="W93" i="2"/>
  <c r="Y93" i="2"/>
  <c r="W94" i="2"/>
  <c r="Y94" i="2"/>
  <c r="W95" i="2"/>
  <c r="Y95" i="2"/>
  <c r="W96" i="2"/>
  <c r="Y96" i="2"/>
  <c r="W97" i="2"/>
  <c r="Y97" i="2"/>
  <c r="W98" i="2"/>
  <c r="Y98" i="2"/>
  <c r="W99" i="2"/>
  <c r="Y99" i="2"/>
  <c r="AB99" i="2"/>
  <c r="AB98" i="2"/>
  <c r="AB97" i="2"/>
  <c r="AB96" i="2"/>
  <c r="AB95" i="2"/>
  <c r="AB94" i="2"/>
  <c r="AB93" i="2"/>
  <c r="AB92" i="2"/>
  <c r="AB91" i="2"/>
  <c r="AB90" i="2"/>
  <c r="AB89" i="2"/>
  <c r="AB88" i="2"/>
  <c r="AB87" i="2"/>
  <c r="AB86" i="2"/>
  <c r="AB85" i="2"/>
  <c r="AB84" i="2"/>
  <c r="AB83" i="2"/>
  <c r="AB82" i="2"/>
  <c r="AB81" i="2"/>
  <c r="AB80" i="2"/>
  <c r="AB79" i="2"/>
  <c r="AB78" i="2"/>
  <c r="AB77" i="2"/>
  <c r="AB76" i="2"/>
  <c r="AB75" i="2"/>
  <c r="AB74" i="2"/>
  <c r="AB73" i="2"/>
  <c r="AB72" i="2"/>
  <c r="AB71" i="2"/>
  <c r="AB70" i="2"/>
  <c r="AB69" i="2"/>
  <c r="AB68" i="2"/>
  <c r="AB67" i="2"/>
  <c r="AB66" i="2"/>
  <c r="AB65" i="2"/>
  <c r="AB64" i="2"/>
  <c r="AB63" i="2"/>
  <c r="AB62" i="2"/>
  <c r="AB61" i="2"/>
  <c r="AB60" i="2"/>
  <c r="AB59" i="2"/>
  <c r="AB58" i="2"/>
  <c r="AB57" i="2"/>
  <c r="AB56" i="2"/>
  <c r="AB55" i="2"/>
  <c r="AB54" i="2"/>
  <c r="AB53" i="2"/>
  <c r="AB52" i="2"/>
  <c r="AB51" i="2"/>
  <c r="AJ2" i="2"/>
  <c r="Y2" i="2"/>
  <c r="W2" i="2"/>
  <c r="AB3" i="2"/>
  <c r="AB4" i="2"/>
  <c r="AB5" i="2"/>
  <c r="AB6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23" i="2"/>
  <c r="AB24" i="2"/>
  <c r="AB25" i="2"/>
  <c r="AB26" i="2"/>
  <c r="AB27" i="2"/>
  <c r="AB28" i="2"/>
  <c r="AB29" i="2"/>
  <c r="AB30" i="2"/>
  <c r="AB31" i="2"/>
  <c r="AB32" i="2"/>
  <c r="AB33" i="2"/>
  <c r="AB34" i="2"/>
  <c r="AB35" i="2"/>
  <c r="AB36" i="2"/>
  <c r="AB37" i="2"/>
  <c r="AB38" i="2"/>
  <c r="AB39" i="2"/>
  <c r="AB40" i="2"/>
  <c r="AB41" i="2"/>
  <c r="AB42" i="2"/>
  <c r="AB43" i="2"/>
  <c r="AB44" i="2"/>
  <c r="AB45" i="2"/>
  <c r="AB46" i="2"/>
  <c r="AB47" i="2"/>
  <c r="AB48" i="2"/>
  <c r="AB49" i="2"/>
  <c r="AB50" i="2"/>
  <c r="AB2" i="2"/>
  <c r="C48" i="3"/>
  <c r="J48" i="3" s="1"/>
  <c r="C47" i="3"/>
  <c r="J47" i="3" s="1"/>
  <c r="C46" i="3"/>
  <c r="J46" i="3" s="1"/>
  <c r="I45" i="3"/>
  <c r="C45" i="3"/>
  <c r="J45" i="3" s="1"/>
  <c r="J44" i="3"/>
  <c r="C44" i="3"/>
  <c r="C43" i="3"/>
  <c r="J43" i="3" s="1"/>
  <c r="J42" i="3"/>
  <c r="C42" i="3"/>
  <c r="I41" i="3"/>
  <c r="C41" i="3"/>
  <c r="J41" i="3" s="1"/>
  <c r="I40" i="3"/>
  <c r="C40" i="3"/>
  <c r="J40" i="3" s="1"/>
  <c r="C39" i="3"/>
  <c r="J39" i="3" s="1"/>
  <c r="J38" i="3"/>
  <c r="C38" i="3"/>
  <c r="C37" i="3"/>
  <c r="J37" i="3" s="1"/>
  <c r="J36" i="3"/>
  <c r="C36" i="3"/>
  <c r="C35" i="3"/>
  <c r="J35" i="3" s="1"/>
  <c r="J34" i="3"/>
  <c r="I34" i="3"/>
  <c r="C34" i="3"/>
  <c r="C33" i="3"/>
  <c r="J33" i="3" s="1"/>
  <c r="C32" i="3"/>
  <c r="J32" i="3" s="1"/>
  <c r="C31" i="3"/>
  <c r="J31" i="3" s="1"/>
  <c r="I30" i="3"/>
  <c r="C30" i="3"/>
  <c r="J30" i="3" s="1"/>
  <c r="J3" i="3"/>
  <c r="J6" i="3"/>
  <c r="J7" i="3"/>
  <c r="J10" i="3"/>
  <c r="J11" i="3"/>
  <c r="J14" i="3"/>
  <c r="J15" i="3"/>
  <c r="J18" i="3"/>
  <c r="J19" i="3"/>
  <c r="J22" i="3"/>
  <c r="J23" i="3"/>
  <c r="J26" i="3"/>
  <c r="J27" i="3"/>
  <c r="J2" i="3"/>
  <c r="I2" i="3"/>
  <c r="I21" i="3"/>
  <c r="I17" i="3"/>
  <c r="I16" i="3"/>
  <c r="I7" i="3"/>
  <c r="L67" i="1"/>
  <c r="C3" i="3"/>
  <c r="C4" i="3"/>
  <c r="J4" i="3" s="1"/>
  <c r="C5" i="3"/>
  <c r="J5" i="3" s="1"/>
  <c r="C6" i="3"/>
  <c r="C7" i="3"/>
  <c r="C8" i="3"/>
  <c r="J8" i="3" s="1"/>
  <c r="C9" i="3"/>
  <c r="J9" i="3" s="1"/>
  <c r="C10" i="3"/>
  <c r="C11" i="3"/>
  <c r="C12" i="3"/>
  <c r="J12" i="3" s="1"/>
  <c r="C13" i="3"/>
  <c r="J13" i="3" s="1"/>
  <c r="C14" i="3"/>
  <c r="C15" i="3"/>
  <c r="C16" i="3"/>
  <c r="J16" i="3" s="1"/>
  <c r="C17" i="3"/>
  <c r="J17" i="3" s="1"/>
  <c r="C18" i="3"/>
  <c r="C19" i="3"/>
  <c r="C20" i="3"/>
  <c r="J20" i="3" s="1"/>
  <c r="C21" i="3"/>
  <c r="J21" i="3" s="1"/>
  <c r="C22" i="3"/>
  <c r="C23" i="3"/>
  <c r="C24" i="3"/>
  <c r="J24" i="3" s="1"/>
  <c r="C25" i="3"/>
  <c r="J25" i="3" s="1"/>
  <c r="C26" i="3"/>
  <c r="C27" i="3"/>
  <c r="C28" i="3"/>
  <c r="J28" i="3" s="1"/>
  <c r="C29" i="3"/>
  <c r="J29" i="3" s="1"/>
  <c r="C2" i="3"/>
  <c r="C67" i="1"/>
  <c r="Z41" i="2" l="1"/>
  <c r="Z31" i="2"/>
  <c r="Z96" i="2"/>
  <c r="Z92" i="2"/>
  <c r="Z88" i="2"/>
  <c r="Z84" i="2"/>
  <c r="Z80" i="2"/>
  <c r="Z76" i="2"/>
  <c r="Z72" i="2"/>
  <c r="Z68" i="2"/>
  <c r="Z64" i="2"/>
  <c r="Z30" i="2"/>
  <c r="Z26" i="2"/>
  <c r="Z22" i="2"/>
  <c r="Z18" i="2"/>
  <c r="Z14" i="2"/>
  <c r="Z99" i="2"/>
  <c r="Z95" i="2"/>
  <c r="Z91" i="2"/>
  <c r="Z75" i="2"/>
  <c r="Z71" i="2"/>
  <c r="Z59" i="2"/>
  <c r="Z55" i="2"/>
  <c r="Z27" i="2"/>
  <c r="Z67" i="2"/>
  <c r="Z23" i="2"/>
  <c r="Z2" i="2"/>
  <c r="Z56" i="2"/>
  <c r="Z19" i="2"/>
  <c r="Z15" i="2"/>
  <c r="Z60" i="2"/>
  <c r="Z52" i="2"/>
  <c r="Z37" i="2"/>
  <c r="Z33" i="2"/>
  <c r="Z29" i="2"/>
  <c r="Z21" i="2"/>
  <c r="Z17" i="2"/>
  <c r="Z9" i="2"/>
  <c r="Z5" i="2"/>
  <c r="Z90" i="2"/>
  <c r="Z42" i="2"/>
  <c r="Z10" i="2"/>
  <c r="Z6" i="2"/>
  <c r="Z98" i="2"/>
  <c r="Z94" i="2"/>
  <c r="Z43" i="2"/>
  <c r="Z39" i="2"/>
  <c r="Z35" i="2"/>
  <c r="Z11" i="2"/>
  <c r="Z7" i="2"/>
  <c r="Z3" i="2"/>
  <c r="Z48" i="2"/>
  <c r="Z44" i="2"/>
  <c r="Z40" i="2"/>
  <c r="Z36" i="2"/>
  <c r="Z32" i="2"/>
  <c r="Z28" i="2"/>
  <c r="Z24" i="2"/>
  <c r="Z20" i="2"/>
  <c r="Z16" i="2"/>
  <c r="Z4" i="2"/>
  <c r="Z63" i="2"/>
  <c r="Z47" i="2"/>
  <c r="Z38" i="2"/>
  <c r="Z34" i="2"/>
  <c r="Z8" i="2"/>
  <c r="Z97" i="2"/>
  <c r="Z93" i="2"/>
  <c r="Z89" i="2"/>
  <c r="Z49" i="2"/>
  <c r="Z13" i="2"/>
  <c r="Z12" i="2"/>
  <c r="Z25" i="2"/>
  <c r="Z85" i="2"/>
  <c r="Z81" i="2"/>
  <c r="Z77" i="2"/>
  <c r="Z73" i="2"/>
  <c r="Z69" i="2"/>
  <c r="Z65" i="2"/>
  <c r="Z61" i="2"/>
  <c r="Z57" i="2"/>
  <c r="Z53" i="2"/>
  <c r="Z45" i="2"/>
  <c r="Z86" i="2"/>
  <c r="Z82" i="2"/>
  <c r="Z78" i="2"/>
  <c r="Z74" i="2"/>
  <c r="Z70" i="2"/>
  <c r="Z66" i="2"/>
  <c r="Z62" i="2"/>
  <c r="Z58" i="2"/>
  <c r="Z54" i="2"/>
  <c r="Z50" i="2"/>
  <c r="Z46" i="2"/>
  <c r="Z87" i="2"/>
  <c r="Z83" i="2"/>
  <c r="Z79" i="2"/>
  <c r="Z51" i="2"/>
  <c r="M116" i="1" l="1"/>
  <c r="M103" i="1"/>
  <c r="M104" i="1"/>
  <c r="M105" i="1"/>
  <c r="M106" i="1"/>
  <c r="M107" i="1"/>
  <c r="M108" i="1"/>
  <c r="M109" i="1"/>
  <c r="M110" i="1"/>
  <c r="M112" i="1"/>
  <c r="M113" i="1"/>
  <c r="M114" i="1"/>
  <c r="M115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M111" i="1" s="1"/>
  <c r="L112" i="1"/>
  <c r="L113" i="1"/>
  <c r="L114" i="1"/>
  <c r="L115" i="1"/>
  <c r="L116" i="1"/>
  <c r="C8" i="1" l="1"/>
  <c r="M8" i="1" s="1"/>
  <c r="C9" i="1"/>
  <c r="M9" i="1" s="1"/>
  <c r="C10" i="1"/>
  <c r="M10" i="1" s="1"/>
  <c r="C11" i="1"/>
  <c r="M11" i="1" s="1"/>
  <c r="C12" i="1"/>
  <c r="M12" i="1" s="1"/>
  <c r="C13" i="1"/>
  <c r="M13" i="1" s="1"/>
  <c r="C14" i="1"/>
  <c r="M14" i="1" s="1"/>
  <c r="C15" i="1"/>
  <c r="M15" i="1" s="1"/>
  <c r="C16" i="1"/>
  <c r="M16" i="1" s="1"/>
  <c r="C17" i="1"/>
  <c r="M17" i="1" s="1"/>
  <c r="C18" i="1"/>
  <c r="M18" i="1" s="1"/>
  <c r="C19" i="1"/>
  <c r="M19" i="1" s="1"/>
  <c r="C20" i="1"/>
  <c r="M20" i="1" s="1"/>
  <c r="C21" i="1"/>
  <c r="M21" i="1" s="1"/>
  <c r="C22" i="1"/>
  <c r="M22" i="1" s="1"/>
  <c r="C23" i="1"/>
  <c r="M23" i="1" s="1"/>
  <c r="C24" i="1"/>
  <c r="M24" i="1" s="1"/>
  <c r="C25" i="1"/>
  <c r="M25" i="1" s="1"/>
  <c r="C26" i="1"/>
  <c r="M26" i="1" s="1"/>
  <c r="C27" i="1"/>
  <c r="M27" i="1" s="1"/>
  <c r="C28" i="1"/>
  <c r="M28" i="1" s="1"/>
  <c r="C29" i="1"/>
  <c r="M29" i="1" s="1"/>
  <c r="C30" i="1"/>
  <c r="M30" i="1" s="1"/>
  <c r="C31" i="1"/>
  <c r="M31" i="1" s="1"/>
  <c r="C32" i="1"/>
  <c r="M32" i="1" s="1"/>
  <c r="C33" i="1"/>
  <c r="M33" i="1" s="1"/>
  <c r="C34" i="1"/>
  <c r="M34" i="1" s="1"/>
  <c r="C35" i="1"/>
  <c r="M35" i="1" s="1"/>
  <c r="C36" i="1"/>
  <c r="M36" i="1" s="1"/>
  <c r="C37" i="1"/>
  <c r="M37" i="1" s="1"/>
  <c r="C38" i="1"/>
  <c r="M38" i="1" s="1"/>
  <c r="C39" i="1"/>
  <c r="M39" i="1" s="1"/>
  <c r="C40" i="1"/>
  <c r="M40" i="1" s="1"/>
  <c r="C41" i="1"/>
  <c r="M41" i="1" s="1"/>
  <c r="C42" i="1"/>
  <c r="M42" i="1" s="1"/>
  <c r="C43" i="1"/>
  <c r="M43" i="1" s="1"/>
  <c r="C44" i="1"/>
  <c r="M44" i="1" s="1"/>
  <c r="C45" i="1"/>
  <c r="M45" i="1" s="1"/>
  <c r="C46" i="1"/>
  <c r="M46" i="1" s="1"/>
  <c r="C47" i="1"/>
  <c r="M47" i="1" s="1"/>
  <c r="C48" i="1"/>
  <c r="M48" i="1" s="1"/>
  <c r="C49" i="1"/>
  <c r="M49" i="1" s="1"/>
  <c r="C50" i="1"/>
  <c r="M50" i="1" s="1"/>
  <c r="C51" i="1"/>
  <c r="M51" i="1" s="1"/>
  <c r="C52" i="1"/>
  <c r="M52" i="1" s="1"/>
  <c r="C53" i="1"/>
  <c r="M53" i="1" s="1"/>
  <c r="C54" i="1"/>
  <c r="M54" i="1" s="1"/>
  <c r="C55" i="1"/>
  <c r="M55" i="1" s="1"/>
  <c r="C56" i="1"/>
  <c r="M56" i="1" s="1"/>
  <c r="C57" i="1"/>
  <c r="M57" i="1" s="1"/>
  <c r="C58" i="1"/>
  <c r="M58" i="1" s="1"/>
  <c r="C59" i="1"/>
  <c r="M59" i="1" s="1"/>
  <c r="C60" i="1"/>
  <c r="M60" i="1" s="1"/>
  <c r="C61" i="1"/>
  <c r="M61" i="1" s="1"/>
  <c r="C62" i="1"/>
  <c r="M62" i="1" s="1"/>
  <c r="C63" i="1"/>
  <c r="M63" i="1" s="1"/>
  <c r="C64" i="1"/>
  <c r="M64" i="1" s="1"/>
  <c r="C65" i="1"/>
  <c r="M65" i="1" s="1"/>
  <c r="C66" i="1"/>
  <c r="M66" i="1" s="1"/>
  <c r="M67" i="1"/>
  <c r="C68" i="1"/>
  <c r="M68" i="1" s="1"/>
  <c r="C69" i="1"/>
  <c r="M69" i="1" s="1"/>
  <c r="C70" i="1"/>
  <c r="M70" i="1" s="1"/>
  <c r="C71" i="1"/>
  <c r="M71" i="1" s="1"/>
  <c r="C72" i="1"/>
  <c r="M72" i="1" s="1"/>
  <c r="C73" i="1"/>
  <c r="M73" i="1" s="1"/>
  <c r="C74" i="1"/>
  <c r="M74" i="1" s="1"/>
  <c r="C75" i="1"/>
  <c r="M75" i="1" s="1"/>
  <c r="C76" i="1"/>
  <c r="M76" i="1" s="1"/>
  <c r="C77" i="1"/>
  <c r="M77" i="1" s="1"/>
  <c r="C78" i="1"/>
  <c r="M78" i="1" s="1"/>
  <c r="C79" i="1"/>
  <c r="M79" i="1" s="1"/>
  <c r="C80" i="1"/>
  <c r="M80" i="1" s="1"/>
  <c r="C81" i="1"/>
  <c r="M81" i="1" s="1"/>
  <c r="C82" i="1"/>
  <c r="M82" i="1" s="1"/>
  <c r="C83" i="1"/>
  <c r="M83" i="1" s="1"/>
  <c r="C84" i="1"/>
  <c r="M84" i="1" s="1"/>
  <c r="C85" i="1"/>
  <c r="M85" i="1" s="1"/>
  <c r="C86" i="1"/>
  <c r="M86" i="1" s="1"/>
  <c r="C87" i="1"/>
  <c r="M87" i="1" s="1"/>
  <c r="C88" i="1"/>
  <c r="M88" i="1" s="1"/>
  <c r="C89" i="1"/>
  <c r="M89" i="1" s="1"/>
  <c r="C90" i="1"/>
  <c r="M90" i="1" s="1"/>
  <c r="C91" i="1"/>
  <c r="M91" i="1" s="1"/>
  <c r="C92" i="1"/>
  <c r="M92" i="1" s="1"/>
  <c r="C93" i="1"/>
  <c r="M93" i="1" s="1"/>
  <c r="C94" i="1"/>
  <c r="M94" i="1" s="1"/>
  <c r="C95" i="1"/>
  <c r="M95" i="1" s="1"/>
  <c r="C96" i="1"/>
  <c r="M96" i="1" s="1"/>
  <c r="C97" i="1"/>
  <c r="M97" i="1" s="1"/>
  <c r="C98" i="1"/>
  <c r="M98" i="1" s="1"/>
  <c r="C99" i="1"/>
  <c r="M99" i="1" s="1"/>
  <c r="C100" i="1"/>
  <c r="M100" i="1" s="1"/>
  <c r="C101" i="1"/>
  <c r="M101" i="1" s="1"/>
  <c r="C102" i="1"/>
  <c r="M102" i="1" s="1"/>
  <c r="C3" i="1"/>
  <c r="M3" i="1" s="1"/>
  <c r="C4" i="1"/>
  <c r="M4" i="1" s="1"/>
  <c r="C5" i="1"/>
  <c r="M5" i="1" s="1"/>
  <c r="C6" i="1"/>
  <c r="M6" i="1" s="1"/>
  <c r="C7" i="1"/>
  <c r="M7" i="1" s="1"/>
  <c r="C2" i="1"/>
  <c r="M2" i="1" s="1"/>
</calcChain>
</file>

<file path=xl/sharedStrings.xml><?xml version="1.0" encoding="utf-8"?>
<sst xmlns="http://schemas.openxmlformats.org/spreadsheetml/2006/main" count="1067" uniqueCount="112">
  <si>
    <t>LocationID</t>
  </si>
  <si>
    <t>ItemID</t>
  </si>
  <si>
    <t>Requester</t>
  </si>
  <si>
    <t>Assigned</t>
  </si>
  <si>
    <t>QCNType</t>
  </si>
  <si>
    <t>Details</t>
  </si>
  <si>
    <t>Updates</t>
  </si>
  <si>
    <t>DateEntered</t>
  </si>
  <si>
    <t>Date Completed</t>
  </si>
  <si>
    <t>QCNStatus</t>
  </si>
  <si>
    <t>LastUpdated</t>
  </si>
  <si>
    <t>gbutler</t>
  </si>
  <si>
    <t>dhagen</t>
  </si>
  <si>
    <t>jsmith</t>
  </si>
  <si>
    <t>ajohnson</t>
  </si>
  <si>
    <t>ajackson</t>
  </si>
  <si>
    <t>awilliams</t>
  </si>
  <si>
    <t>smiller</t>
  </si>
  <si>
    <t>New</t>
  </si>
  <si>
    <t>InReview</t>
  </si>
  <si>
    <t>InProgress</t>
  </si>
  <si>
    <t>Rejected</t>
  </si>
  <si>
    <t>OnHold</t>
  </si>
  <si>
    <t>FutureVersion</t>
  </si>
  <si>
    <t>Completed</t>
  </si>
  <si>
    <t>ADD</t>
  </si>
  <si>
    <t>CHANGE</t>
  </si>
  <si>
    <t>UPDATE</t>
  </si>
  <si>
    <t>BB001</t>
  </si>
  <si>
    <t>BB002</t>
  </si>
  <si>
    <t>BB006</t>
  </si>
  <si>
    <t>BB007</t>
  </si>
  <si>
    <t>BB008</t>
  </si>
  <si>
    <t>BB011</t>
  </si>
  <si>
    <t>BB012</t>
  </si>
  <si>
    <t>BB013</t>
  </si>
  <si>
    <t>BB016</t>
  </si>
  <si>
    <t>BB019</t>
  </si>
  <si>
    <t>BB020</t>
  </si>
  <si>
    <t>BB003</t>
  </si>
  <si>
    <t>BB004</t>
  </si>
  <si>
    <t>BB005</t>
  </si>
  <si>
    <t>BB009</t>
  </si>
  <si>
    <t>BB010</t>
  </si>
  <si>
    <t>dhagan</t>
  </si>
  <si>
    <t>Change Par Level to Suggested</t>
  </si>
  <si>
    <t>Description does not match the current description</t>
  </si>
  <si>
    <t>Update label to new standard</t>
  </si>
  <si>
    <t>Change par cart location on barcode</t>
  </si>
  <si>
    <t>Change Description</t>
  </si>
  <si>
    <t>Need to add new item 123 with a description of NewItem</t>
  </si>
  <si>
    <t>Value is fine</t>
  </si>
  <si>
    <t>Waiting for update from SupplyChain</t>
  </si>
  <si>
    <t>No Assignment yet</t>
  </si>
  <si>
    <t>Having trouble getting resources</t>
  </si>
  <si>
    <t>Waiting for new enhancements</t>
  </si>
  <si>
    <t>Currently assigned and in Review</t>
  </si>
  <si>
    <t>BB014</t>
  </si>
  <si>
    <t>BB015</t>
  </si>
  <si>
    <t>BB017</t>
  </si>
  <si>
    <t>BinQty</t>
  </si>
  <si>
    <t>gbutler@bluebin.com</t>
  </si>
  <si>
    <t>ScanDateTime</t>
  </si>
  <si>
    <t>Line</t>
  </si>
  <si>
    <t>ScanBatchID</t>
  </si>
  <si>
    <t>Insert Scan Batch</t>
  </si>
  <si>
    <t>Insert ScanLine</t>
  </si>
  <si>
    <t>Date</t>
  </si>
  <si>
    <t>AuditerUserID</t>
  </si>
  <si>
    <t>AdditionalComments</t>
  </si>
  <si>
    <t>PS_EmptyBins</t>
  </si>
  <si>
    <t>PS_BackBins</t>
  </si>
  <si>
    <t>PS_StockOuts</t>
  </si>
  <si>
    <t>PS_ReturnVolume</t>
  </si>
  <si>
    <t>PS_NonBBT</t>
  </si>
  <si>
    <t>PS_Comments</t>
  </si>
  <si>
    <t>RS_BinsFilled</t>
  </si>
  <si>
    <t>RS_BinServices</t>
  </si>
  <si>
    <t>RS_NodeSwept</t>
  </si>
  <si>
    <t>RS_NodeCorrections</t>
  </si>
  <si>
    <t>RS_ShadowedUserID</t>
  </si>
  <si>
    <t>RS_Comments</t>
  </si>
  <si>
    <t>NIS_Labels</t>
  </si>
  <si>
    <t>NIS_CardHolders</t>
  </si>
  <si>
    <t>NIS_BinsRacks</t>
  </si>
  <si>
    <t>NIS_GeneralAppearance</t>
  </si>
  <si>
    <t>NIS_Signage</t>
  </si>
  <si>
    <t>NIS_Comments</t>
  </si>
  <si>
    <t>PS_TotalScore</t>
  </si>
  <si>
    <t>RS_TotalScore</t>
  </si>
  <si>
    <t>NIS_TotalScore</t>
  </si>
  <si>
    <t>TotalScore</t>
  </si>
  <si>
    <t>Active</t>
  </si>
  <si>
    <t>PS_OrangeCones</t>
  </si>
  <si>
    <t>RS_EmptiesCollected</t>
  </si>
  <si>
    <t>SS_Supplied</t>
  </si>
  <si>
    <t>SS_KanbansPP</t>
  </si>
  <si>
    <t>SS_StockoutsMatch</t>
  </si>
  <si>
    <t>SS_HuddleBoardMatch</t>
  </si>
  <si>
    <t>SS_Comments</t>
  </si>
  <si>
    <t>SS_TotalScore</t>
  </si>
  <si>
    <t>SS_StockoutsPT</t>
  </si>
  <si>
    <t>Testing the first real image import</t>
  </si>
  <si>
    <t>BB018</t>
  </si>
  <si>
    <t>BB021</t>
  </si>
  <si>
    <t>BB022</t>
  </si>
  <si>
    <t>BB023</t>
  </si>
  <si>
    <t>BB024</t>
  </si>
  <si>
    <t>BB025</t>
  </si>
  <si>
    <t>BB026</t>
  </si>
  <si>
    <t>BB027</t>
  </si>
  <si>
    <t>Gemba 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</si>
</sst>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 tint="0.34998626667073579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 tint="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1" fillId="2" borderId="0" xfId="0" applyFont="1" applyFill="1" applyAlignment="1">
      <alignment horizontal="left"/>
    </xf>
    <xf numFmtId="14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6"/>
  <sheetViews>
    <sheetView tabSelected="1" workbookViewId="0">
      <pane ySplit="1" topLeftCell="A2" activePane="bottomLeft" state="frozen"/>
      <selection pane="bottomLeft" activeCell="E85" sqref="E85"/>
    </sheetView>
  </sheetViews>
  <sheetFormatPr defaultRowHeight="15" x14ac:dyDescent="0.25"/>
  <cols>
    <col min="1" max="1" width="10.85546875" style="1" customWidth="1"/>
    <col min="2" max="3" width="12.42578125" style="1" customWidth="1"/>
    <col min="4" max="4" width="12.140625" style="1" customWidth="1"/>
    <col min="5" max="5" width="13" style="1" customWidth="1"/>
    <col min="6" max="6" width="14.7109375" style="1" customWidth="1"/>
    <col min="7" max="7" width="37.85546875" style="1" customWidth="1"/>
    <col min="8" max="8" width="12.5703125" style="1" customWidth="1"/>
    <col min="9" max="9" width="17.5703125" style="2" customWidth="1"/>
    <col min="10" max="10" width="16.7109375" style="2" customWidth="1"/>
    <col min="11" max="11" width="18.28515625" style="1" customWidth="1"/>
    <col min="12" max="12" width="16.28515625" style="1" customWidth="1"/>
    <col min="13" max="13" width="9.140625" style="3"/>
    <col min="14" max="16384" width="9.140625" style="1"/>
  </cols>
  <sheetData>
    <row r="1" spans="1:13" x14ac:dyDescent="0.25">
      <c r="A1" s="1" t="s">
        <v>0</v>
      </c>
      <c r="B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2" t="s">
        <v>7</v>
      </c>
      <c r="J1" s="2" t="s">
        <v>8</v>
      </c>
      <c r="K1" s="1" t="s">
        <v>9</v>
      </c>
      <c r="L1" s="1" t="s">
        <v>10</v>
      </c>
    </row>
    <row r="2" spans="1:13" x14ac:dyDescent="0.25">
      <c r="A2" s="1" t="s">
        <v>28</v>
      </c>
      <c r="B2" s="1">
        <v>18</v>
      </c>
      <c r="C2" s="1" t="str">
        <f>RIGHT(("000000"&amp;B2),7)</f>
        <v>0000018</v>
      </c>
      <c r="D2" s="1" t="s">
        <v>11</v>
      </c>
      <c r="F2" s="1" t="s">
        <v>26</v>
      </c>
      <c r="G2" s="1" t="s">
        <v>45</v>
      </c>
      <c r="I2" s="2">
        <v>42309</v>
      </c>
      <c r="J2" s="2">
        <v>42318</v>
      </c>
      <c r="K2" s="1" t="s">
        <v>24</v>
      </c>
      <c r="L2" s="1" t="str">
        <f>IF(K2="Completed","CONVERT(date,(CONVERT(datetime,"&amp;J2-2&amp;",112)),101)","getdate()")</f>
        <v>CONVERT(date,(CONVERT(datetime,42316,112)),101)</v>
      </c>
      <c r="M2" s="3" t="str">
        <f>"INSERT INTO [qcn].[QCN] ([LocationID],[ItemID],[RequesterUserID],[AssignedUserID],[QCNTypeID],[Details],[Updates],[DateEntered],[DateCompleted],[QCNStatusID],[LastUpdated],[Active]) VALUES ('"&amp;A2&amp;"','"&amp;C2&amp;"',(select [BlueBinResourceID] from bluebin.BlueBinResource where Login = '"&amp;D2&amp;"'),(select [BlueBinResourceID] from bluebin.BlueBinResource where Login = '"&amp;E2&amp;"'),(select QCNTypeID from qcn.QCNType where Name = '"&amp;F2&amp;"'),'"&amp;G2&amp;"','"&amp;H2&amp;"',CONVERT(date,(CONVERT(datetime,"&amp;I2-2&amp;",112)),101),CONVERT(date,(CONVERT(datetime,"&amp;J2-2&amp;",112)),101),(select [QCNStatusID] from qcn.QCNStatus where Status = '"&amp;K2&amp;"'),"&amp;L2&amp;",1),"</f>
        <v>INSERT INTO [qcn].[QCN] ([LocationID],[ItemID],[RequesterUserID],[AssignedUserID],[QCNTypeID],[Details],[Updates],[DateEntered],[DateCompleted],[QCNStatusID],[LastUpdated],[Active]) VALUES ('BB001','0000018',(select [BlueBinResourceID] from bluebin.BlueBinResource where Login = 'gbutler'),(select [BlueBinResourceID] from bluebin.BlueBinResource where Login = ''),(select QCNTypeID from qcn.QCNType where Name = 'CHANGE'),'Change Par Level to Suggested','',CONVERT(date,(CONVERT(datetime,42307,112)),101),CONVERT(date,(CONVERT(datetime,42316,112)),101),(select [QCNStatusID] from qcn.QCNStatus where Status = 'Completed'),CONVERT(date,(CONVERT(datetime,42316,112)),101),1),</v>
      </c>
    </row>
    <row r="3" spans="1:13" x14ac:dyDescent="0.25">
      <c r="A3" s="1" t="s">
        <v>28</v>
      </c>
      <c r="B3" s="1">
        <v>5240</v>
      </c>
      <c r="C3" s="1" t="str">
        <f t="shared" ref="C3:C66" si="0">RIGHT(("000000"&amp;B3),7)</f>
        <v>0005240</v>
      </c>
      <c r="D3" s="1" t="s">
        <v>12</v>
      </c>
      <c r="E3" s="1" t="s">
        <v>12</v>
      </c>
      <c r="F3" s="1" t="s">
        <v>26</v>
      </c>
      <c r="G3" s="1" t="s">
        <v>45</v>
      </c>
      <c r="I3" s="2">
        <v>42310</v>
      </c>
      <c r="J3" s="2">
        <v>42319</v>
      </c>
      <c r="K3" s="1" t="s">
        <v>24</v>
      </c>
      <c r="L3" s="1" t="str">
        <f t="shared" ref="L3:L66" si="1">IF(K3="Completed","CONVERT(date,(CONVERT(datetime,"&amp;J3-2&amp;",112)),101)","getdate()")</f>
        <v>CONVERT(date,(CONVERT(datetime,42317,112)),101)</v>
      </c>
      <c r="M3" s="3" t="str">
        <f>" ('"&amp;A3&amp;"','"&amp;C3&amp;"',(select [BlueBinResourceID] from bluebin.BlueBinResource where Login = '"&amp;D3&amp;"'),(select [BlueBinResourceID] from bluebin.BlueBinResource where Login = '"&amp;E3&amp;"'),(select QCNTypeID from qcn.QCNType where Name = '"&amp;F3&amp;"'),'"&amp;G3&amp;"','"&amp;H3&amp;"',CONVERT(date,(CONVERT(datetime,"&amp;I3-2&amp;",112)),101),CONVERT(date,(CONVERT(datetime,"&amp;J3-2&amp;",112)),101),(select [QCNStatusID] from qcn.QCNStatus where Status = '"&amp;K3&amp;"'),"&amp;L3&amp;",1),"</f>
        <v xml:space="preserve"> ('BB001','0005240',(select [BlueBinResourceID] from bluebin.BlueBinResource where Login = 'dhagen'),(select [BlueBinResourceID] from bluebin.BlueBinResource where Login = 'dhagen'),(select QCNTypeID from qcn.QCNType where Name = 'CHANGE'),'Change Par Level to Suggested','',CONVERT(date,(CONVERT(datetime,42308,112)),101),CONVERT(date,(CONVERT(datetime,42317,112)),101),(select [QCNStatusID] from qcn.QCNStatus where Status = 'Completed'),CONVERT(date,(CONVERT(datetime,42317,112)),101),1),</v>
      </c>
    </row>
    <row r="4" spans="1:13" x14ac:dyDescent="0.25">
      <c r="A4" s="1" t="s">
        <v>28</v>
      </c>
      <c r="B4" s="1">
        <v>8673</v>
      </c>
      <c r="C4" s="1" t="str">
        <f t="shared" si="0"/>
        <v>0008673</v>
      </c>
      <c r="D4" s="1" t="s">
        <v>13</v>
      </c>
      <c r="E4" s="1" t="s">
        <v>13</v>
      </c>
      <c r="F4" s="1" t="s">
        <v>26</v>
      </c>
      <c r="G4" s="1" t="s">
        <v>45</v>
      </c>
      <c r="I4" s="2">
        <v>42311</v>
      </c>
      <c r="J4" s="2">
        <v>42320</v>
      </c>
      <c r="K4" s="1" t="s">
        <v>24</v>
      </c>
      <c r="L4" s="1" t="str">
        <f t="shared" si="1"/>
        <v>CONVERT(date,(CONVERT(datetime,42318,112)),101)</v>
      </c>
      <c r="M4" s="3" t="str">
        <f t="shared" ref="M4:M67" si="2">" ('"&amp;A4&amp;"','"&amp;C4&amp;"',(select [BlueBinResourceID] from bluebin.BlueBinResource where Login = '"&amp;D4&amp;"'),(select [BlueBinResourceID] from bluebin.BlueBinResource where Login = '"&amp;E4&amp;"'),(select QCNTypeID from qcn.QCNType where Name = '"&amp;F4&amp;"'),'"&amp;G4&amp;"','"&amp;H4&amp;"',CONVERT(date,(CONVERT(datetime,"&amp;I4-2&amp;",112)),101),CONVERT(date,(CONVERT(datetime,"&amp;J4-2&amp;",112)),101),(select [QCNStatusID] from qcn.QCNStatus where Status = '"&amp;K4&amp;"'),"&amp;L4&amp;",1),"</f>
        <v xml:space="preserve"> ('BB001','0008673',(select [BlueBinResourceID] from bluebin.BlueBinResource where Login = 'jsmith'),(select [BlueBinResourceID] from bluebin.BlueBinResource where Login = 'jsmith'),(select QCNTypeID from qcn.QCNType where Name = 'CHANGE'),'Change Par Level to Suggested','',CONVERT(date,(CONVERT(datetime,42309,112)),101),CONVERT(date,(CONVERT(datetime,42318,112)),101),(select [QCNStatusID] from qcn.QCNStatus where Status = 'Completed'),CONVERT(date,(CONVERT(datetime,42318,112)),101),1),</v>
      </c>
    </row>
    <row r="5" spans="1:13" x14ac:dyDescent="0.25">
      <c r="A5" s="1" t="s">
        <v>28</v>
      </c>
      <c r="B5" s="1">
        <v>8675</v>
      </c>
      <c r="C5" s="1" t="str">
        <f t="shared" si="0"/>
        <v>0008675</v>
      </c>
      <c r="D5" s="1" t="s">
        <v>14</v>
      </c>
      <c r="E5" s="1" t="s">
        <v>14</v>
      </c>
      <c r="F5" s="1" t="s">
        <v>26</v>
      </c>
      <c r="G5" s="1" t="s">
        <v>45</v>
      </c>
      <c r="H5" s="1" t="s">
        <v>51</v>
      </c>
      <c r="I5" s="2">
        <v>42312</v>
      </c>
      <c r="J5" s="2">
        <v>42321</v>
      </c>
      <c r="K5" s="1" t="s">
        <v>24</v>
      </c>
      <c r="L5" s="1" t="str">
        <f t="shared" si="1"/>
        <v>CONVERT(date,(CONVERT(datetime,42319,112)),101)</v>
      </c>
      <c r="M5" s="3" t="str">
        <f t="shared" si="2"/>
        <v xml:space="preserve"> ('BB001','0008675',(select [BlueBinResourceID] from bluebin.BlueBinResource where Login = 'ajohnson'),(select [BlueBinResourceID] from bluebin.BlueBinResource where Login = 'ajohnson'),(select QCNTypeID from qcn.QCNType where Name = 'CHANGE'),'Change Par Level to Suggested','Value is fine',CONVERT(date,(CONVERT(datetime,42310,112)),101),CONVERT(date,(CONVERT(datetime,42319,112)),101),(select [QCNStatusID] from qcn.QCNStatus where Status = 'Completed'),CONVERT(date,(CONVERT(datetime,42319,112)),101),1),</v>
      </c>
    </row>
    <row r="6" spans="1:13" x14ac:dyDescent="0.25">
      <c r="A6" s="1" t="s">
        <v>28</v>
      </c>
      <c r="B6" s="1">
        <v>8720</v>
      </c>
      <c r="C6" s="1" t="str">
        <f t="shared" si="0"/>
        <v>0008720</v>
      </c>
      <c r="D6" s="1" t="s">
        <v>15</v>
      </c>
      <c r="E6" s="1" t="s">
        <v>15</v>
      </c>
      <c r="F6" s="1" t="s">
        <v>26</v>
      </c>
      <c r="G6" s="1" t="s">
        <v>45</v>
      </c>
      <c r="I6" s="2">
        <v>42313</v>
      </c>
      <c r="J6" s="2">
        <v>42322</v>
      </c>
      <c r="K6" s="1" t="s">
        <v>24</v>
      </c>
      <c r="L6" s="1" t="str">
        <f t="shared" si="1"/>
        <v>CONVERT(date,(CONVERT(datetime,42320,112)),101)</v>
      </c>
      <c r="M6" s="3" t="str">
        <f t="shared" si="2"/>
        <v xml:space="preserve"> ('BB001','0008720',(select [BlueBinResourceID] from bluebin.BlueBinResource where Login = 'ajackson'),(select [BlueBinResourceID] from bluebin.BlueBinResource where Login = 'ajackson'),(select QCNTypeID from qcn.QCNType where Name = 'CHANGE'),'Change Par Level to Suggested','',CONVERT(date,(CONVERT(datetime,42311,112)),101),CONVERT(date,(CONVERT(datetime,42320,112)),101),(select [QCNStatusID] from qcn.QCNStatus where Status = 'Completed'),CONVERT(date,(CONVERT(datetime,42320,112)),101),1),</v>
      </c>
    </row>
    <row r="7" spans="1:13" x14ac:dyDescent="0.25">
      <c r="A7" s="1" t="s">
        <v>28</v>
      </c>
      <c r="B7" s="1">
        <v>8733</v>
      </c>
      <c r="C7" s="1" t="str">
        <f t="shared" si="0"/>
        <v>0008733</v>
      </c>
      <c r="D7" s="1" t="s">
        <v>16</v>
      </c>
      <c r="E7" s="1" t="s">
        <v>16</v>
      </c>
      <c r="F7" s="1" t="s">
        <v>26</v>
      </c>
      <c r="G7" s="1" t="s">
        <v>45</v>
      </c>
      <c r="H7" s="1" t="s">
        <v>55</v>
      </c>
      <c r="I7" s="2">
        <v>42314</v>
      </c>
      <c r="J7" s="2">
        <v>42323</v>
      </c>
      <c r="K7" s="1" t="s">
        <v>24</v>
      </c>
      <c r="L7" s="1" t="str">
        <f t="shared" si="1"/>
        <v>CONVERT(date,(CONVERT(datetime,42321,112)),101)</v>
      </c>
      <c r="M7" s="3" t="str">
        <f t="shared" si="2"/>
        <v xml:space="preserve"> ('BB001','0008733',(select [BlueBinResourceID] from bluebin.BlueBinResource where Login = 'awilliams'),(select [BlueBinResourceID] from bluebin.BlueBinResource where Login = 'awilliams'),(select QCNTypeID from qcn.QCNType where Name = 'CHANGE'),'Change Par Level to Suggested','Waiting for new enhancements',CONVERT(date,(CONVERT(datetime,42312,112)),101),CONVERT(date,(CONVERT(datetime,42321,112)),101),(select [QCNStatusID] from qcn.QCNStatus where Status = 'Completed'),CONVERT(date,(CONVERT(datetime,42321,112)),101),1),</v>
      </c>
    </row>
    <row r="8" spans="1:13" x14ac:dyDescent="0.25">
      <c r="A8" s="1" t="s">
        <v>28</v>
      </c>
      <c r="B8" s="1">
        <v>9417</v>
      </c>
      <c r="C8" s="1" t="str">
        <f t="shared" si="0"/>
        <v>0009417</v>
      </c>
      <c r="D8" s="1" t="s">
        <v>17</v>
      </c>
      <c r="E8" s="1" t="s">
        <v>17</v>
      </c>
      <c r="F8" s="1" t="s">
        <v>26</v>
      </c>
      <c r="G8" s="1" t="s">
        <v>45</v>
      </c>
      <c r="I8" s="2">
        <v>42315</v>
      </c>
      <c r="J8" s="2">
        <v>42319</v>
      </c>
      <c r="K8" s="1" t="s">
        <v>24</v>
      </c>
      <c r="L8" s="1" t="str">
        <f t="shared" si="1"/>
        <v>CONVERT(date,(CONVERT(datetime,42317,112)),101)</v>
      </c>
      <c r="M8" s="3" t="str">
        <f t="shared" si="2"/>
        <v xml:space="preserve"> ('BB001','0009417',(select [BlueBinResourceID] from bluebin.BlueBinResource where Login = 'smiller'),(select [BlueBinResourceID] from bluebin.BlueBinResource where Login = 'smiller'),(select QCNTypeID from qcn.QCNType where Name = 'CHANGE'),'Change Par Level to Suggested','',CONVERT(date,(CONVERT(datetime,42313,112)),101),CONVERT(date,(CONVERT(datetime,42317,112)),101),(select [QCNStatusID] from qcn.QCNStatus where Status = 'Completed'),CONVERT(date,(CONVERT(datetime,42317,112)),101),1),</v>
      </c>
    </row>
    <row r="9" spans="1:13" x14ac:dyDescent="0.25">
      <c r="A9" s="1" t="s">
        <v>28</v>
      </c>
      <c r="B9" s="1">
        <v>9436</v>
      </c>
      <c r="C9" s="1" t="str">
        <f t="shared" si="0"/>
        <v>0009436</v>
      </c>
      <c r="D9" s="1" t="s">
        <v>17</v>
      </c>
      <c r="F9" s="1" t="s">
        <v>26</v>
      </c>
      <c r="G9" s="1" t="s">
        <v>45</v>
      </c>
      <c r="H9" s="1" t="s">
        <v>53</v>
      </c>
      <c r="I9" s="2">
        <v>42316</v>
      </c>
      <c r="K9" s="1" t="s">
        <v>19</v>
      </c>
      <c r="L9" s="1" t="str">
        <f t="shared" si="1"/>
        <v>getdate()</v>
      </c>
      <c r="M9" s="3" t="str">
        <f t="shared" si="2"/>
        <v xml:space="preserve"> ('BB001','0009436',(select [BlueBinResourceID] from bluebin.BlueBinResource where Login = 'smiller'),(select [BlueBinResourceID] from bluebin.BlueBinResource where Login = ''),(select QCNTypeID from qcn.QCNType where Name = 'CHANGE'),'Change Par Level to Suggested','No Assignment yet',CONVERT(date,(CONVERT(datetime,42314,112)),101),CONVERT(date,(CONVERT(datetime,-2,112)),101),(select [QCNStatusID] from qcn.QCNStatus where Status = 'InReview'),getdate(),1),</v>
      </c>
    </row>
    <row r="10" spans="1:13" x14ac:dyDescent="0.25">
      <c r="A10" s="1" t="s">
        <v>28</v>
      </c>
      <c r="B10" s="1">
        <v>9475</v>
      </c>
      <c r="C10" s="1" t="str">
        <f t="shared" si="0"/>
        <v>0009475</v>
      </c>
      <c r="D10" s="1" t="s">
        <v>17</v>
      </c>
      <c r="F10" s="1" t="s">
        <v>26</v>
      </c>
      <c r="G10" s="1" t="s">
        <v>45</v>
      </c>
      <c r="H10" s="1" t="s">
        <v>53</v>
      </c>
      <c r="I10" s="2">
        <v>42317</v>
      </c>
      <c r="K10" s="1" t="s">
        <v>19</v>
      </c>
      <c r="L10" s="1" t="str">
        <f t="shared" si="1"/>
        <v>getdate()</v>
      </c>
      <c r="M10" s="3" t="str">
        <f t="shared" si="2"/>
        <v xml:space="preserve"> ('BB001','0009475',(select [BlueBinResourceID] from bluebin.BlueBinResource where Login = 'smiller'),(select [BlueBinResourceID] from bluebin.BlueBinResource where Login = ''),(select QCNTypeID from qcn.QCNType where Name = 'CHANGE'),'Change Par Level to Suggested','No Assignment yet',CONVERT(date,(CONVERT(datetime,42315,112)),101),CONVERT(date,(CONVERT(datetime,-2,112)),101),(select [QCNStatusID] from qcn.QCNStatus where Status = 'InReview'),getdate(),1),</v>
      </c>
    </row>
    <row r="11" spans="1:13" x14ac:dyDescent="0.25">
      <c r="A11" s="1" t="s">
        <v>29</v>
      </c>
      <c r="B11" s="1">
        <v>2207</v>
      </c>
      <c r="C11" s="1" t="str">
        <f t="shared" si="0"/>
        <v>0002207</v>
      </c>
      <c r="D11" s="1" t="s">
        <v>17</v>
      </c>
      <c r="E11" s="1" t="s">
        <v>15</v>
      </c>
      <c r="F11" s="1" t="s">
        <v>26</v>
      </c>
      <c r="G11" s="1" t="s">
        <v>45</v>
      </c>
      <c r="H11" s="1" t="s">
        <v>56</v>
      </c>
      <c r="I11" s="2">
        <v>42318</v>
      </c>
      <c r="K11" s="1" t="s">
        <v>19</v>
      </c>
      <c r="L11" s="1" t="str">
        <f t="shared" si="1"/>
        <v>getdate()</v>
      </c>
      <c r="M11" s="3" t="str">
        <f t="shared" si="2"/>
        <v xml:space="preserve"> ('BB002','0002207',(select [BlueBinResourceID] from bluebin.BlueBinResource where Login = 'smiller'),(select [BlueBinResourceID] from bluebin.BlueBinResource where Login = 'ajackson'),(select QCNTypeID from qcn.QCNType where Name = 'CHANGE'),'Change Par Level to Suggested','Currently assigned and in Review',CONVERT(date,(CONVERT(datetime,42316,112)),101),CONVERT(date,(CONVERT(datetime,-2,112)),101),(select [QCNStatusID] from qcn.QCNStatus where Status = 'InReview'),getdate(),1),</v>
      </c>
    </row>
    <row r="12" spans="1:13" x14ac:dyDescent="0.25">
      <c r="A12" s="1" t="s">
        <v>29</v>
      </c>
      <c r="B12" s="1">
        <v>2208</v>
      </c>
      <c r="C12" s="1" t="str">
        <f t="shared" si="0"/>
        <v>0002208</v>
      </c>
      <c r="D12" s="1" t="s">
        <v>17</v>
      </c>
      <c r="E12" s="1" t="s">
        <v>15</v>
      </c>
      <c r="F12" s="1" t="s">
        <v>26</v>
      </c>
      <c r="G12" s="1" t="s">
        <v>45</v>
      </c>
      <c r="H12" s="1" t="s">
        <v>56</v>
      </c>
      <c r="I12" s="2">
        <v>42319</v>
      </c>
      <c r="K12" s="1" t="s">
        <v>19</v>
      </c>
      <c r="L12" s="1" t="str">
        <f t="shared" si="1"/>
        <v>getdate()</v>
      </c>
      <c r="M12" s="3" t="str">
        <f t="shared" si="2"/>
        <v xml:space="preserve"> ('BB002','0002208',(select [BlueBinResourceID] from bluebin.BlueBinResource where Login = 'smiller'),(select [BlueBinResourceID] from bluebin.BlueBinResource where Login = 'ajackson'),(select QCNTypeID from qcn.QCNType where Name = 'CHANGE'),'Change Par Level to Suggested','Currently assigned and in Review',CONVERT(date,(CONVERT(datetime,42317,112)),101),CONVERT(date,(CONVERT(datetime,-2,112)),101),(select [QCNStatusID] from qcn.QCNStatus where Status = 'InReview'),getdate(),1),</v>
      </c>
    </row>
    <row r="13" spans="1:13" x14ac:dyDescent="0.25">
      <c r="A13" s="1" t="s">
        <v>29</v>
      </c>
      <c r="B13" s="1">
        <v>2991</v>
      </c>
      <c r="C13" s="1" t="str">
        <f t="shared" si="0"/>
        <v>0002991</v>
      </c>
      <c r="D13" s="1" t="s">
        <v>17</v>
      </c>
      <c r="E13" s="1" t="s">
        <v>15</v>
      </c>
      <c r="F13" s="1" t="s">
        <v>26</v>
      </c>
      <c r="G13" s="1" t="s">
        <v>45</v>
      </c>
      <c r="H13" s="1" t="s">
        <v>56</v>
      </c>
      <c r="I13" s="2">
        <v>42320</v>
      </c>
      <c r="J13" s="2">
        <v>42323</v>
      </c>
      <c r="K13" s="1" t="s">
        <v>24</v>
      </c>
      <c r="L13" s="1" t="str">
        <f t="shared" si="1"/>
        <v>CONVERT(date,(CONVERT(datetime,42321,112)),101)</v>
      </c>
      <c r="M13" s="3" t="str">
        <f t="shared" si="2"/>
        <v xml:space="preserve"> ('BB002','0002991',(select [BlueBinResourceID] from bluebin.BlueBinResource where Login = 'smiller'),(select [BlueBinResourceID] from bluebin.BlueBinResource where Login = 'ajackson'),(select QCNTypeID from qcn.QCNType where Name = 'CHANGE'),'Change Par Level to Suggested','Currently assigned and in Review',CONVERT(date,(CONVERT(datetime,42318,112)),101),CONVERT(date,(CONVERT(datetime,42321,112)),101),(select [QCNStatusID] from qcn.QCNStatus where Status = 'Completed'),CONVERT(date,(CONVERT(datetime,42321,112)),101),1),</v>
      </c>
    </row>
    <row r="14" spans="1:13" x14ac:dyDescent="0.25">
      <c r="A14" s="1" t="s">
        <v>29</v>
      </c>
      <c r="B14" s="1">
        <v>3892</v>
      </c>
      <c r="C14" s="1" t="str">
        <f t="shared" si="0"/>
        <v>0003892</v>
      </c>
      <c r="D14" s="1" t="s">
        <v>17</v>
      </c>
      <c r="E14" s="1" t="s">
        <v>15</v>
      </c>
      <c r="F14" s="1" t="s">
        <v>26</v>
      </c>
      <c r="G14" s="1" t="s">
        <v>45</v>
      </c>
      <c r="H14" s="1" t="s">
        <v>56</v>
      </c>
      <c r="I14" s="2">
        <v>42321</v>
      </c>
      <c r="J14" s="2">
        <v>42324</v>
      </c>
      <c r="K14" s="1" t="s">
        <v>24</v>
      </c>
      <c r="L14" s="1" t="str">
        <f t="shared" si="1"/>
        <v>CONVERT(date,(CONVERT(datetime,42322,112)),101)</v>
      </c>
      <c r="M14" s="3" t="str">
        <f t="shared" si="2"/>
        <v xml:space="preserve"> ('BB002','0003892',(select [BlueBinResourceID] from bluebin.BlueBinResource where Login = 'smiller'),(select [BlueBinResourceID] from bluebin.BlueBinResource where Login = 'ajackson'),(select QCNTypeID from qcn.QCNType where Name = 'CHANGE'),'Change Par Level to Suggested','Currently assigned and in Review',CONVERT(date,(CONVERT(datetime,42319,112)),101),CONVERT(date,(CONVERT(datetime,42322,112)),101),(select [QCNStatusID] from qcn.QCNStatus where Status = 'Completed'),CONVERT(date,(CONVERT(datetime,42322,112)),101),1),</v>
      </c>
    </row>
    <row r="15" spans="1:13" x14ac:dyDescent="0.25">
      <c r="A15" s="1" t="s">
        <v>30</v>
      </c>
      <c r="B15" s="1">
        <v>8878</v>
      </c>
      <c r="C15" s="1" t="str">
        <f t="shared" si="0"/>
        <v>0008878</v>
      </c>
      <c r="D15" s="1" t="s">
        <v>17</v>
      </c>
      <c r="E15" s="1" t="s">
        <v>15</v>
      </c>
      <c r="F15" s="1" t="s">
        <v>26</v>
      </c>
      <c r="G15" s="1" t="s">
        <v>45</v>
      </c>
      <c r="H15" s="1" t="s">
        <v>56</v>
      </c>
      <c r="I15" s="2">
        <v>42322</v>
      </c>
      <c r="J15" s="2">
        <v>42325</v>
      </c>
      <c r="K15" s="1" t="s">
        <v>24</v>
      </c>
      <c r="L15" s="1" t="str">
        <f t="shared" si="1"/>
        <v>CONVERT(date,(CONVERT(datetime,42323,112)),101)</v>
      </c>
      <c r="M15" s="3" t="str">
        <f t="shared" si="2"/>
        <v xml:space="preserve"> ('BB006','0008878',(select [BlueBinResourceID] from bluebin.BlueBinResource where Login = 'smiller'),(select [BlueBinResourceID] from bluebin.BlueBinResource where Login = 'ajackson'),(select QCNTypeID from qcn.QCNType where Name = 'CHANGE'),'Change Par Level to Suggested','Currently assigned and in Review',CONVERT(date,(CONVERT(datetime,42320,112)),101),CONVERT(date,(CONVERT(datetime,42323,112)),101),(select [QCNStatusID] from qcn.QCNStatus where Status = 'Completed'),CONVERT(date,(CONVERT(datetime,42323,112)),101),1),</v>
      </c>
    </row>
    <row r="16" spans="1:13" x14ac:dyDescent="0.25">
      <c r="A16" s="1" t="s">
        <v>30</v>
      </c>
      <c r="B16" s="1">
        <v>8879</v>
      </c>
      <c r="C16" s="1" t="str">
        <f t="shared" si="0"/>
        <v>0008879</v>
      </c>
      <c r="D16" s="1" t="s">
        <v>17</v>
      </c>
      <c r="E16" s="1" t="s">
        <v>15</v>
      </c>
      <c r="F16" s="1" t="s">
        <v>26</v>
      </c>
      <c r="G16" s="1" t="s">
        <v>45</v>
      </c>
      <c r="H16" s="1" t="s">
        <v>56</v>
      </c>
      <c r="I16" s="2">
        <v>42323</v>
      </c>
      <c r="J16" s="2">
        <v>42326</v>
      </c>
      <c r="K16" s="1" t="s">
        <v>24</v>
      </c>
      <c r="L16" s="1" t="str">
        <f t="shared" si="1"/>
        <v>CONVERT(date,(CONVERT(datetime,42324,112)),101)</v>
      </c>
      <c r="M16" s="3" t="str">
        <f t="shared" si="2"/>
        <v xml:space="preserve"> ('BB006','0008879',(select [BlueBinResourceID] from bluebin.BlueBinResource where Login = 'smiller'),(select [BlueBinResourceID] from bluebin.BlueBinResource where Login = 'ajackson'),(select QCNTypeID from qcn.QCNType where Name = 'CHANGE'),'Change Par Level to Suggested','Currently assigned and in Review',CONVERT(date,(CONVERT(datetime,42321,112)),101),CONVERT(date,(CONVERT(datetime,42324,112)),101),(select [QCNStatusID] from qcn.QCNStatus where Status = 'Completed'),CONVERT(date,(CONVERT(datetime,42324,112)),101),1),</v>
      </c>
    </row>
    <row r="17" spans="1:13" x14ac:dyDescent="0.25">
      <c r="A17" s="1" t="s">
        <v>30</v>
      </c>
      <c r="B17" s="1">
        <v>8883</v>
      </c>
      <c r="C17" s="1" t="str">
        <f t="shared" si="0"/>
        <v>0008883</v>
      </c>
      <c r="D17" s="1" t="s">
        <v>17</v>
      </c>
      <c r="E17" s="1" t="s">
        <v>15</v>
      </c>
      <c r="F17" s="1" t="s">
        <v>26</v>
      </c>
      <c r="G17" s="1" t="s">
        <v>45</v>
      </c>
      <c r="H17" s="1" t="s">
        <v>56</v>
      </c>
      <c r="I17" s="2">
        <v>42324</v>
      </c>
      <c r="J17" s="2">
        <v>42327</v>
      </c>
      <c r="K17" s="1" t="s">
        <v>24</v>
      </c>
      <c r="L17" s="1" t="str">
        <f t="shared" si="1"/>
        <v>CONVERT(date,(CONVERT(datetime,42325,112)),101)</v>
      </c>
      <c r="M17" s="3" t="str">
        <f t="shared" si="2"/>
        <v xml:space="preserve"> ('BB006','0008883',(select [BlueBinResourceID] from bluebin.BlueBinResource where Login = 'smiller'),(select [BlueBinResourceID] from bluebin.BlueBinResource where Login = 'ajackson'),(select QCNTypeID from qcn.QCNType where Name = 'CHANGE'),'Change Par Level to Suggested','Currently assigned and in Review',CONVERT(date,(CONVERT(datetime,42322,112)),101),CONVERT(date,(CONVERT(datetime,42325,112)),101),(select [QCNStatusID] from qcn.QCNStatus where Status = 'Completed'),CONVERT(date,(CONVERT(datetime,42325,112)),101),1),</v>
      </c>
    </row>
    <row r="18" spans="1:13" x14ac:dyDescent="0.25">
      <c r="A18" s="1" t="s">
        <v>30</v>
      </c>
      <c r="B18" s="1">
        <v>8884</v>
      </c>
      <c r="C18" s="1" t="str">
        <f t="shared" si="0"/>
        <v>0008884</v>
      </c>
      <c r="D18" s="1" t="s">
        <v>17</v>
      </c>
      <c r="E18" s="1" t="s">
        <v>15</v>
      </c>
      <c r="F18" s="1" t="s">
        <v>26</v>
      </c>
      <c r="G18" s="1" t="s">
        <v>45</v>
      </c>
      <c r="H18" s="1" t="s">
        <v>56</v>
      </c>
      <c r="I18" s="2">
        <v>42325</v>
      </c>
      <c r="J18" s="2">
        <v>42328</v>
      </c>
      <c r="K18" s="1" t="s">
        <v>24</v>
      </c>
      <c r="L18" s="1" t="str">
        <f t="shared" si="1"/>
        <v>CONVERT(date,(CONVERT(datetime,42326,112)),101)</v>
      </c>
      <c r="M18" s="3" t="str">
        <f t="shared" si="2"/>
        <v xml:space="preserve"> ('BB006','0008884',(select [BlueBinResourceID] from bluebin.BlueBinResource where Login = 'smiller'),(select [BlueBinResourceID] from bluebin.BlueBinResource where Login = 'ajackson'),(select QCNTypeID from qcn.QCNType where Name = 'CHANGE'),'Change Par Level to Suggested','Currently assigned and in Review',CONVERT(date,(CONVERT(datetime,42323,112)),101),CONVERT(date,(CONVERT(datetime,42326,112)),101),(select [QCNStatusID] from qcn.QCNStatus where Status = 'Completed'),CONVERT(date,(CONVERT(datetime,42326,112)),101),1),</v>
      </c>
    </row>
    <row r="19" spans="1:13" x14ac:dyDescent="0.25">
      <c r="A19" s="1" t="s">
        <v>31</v>
      </c>
      <c r="B19" s="1">
        <v>18</v>
      </c>
      <c r="C19" s="1" t="str">
        <f t="shared" si="0"/>
        <v>0000018</v>
      </c>
      <c r="D19" s="1" t="s">
        <v>17</v>
      </c>
      <c r="E19" s="1" t="s">
        <v>15</v>
      </c>
      <c r="F19" s="1" t="s">
        <v>26</v>
      </c>
      <c r="G19" s="1" t="s">
        <v>45</v>
      </c>
      <c r="H19" s="1" t="s">
        <v>55</v>
      </c>
      <c r="I19" s="2">
        <v>42326</v>
      </c>
      <c r="K19" s="1" t="s">
        <v>23</v>
      </c>
      <c r="L19" s="1" t="str">
        <f t="shared" si="1"/>
        <v>getdate()</v>
      </c>
      <c r="M19" s="3" t="str">
        <f t="shared" si="2"/>
        <v xml:space="preserve"> ('BB007','0000018',(select [BlueBinResourceID] from bluebin.BlueBinResource where Login = 'smiller'),(select [BlueBinResourceID] from bluebin.BlueBinResource where Login = 'ajackson'),(select QCNTypeID from qcn.QCNType where Name = 'CHANGE'),'Change Par Level to Suggested','Waiting for new enhancements',CONVERT(date,(CONVERT(datetime,42324,112)),101),CONVERT(date,(CONVERT(datetime,-2,112)),101),(select [QCNStatusID] from qcn.QCNStatus where Status = 'FutureVersion'),getdate(),1),</v>
      </c>
    </row>
    <row r="20" spans="1:13" x14ac:dyDescent="0.25">
      <c r="A20" s="1" t="s">
        <v>31</v>
      </c>
      <c r="B20" s="1">
        <v>5240</v>
      </c>
      <c r="C20" s="1" t="str">
        <f t="shared" si="0"/>
        <v>0005240</v>
      </c>
      <c r="D20" s="1" t="s">
        <v>17</v>
      </c>
      <c r="E20" s="1" t="s">
        <v>15</v>
      </c>
      <c r="F20" s="1" t="s">
        <v>26</v>
      </c>
      <c r="G20" s="1" t="s">
        <v>45</v>
      </c>
      <c r="H20" s="1" t="s">
        <v>55</v>
      </c>
      <c r="I20" s="2">
        <v>42346</v>
      </c>
      <c r="K20" s="1" t="s">
        <v>23</v>
      </c>
      <c r="L20" s="1" t="str">
        <f t="shared" si="1"/>
        <v>getdate()</v>
      </c>
      <c r="M20" s="3" t="str">
        <f t="shared" si="2"/>
        <v xml:space="preserve"> ('BB007','0005240',(select [BlueBinResourceID] from bluebin.BlueBinResource where Login = 'smiller'),(select [BlueBinResourceID] from bluebin.BlueBinResource where Login = 'ajackson'),(select QCNTypeID from qcn.QCNType where Name = 'CHANGE'),'Change Par Level to Suggested','Waiting for new enhancements',CONVERT(date,(CONVERT(datetime,42344,112)),101),CONVERT(date,(CONVERT(datetime,-2,112)),101),(select [QCNStatusID] from qcn.QCNStatus where Status = 'FutureVersion'),getdate(),1),</v>
      </c>
    </row>
    <row r="21" spans="1:13" x14ac:dyDescent="0.25">
      <c r="A21" s="1" t="s">
        <v>31</v>
      </c>
      <c r="B21" s="1">
        <v>8673</v>
      </c>
      <c r="C21" s="1" t="str">
        <f t="shared" si="0"/>
        <v>0008673</v>
      </c>
      <c r="D21" s="1" t="s">
        <v>17</v>
      </c>
      <c r="E21" s="1" t="s">
        <v>15</v>
      </c>
      <c r="F21" s="1" t="s">
        <v>26</v>
      </c>
      <c r="G21" s="1" t="s">
        <v>45</v>
      </c>
      <c r="H21" s="1" t="s">
        <v>51</v>
      </c>
      <c r="I21" s="2">
        <v>42356</v>
      </c>
      <c r="J21" s="2">
        <v>42369</v>
      </c>
      <c r="K21" s="1" t="s">
        <v>21</v>
      </c>
      <c r="L21" s="1" t="str">
        <f t="shared" si="1"/>
        <v>getdate()</v>
      </c>
      <c r="M21" s="3" t="str">
        <f t="shared" si="2"/>
        <v xml:space="preserve"> ('BB007','0008673',(select [BlueBinResourceID] from bluebin.BlueBinResource where Login = 'smiller'),(select [BlueBinResourceID] from bluebin.BlueBinResource where Login = 'ajackson'),(select QCNTypeID from qcn.QCNType where Name = 'CHANGE'),'Change Par Level to Suggested','Value is fine',CONVERT(date,(CONVERT(datetime,42354,112)),101),CONVERT(date,(CONVERT(datetime,42367,112)),101),(select [QCNStatusID] from qcn.QCNStatus where Status = 'Rejected'),getdate(),1),</v>
      </c>
    </row>
    <row r="22" spans="1:13" x14ac:dyDescent="0.25">
      <c r="A22" s="1" t="s">
        <v>31</v>
      </c>
      <c r="B22" s="1">
        <v>8675</v>
      </c>
      <c r="C22" s="1" t="str">
        <f t="shared" si="0"/>
        <v>0008675</v>
      </c>
      <c r="D22" s="1" t="s">
        <v>17</v>
      </c>
      <c r="E22" s="1" t="s">
        <v>13</v>
      </c>
      <c r="F22" s="1" t="s">
        <v>26</v>
      </c>
      <c r="G22" s="1" t="s">
        <v>45</v>
      </c>
      <c r="H22" s="1" t="s">
        <v>51</v>
      </c>
      <c r="I22" s="2">
        <v>42357</v>
      </c>
      <c r="J22" s="2">
        <v>42370</v>
      </c>
      <c r="K22" s="1" t="s">
        <v>21</v>
      </c>
      <c r="L22" s="1" t="str">
        <f t="shared" si="1"/>
        <v>getdate()</v>
      </c>
      <c r="M22" s="3" t="str">
        <f t="shared" si="2"/>
        <v xml:space="preserve"> ('BB007','0008675',(select [BlueBinResourceID] from bluebin.BlueBinResource where Login = 'smiller'),(select [BlueBinResourceID] from bluebin.BlueBinResource where Login = 'jsmith'),(select QCNTypeID from qcn.QCNType where Name = 'CHANGE'),'Change Par Level to Suggested','Value is fine',CONVERT(date,(CONVERT(datetime,42355,112)),101),CONVERT(date,(CONVERT(datetime,42368,112)),101),(select [QCNStatusID] from qcn.QCNStatus where Status = 'Rejected'),getdate(),1),</v>
      </c>
    </row>
    <row r="23" spans="1:13" x14ac:dyDescent="0.25">
      <c r="A23" s="1" t="s">
        <v>31</v>
      </c>
      <c r="B23" s="1">
        <v>8720</v>
      </c>
      <c r="C23" s="1" t="str">
        <f t="shared" si="0"/>
        <v>0008720</v>
      </c>
      <c r="D23" s="1" t="s">
        <v>17</v>
      </c>
      <c r="E23" s="1" t="s">
        <v>13</v>
      </c>
      <c r="F23" s="1" t="s">
        <v>26</v>
      </c>
      <c r="G23" s="1" t="s">
        <v>45</v>
      </c>
      <c r="H23" s="1" t="s">
        <v>51</v>
      </c>
      <c r="I23" s="2">
        <v>42330</v>
      </c>
      <c r="J23" s="2">
        <v>42371</v>
      </c>
      <c r="K23" s="1" t="s">
        <v>21</v>
      </c>
      <c r="L23" s="1" t="str">
        <f t="shared" si="1"/>
        <v>getdate()</v>
      </c>
      <c r="M23" s="3" t="str">
        <f t="shared" si="2"/>
        <v xml:space="preserve"> ('BB007','0008720',(select [BlueBinResourceID] from bluebin.BlueBinResource where Login = 'smiller'),(select [BlueBinResourceID] from bluebin.BlueBinResource where Login = 'jsmith'),(select QCNTypeID from qcn.QCNType where Name = 'CHANGE'),'Change Par Level to Suggested','Value is fine',CONVERT(date,(CONVERT(datetime,42328,112)),101),CONVERT(date,(CONVERT(datetime,42369,112)),101),(select [QCNStatusID] from qcn.QCNStatus where Status = 'Rejected'),getdate(),1),</v>
      </c>
    </row>
    <row r="24" spans="1:13" x14ac:dyDescent="0.25">
      <c r="A24" s="1" t="s">
        <v>31</v>
      </c>
      <c r="B24" s="1">
        <v>8733</v>
      </c>
      <c r="C24" s="1" t="str">
        <f t="shared" si="0"/>
        <v>0008733</v>
      </c>
      <c r="D24" s="1" t="s">
        <v>17</v>
      </c>
      <c r="E24" s="1" t="s">
        <v>13</v>
      </c>
      <c r="F24" s="1" t="s">
        <v>27</v>
      </c>
      <c r="G24" s="1" t="s">
        <v>47</v>
      </c>
      <c r="H24" s="1" t="s">
        <v>52</v>
      </c>
      <c r="I24" s="2">
        <v>42331</v>
      </c>
      <c r="K24" s="1" t="s">
        <v>22</v>
      </c>
      <c r="L24" s="1" t="str">
        <f t="shared" si="1"/>
        <v>getdate()</v>
      </c>
      <c r="M24" s="3" t="str">
        <f t="shared" si="2"/>
        <v xml:space="preserve"> ('BB007','0008733',(select [BlueBinResourceID] from bluebin.BlueBinResource where Login = 'smiller'),(select [BlueBinResourceID] from bluebin.BlueBinResource where Login = 'jsmith'),(select QCNTypeID from qcn.QCNType where Name = 'UPDATE'),'Update label to new standard','Waiting for update from SupplyChain',CONVERT(date,(CONVERT(datetime,42329,112)),101),CONVERT(date,(CONVERT(datetime,-2,112)),101),(select [QCNStatusID] from qcn.QCNStatus where Status = 'OnHold'),getdate(),1),</v>
      </c>
    </row>
    <row r="25" spans="1:13" x14ac:dyDescent="0.25">
      <c r="A25" s="1" t="s">
        <v>31</v>
      </c>
      <c r="B25" s="1">
        <v>8742</v>
      </c>
      <c r="C25" s="1" t="str">
        <f t="shared" si="0"/>
        <v>0008742</v>
      </c>
      <c r="D25" s="1" t="s">
        <v>17</v>
      </c>
      <c r="E25" s="1" t="s">
        <v>13</v>
      </c>
      <c r="F25" s="1" t="s">
        <v>27</v>
      </c>
      <c r="G25" s="1" t="s">
        <v>47</v>
      </c>
      <c r="H25" s="1" t="s">
        <v>52</v>
      </c>
      <c r="I25" s="2">
        <v>42332</v>
      </c>
      <c r="K25" s="1" t="s">
        <v>22</v>
      </c>
      <c r="L25" s="1" t="str">
        <f t="shared" si="1"/>
        <v>getdate()</v>
      </c>
      <c r="M25" s="3" t="str">
        <f t="shared" si="2"/>
        <v xml:space="preserve"> ('BB007','0008742',(select [BlueBinResourceID] from bluebin.BlueBinResource where Login = 'smiller'),(select [BlueBinResourceID] from bluebin.BlueBinResource where Login = 'jsmith'),(select QCNTypeID from qcn.QCNType where Name = 'UPDATE'),'Update label to new standard','Waiting for update from SupplyChain',CONVERT(date,(CONVERT(datetime,42330,112)),101),CONVERT(date,(CONVERT(datetime,-2,112)),101),(select [QCNStatusID] from qcn.QCNStatus where Status = 'OnHold'),getdate(),1),</v>
      </c>
    </row>
    <row r="26" spans="1:13" x14ac:dyDescent="0.25">
      <c r="A26" s="1" t="s">
        <v>31</v>
      </c>
      <c r="B26" s="1">
        <v>8776</v>
      </c>
      <c r="C26" s="1" t="str">
        <f t="shared" si="0"/>
        <v>0008776</v>
      </c>
      <c r="D26" s="1" t="s">
        <v>17</v>
      </c>
      <c r="E26" s="1" t="s">
        <v>13</v>
      </c>
      <c r="F26" s="1" t="s">
        <v>27</v>
      </c>
      <c r="G26" s="1" t="s">
        <v>47</v>
      </c>
      <c r="H26" s="1" t="s">
        <v>52</v>
      </c>
      <c r="I26" s="2">
        <v>42333</v>
      </c>
      <c r="J26" s="2">
        <v>42335</v>
      </c>
      <c r="K26" s="1" t="s">
        <v>24</v>
      </c>
      <c r="L26" s="1" t="str">
        <f t="shared" si="1"/>
        <v>CONVERT(date,(CONVERT(datetime,42333,112)),101)</v>
      </c>
      <c r="M26" s="3" t="str">
        <f t="shared" si="2"/>
        <v xml:space="preserve"> ('BB007','0008776',(select [BlueBinResourceID] from bluebin.BlueBinResource where Login = 'smiller'),(select [BlueBinResourceID] from bluebin.BlueBinResource where Login = 'jsmith'),(select QCNTypeID from qcn.QCNType where Name = 'UPDATE'),'Update label to new standard','Waiting for update from SupplyChain',CONVERT(date,(CONVERT(datetime,42331,112)),101),CONVERT(date,(CONVERT(datetime,42333,112)),101),(select [QCNStatusID] from qcn.QCNStatus where Status = 'Completed'),CONVERT(date,(CONVERT(datetime,42333,112)),101),1),</v>
      </c>
    </row>
    <row r="27" spans="1:13" x14ac:dyDescent="0.25">
      <c r="A27" s="1" t="s">
        <v>31</v>
      </c>
      <c r="B27" s="1">
        <v>8780</v>
      </c>
      <c r="C27" s="1" t="str">
        <f t="shared" si="0"/>
        <v>0008780</v>
      </c>
      <c r="D27" s="1" t="s">
        <v>17</v>
      </c>
      <c r="E27" s="1" t="s">
        <v>13</v>
      </c>
      <c r="F27" s="1" t="s">
        <v>27</v>
      </c>
      <c r="G27" s="1" t="s">
        <v>47</v>
      </c>
      <c r="H27" s="1" t="s">
        <v>52</v>
      </c>
      <c r="I27" s="2">
        <v>42338</v>
      </c>
      <c r="J27" s="2">
        <v>42343</v>
      </c>
      <c r="K27" s="1" t="s">
        <v>24</v>
      </c>
      <c r="L27" s="1" t="str">
        <f t="shared" si="1"/>
        <v>CONVERT(date,(CONVERT(datetime,42341,112)),101)</v>
      </c>
      <c r="M27" s="3" t="str">
        <f t="shared" si="2"/>
        <v xml:space="preserve"> ('BB007','0008780',(select [BlueBinResourceID] from bluebin.BlueBinResource where Login = 'smiller'),(select [BlueBinResourceID] from bluebin.BlueBinResource where Login = 'jsmith'),(select QCNTypeID from qcn.QCNType where Name = 'UPDATE'),'Update label to new standard','Waiting for update from SupplyChain',CONVERT(date,(CONVERT(datetime,42336,112)),101),CONVERT(date,(CONVERT(datetime,42341,112)),101),(select [QCNStatusID] from qcn.QCNStatus where Status = 'Completed'),CONVERT(date,(CONVERT(datetime,42341,112)),101),1),</v>
      </c>
    </row>
    <row r="28" spans="1:13" x14ac:dyDescent="0.25">
      <c r="A28" s="1" t="s">
        <v>31</v>
      </c>
      <c r="B28" s="1">
        <v>8826</v>
      </c>
      <c r="C28" s="1" t="str">
        <f t="shared" si="0"/>
        <v>0008826</v>
      </c>
      <c r="D28" s="1" t="s">
        <v>17</v>
      </c>
      <c r="E28" s="1" t="s">
        <v>13</v>
      </c>
      <c r="F28" s="1" t="s">
        <v>27</v>
      </c>
      <c r="G28" s="1" t="s">
        <v>47</v>
      </c>
      <c r="H28" s="1" t="s">
        <v>52</v>
      </c>
      <c r="I28" s="2">
        <v>42339</v>
      </c>
      <c r="J28" s="2">
        <v>42344</v>
      </c>
      <c r="K28" s="1" t="s">
        <v>24</v>
      </c>
      <c r="L28" s="1" t="str">
        <f t="shared" si="1"/>
        <v>CONVERT(date,(CONVERT(datetime,42342,112)),101)</v>
      </c>
      <c r="M28" s="3" t="str">
        <f t="shared" si="2"/>
        <v xml:space="preserve"> ('BB007','0008826',(select [BlueBinResourceID] from bluebin.BlueBinResource where Login = 'smiller'),(select [BlueBinResourceID] from bluebin.BlueBinResource where Login = 'jsmith'),(select QCNTypeID from qcn.QCNType where Name = 'UPDATE'),'Update label to new standard','Waiting for update from SupplyChain',CONVERT(date,(CONVERT(datetime,42337,112)),101),CONVERT(date,(CONVERT(datetime,42342,112)),101),(select [QCNStatusID] from qcn.QCNStatus where Status = 'Completed'),CONVERT(date,(CONVERT(datetime,42342,112)),101),1),</v>
      </c>
    </row>
    <row r="29" spans="1:13" x14ac:dyDescent="0.25">
      <c r="A29" s="1" t="s">
        <v>32</v>
      </c>
      <c r="B29" s="1">
        <v>3899</v>
      </c>
      <c r="C29" s="1" t="str">
        <f t="shared" si="0"/>
        <v>0003899</v>
      </c>
      <c r="D29" s="1" t="s">
        <v>17</v>
      </c>
      <c r="E29" s="1" t="s">
        <v>44</v>
      </c>
      <c r="F29" s="1" t="s">
        <v>27</v>
      </c>
      <c r="G29" s="1" t="s">
        <v>47</v>
      </c>
      <c r="I29" s="2">
        <v>42336</v>
      </c>
      <c r="K29" s="1" t="s">
        <v>20</v>
      </c>
      <c r="L29" s="1" t="str">
        <f t="shared" si="1"/>
        <v>getdate()</v>
      </c>
      <c r="M29" s="3" t="str">
        <f t="shared" si="2"/>
        <v xml:space="preserve"> ('BB008','0003899',(select [BlueBinResourceID] from bluebin.BlueBinResource where Login = 'smiller'),(select [BlueBinResourceID] from bluebin.BlueBinResource where Login = 'dhagan'),(select QCNTypeID from qcn.QCNType where Name = 'UPDATE'),'Update label to new standard','',CONVERT(date,(CONVERT(datetime,42334,112)),101),CONVERT(date,(CONVERT(datetime,-2,112)),101),(select [QCNStatusID] from qcn.QCNStatus where Status = 'InProgress'),getdate(),1),</v>
      </c>
    </row>
    <row r="30" spans="1:13" x14ac:dyDescent="0.25">
      <c r="A30" s="1" t="s">
        <v>32</v>
      </c>
      <c r="B30" s="1">
        <v>3900</v>
      </c>
      <c r="C30" s="1" t="str">
        <f t="shared" si="0"/>
        <v>0003900</v>
      </c>
      <c r="D30" s="1" t="s">
        <v>17</v>
      </c>
      <c r="E30" s="1" t="s">
        <v>44</v>
      </c>
      <c r="F30" s="1" t="s">
        <v>27</v>
      </c>
      <c r="G30" s="1" t="s">
        <v>47</v>
      </c>
      <c r="I30" s="2">
        <v>42337</v>
      </c>
      <c r="K30" s="1" t="s">
        <v>20</v>
      </c>
      <c r="L30" s="1" t="str">
        <f t="shared" si="1"/>
        <v>getdate()</v>
      </c>
      <c r="M30" s="3" t="str">
        <f t="shared" si="2"/>
        <v xml:space="preserve"> ('BB008','0003900',(select [BlueBinResourceID] from bluebin.BlueBinResource where Login = 'smiller'),(select [BlueBinResourceID] from bluebin.BlueBinResource where Login = 'dhagan'),(select QCNTypeID from qcn.QCNType where Name = 'UPDATE'),'Update label to new standard','',CONVERT(date,(CONVERT(datetime,42335,112)),101),CONVERT(date,(CONVERT(datetime,-2,112)),101),(select [QCNStatusID] from qcn.QCNStatus where Status = 'InProgress'),getdate(),1),</v>
      </c>
    </row>
    <row r="31" spans="1:13" x14ac:dyDescent="0.25">
      <c r="A31" s="1" t="s">
        <v>32</v>
      </c>
      <c r="B31" s="1">
        <v>4425</v>
      </c>
      <c r="C31" s="1" t="str">
        <f t="shared" si="0"/>
        <v>0004425</v>
      </c>
      <c r="D31" s="1" t="s">
        <v>17</v>
      </c>
      <c r="E31" s="1" t="s">
        <v>44</v>
      </c>
      <c r="F31" s="1" t="s">
        <v>27</v>
      </c>
      <c r="G31" s="1" t="s">
        <v>47</v>
      </c>
      <c r="I31" s="2">
        <v>42338</v>
      </c>
      <c r="K31" s="1" t="s">
        <v>20</v>
      </c>
      <c r="L31" s="1" t="str">
        <f t="shared" si="1"/>
        <v>getdate()</v>
      </c>
      <c r="M31" s="3" t="str">
        <f t="shared" si="2"/>
        <v xml:space="preserve"> ('BB008','0004425',(select [BlueBinResourceID] from bluebin.BlueBinResource where Login = 'smiller'),(select [BlueBinResourceID] from bluebin.BlueBinResource where Login = 'dhagan'),(select QCNTypeID from qcn.QCNType where Name = 'UPDATE'),'Update label to new standard','',CONVERT(date,(CONVERT(datetime,42336,112)),101),CONVERT(date,(CONVERT(datetime,-2,112)),101),(select [QCNStatusID] from qcn.QCNStatus where Status = 'InProgress'),getdate(),1),</v>
      </c>
    </row>
    <row r="32" spans="1:13" x14ac:dyDescent="0.25">
      <c r="A32" s="1" t="s">
        <v>32</v>
      </c>
      <c r="B32" s="1">
        <v>8475</v>
      </c>
      <c r="C32" s="1" t="str">
        <f t="shared" si="0"/>
        <v>0008475</v>
      </c>
      <c r="D32" s="1" t="s">
        <v>17</v>
      </c>
      <c r="E32" s="1" t="s">
        <v>44</v>
      </c>
      <c r="F32" s="1" t="s">
        <v>27</v>
      </c>
      <c r="G32" s="1" t="s">
        <v>47</v>
      </c>
      <c r="I32" s="2">
        <v>42339</v>
      </c>
      <c r="K32" s="1" t="s">
        <v>20</v>
      </c>
      <c r="L32" s="1" t="str">
        <f t="shared" si="1"/>
        <v>getdate()</v>
      </c>
      <c r="M32" s="3" t="str">
        <f t="shared" si="2"/>
        <v xml:space="preserve"> ('BB008','0008475',(select [BlueBinResourceID] from bluebin.BlueBinResource where Login = 'smiller'),(select [BlueBinResourceID] from bluebin.BlueBinResource where Login = 'dhagan'),(select QCNTypeID from qcn.QCNType where Name = 'UPDATE'),'Update label to new standard','',CONVERT(date,(CONVERT(datetime,42337,112)),101),CONVERT(date,(CONVERT(datetime,-2,112)),101),(select [QCNStatusID] from qcn.QCNStatus where Status = 'InProgress'),getdate(),1),</v>
      </c>
    </row>
    <row r="33" spans="1:13" x14ac:dyDescent="0.25">
      <c r="A33" s="1" t="s">
        <v>32</v>
      </c>
      <c r="B33" s="1">
        <v>8671</v>
      </c>
      <c r="C33" s="1" t="str">
        <f t="shared" si="0"/>
        <v>0008671</v>
      </c>
      <c r="D33" s="1" t="s">
        <v>17</v>
      </c>
      <c r="E33" s="1" t="s">
        <v>44</v>
      </c>
      <c r="F33" s="1" t="s">
        <v>27</v>
      </c>
      <c r="G33" s="1" t="s">
        <v>47</v>
      </c>
      <c r="I33" s="2">
        <v>42340</v>
      </c>
      <c r="K33" s="1" t="s">
        <v>20</v>
      </c>
      <c r="L33" s="1" t="str">
        <f t="shared" si="1"/>
        <v>getdate()</v>
      </c>
      <c r="M33" s="3" t="str">
        <f t="shared" si="2"/>
        <v xml:space="preserve"> ('BB008','0008671',(select [BlueBinResourceID] from bluebin.BlueBinResource where Login = 'smiller'),(select [BlueBinResourceID] from bluebin.BlueBinResource where Login = 'dhagan'),(select QCNTypeID from qcn.QCNType where Name = 'UPDATE'),'Update label to new standard','',CONVERT(date,(CONVERT(datetime,42338,112)),101),CONVERT(date,(CONVERT(datetime,-2,112)),101),(select [QCNStatusID] from qcn.QCNStatus where Status = 'InProgress'),getdate(),1),</v>
      </c>
    </row>
    <row r="34" spans="1:13" x14ac:dyDescent="0.25">
      <c r="A34" s="1" t="s">
        <v>32</v>
      </c>
      <c r="B34" s="1">
        <v>8689</v>
      </c>
      <c r="C34" s="1" t="str">
        <f t="shared" si="0"/>
        <v>0008689</v>
      </c>
      <c r="D34" s="1" t="s">
        <v>17</v>
      </c>
      <c r="E34" s="1" t="s">
        <v>44</v>
      </c>
      <c r="F34" s="1" t="s">
        <v>27</v>
      </c>
      <c r="G34" s="1" t="s">
        <v>47</v>
      </c>
      <c r="H34" s="1" t="s">
        <v>54</v>
      </c>
      <c r="I34" s="2">
        <v>42341</v>
      </c>
      <c r="K34" s="1" t="s">
        <v>20</v>
      </c>
      <c r="L34" s="1" t="str">
        <f t="shared" si="1"/>
        <v>getdate()</v>
      </c>
      <c r="M34" s="3" t="str">
        <f t="shared" si="2"/>
        <v xml:space="preserve"> ('BB008','0008689',(select [BlueBinResourceID] from bluebin.BlueBinResource where Login = 'smiller'),(select [BlueBinResourceID] from bluebin.BlueBinResource where Login = 'dhagan'),(select QCNTypeID from qcn.QCNType where Name = 'UPDATE'),'Update label to new standard','Having trouble getting resources',CONVERT(date,(CONVERT(datetime,42339,112)),101),CONVERT(date,(CONVERT(datetime,-2,112)),101),(select [QCNStatusID] from qcn.QCNStatus where Status = 'InProgress'),getdate(),1),</v>
      </c>
    </row>
    <row r="35" spans="1:13" x14ac:dyDescent="0.25">
      <c r="A35" s="1" t="s">
        <v>32</v>
      </c>
      <c r="B35" s="1">
        <v>8690</v>
      </c>
      <c r="C35" s="1" t="str">
        <f t="shared" si="0"/>
        <v>0008690</v>
      </c>
      <c r="D35" s="1" t="s">
        <v>17</v>
      </c>
      <c r="E35" s="1" t="s">
        <v>44</v>
      </c>
      <c r="F35" s="1" t="s">
        <v>26</v>
      </c>
      <c r="G35" s="1" t="s">
        <v>46</v>
      </c>
      <c r="H35" s="1" t="s">
        <v>54</v>
      </c>
      <c r="I35" s="2">
        <v>42342</v>
      </c>
      <c r="K35" s="1" t="s">
        <v>20</v>
      </c>
      <c r="L35" s="1" t="str">
        <f t="shared" si="1"/>
        <v>getdate()</v>
      </c>
      <c r="M35" s="3" t="str">
        <f t="shared" si="2"/>
        <v xml:space="preserve"> ('BB008','0008690',(select [BlueBinResourceID] from bluebin.BlueBinResource where Login = 'smiller'),(select [BlueBinResourceID] from bluebin.BlueBinResource where Login = 'dhagan'),(select QCNTypeID from qcn.QCNType where Name = 'CHANGE'),'Description does not match the current description','Having trouble getting resources',CONVERT(date,(CONVERT(datetime,42340,112)),101),CONVERT(date,(CONVERT(datetime,-2,112)),101),(select [QCNStatusID] from qcn.QCNStatus where Status = 'InProgress'),getdate(),1),</v>
      </c>
    </row>
    <row r="36" spans="1:13" x14ac:dyDescent="0.25">
      <c r="A36" s="1" t="s">
        <v>32</v>
      </c>
      <c r="B36" s="1">
        <v>8704</v>
      </c>
      <c r="C36" s="1" t="str">
        <f t="shared" si="0"/>
        <v>0008704</v>
      </c>
      <c r="D36" s="1" t="s">
        <v>17</v>
      </c>
      <c r="E36" s="1" t="s">
        <v>44</v>
      </c>
      <c r="F36" s="1" t="s">
        <v>26</v>
      </c>
      <c r="G36" s="1" t="s">
        <v>46</v>
      </c>
      <c r="H36" s="1" t="s">
        <v>54</v>
      </c>
      <c r="I36" s="2">
        <v>42343</v>
      </c>
      <c r="K36" s="1" t="s">
        <v>20</v>
      </c>
      <c r="L36" s="1" t="str">
        <f t="shared" si="1"/>
        <v>getdate()</v>
      </c>
      <c r="M36" s="3" t="str">
        <f t="shared" si="2"/>
        <v xml:space="preserve"> ('BB008','0008704',(select [BlueBinResourceID] from bluebin.BlueBinResource where Login = 'smiller'),(select [BlueBinResourceID] from bluebin.BlueBinResource where Login = 'dhagan'),(select QCNTypeID from qcn.QCNType where Name = 'CHANGE'),'Description does not match the current description','Having trouble getting resources',CONVERT(date,(CONVERT(datetime,42341,112)),101),CONVERT(date,(CONVERT(datetime,-2,112)),101),(select [QCNStatusID] from qcn.QCNStatus where Status = 'InProgress'),getdate(),1),</v>
      </c>
    </row>
    <row r="37" spans="1:13" x14ac:dyDescent="0.25">
      <c r="A37" s="1" t="s">
        <v>32</v>
      </c>
      <c r="B37" s="1">
        <v>8707</v>
      </c>
      <c r="C37" s="1" t="str">
        <f t="shared" si="0"/>
        <v>0008707</v>
      </c>
      <c r="D37" s="1" t="s">
        <v>17</v>
      </c>
      <c r="E37" s="1" t="s">
        <v>13</v>
      </c>
      <c r="F37" s="1" t="s">
        <v>26</v>
      </c>
      <c r="G37" s="1" t="s">
        <v>46</v>
      </c>
      <c r="H37" s="1" t="s">
        <v>54</v>
      </c>
      <c r="I37" s="2">
        <v>42344</v>
      </c>
      <c r="K37" s="1" t="s">
        <v>20</v>
      </c>
      <c r="L37" s="1" t="str">
        <f t="shared" si="1"/>
        <v>getdate()</v>
      </c>
      <c r="M37" s="3" t="str">
        <f t="shared" si="2"/>
        <v xml:space="preserve"> ('BB008','0008707',(select [BlueBinResourceID] from bluebin.BlueBinResource where Login = 'smiller'),(select [BlueBinResourceID] from bluebin.BlueBinResource where Login = 'jsmith'),(select QCNTypeID from qcn.QCNType where Name = 'CHANGE'),'Description does not match the current description','Having trouble getting resources',CONVERT(date,(CONVERT(datetime,42342,112)),101),CONVERT(date,(CONVERT(datetime,-2,112)),101),(select [QCNStatusID] from qcn.QCNStatus where Status = 'InProgress'),getdate(),1),</v>
      </c>
    </row>
    <row r="38" spans="1:13" x14ac:dyDescent="0.25">
      <c r="A38" s="1" t="s">
        <v>32</v>
      </c>
      <c r="B38" s="1">
        <v>8718</v>
      </c>
      <c r="C38" s="1" t="str">
        <f t="shared" si="0"/>
        <v>0008718</v>
      </c>
      <c r="D38" s="1" t="s">
        <v>17</v>
      </c>
      <c r="E38" s="1" t="s">
        <v>13</v>
      </c>
      <c r="F38" s="1" t="s">
        <v>26</v>
      </c>
      <c r="G38" s="1" t="s">
        <v>46</v>
      </c>
      <c r="I38" s="2">
        <v>42345</v>
      </c>
      <c r="K38" s="1" t="s">
        <v>20</v>
      </c>
      <c r="L38" s="1" t="str">
        <f t="shared" si="1"/>
        <v>getdate()</v>
      </c>
      <c r="M38" s="3" t="str">
        <f t="shared" si="2"/>
        <v xml:space="preserve"> ('BB008','0008718',(select [BlueBinResourceID] from bluebin.BlueBinResource where Login = 'smiller'),(select [BlueBinResourceID] from bluebin.BlueBinResource where Login = 'jsmith'),(select QCNTypeID from qcn.QCNType where Name = 'CHANGE'),'Description does not match the current description','',CONVERT(date,(CONVERT(datetime,42343,112)),101),CONVERT(date,(CONVERT(datetime,-2,112)),101),(select [QCNStatusID] from qcn.QCNStatus where Status = 'InProgress'),getdate(),1),</v>
      </c>
    </row>
    <row r="39" spans="1:13" x14ac:dyDescent="0.25">
      <c r="A39" s="1" t="s">
        <v>32</v>
      </c>
      <c r="B39" s="1">
        <v>8749</v>
      </c>
      <c r="C39" s="1" t="str">
        <f t="shared" si="0"/>
        <v>0008749</v>
      </c>
      <c r="D39" s="1" t="s">
        <v>17</v>
      </c>
      <c r="E39" s="1" t="s">
        <v>13</v>
      </c>
      <c r="F39" s="1" t="s">
        <v>26</v>
      </c>
      <c r="G39" s="1" t="s">
        <v>46</v>
      </c>
      <c r="I39" s="2">
        <v>42346</v>
      </c>
      <c r="K39" s="1" t="s">
        <v>20</v>
      </c>
      <c r="L39" s="1" t="str">
        <f t="shared" si="1"/>
        <v>getdate()</v>
      </c>
      <c r="M39" s="3" t="str">
        <f t="shared" si="2"/>
        <v xml:space="preserve"> ('BB008','0008749',(select [BlueBinResourceID] from bluebin.BlueBinResource where Login = 'smiller'),(select [BlueBinResourceID] from bluebin.BlueBinResource where Login = 'jsmith'),(select QCNTypeID from qcn.QCNType where Name = 'CHANGE'),'Description does not match the current description','',CONVERT(date,(CONVERT(datetime,42344,112)),101),CONVERT(date,(CONVERT(datetime,-2,112)),101),(select [QCNStatusID] from qcn.QCNStatus where Status = 'InProgress'),getdate(),1),</v>
      </c>
    </row>
    <row r="40" spans="1:13" x14ac:dyDescent="0.25">
      <c r="A40" s="1" t="s">
        <v>32</v>
      </c>
      <c r="B40" s="1">
        <v>8752</v>
      </c>
      <c r="C40" s="1" t="str">
        <f t="shared" si="0"/>
        <v>0008752</v>
      </c>
      <c r="D40" s="1" t="s">
        <v>17</v>
      </c>
      <c r="E40" s="1" t="s">
        <v>13</v>
      </c>
      <c r="F40" s="1" t="s">
        <v>26</v>
      </c>
      <c r="G40" s="1" t="s">
        <v>46</v>
      </c>
      <c r="I40" s="2">
        <v>42356</v>
      </c>
      <c r="K40" s="1" t="s">
        <v>20</v>
      </c>
      <c r="L40" s="1" t="str">
        <f t="shared" si="1"/>
        <v>getdate()</v>
      </c>
      <c r="M40" s="3" t="str">
        <f t="shared" si="2"/>
        <v xml:space="preserve"> ('BB008','0008752',(select [BlueBinResourceID] from bluebin.BlueBinResource where Login = 'smiller'),(select [BlueBinResourceID] from bluebin.BlueBinResource where Login = 'jsmith'),(select QCNTypeID from qcn.QCNType where Name = 'CHANGE'),'Description does not match the current description','',CONVERT(date,(CONVERT(datetime,42354,112)),101),CONVERT(date,(CONVERT(datetime,-2,112)),101),(select [QCNStatusID] from qcn.QCNStatus where Status = 'InProgress'),getdate(),1),</v>
      </c>
    </row>
    <row r="41" spans="1:13" x14ac:dyDescent="0.25">
      <c r="A41" s="1" t="s">
        <v>32</v>
      </c>
      <c r="B41" s="1">
        <v>8753</v>
      </c>
      <c r="C41" s="1" t="str">
        <f t="shared" si="0"/>
        <v>0008753</v>
      </c>
      <c r="D41" s="1" t="s">
        <v>17</v>
      </c>
      <c r="E41" s="1" t="s">
        <v>13</v>
      </c>
      <c r="F41" s="1" t="s">
        <v>26</v>
      </c>
      <c r="G41" s="1" t="s">
        <v>46</v>
      </c>
      <c r="I41" s="2">
        <v>42357</v>
      </c>
      <c r="J41" s="2">
        <v>42359</v>
      </c>
      <c r="K41" s="1" t="s">
        <v>24</v>
      </c>
      <c r="L41" s="1" t="str">
        <f t="shared" si="1"/>
        <v>CONVERT(date,(CONVERT(datetime,42357,112)),101)</v>
      </c>
      <c r="M41" s="3" t="str">
        <f t="shared" si="2"/>
        <v xml:space="preserve"> ('BB008','0008753',(select [BlueBinResourceID] from bluebin.BlueBinResource where Login = 'smiller'),(select [BlueBinResourceID] from bluebin.BlueBinResource where Login = 'jsmith'),(select QCNTypeID from qcn.QCNType where Name = 'CHANGE'),'Description does not match the current description','',CONVERT(date,(CONVERT(datetime,42355,112)),101),CONVERT(date,(CONVERT(datetime,42357,112)),101),(select [QCNStatusID] from qcn.QCNStatus where Status = 'Completed'),CONVERT(date,(CONVERT(datetime,42357,112)),101),1),</v>
      </c>
    </row>
    <row r="42" spans="1:13" x14ac:dyDescent="0.25">
      <c r="A42" s="1" t="s">
        <v>32</v>
      </c>
      <c r="B42" s="1">
        <v>8754</v>
      </c>
      <c r="C42" s="1" t="str">
        <f t="shared" si="0"/>
        <v>0008754</v>
      </c>
      <c r="D42" s="1" t="s">
        <v>17</v>
      </c>
      <c r="E42" s="1" t="s">
        <v>13</v>
      </c>
      <c r="F42" s="1" t="s">
        <v>26</v>
      </c>
      <c r="G42" s="1" t="s">
        <v>46</v>
      </c>
      <c r="I42" s="2">
        <v>42349</v>
      </c>
      <c r="J42" s="2">
        <v>42360</v>
      </c>
      <c r="K42" s="1" t="s">
        <v>24</v>
      </c>
      <c r="L42" s="1" t="str">
        <f t="shared" si="1"/>
        <v>CONVERT(date,(CONVERT(datetime,42358,112)),101)</v>
      </c>
      <c r="M42" s="3" t="str">
        <f t="shared" si="2"/>
        <v xml:space="preserve"> ('BB008','0008754',(select [BlueBinResourceID] from bluebin.BlueBinResource where Login = 'smiller'),(select [BlueBinResourceID] from bluebin.BlueBinResource where Login = 'jsmith'),(select QCNTypeID from qcn.QCNType where Name = 'CHANGE'),'Description does not match the current description','',CONVERT(date,(CONVERT(datetime,42347,112)),101),CONVERT(date,(CONVERT(datetime,42358,112)),101),(select [QCNStatusID] from qcn.QCNStatus where Status = 'Completed'),CONVERT(date,(CONVERT(datetime,42358,112)),101),1),</v>
      </c>
    </row>
    <row r="43" spans="1:13" x14ac:dyDescent="0.25">
      <c r="A43" s="1" t="s">
        <v>32</v>
      </c>
      <c r="B43" s="1">
        <v>8755</v>
      </c>
      <c r="C43" s="1" t="str">
        <f t="shared" si="0"/>
        <v>0008755</v>
      </c>
      <c r="D43" s="1" t="s">
        <v>16</v>
      </c>
      <c r="E43" s="1" t="s">
        <v>13</v>
      </c>
      <c r="F43" s="1" t="s">
        <v>26</v>
      </c>
      <c r="G43" s="1" t="s">
        <v>46</v>
      </c>
      <c r="I43" s="2">
        <v>42350</v>
      </c>
      <c r="J43" s="2">
        <v>42361</v>
      </c>
      <c r="K43" s="1" t="s">
        <v>24</v>
      </c>
      <c r="L43" s="1" t="str">
        <f t="shared" si="1"/>
        <v>CONVERT(date,(CONVERT(datetime,42359,112)),101)</v>
      </c>
      <c r="M43" s="3" t="str">
        <f t="shared" si="2"/>
        <v xml:space="preserve"> ('BB008','0008755',(select [BlueBinResourceID] from bluebin.BlueBinResource where Login = 'awilliams'),(select [BlueBinResourceID] from bluebin.BlueBinResource where Login = 'jsmith'),(select QCNTypeID from qcn.QCNType where Name = 'CHANGE'),'Description does not match the current description','',CONVERT(date,(CONVERT(datetime,42348,112)),101),CONVERT(date,(CONVERT(datetime,42359,112)),101),(select [QCNStatusID] from qcn.QCNStatus where Status = 'Completed'),CONVERT(date,(CONVERT(datetime,42359,112)),101),1),</v>
      </c>
    </row>
    <row r="44" spans="1:13" x14ac:dyDescent="0.25">
      <c r="A44" s="1" t="s">
        <v>32</v>
      </c>
      <c r="B44" s="1">
        <v>8756</v>
      </c>
      <c r="C44" s="1" t="str">
        <f t="shared" si="0"/>
        <v>0008756</v>
      </c>
      <c r="D44" s="1" t="s">
        <v>16</v>
      </c>
      <c r="E44" s="1" t="s">
        <v>15</v>
      </c>
      <c r="F44" s="1" t="s">
        <v>27</v>
      </c>
      <c r="G44" s="1" t="s">
        <v>48</v>
      </c>
      <c r="I44" s="2">
        <v>42351</v>
      </c>
      <c r="J44" s="2">
        <v>42362</v>
      </c>
      <c r="K44" s="1" t="s">
        <v>24</v>
      </c>
      <c r="L44" s="1" t="str">
        <f t="shared" si="1"/>
        <v>CONVERT(date,(CONVERT(datetime,42360,112)),101)</v>
      </c>
      <c r="M44" s="3" t="str">
        <f t="shared" si="2"/>
        <v xml:space="preserve"> ('BB008','0008756',(select [BlueBinResourceID] from bluebin.BlueBinResource where Login = 'awilliams'),(select [BlueBinResourceID] from bluebin.BlueBinResource where Login = 'ajackson'),(select QCNTypeID from qcn.QCNType where Name = 'UPDATE'),'Change par cart location on barcode','',CONVERT(date,(CONVERT(datetime,42349,112)),101),CONVERT(date,(CONVERT(datetime,42360,112)),101),(select [QCNStatusID] from qcn.QCNStatus where Status = 'Completed'),CONVERT(date,(CONVERT(datetime,42360,112)),101),1),</v>
      </c>
    </row>
    <row r="45" spans="1:13" x14ac:dyDescent="0.25">
      <c r="A45" s="1" t="s">
        <v>32</v>
      </c>
      <c r="B45" s="1">
        <v>8758</v>
      </c>
      <c r="C45" s="1" t="str">
        <f t="shared" si="0"/>
        <v>0008758</v>
      </c>
      <c r="D45" s="1" t="s">
        <v>16</v>
      </c>
      <c r="E45" s="1" t="s">
        <v>15</v>
      </c>
      <c r="F45" s="1" t="s">
        <v>27</v>
      </c>
      <c r="G45" s="1" t="s">
        <v>48</v>
      </c>
      <c r="I45" s="2">
        <v>42352</v>
      </c>
      <c r="J45" s="2">
        <v>42363</v>
      </c>
      <c r="K45" s="1" t="s">
        <v>24</v>
      </c>
      <c r="L45" s="1" t="str">
        <f t="shared" si="1"/>
        <v>CONVERT(date,(CONVERT(datetime,42361,112)),101)</v>
      </c>
      <c r="M45" s="3" t="str">
        <f t="shared" si="2"/>
        <v xml:space="preserve"> ('BB008','0008758',(select [BlueBinResourceID] from bluebin.BlueBinResource where Login = 'awilliams'),(select [BlueBinResourceID] from bluebin.BlueBinResource where Login = 'ajackson'),(select QCNTypeID from qcn.QCNType where Name = 'UPDATE'),'Change par cart location on barcode','',CONVERT(date,(CONVERT(datetime,42350,112)),101),CONVERT(date,(CONVERT(datetime,42361,112)),101),(select [QCNStatusID] from qcn.QCNStatus where Status = 'Completed'),CONVERT(date,(CONVERT(datetime,42361,112)),101),1),</v>
      </c>
    </row>
    <row r="46" spans="1:13" x14ac:dyDescent="0.25">
      <c r="A46" s="1" t="s">
        <v>32</v>
      </c>
      <c r="B46" s="1">
        <v>8759</v>
      </c>
      <c r="C46" s="1" t="str">
        <f t="shared" si="0"/>
        <v>0008759</v>
      </c>
      <c r="D46" s="1" t="s">
        <v>16</v>
      </c>
      <c r="E46" s="1" t="s">
        <v>15</v>
      </c>
      <c r="F46" s="1" t="s">
        <v>27</v>
      </c>
      <c r="G46" s="1" t="s">
        <v>48</v>
      </c>
      <c r="I46" s="2">
        <v>42353</v>
      </c>
      <c r="J46" s="2">
        <v>42364</v>
      </c>
      <c r="K46" s="1" t="s">
        <v>24</v>
      </c>
      <c r="L46" s="1" t="str">
        <f t="shared" si="1"/>
        <v>CONVERT(date,(CONVERT(datetime,42362,112)),101)</v>
      </c>
      <c r="M46" s="3" t="str">
        <f t="shared" si="2"/>
        <v xml:space="preserve"> ('BB008','0008759',(select [BlueBinResourceID] from bluebin.BlueBinResource where Login = 'awilliams'),(select [BlueBinResourceID] from bluebin.BlueBinResource where Login = 'ajackson'),(select QCNTypeID from qcn.QCNType where Name = 'UPDATE'),'Change par cart location on barcode','',CONVERT(date,(CONVERT(datetime,42351,112)),101),CONVERT(date,(CONVERT(datetime,42362,112)),101),(select [QCNStatusID] from qcn.QCNStatus where Status = 'Completed'),CONVERT(date,(CONVERT(datetime,42362,112)),101),1),</v>
      </c>
    </row>
    <row r="47" spans="1:13" x14ac:dyDescent="0.25">
      <c r="A47" s="1" t="s">
        <v>32</v>
      </c>
      <c r="B47" s="1">
        <v>8770</v>
      </c>
      <c r="C47" s="1" t="str">
        <f t="shared" si="0"/>
        <v>0008770</v>
      </c>
      <c r="D47" s="1" t="s">
        <v>16</v>
      </c>
      <c r="E47" s="1" t="s">
        <v>15</v>
      </c>
      <c r="F47" s="1" t="s">
        <v>27</v>
      </c>
      <c r="G47" s="1" t="s">
        <v>48</v>
      </c>
      <c r="I47" s="2">
        <v>42354</v>
      </c>
      <c r="J47" s="2">
        <v>42365</v>
      </c>
      <c r="K47" s="1" t="s">
        <v>24</v>
      </c>
      <c r="L47" s="1" t="str">
        <f t="shared" si="1"/>
        <v>CONVERT(date,(CONVERT(datetime,42363,112)),101)</v>
      </c>
      <c r="M47" s="3" t="str">
        <f t="shared" si="2"/>
        <v xml:space="preserve"> ('BB008','0008770',(select [BlueBinResourceID] from bluebin.BlueBinResource where Login = 'awilliams'),(select [BlueBinResourceID] from bluebin.BlueBinResource where Login = 'ajackson'),(select QCNTypeID from qcn.QCNType where Name = 'UPDATE'),'Change par cart location on barcode','',CONVERT(date,(CONVERT(datetime,42352,112)),101),CONVERT(date,(CONVERT(datetime,42363,112)),101),(select [QCNStatusID] from qcn.QCNStatus where Status = 'Completed'),CONVERT(date,(CONVERT(datetime,42363,112)),101),1),</v>
      </c>
    </row>
    <row r="48" spans="1:13" x14ac:dyDescent="0.25">
      <c r="A48" s="1" t="s">
        <v>32</v>
      </c>
      <c r="B48" s="1">
        <v>8771</v>
      </c>
      <c r="C48" s="1" t="str">
        <f t="shared" si="0"/>
        <v>0008771</v>
      </c>
      <c r="D48" s="1" t="s">
        <v>16</v>
      </c>
      <c r="E48" s="1" t="s">
        <v>15</v>
      </c>
      <c r="F48" s="1" t="s">
        <v>27</v>
      </c>
      <c r="G48" s="1" t="s">
        <v>48</v>
      </c>
      <c r="I48" s="2">
        <v>42355</v>
      </c>
      <c r="J48" s="2">
        <v>42366</v>
      </c>
      <c r="K48" s="1" t="s">
        <v>24</v>
      </c>
      <c r="L48" s="1" t="str">
        <f t="shared" si="1"/>
        <v>CONVERT(date,(CONVERT(datetime,42364,112)),101)</v>
      </c>
      <c r="M48" s="3" t="str">
        <f t="shared" si="2"/>
        <v xml:space="preserve"> ('BB008','0008771',(select [BlueBinResourceID] from bluebin.BlueBinResource where Login = 'awilliams'),(select [BlueBinResourceID] from bluebin.BlueBinResource where Login = 'ajackson'),(select QCNTypeID from qcn.QCNType where Name = 'UPDATE'),'Change par cart location on barcode','',CONVERT(date,(CONVERT(datetime,42353,112)),101),CONVERT(date,(CONVERT(datetime,42364,112)),101),(select [QCNStatusID] from qcn.QCNStatus where Status = 'Completed'),CONVERT(date,(CONVERT(datetime,42364,112)),101),1),</v>
      </c>
    </row>
    <row r="49" spans="1:13" x14ac:dyDescent="0.25">
      <c r="A49" s="1" t="s">
        <v>32</v>
      </c>
      <c r="B49" s="1">
        <v>8772</v>
      </c>
      <c r="C49" s="1" t="str">
        <f t="shared" si="0"/>
        <v>0008772</v>
      </c>
      <c r="D49" s="1" t="s">
        <v>16</v>
      </c>
      <c r="E49" s="1" t="s">
        <v>15</v>
      </c>
      <c r="F49" s="1" t="s">
        <v>27</v>
      </c>
      <c r="G49" s="1" t="s">
        <v>48</v>
      </c>
      <c r="I49" s="2">
        <v>42356</v>
      </c>
      <c r="J49" s="2">
        <v>42356</v>
      </c>
      <c r="K49" s="1" t="s">
        <v>24</v>
      </c>
      <c r="L49" s="1" t="str">
        <f t="shared" si="1"/>
        <v>CONVERT(date,(CONVERT(datetime,42354,112)),101)</v>
      </c>
      <c r="M49" s="3" t="str">
        <f t="shared" si="2"/>
        <v xml:space="preserve"> ('BB008','0008772',(select [BlueBinResourceID] from bluebin.BlueBinResource where Login = 'awilliams'),(select [BlueBinResourceID] from bluebin.BlueBinResource where Login = 'ajackson'),(select QCNTypeID from qcn.QCNType where Name = 'UPDATE'),'Change par cart location on barcode','',CONVERT(date,(CONVERT(datetime,42354,112)),101),CONVERT(date,(CONVERT(datetime,42354,112)),101),(select [QCNStatusID] from qcn.QCNStatus where Status = 'Completed'),CONVERT(date,(CONVERT(datetime,42354,112)),101),1),</v>
      </c>
    </row>
    <row r="50" spans="1:13" x14ac:dyDescent="0.25">
      <c r="A50" s="1" t="s">
        <v>32</v>
      </c>
      <c r="B50" s="1">
        <v>8773</v>
      </c>
      <c r="C50" s="1" t="str">
        <f t="shared" si="0"/>
        <v>0008773</v>
      </c>
      <c r="D50" s="1" t="s">
        <v>16</v>
      </c>
      <c r="E50" s="1" t="s">
        <v>15</v>
      </c>
      <c r="F50" s="1" t="s">
        <v>27</v>
      </c>
      <c r="G50" s="1" t="s">
        <v>48</v>
      </c>
      <c r="I50" s="2">
        <v>42357</v>
      </c>
      <c r="J50" s="2">
        <v>42357</v>
      </c>
      <c r="K50" s="1" t="s">
        <v>24</v>
      </c>
      <c r="L50" s="1" t="str">
        <f t="shared" si="1"/>
        <v>CONVERT(date,(CONVERT(datetime,42355,112)),101)</v>
      </c>
      <c r="M50" s="3" t="str">
        <f t="shared" si="2"/>
        <v xml:space="preserve"> ('BB008','0008773',(select [BlueBinResourceID] from bluebin.BlueBinResource where Login = 'awilliams'),(select [BlueBinResourceID] from bluebin.BlueBinResource where Login = 'ajackson'),(select QCNTypeID from qcn.QCNType where Name = 'UPDATE'),'Change par cart location on barcode','',CONVERT(date,(CONVERT(datetime,42355,112)),101),CONVERT(date,(CONVERT(datetime,42355,112)),101),(select [QCNStatusID] from qcn.QCNStatus where Status = 'Completed'),CONVERT(date,(CONVERT(datetime,42355,112)),101),1),</v>
      </c>
    </row>
    <row r="51" spans="1:13" x14ac:dyDescent="0.25">
      <c r="A51" s="1" t="s">
        <v>32</v>
      </c>
      <c r="B51" s="1">
        <v>8774</v>
      </c>
      <c r="C51" s="1" t="str">
        <f t="shared" si="0"/>
        <v>0008774</v>
      </c>
      <c r="D51" s="1" t="s">
        <v>16</v>
      </c>
      <c r="E51" s="1" t="s">
        <v>15</v>
      </c>
      <c r="F51" s="1" t="s">
        <v>27</v>
      </c>
      <c r="G51" s="1" t="s">
        <v>48</v>
      </c>
      <c r="I51" s="2">
        <v>42358</v>
      </c>
      <c r="J51" s="2">
        <v>42358</v>
      </c>
      <c r="K51" s="1" t="s">
        <v>24</v>
      </c>
      <c r="L51" s="1" t="str">
        <f t="shared" si="1"/>
        <v>CONVERT(date,(CONVERT(datetime,42356,112)),101)</v>
      </c>
      <c r="M51" s="3" t="str">
        <f t="shared" si="2"/>
        <v xml:space="preserve"> ('BB008','0008774',(select [BlueBinResourceID] from bluebin.BlueBinResource where Login = 'awilliams'),(select [BlueBinResourceID] from bluebin.BlueBinResource where Login = 'ajackson'),(select QCNTypeID from qcn.QCNType where Name = 'UPDATE'),'Change par cart location on barcode','',CONVERT(date,(CONVERT(datetime,42356,112)),101),CONVERT(date,(CONVERT(datetime,42356,112)),101),(select [QCNStatusID] from qcn.QCNStatus where Status = 'Completed'),CONVERT(date,(CONVERT(datetime,42356,112)),101),1),</v>
      </c>
    </row>
    <row r="52" spans="1:13" x14ac:dyDescent="0.25">
      <c r="A52" s="1" t="s">
        <v>32</v>
      </c>
      <c r="B52" s="1">
        <v>8781</v>
      </c>
      <c r="C52" s="1" t="str">
        <f t="shared" si="0"/>
        <v>0008781</v>
      </c>
      <c r="D52" s="1" t="s">
        <v>16</v>
      </c>
      <c r="E52" s="1" t="s">
        <v>15</v>
      </c>
      <c r="F52" s="1" t="s">
        <v>27</v>
      </c>
      <c r="G52" s="1" t="s">
        <v>48</v>
      </c>
      <c r="I52" s="2">
        <v>42359</v>
      </c>
      <c r="J52" s="2">
        <v>42359</v>
      </c>
      <c r="K52" s="1" t="s">
        <v>24</v>
      </c>
      <c r="L52" s="1" t="str">
        <f t="shared" si="1"/>
        <v>CONVERT(date,(CONVERT(datetime,42357,112)),101)</v>
      </c>
      <c r="M52" s="3" t="str">
        <f t="shared" si="2"/>
        <v xml:space="preserve"> ('BB008','0008781',(select [BlueBinResourceID] from bluebin.BlueBinResource where Login = 'awilliams'),(select [BlueBinResourceID] from bluebin.BlueBinResource where Login = 'ajackson'),(select QCNTypeID from qcn.QCNType where Name = 'UPDATE'),'Change par cart location on barcode','',CONVERT(date,(CONVERT(datetime,42357,112)),101),CONVERT(date,(CONVERT(datetime,42357,112)),101),(select [QCNStatusID] from qcn.QCNStatus where Status = 'Completed'),CONVERT(date,(CONVERT(datetime,42357,112)),101),1),</v>
      </c>
    </row>
    <row r="53" spans="1:13" x14ac:dyDescent="0.25">
      <c r="A53" s="1" t="s">
        <v>32</v>
      </c>
      <c r="B53" s="1">
        <v>8783</v>
      </c>
      <c r="C53" s="1" t="str">
        <f t="shared" si="0"/>
        <v>0008783</v>
      </c>
      <c r="D53" s="1" t="s">
        <v>16</v>
      </c>
      <c r="E53" s="1" t="s">
        <v>15</v>
      </c>
      <c r="F53" s="1" t="s">
        <v>27</v>
      </c>
      <c r="G53" s="1" t="s">
        <v>48</v>
      </c>
      <c r="I53" s="2">
        <v>42360</v>
      </c>
      <c r="J53" s="2">
        <v>42360</v>
      </c>
      <c r="K53" s="1" t="s">
        <v>24</v>
      </c>
      <c r="L53" s="1" t="str">
        <f t="shared" si="1"/>
        <v>CONVERT(date,(CONVERT(datetime,42358,112)),101)</v>
      </c>
      <c r="M53" s="3" t="str">
        <f t="shared" si="2"/>
        <v xml:space="preserve"> ('BB008','0008783',(select [BlueBinResourceID] from bluebin.BlueBinResource where Login = 'awilliams'),(select [BlueBinResourceID] from bluebin.BlueBinResource where Login = 'ajackson'),(select QCNTypeID from qcn.QCNType where Name = 'UPDATE'),'Change par cart location on barcode','',CONVERT(date,(CONVERT(datetime,42358,112)),101),CONVERT(date,(CONVERT(datetime,42358,112)),101),(select [QCNStatusID] from qcn.QCNStatus where Status = 'Completed'),CONVERT(date,(CONVERT(datetime,42358,112)),101),1),</v>
      </c>
    </row>
    <row r="54" spans="1:13" x14ac:dyDescent="0.25">
      <c r="A54" s="1" t="s">
        <v>32</v>
      </c>
      <c r="B54" s="1">
        <v>8785</v>
      </c>
      <c r="C54" s="1" t="str">
        <f t="shared" si="0"/>
        <v>0008785</v>
      </c>
      <c r="D54" s="1" t="s">
        <v>16</v>
      </c>
      <c r="E54" s="1" t="s">
        <v>13</v>
      </c>
      <c r="F54" s="1" t="s">
        <v>27</v>
      </c>
      <c r="G54" s="1" t="s">
        <v>48</v>
      </c>
      <c r="I54" s="2">
        <v>42361</v>
      </c>
      <c r="J54" s="2">
        <v>42370</v>
      </c>
      <c r="K54" s="1" t="s">
        <v>24</v>
      </c>
      <c r="L54" s="1" t="str">
        <f t="shared" si="1"/>
        <v>CONVERT(date,(CONVERT(datetime,42368,112)),101)</v>
      </c>
      <c r="M54" s="3" t="str">
        <f t="shared" si="2"/>
        <v xml:space="preserve"> ('BB008','0008785',(select [BlueBinResourceID] from bluebin.BlueBinResource where Login = 'awilliams'),(select [BlueBinResourceID] from bluebin.BlueBinResource where Login = 'jsmith'),(select QCNTypeID from qcn.QCNType where Name = 'UPDATE'),'Change par cart location on barcode','',CONVERT(date,(CONVERT(datetime,42359,112)),101),CONVERT(date,(CONVERT(datetime,42368,112)),101),(select [QCNStatusID] from qcn.QCNStatus where Status = 'Completed'),CONVERT(date,(CONVERT(datetime,42368,112)),101),1),</v>
      </c>
    </row>
    <row r="55" spans="1:13" x14ac:dyDescent="0.25">
      <c r="A55" s="1" t="s">
        <v>32</v>
      </c>
      <c r="B55" s="1">
        <v>8786</v>
      </c>
      <c r="C55" s="1" t="str">
        <f t="shared" si="0"/>
        <v>0008786</v>
      </c>
      <c r="D55" s="1" t="s">
        <v>16</v>
      </c>
      <c r="E55" s="1" t="s">
        <v>13</v>
      </c>
      <c r="F55" s="1" t="s">
        <v>27</v>
      </c>
      <c r="G55" s="1" t="s">
        <v>48</v>
      </c>
      <c r="I55" s="2">
        <v>42362</v>
      </c>
      <c r="J55" s="2">
        <v>42371</v>
      </c>
      <c r="K55" s="1" t="s">
        <v>24</v>
      </c>
      <c r="L55" s="1" t="str">
        <f t="shared" si="1"/>
        <v>CONVERT(date,(CONVERT(datetime,42369,112)),101)</v>
      </c>
      <c r="M55" s="3" t="str">
        <f t="shared" si="2"/>
        <v xml:space="preserve"> ('BB008','0008786',(select [BlueBinResourceID] from bluebin.BlueBinResource where Login = 'awilliams'),(select [BlueBinResourceID] from bluebin.BlueBinResource where Login = 'jsmith'),(select QCNTypeID from qcn.QCNType where Name = 'UPDATE'),'Change par cart location on barcode','',CONVERT(date,(CONVERT(datetime,42360,112)),101),CONVERT(date,(CONVERT(datetime,42369,112)),101),(select [QCNStatusID] from qcn.QCNStatus where Status = 'Completed'),CONVERT(date,(CONVERT(datetime,42369,112)),101),1),</v>
      </c>
    </row>
    <row r="56" spans="1:13" x14ac:dyDescent="0.25">
      <c r="A56" s="1" t="s">
        <v>32</v>
      </c>
      <c r="B56" s="1">
        <v>8787</v>
      </c>
      <c r="C56" s="1" t="str">
        <f t="shared" si="0"/>
        <v>0008787</v>
      </c>
      <c r="D56" s="1" t="s">
        <v>16</v>
      </c>
      <c r="E56" s="1" t="s">
        <v>13</v>
      </c>
      <c r="F56" s="1" t="s">
        <v>27</v>
      </c>
      <c r="G56" s="1" t="s">
        <v>48</v>
      </c>
      <c r="I56" s="2">
        <v>42363</v>
      </c>
      <c r="J56" s="2">
        <v>42372</v>
      </c>
      <c r="K56" s="1" t="s">
        <v>24</v>
      </c>
      <c r="L56" s="1" t="str">
        <f t="shared" si="1"/>
        <v>CONVERT(date,(CONVERT(datetime,42370,112)),101)</v>
      </c>
      <c r="M56" s="3" t="str">
        <f t="shared" si="2"/>
        <v xml:space="preserve"> ('BB008','0008787',(select [BlueBinResourceID] from bluebin.BlueBinResource where Login = 'awilliams'),(select [BlueBinResourceID] from bluebin.BlueBinResource where Login = 'jsmith'),(select QCNTypeID from qcn.QCNType where Name = 'UPDATE'),'Change par cart location on barcode','',CONVERT(date,(CONVERT(datetime,42361,112)),101),CONVERT(date,(CONVERT(datetime,42370,112)),101),(select [QCNStatusID] from qcn.QCNStatus where Status = 'Completed'),CONVERT(date,(CONVERT(datetime,42370,112)),101),1),</v>
      </c>
    </row>
    <row r="57" spans="1:13" x14ac:dyDescent="0.25">
      <c r="A57" s="1" t="s">
        <v>32</v>
      </c>
      <c r="B57" s="1">
        <v>8789</v>
      </c>
      <c r="C57" s="1" t="str">
        <f t="shared" si="0"/>
        <v>0008789</v>
      </c>
      <c r="D57" s="1" t="s">
        <v>16</v>
      </c>
      <c r="E57" s="1" t="s">
        <v>13</v>
      </c>
      <c r="F57" s="1" t="s">
        <v>27</v>
      </c>
      <c r="G57" s="1" t="s">
        <v>48</v>
      </c>
      <c r="I57" s="2">
        <v>42364</v>
      </c>
      <c r="J57" s="2">
        <v>42373</v>
      </c>
      <c r="K57" s="1" t="s">
        <v>24</v>
      </c>
      <c r="L57" s="1" t="str">
        <f t="shared" si="1"/>
        <v>CONVERT(date,(CONVERT(datetime,42371,112)),101)</v>
      </c>
      <c r="M57" s="3" t="str">
        <f t="shared" si="2"/>
        <v xml:space="preserve"> ('BB008','0008789',(select [BlueBinResourceID] from bluebin.BlueBinResource where Login = 'awilliams'),(select [BlueBinResourceID] from bluebin.BlueBinResource where Login = 'jsmith'),(select QCNTypeID from qcn.QCNType where Name = 'UPDATE'),'Change par cart location on barcode','',CONVERT(date,(CONVERT(datetime,42362,112)),101),CONVERT(date,(CONVERT(datetime,42371,112)),101),(select [QCNStatusID] from qcn.QCNStatus where Status = 'Completed'),CONVERT(date,(CONVERT(datetime,42371,112)),101),1),</v>
      </c>
    </row>
    <row r="58" spans="1:13" x14ac:dyDescent="0.25">
      <c r="A58" s="1" t="s">
        <v>32</v>
      </c>
      <c r="B58" s="1">
        <v>8790</v>
      </c>
      <c r="C58" s="1" t="str">
        <f t="shared" si="0"/>
        <v>0008790</v>
      </c>
      <c r="D58" s="1" t="s">
        <v>16</v>
      </c>
      <c r="E58" s="1" t="s">
        <v>13</v>
      </c>
      <c r="F58" s="1" t="s">
        <v>27</v>
      </c>
      <c r="G58" s="1" t="s">
        <v>48</v>
      </c>
      <c r="H58" s="1" t="s">
        <v>54</v>
      </c>
      <c r="I58" s="2">
        <v>42365</v>
      </c>
      <c r="K58" s="1" t="s">
        <v>20</v>
      </c>
      <c r="L58" s="1" t="str">
        <f t="shared" si="1"/>
        <v>getdate()</v>
      </c>
      <c r="M58" s="3" t="str">
        <f t="shared" si="2"/>
        <v xml:space="preserve"> ('BB008','0008790',(select [BlueBinResourceID] from bluebin.BlueBinResource where Login = 'awilliams'),(select [BlueBinResourceID] from bluebin.BlueBinResource where Login = 'jsmith'),(select QCNTypeID from qcn.QCNType where Name = 'UPDATE'),'Change par cart location on barcode','Having trouble getting resources',CONVERT(date,(CONVERT(datetime,42363,112)),101),CONVERT(date,(CONVERT(datetime,-2,112)),101),(select [QCNStatusID] from qcn.QCNStatus where Status = 'InProgress'),getdate(),1),</v>
      </c>
    </row>
    <row r="59" spans="1:13" x14ac:dyDescent="0.25">
      <c r="A59" s="1" t="s">
        <v>32</v>
      </c>
      <c r="B59" s="1">
        <v>8791</v>
      </c>
      <c r="C59" s="1" t="str">
        <f t="shared" si="0"/>
        <v>0008791</v>
      </c>
      <c r="D59" s="1" t="s">
        <v>16</v>
      </c>
      <c r="E59" s="1" t="s">
        <v>13</v>
      </c>
      <c r="F59" s="1" t="s">
        <v>27</v>
      </c>
      <c r="G59" s="1" t="s">
        <v>48</v>
      </c>
      <c r="H59" s="1" t="s">
        <v>54</v>
      </c>
      <c r="I59" s="2">
        <v>42366</v>
      </c>
      <c r="K59" s="1" t="s">
        <v>20</v>
      </c>
      <c r="L59" s="1" t="str">
        <f t="shared" si="1"/>
        <v>getdate()</v>
      </c>
      <c r="M59" s="3" t="str">
        <f t="shared" si="2"/>
        <v xml:space="preserve"> ('BB008','0008791',(select [BlueBinResourceID] from bluebin.BlueBinResource where Login = 'awilliams'),(select [BlueBinResourceID] from bluebin.BlueBinResource where Login = 'jsmith'),(select QCNTypeID from qcn.QCNType where Name = 'UPDATE'),'Change par cart location on barcode','Having trouble getting resources',CONVERT(date,(CONVERT(datetime,42364,112)),101),CONVERT(date,(CONVERT(datetime,-2,112)),101),(select [QCNStatusID] from qcn.QCNStatus where Status = 'InProgress'),getdate(),1),</v>
      </c>
    </row>
    <row r="60" spans="1:13" x14ac:dyDescent="0.25">
      <c r="A60" s="1" t="s">
        <v>32</v>
      </c>
      <c r="B60" s="1">
        <v>8807</v>
      </c>
      <c r="C60" s="1" t="str">
        <f t="shared" si="0"/>
        <v>0008807</v>
      </c>
      <c r="D60" s="1" t="s">
        <v>16</v>
      </c>
      <c r="E60" s="1" t="s">
        <v>13</v>
      </c>
      <c r="F60" s="1" t="s">
        <v>27</v>
      </c>
      <c r="G60" s="1" t="s">
        <v>48</v>
      </c>
      <c r="H60" s="1" t="s">
        <v>54</v>
      </c>
      <c r="I60" s="2">
        <v>42367</v>
      </c>
      <c r="K60" s="1" t="s">
        <v>20</v>
      </c>
      <c r="L60" s="1" t="str">
        <f t="shared" si="1"/>
        <v>getdate()</v>
      </c>
      <c r="M60" s="3" t="str">
        <f t="shared" si="2"/>
        <v xml:space="preserve"> ('BB008','0008807',(select [BlueBinResourceID] from bluebin.BlueBinResource where Login = 'awilliams'),(select [BlueBinResourceID] from bluebin.BlueBinResource where Login = 'jsmith'),(select QCNTypeID from qcn.QCNType where Name = 'UPDATE'),'Change par cart location on barcode','Having trouble getting resources',CONVERT(date,(CONVERT(datetime,42365,112)),101),CONVERT(date,(CONVERT(datetime,-2,112)),101),(select [QCNStatusID] from qcn.QCNStatus where Status = 'InProgress'),getdate(),1),</v>
      </c>
    </row>
    <row r="61" spans="1:13" x14ac:dyDescent="0.25">
      <c r="A61" s="1" t="s">
        <v>32</v>
      </c>
      <c r="B61" s="1">
        <v>8808</v>
      </c>
      <c r="C61" s="1" t="str">
        <f t="shared" si="0"/>
        <v>0008808</v>
      </c>
      <c r="D61" s="1" t="s">
        <v>16</v>
      </c>
      <c r="E61" s="1" t="s">
        <v>13</v>
      </c>
      <c r="F61" s="1" t="s">
        <v>27</v>
      </c>
      <c r="G61" s="1" t="s">
        <v>48</v>
      </c>
      <c r="H61" s="1" t="s">
        <v>54</v>
      </c>
      <c r="I61" s="2">
        <v>42368</v>
      </c>
      <c r="K61" s="1" t="s">
        <v>20</v>
      </c>
      <c r="L61" s="1" t="str">
        <f t="shared" si="1"/>
        <v>getdate()</v>
      </c>
      <c r="M61" s="3" t="str">
        <f t="shared" si="2"/>
        <v xml:space="preserve"> ('BB008','0008808',(select [BlueBinResourceID] from bluebin.BlueBinResource where Login = 'awilliams'),(select [BlueBinResourceID] from bluebin.BlueBinResource where Login = 'jsmith'),(select QCNTypeID from qcn.QCNType where Name = 'UPDATE'),'Change par cart location on barcode','Having trouble getting resources',CONVERT(date,(CONVERT(datetime,42366,112)),101),CONVERT(date,(CONVERT(datetime,-2,112)),101),(select [QCNStatusID] from qcn.QCNStatus where Status = 'InProgress'),getdate(),1),</v>
      </c>
    </row>
    <row r="62" spans="1:13" x14ac:dyDescent="0.25">
      <c r="A62" s="1" t="s">
        <v>32</v>
      </c>
      <c r="B62" s="1">
        <v>8809</v>
      </c>
      <c r="C62" s="1" t="str">
        <f t="shared" si="0"/>
        <v>0008809</v>
      </c>
      <c r="D62" s="1" t="s">
        <v>16</v>
      </c>
      <c r="E62" s="1" t="s">
        <v>13</v>
      </c>
      <c r="F62" s="1" t="s">
        <v>27</v>
      </c>
      <c r="G62" s="1" t="s">
        <v>48</v>
      </c>
      <c r="H62" s="1" t="s">
        <v>54</v>
      </c>
      <c r="I62" s="2">
        <v>42369</v>
      </c>
      <c r="K62" s="1" t="s">
        <v>20</v>
      </c>
      <c r="L62" s="1" t="str">
        <f t="shared" si="1"/>
        <v>getdate()</v>
      </c>
      <c r="M62" s="3" t="str">
        <f t="shared" si="2"/>
        <v xml:space="preserve"> ('BB008','0008809',(select [BlueBinResourceID] from bluebin.BlueBinResource where Login = 'awilliams'),(select [BlueBinResourceID] from bluebin.BlueBinResource where Login = 'jsmith'),(select QCNTypeID from qcn.QCNType where Name = 'UPDATE'),'Change par cart location on barcode','Having trouble getting resources',CONVERT(date,(CONVERT(datetime,42367,112)),101),CONVERT(date,(CONVERT(datetime,-2,112)),101),(select [QCNStatusID] from qcn.QCNStatus where Status = 'InProgress'),getdate(),1),</v>
      </c>
    </row>
    <row r="63" spans="1:13" x14ac:dyDescent="0.25">
      <c r="A63" s="1" t="s">
        <v>32</v>
      </c>
      <c r="B63" s="1">
        <v>8811</v>
      </c>
      <c r="C63" s="1" t="str">
        <f t="shared" si="0"/>
        <v>0008811</v>
      </c>
      <c r="D63" s="1" t="s">
        <v>16</v>
      </c>
      <c r="E63" s="1" t="s">
        <v>13</v>
      </c>
      <c r="F63" s="1" t="s">
        <v>27</v>
      </c>
      <c r="G63" s="1" t="s">
        <v>48</v>
      </c>
      <c r="I63" s="2">
        <v>42370</v>
      </c>
      <c r="J63" s="2">
        <v>42373</v>
      </c>
      <c r="K63" s="1" t="s">
        <v>24</v>
      </c>
      <c r="L63" s="1" t="str">
        <f t="shared" si="1"/>
        <v>CONVERT(date,(CONVERT(datetime,42371,112)),101)</v>
      </c>
      <c r="M63" s="3" t="str">
        <f t="shared" si="2"/>
        <v xml:space="preserve"> ('BB008','0008811',(select [BlueBinResourceID] from bluebin.BlueBinResource where Login = 'awilliams'),(select [BlueBinResourceID] from bluebin.BlueBinResource where Login = 'jsmith'),(select QCNTypeID from qcn.QCNType where Name = 'UPDATE'),'Change par cart location on barcode','',CONVERT(date,(CONVERT(datetime,42368,112)),101),CONVERT(date,(CONVERT(datetime,42371,112)),101),(select [QCNStatusID] from qcn.QCNStatus where Status = 'Completed'),CONVERT(date,(CONVERT(datetime,42371,112)),101),1),</v>
      </c>
    </row>
    <row r="64" spans="1:13" x14ac:dyDescent="0.25">
      <c r="A64" s="1" t="s">
        <v>32</v>
      </c>
      <c r="B64" s="1">
        <v>8815</v>
      </c>
      <c r="C64" s="1" t="str">
        <f t="shared" si="0"/>
        <v>0008815</v>
      </c>
      <c r="D64" s="1" t="s">
        <v>16</v>
      </c>
      <c r="E64" s="1" t="s">
        <v>13</v>
      </c>
      <c r="F64" s="1" t="s">
        <v>27</v>
      </c>
      <c r="G64" s="1" t="s">
        <v>48</v>
      </c>
      <c r="I64" s="2">
        <v>42371</v>
      </c>
      <c r="J64" s="2">
        <v>42374</v>
      </c>
      <c r="K64" s="1" t="s">
        <v>24</v>
      </c>
      <c r="L64" s="1" t="str">
        <f t="shared" si="1"/>
        <v>CONVERT(date,(CONVERT(datetime,42372,112)),101)</v>
      </c>
      <c r="M64" s="3" t="str">
        <f t="shared" si="2"/>
        <v xml:space="preserve"> ('BB008','0008815',(select [BlueBinResourceID] from bluebin.BlueBinResource where Login = 'awilliams'),(select [BlueBinResourceID] from bluebin.BlueBinResource where Login = 'jsmith'),(select QCNTypeID from qcn.QCNType where Name = 'UPDATE'),'Change par cart location on barcode','',CONVERT(date,(CONVERT(datetime,42369,112)),101),CONVERT(date,(CONVERT(datetime,42372,112)),101),(select [QCNStatusID] from qcn.QCNStatus where Status = 'Completed'),CONVERT(date,(CONVERT(datetime,42372,112)),101),1),</v>
      </c>
    </row>
    <row r="65" spans="1:13" x14ac:dyDescent="0.25">
      <c r="A65" s="1" t="s">
        <v>32</v>
      </c>
      <c r="B65" s="1">
        <v>8816</v>
      </c>
      <c r="C65" s="1" t="str">
        <f t="shared" si="0"/>
        <v>0008816</v>
      </c>
      <c r="D65" s="1" t="s">
        <v>16</v>
      </c>
      <c r="E65" s="1" t="s">
        <v>13</v>
      </c>
      <c r="F65" s="1" t="s">
        <v>27</v>
      </c>
      <c r="G65" s="1" t="s">
        <v>48</v>
      </c>
      <c r="I65" s="2">
        <v>42390</v>
      </c>
      <c r="J65" s="2">
        <v>42395</v>
      </c>
      <c r="K65" s="1" t="s">
        <v>24</v>
      </c>
      <c r="L65" s="1" t="str">
        <f t="shared" si="1"/>
        <v>CONVERT(date,(CONVERT(datetime,42393,112)),101)</v>
      </c>
      <c r="M65" s="3" t="str">
        <f t="shared" si="2"/>
        <v xml:space="preserve"> ('BB008','0008816',(select [BlueBinResourceID] from bluebin.BlueBinResource where Login = 'awilliams'),(select [BlueBinResourceID] from bluebin.BlueBinResource where Login = 'jsmith'),(select QCNTypeID from qcn.QCNType where Name = 'UPDATE'),'Change par cart location on barcode','',CONVERT(date,(CONVERT(datetime,42388,112)),101),CONVERT(date,(CONVERT(datetime,42393,112)),101),(select [QCNStatusID] from qcn.QCNStatus where Status = 'Completed'),CONVERT(date,(CONVERT(datetime,42393,112)),101),1),</v>
      </c>
    </row>
    <row r="66" spans="1:13" x14ac:dyDescent="0.25">
      <c r="A66" s="1" t="s">
        <v>32</v>
      </c>
      <c r="B66" s="1">
        <v>8817</v>
      </c>
      <c r="C66" s="1" t="str">
        <f t="shared" si="0"/>
        <v>0008817</v>
      </c>
      <c r="D66" s="1" t="s">
        <v>16</v>
      </c>
      <c r="E66" s="1" t="s">
        <v>13</v>
      </c>
      <c r="F66" s="1" t="s">
        <v>27</v>
      </c>
      <c r="G66" s="1" t="s">
        <v>48</v>
      </c>
      <c r="I66" s="2">
        <v>42391</v>
      </c>
      <c r="J66" s="2">
        <v>42396</v>
      </c>
      <c r="K66" s="1" t="s">
        <v>24</v>
      </c>
      <c r="L66" s="1" t="str">
        <f t="shared" si="1"/>
        <v>CONVERT(date,(CONVERT(datetime,42394,112)),101)</v>
      </c>
      <c r="M66" s="3" t="str">
        <f t="shared" si="2"/>
        <v xml:space="preserve"> ('BB008','0008817',(select [BlueBinResourceID] from bluebin.BlueBinResource where Login = 'awilliams'),(select [BlueBinResourceID] from bluebin.BlueBinResource where Login = 'jsmith'),(select QCNTypeID from qcn.QCNType where Name = 'UPDATE'),'Change par cart location on barcode','',CONVERT(date,(CONVERT(datetime,42389,112)),101),CONVERT(date,(CONVERT(datetime,42394,112)),101),(select [QCNStatusID] from qcn.QCNStatus where Status = 'Completed'),CONVERT(date,(CONVERT(datetime,42394,112)),101),1),</v>
      </c>
    </row>
    <row r="67" spans="1:13" x14ac:dyDescent="0.25">
      <c r="A67" s="1" t="s">
        <v>32</v>
      </c>
      <c r="B67" s="1">
        <v>8818</v>
      </c>
      <c r="C67" s="1" t="str">
        <f>RIGHT(("000000"&amp;B67),7)</f>
        <v>0008818</v>
      </c>
      <c r="D67" s="1" t="s">
        <v>16</v>
      </c>
      <c r="E67" s="1" t="s">
        <v>13</v>
      </c>
      <c r="F67" s="1" t="s">
        <v>27</v>
      </c>
      <c r="G67" s="1" t="s">
        <v>48</v>
      </c>
      <c r="I67" s="2">
        <v>42392</v>
      </c>
      <c r="J67" s="2">
        <v>42397</v>
      </c>
      <c r="K67" s="1" t="s">
        <v>24</v>
      </c>
      <c r="L67" s="1" t="str">
        <f>IF(K67="Completed","CONVERT(date,(CONVERT(datetime,"&amp;J67-2&amp;",112)),101)","getdate()")</f>
        <v>CONVERT(date,(CONVERT(datetime,42395,112)),101)</v>
      </c>
      <c r="M67" s="3" t="str">
        <f t="shared" si="2"/>
        <v xml:space="preserve"> ('BB008','0008818',(select [BlueBinResourceID] from bluebin.BlueBinResource where Login = 'awilliams'),(select [BlueBinResourceID] from bluebin.BlueBinResource where Login = 'jsmith'),(select QCNTypeID from qcn.QCNType where Name = 'UPDATE'),'Change par cart location on barcode','',CONVERT(date,(CONVERT(datetime,42390,112)),101),CONVERT(date,(CONVERT(datetime,42395,112)),101),(select [QCNStatusID] from qcn.QCNStatus where Status = 'Completed'),CONVERT(date,(CONVERT(datetime,42395,112)),101),1),</v>
      </c>
    </row>
    <row r="68" spans="1:13" x14ac:dyDescent="0.25">
      <c r="A68" s="1" t="s">
        <v>32</v>
      </c>
      <c r="B68" s="1">
        <v>8819</v>
      </c>
      <c r="C68" s="1" t="str">
        <f t="shared" ref="C67:C116" si="3">RIGHT(("000000"&amp;B68),7)</f>
        <v>0008819</v>
      </c>
      <c r="D68" s="1" t="s">
        <v>16</v>
      </c>
      <c r="E68" s="1" t="s">
        <v>13</v>
      </c>
      <c r="F68" s="1" t="s">
        <v>27</v>
      </c>
      <c r="G68" s="1" t="s">
        <v>48</v>
      </c>
      <c r="I68" s="2">
        <v>42375</v>
      </c>
      <c r="J68" s="2">
        <v>42378</v>
      </c>
      <c r="K68" s="1" t="s">
        <v>24</v>
      </c>
      <c r="L68" s="1" t="str">
        <f>IF(K68="Completed","CONVERT(date,(CONVERT(datetime,"&amp;J68-2&amp;",112)),101)","getdate()")</f>
        <v>CONVERT(date,(CONVERT(datetime,42376,112)),101)</v>
      </c>
      <c r="M68" s="3" t="str">
        <f t="shared" ref="M68:M116" si="4">" ('"&amp;A68&amp;"','"&amp;C68&amp;"',(select [BlueBinResourceID] from bluebin.BlueBinResource where Login = '"&amp;D68&amp;"'),(select [BlueBinResourceID] from bluebin.BlueBinResource where Login = '"&amp;E68&amp;"'),(select QCNTypeID from qcn.QCNType where Name = '"&amp;F68&amp;"'),'"&amp;G68&amp;"','"&amp;H68&amp;"',CONVERT(date,(CONVERT(datetime,"&amp;I68-2&amp;",112)),101),CONVERT(date,(CONVERT(datetime,"&amp;J68-2&amp;",112)),101),(select [QCNStatusID] from qcn.QCNStatus where Status = '"&amp;K68&amp;"'),"&amp;L68&amp;",1),"</f>
        <v xml:space="preserve"> ('BB008','0008819',(select [BlueBinResourceID] from bluebin.BlueBinResource where Login = 'awilliams'),(select [BlueBinResourceID] from bluebin.BlueBinResource where Login = 'jsmith'),(select QCNTypeID from qcn.QCNType where Name = 'UPDATE'),'Change par cart location on barcode','',CONVERT(date,(CONVERT(datetime,42373,112)),101),CONVERT(date,(CONVERT(datetime,42376,112)),101),(select [QCNStatusID] from qcn.QCNStatus where Status = 'Completed'),CONVERT(date,(CONVERT(datetime,42376,112)),101),1),</v>
      </c>
    </row>
    <row r="69" spans="1:13" x14ac:dyDescent="0.25">
      <c r="A69" s="1" t="s">
        <v>32</v>
      </c>
      <c r="B69" s="1">
        <v>8825</v>
      </c>
      <c r="C69" s="1" t="str">
        <f t="shared" si="3"/>
        <v>0008825</v>
      </c>
      <c r="D69" s="1" t="s">
        <v>16</v>
      </c>
      <c r="E69" s="1" t="s">
        <v>13</v>
      </c>
      <c r="F69" s="1" t="s">
        <v>27</v>
      </c>
      <c r="G69" s="1" t="s">
        <v>48</v>
      </c>
      <c r="I69" s="2">
        <v>42376</v>
      </c>
      <c r="J69" s="2">
        <v>42379</v>
      </c>
      <c r="K69" s="1" t="s">
        <v>24</v>
      </c>
      <c r="L69" s="1" t="str">
        <f t="shared" ref="L67:L116" si="5">IF(K69="Completed","CONVERT(date,(CONVERT(datetime,"&amp;J69-2&amp;",112)),101)","getdate()")</f>
        <v>CONVERT(date,(CONVERT(datetime,42377,112)),101)</v>
      </c>
      <c r="M69" s="3" t="str">
        <f t="shared" si="4"/>
        <v xml:space="preserve"> ('BB008','0008825',(select [BlueBinResourceID] from bluebin.BlueBinResource where Login = 'awilliams'),(select [BlueBinResourceID] from bluebin.BlueBinResource where Login = 'jsmith'),(select QCNTypeID from qcn.QCNType where Name = 'UPDATE'),'Change par cart location on barcode','',CONVERT(date,(CONVERT(datetime,42374,112)),101),CONVERT(date,(CONVERT(datetime,42377,112)),101),(select [QCNStatusID] from qcn.QCNStatus where Status = 'Completed'),CONVERT(date,(CONVERT(datetime,42377,112)),101),1),</v>
      </c>
    </row>
    <row r="70" spans="1:13" x14ac:dyDescent="0.25">
      <c r="A70" s="1" t="s">
        <v>32</v>
      </c>
      <c r="B70" s="1">
        <v>8841</v>
      </c>
      <c r="C70" s="1" t="str">
        <f t="shared" si="3"/>
        <v>0008841</v>
      </c>
      <c r="D70" s="1" t="s">
        <v>16</v>
      </c>
      <c r="E70" s="1" t="s">
        <v>13</v>
      </c>
      <c r="F70" s="1" t="s">
        <v>27</v>
      </c>
      <c r="G70" s="1" t="s">
        <v>48</v>
      </c>
      <c r="I70" s="2">
        <v>42400</v>
      </c>
      <c r="J70" s="2">
        <v>42401</v>
      </c>
      <c r="K70" s="1" t="s">
        <v>24</v>
      </c>
      <c r="L70" s="1" t="str">
        <f t="shared" si="5"/>
        <v>CONVERT(date,(CONVERT(datetime,42399,112)),101)</v>
      </c>
      <c r="M70" s="3" t="str">
        <f t="shared" si="4"/>
        <v xml:space="preserve"> ('BB008','0008841',(select [BlueBinResourceID] from bluebin.BlueBinResource where Login = 'awilliams'),(select [BlueBinResourceID] from bluebin.BlueBinResource where Login = 'jsmith'),(select QCNTypeID from qcn.QCNType where Name = 'UPDATE'),'Change par cart location on barcode','',CONVERT(date,(CONVERT(datetime,42398,112)),101),CONVERT(date,(CONVERT(datetime,42399,112)),101),(select [QCNStatusID] from qcn.QCNStatus where Status = 'Completed'),CONVERT(date,(CONVERT(datetime,42399,112)),101),1),</v>
      </c>
    </row>
    <row r="71" spans="1:13" x14ac:dyDescent="0.25">
      <c r="A71" s="1" t="s">
        <v>32</v>
      </c>
      <c r="B71" s="1">
        <v>8842</v>
      </c>
      <c r="C71" s="1" t="str">
        <f t="shared" si="3"/>
        <v>0008842</v>
      </c>
      <c r="D71" s="1" t="s">
        <v>16</v>
      </c>
      <c r="E71" s="1" t="s">
        <v>13</v>
      </c>
      <c r="F71" s="1" t="s">
        <v>27</v>
      </c>
      <c r="G71" s="1" t="s">
        <v>48</v>
      </c>
      <c r="I71" s="2">
        <v>42401</v>
      </c>
      <c r="J71" s="2">
        <v>42402</v>
      </c>
      <c r="K71" s="1" t="s">
        <v>24</v>
      </c>
      <c r="L71" s="1" t="str">
        <f t="shared" si="5"/>
        <v>CONVERT(date,(CONVERT(datetime,42400,112)),101)</v>
      </c>
      <c r="M71" s="3" t="str">
        <f t="shared" si="4"/>
        <v xml:space="preserve"> ('BB008','0008842',(select [BlueBinResourceID] from bluebin.BlueBinResource where Login = 'awilliams'),(select [BlueBinResourceID] from bluebin.BlueBinResource where Login = 'jsmith'),(select QCNTypeID from qcn.QCNType where Name = 'UPDATE'),'Change par cart location on barcode','',CONVERT(date,(CONVERT(datetime,42399,112)),101),CONVERT(date,(CONVERT(datetime,42400,112)),101),(select [QCNStatusID] from qcn.QCNStatus where Status = 'Completed'),CONVERT(date,(CONVERT(datetime,42400,112)),101),1),</v>
      </c>
    </row>
    <row r="72" spans="1:13" x14ac:dyDescent="0.25">
      <c r="A72" s="1" t="s">
        <v>32</v>
      </c>
      <c r="B72" s="1">
        <v>10458</v>
      </c>
      <c r="C72" s="1" t="str">
        <f t="shared" si="3"/>
        <v>0010458</v>
      </c>
      <c r="D72" s="1" t="s">
        <v>16</v>
      </c>
      <c r="E72" s="1" t="s">
        <v>13</v>
      </c>
      <c r="F72" s="1" t="s">
        <v>27</v>
      </c>
      <c r="G72" s="1" t="s">
        <v>48</v>
      </c>
      <c r="I72" s="2">
        <v>42402</v>
      </c>
      <c r="J72" s="2">
        <v>42403</v>
      </c>
      <c r="K72" s="1" t="s">
        <v>24</v>
      </c>
      <c r="L72" s="1" t="str">
        <f t="shared" si="5"/>
        <v>CONVERT(date,(CONVERT(datetime,42401,112)),101)</v>
      </c>
      <c r="M72" s="3" t="str">
        <f t="shared" si="4"/>
        <v xml:space="preserve"> ('BB008','0010458',(select [BlueBinResourceID] from bluebin.BlueBinResource where Login = 'awilliams'),(select [BlueBinResourceID] from bluebin.BlueBinResource where Login = 'jsmith'),(select QCNTypeID from qcn.QCNType where Name = 'UPDATE'),'Change par cart location on barcode','',CONVERT(date,(CONVERT(datetime,42400,112)),101),CONVERT(date,(CONVERT(datetime,42401,112)),101),(select [QCNStatusID] from qcn.QCNStatus where Status = 'Completed'),CONVERT(date,(CONVERT(datetime,42401,112)),101),1),</v>
      </c>
    </row>
    <row r="73" spans="1:13" x14ac:dyDescent="0.25">
      <c r="A73" s="1" t="s">
        <v>32</v>
      </c>
      <c r="B73" s="1">
        <v>10480</v>
      </c>
      <c r="C73" s="1" t="str">
        <f t="shared" si="3"/>
        <v>0010480</v>
      </c>
      <c r="D73" s="1" t="s">
        <v>16</v>
      </c>
      <c r="E73" s="1" t="s">
        <v>13</v>
      </c>
      <c r="F73" s="1" t="s">
        <v>27</v>
      </c>
      <c r="G73" s="1" t="s">
        <v>48</v>
      </c>
      <c r="I73" s="2">
        <v>42380</v>
      </c>
      <c r="J73" s="2">
        <v>42383</v>
      </c>
      <c r="K73" s="1" t="s">
        <v>24</v>
      </c>
      <c r="L73" s="1" t="str">
        <f t="shared" si="5"/>
        <v>CONVERT(date,(CONVERT(datetime,42381,112)),101)</v>
      </c>
      <c r="M73" s="3" t="str">
        <f t="shared" si="4"/>
        <v xml:space="preserve"> ('BB008','0010480',(select [BlueBinResourceID] from bluebin.BlueBinResource where Login = 'awilliams'),(select [BlueBinResourceID] from bluebin.BlueBinResource where Login = 'jsmith'),(select QCNTypeID from qcn.QCNType where Name = 'UPDATE'),'Change par cart location on barcode','',CONVERT(date,(CONVERT(datetime,42378,112)),101),CONVERT(date,(CONVERT(datetime,42381,112)),101),(select [QCNStatusID] from qcn.QCNStatus where Status = 'Completed'),CONVERT(date,(CONVERT(datetime,42381,112)),101),1),</v>
      </c>
    </row>
    <row r="74" spans="1:13" x14ac:dyDescent="0.25">
      <c r="A74" s="1" t="s">
        <v>32</v>
      </c>
      <c r="B74" s="1">
        <v>10485</v>
      </c>
      <c r="C74" s="1" t="str">
        <f t="shared" si="3"/>
        <v>0010485</v>
      </c>
      <c r="D74" s="1" t="s">
        <v>16</v>
      </c>
      <c r="E74" s="1" t="s">
        <v>13</v>
      </c>
      <c r="F74" s="1" t="s">
        <v>27</v>
      </c>
      <c r="G74" s="1" t="s">
        <v>48</v>
      </c>
      <c r="I74" s="2">
        <v>42381</v>
      </c>
      <c r="J74" s="2">
        <v>42384</v>
      </c>
      <c r="K74" s="1" t="s">
        <v>24</v>
      </c>
      <c r="L74" s="1" t="str">
        <f t="shared" si="5"/>
        <v>CONVERT(date,(CONVERT(datetime,42382,112)),101)</v>
      </c>
      <c r="M74" s="3" t="str">
        <f t="shared" si="4"/>
        <v xml:space="preserve"> ('BB008','0010485',(select [BlueBinResourceID] from bluebin.BlueBinResource where Login = 'awilliams'),(select [BlueBinResourceID] from bluebin.BlueBinResource where Login = 'jsmith'),(select QCNTypeID from qcn.QCNType where Name = 'UPDATE'),'Change par cart location on barcode','',CONVERT(date,(CONVERT(datetime,42379,112)),101),CONVERT(date,(CONVERT(datetime,42382,112)),101),(select [QCNStatusID] from qcn.QCNStatus where Status = 'Completed'),CONVERT(date,(CONVERT(datetime,42382,112)),101),1),</v>
      </c>
    </row>
    <row r="75" spans="1:13" x14ac:dyDescent="0.25">
      <c r="A75" s="1" t="s">
        <v>32</v>
      </c>
      <c r="B75" s="1">
        <v>10582</v>
      </c>
      <c r="C75" s="1" t="str">
        <f t="shared" si="3"/>
        <v>0010582</v>
      </c>
      <c r="D75" s="1" t="s">
        <v>16</v>
      </c>
      <c r="E75" s="1" t="s">
        <v>13</v>
      </c>
      <c r="F75" s="1" t="s">
        <v>27</v>
      </c>
      <c r="G75" s="1" t="s">
        <v>48</v>
      </c>
      <c r="I75" s="2">
        <v>42382</v>
      </c>
      <c r="J75" s="2">
        <v>42385</v>
      </c>
      <c r="K75" s="1" t="s">
        <v>24</v>
      </c>
      <c r="L75" s="1" t="str">
        <f t="shared" si="5"/>
        <v>CONVERT(date,(CONVERT(datetime,42383,112)),101)</v>
      </c>
      <c r="M75" s="3" t="str">
        <f t="shared" si="4"/>
        <v xml:space="preserve"> ('BB008','0010582',(select [BlueBinResourceID] from bluebin.BlueBinResource where Login = 'awilliams'),(select [BlueBinResourceID] from bluebin.BlueBinResource where Login = 'jsmith'),(select QCNTypeID from qcn.QCNType where Name = 'UPDATE'),'Change par cart location on barcode','',CONVERT(date,(CONVERT(datetime,42380,112)),101),CONVERT(date,(CONVERT(datetime,42383,112)),101),(select [QCNStatusID] from qcn.QCNStatus where Status = 'Completed'),CONVERT(date,(CONVERT(datetime,42383,112)),101),1),</v>
      </c>
    </row>
    <row r="76" spans="1:13" x14ac:dyDescent="0.25">
      <c r="A76" s="1" t="s">
        <v>33</v>
      </c>
      <c r="B76" s="1">
        <v>8840</v>
      </c>
      <c r="C76" s="1" t="str">
        <f t="shared" si="3"/>
        <v>0008840</v>
      </c>
      <c r="D76" s="1" t="s">
        <v>16</v>
      </c>
      <c r="E76" s="1" t="s">
        <v>13</v>
      </c>
      <c r="F76" s="1" t="s">
        <v>27</v>
      </c>
      <c r="G76" s="1" t="s">
        <v>48</v>
      </c>
      <c r="I76" s="2">
        <v>42383</v>
      </c>
      <c r="J76" s="2">
        <v>42386</v>
      </c>
      <c r="K76" s="1" t="s">
        <v>24</v>
      </c>
      <c r="L76" s="1" t="str">
        <f t="shared" si="5"/>
        <v>CONVERT(date,(CONVERT(datetime,42384,112)),101)</v>
      </c>
      <c r="M76" s="3" t="str">
        <f t="shared" si="4"/>
        <v xml:space="preserve"> ('BB011','0008840',(select [BlueBinResourceID] from bluebin.BlueBinResource where Login = 'awilliams'),(select [BlueBinResourceID] from bluebin.BlueBinResource where Login = 'jsmith'),(select QCNTypeID from qcn.QCNType where Name = 'UPDATE'),'Change par cart location on barcode','',CONVERT(date,(CONVERT(datetime,42381,112)),101),CONVERT(date,(CONVERT(datetime,42384,112)),101),(select [QCNStatusID] from qcn.QCNStatus where Status = 'Completed'),CONVERT(date,(CONVERT(datetime,42384,112)),101),1),</v>
      </c>
    </row>
    <row r="77" spans="1:13" x14ac:dyDescent="0.25">
      <c r="A77" s="1" t="s">
        <v>33</v>
      </c>
      <c r="B77" s="1">
        <v>8889</v>
      </c>
      <c r="C77" s="1" t="str">
        <f t="shared" si="3"/>
        <v>0008889</v>
      </c>
      <c r="D77" s="1" t="s">
        <v>16</v>
      </c>
      <c r="F77" s="1" t="s">
        <v>26</v>
      </c>
      <c r="G77" s="1" t="s">
        <v>49</v>
      </c>
      <c r="I77" s="2">
        <v>42383</v>
      </c>
      <c r="K77" s="1" t="s">
        <v>18</v>
      </c>
      <c r="L77" s="1" t="str">
        <f t="shared" si="5"/>
        <v>getdate()</v>
      </c>
      <c r="M77" s="3" t="str">
        <f t="shared" si="4"/>
        <v xml:space="preserve"> ('BB011','0008889',(select [BlueBinResourceID] from bluebin.BlueBinResource where Login = 'awilliams'),(select [BlueBinResourceID] from bluebin.BlueBinResource where Login = ''),(select QCNTypeID from qcn.QCNType where Name = 'CHANGE'),'Change Description','',CONVERT(date,(CONVERT(datetime,42381,112)),101),CONVERT(date,(CONVERT(datetime,-2,112)),101),(select [QCNStatusID] from qcn.QCNStatus where Status = 'New'),getdate(),1),</v>
      </c>
    </row>
    <row r="78" spans="1:13" x14ac:dyDescent="0.25">
      <c r="A78" s="1" t="s">
        <v>33</v>
      </c>
      <c r="B78" s="1">
        <v>8892</v>
      </c>
      <c r="C78" s="1" t="str">
        <f t="shared" si="3"/>
        <v>0008892</v>
      </c>
      <c r="D78" s="1" t="s">
        <v>16</v>
      </c>
      <c r="F78" s="1" t="s">
        <v>26</v>
      </c>
      <c r="G78" s="1" t="s">
        <v>49</v>
      </c>
      <c r="I78" s="2">
        <v>42383</v>
      </c>
      <c r="K78" s="1" t="s">
        <v>18</v>
      </c>
      <c r="L78" s="1" t="str">
        <f t="shared" si="5"/>
        <v>getdate()</v>
      </c>
      <c r="M78" s="3" t="str">
        <f t="shared" si="4"/>
        <v xml:space="preserve"> ('BB011','0008892',(select [BlueBinResourceID] from bluebin.BlueBinResource where Login = 'awilliams'),(select [BlueBinResourceID] from bluebin.BlueBinResource where Login = ''),(select QCNTypeID from qcn.QCNType where Name = 'CHANGE'),'Change Description','',CONVERT(date,(CONVERT(datetime,42381,112)),101),CONVERT(date,(CONVERT(datetime,-2,112)),101),(select [QCNStatusID] from qcn.QCNStatus where Status = 'New'),getdate(),1),</v>
      </c>
    </row>
    <row r="79" spans="1:13" x14ac:dyDescent="0.25">
      <c r="A79" s="1" t="s">
        <v>34</v>
      </c>
      <c r="B79" s="1">
        <v>2206</v>
      </c>
      <c r="C79" s="1" t="str">
        <f t="shared" si="3"/>
        <v>0002206</v>
      </c>
      <c r="D79" s="1" t="s">
        <v>16</v>
      </c>
      <c r="F79" s="1" t="s">
        <v>26</v>
      </c>
      <c r="G79" s="1" t="s">
        <v>49</v>
      </c>
      <c r="I79" s="2">
        <v>42383</v>
      </c>
      <c r="K79" s="1" t="s">
        <v>18</v>
      </c>
      <c r="L79" s="1" t="str">
        <f t="shared" si="5"/>
        <v>getdate()</v>
      </c>
      <c r="M79" s="3" t="str">
        <f t="shared" si="4"/>
        <v xml:space="preserve"> ('BB012','0002206',(select [BlueBinResourceID] from bluebin.BlueBinResource where Login = 'awilliams'),(select [BlueBinResourceID] from bluebin.BlueBinResource where Login = ''),(select QCNTypeID from qcn.QCNType where Name = 'CHANGE'),'Change Description','',CONVERT(date,(CONVERT(datetime,42381,112)),101),CONVERT(date,(CONVERT(datetime,-2,112)),101),(select [QCNStatusID] from qcn.QCNStatus where Status = 'New'),getdate(),1),</v>
      </c>
    </row>
    <row r="80" spans="1:13" x14ac:dyDescent="0.25">
      <c r="A80" s="1" t="s">
        <v>34</v>
      </c>
      <c r="B80" s="1">
        <v>2207</v>
      </c>
      <c r="C80" s="1" t="str">
        <f t="shared" si="3"/>
        <v>0002207</v>
      </c>
      <c r="D80" s="1" t="s">
        <v>16</v>
      </c>
      <c r="F80" s="1" t="s">
        <v>26</v>
      </c>
      <c r="G80" s="1" t="s">
        <v>49</v>
      </c>
      <c r="I80" s="2">
        <v>42387</v>
      </c>
      <c r="K80" s="1" t="s">
        <v>18</v>
      </c>
      <c r="L80" s="1" t="str">
        <f t="shared" si="5"/>
        <v>getdate()</v>
      </c>
      <c r="M80" s="3" t="str">
        <f t="shared" si="4"/>
        <v xml:space="preserve"> ('BB012','0002207',(select [BlueBinResourceID] from bluebin.BlueBinResource where Login = 'awilliams'),(select [BlueBinResourceID] from bluebin.BlueBinResource where Login = ''),(select QCNTypeID from qcn.QCNType where Name = 'CHANGE'),'Change Description','',CONVERT(date,(CONVERT(datetime,42385,112)),101),CONVERT(date,(CONVERT(datetime,-2,112)),101),(select [QCNStatusID] from qcn.QCNStatus where Status = 'New'),getdate(),1),</v>
      </c>
    </row>
    <row r="81" spans="1:13" x14ac:dyDescent="0.25">
      <c r="A81" s="1" t="s">
        <v>34</v>
      </c>
      <c r="B81" s="1">
        <v>2208</v>
      </c>
      <c r="C81" s="1" t="str">
        <f t="shared" si="3"/>
        <v>0002208</v>
      </c>
      <c r="D81" s="1" t="s">
        <v>16</v>
      </c>
      <c r="E81" s="1" t="s">
        <v>13</v>
      </c>
      <c r="F81" s="1" t="s">
        <v>26</v>
      </c>
      <c r="G81" s="1" t="s">
        <v>49</v>
      </c>
      <c r="I81" s="2">
        <v>42388</v>
      </c>
      <c r="J81" s="2">
        <v>42389</v>
      </c>
      <c r="K81" s="1" t="s">
        <v>24</v>
      </c>
      <c r="L81" s="1" t="str">
        <f t="shared" si="5"/>
        <v>CONVERT(date,(CONVERT(datetime,42387,112)),101)</v>
      </c>
      <c r="M81" s="3" t="str">
        <f t="shared" si="4"/>
        <v xml:space="preserve"> ('BB012','0002208',(select [BlueBinResourceID] from bluebin.BlueBinResource where Login = 'awilliams'),(select [BlueBinResourceID] from bluebin.BlueBinResource where Login = 'jsmith'),(select QCNTypeID from qcn.QCNType where Name = 'CHANGE'),'Change Description','',CONVERT(date,(CONVERT(datetime,42386,112)),101),CONVERT(date,(CONVERT(datetime,42387,112)),101),(select [QCNStatusID] from qcn.QCNStatus where Status = 'Completed'),CONVERT(date,(CONVERT(datetime,42387,112)),101),1),</v>
      </c>
    </row>
    <row r="82" spans="1:13" x14ac:dyDescent="0.25">
      <c r="A82" s="1" t="s">
        <v>34</v>
      </c>
      <c r="B82" s="1">
        <v>2991</v>
      </c>
      <c r="C82" s="1" t="str">
        <f t="shared" si="3"/>
        <v>0002991</v>
      </c>
      <c r="D82" s="1" t="s">
        <v>16</v>
      </c>
      <c r="E82" s="1" t="s">
        <v>13</v>
      </c>
      <c r="F82" s="1" t="s">
        <v>26</v>
      </c>
      <c r="G82" s="1" t="s">
        <v>49</v>
      </c>
      <c r="I82" s="2">
        <v>42389</v>
      </c>
      <c r="J82" s="2">
        <v>42390</v>
      </c>
      <c r="K82" s="1" t="s">
        <v>24</v>
      </c>
      <c r="L82" s="1" t="str">
        <f t="shared" si="5"/>
        <v>CONVERT(date,(CONVERT(datetime,42388,112)),101)</v>
      </c>
      <c r="M82" s="3" t="str">
        <f t="shared" si="4"/>
        <v xml:space="preserve"> ('BB012','0002991',(select [BlueBinResourceID] from bluebin.BlueBinResource where Login = 'awilliams'),(select [BlueBinResourceID] from bluebin.BlueBinResource where Login = 'jsmith'),(select QCNTypeID from qcn.QCNType where Name = 'CHANGE'),'Change Description','',CONVERT(date,(CONVERT(datetime,42387,112)),101),CONVERT(date,(CONVERT(datetime,42388,112)),101),(select [QCNStatusID] from qcn.QCNStatus where Status = 'Completed'),CONVERT(date,(CONVERT(datetime,42388,112)),101),1),</v>
      </c>
    </row>
    <row r="83" spans="1:13" x14ac:dyDescent="0.25">
      <c r="A83" s="1" t="s">
        <v>34</v>
      </c>
      <c r="B83" s="1">
        <v>3892</v>
      </c>
      <c r="C83" s="1" t="str">
        <f t="shared" si="3"/>
        <v>0003892</v>
      </c>
      <c r="D83" s="1" t="s">
        <v>16</v>
      </c>
      <c r="E83" s="1" t="s">
        <v>13</v>
      </c>
      <c r="F83" s="1" t="s">
        <v>26</v>
      </c>
      <c r="G83" s="1" t="s">
        <v>49</v>
      </c>
      <c r="I83" s="2">
        <v>42390</v>
      </c>
      <c r="J83" s="2">
        <v>42391</v>
      </c>
      <c r="K83" s="1" t="s">
        <v>24</v>
      </c>
      <c r="L83" s="1" t="str">
        <f t="shared" si="5"/>
        <v>CONVERT(date,(CONVERT(datetime,42389,112)),101)</v>
      </c>
      <c r="M83" s="3" t="str">
        <f t="shared" si="4"/>
        <v xml:space="preserve"> ('BB012','0003892',(select [BlueBinResourceID] from bluebin.BlueBinResource where Login = 'awilliams'),(select [BlueBinResourceID] from bluebin.BlueBinResource where Login = 'jsmith'),(select QCNTypeID from qcn.QCNType where Name = 'CHANGE'),'Change Description','',CONVERT(date,(CONVERT(datetime,42388,112)),101),CONVERT(date,(CONVERT(datetime,42389,112)),101),(select [QCNStatusID] from qcn.QCNStatus where Status = 'Completed'),CONVERT(date,(CONVERT(datetime,42389,112)),101),1),</v>
      </c>
    </row>
    <row r="84" spans="1:13" x14ac:dyDescent="0.25">
      <c r="A84" s="1" t="s">
        <v>34</v>
      </c>
      <c r="B84" s="1">
        <v>8718</v>
      </c>
      <c r="C84" s="1" t="str">
        <f t="shared" si="3"/>
        <v>0008718</v>
      </c>
      <c r="D84" s="1" t="s">
        <v>16</v>
      </c>
      <c r="E84" s="1" t="s">
        <v>13</v>
      </c>
      <c r="F84" s="1" t="s">
        <v>26</v>
      </c>
      <c r="G84" s="1" t="s">
        <v>49</v>
      </c>
      <c r="I84" s="2">
        <v>42391</v>
      </c>
      <c r="J84" s="2">
        <v>42392</v>
      </c>
      <c r="K84" s="1" t="s">
        <v>24</v>
      </c>
      <c r="L84" s="1" t="str">
        <f t="shared" si="5"/>
        <v>CONVERT(date,(CONVERT(datetime,42390,112)),101)</v>
      </c>
      <c r="M84" s="3" t="str">
        <f t="shared" si="4"/>
        <v xml:space="preserve"> ('BB012','0008718',(select [BlueBinResourceID] from bluebin.BlueBinResource where Login = 'awilliams'),(select [BlueBinResourceID] from bluebin.BlueBinResource where Login = 'jsmith'),(select QCNTypeID from qcn.QCNType where Name = 'CHANGE'),'Change Description','',CONVERT(date,(CONVERT(datetime,42389,112)),101),CONVERT(date,(CONVERT(datetime,42390,112)),101),(select [QCNStatusID] from qcn.QCNStatus where Status = 'Completed'),CONVERT(date,(CONVERT(datetime,42390,112)),101),1),</v>
      </c>
    </row>
    <row r="85" spans="1:13" x14ac:dyDescent="0.25">
      <c r="A85" s="1" t="s">
        <v>34</v>
      </c>
      <c r="B85" s="1">
        <v>8749</v>
      </c>
      <c r="C85" s="1" t="str">
        <f t="shared" si="3"/>
        <v>0008749</v>
      </c>
      <c r="D85" s="1" t="s">
        <v>16</v>
      </c>
      <c r="E85" s="1" t="s">
        <v>13</v>
      </c>
      <c r="F85" s="1" t="s">
        <v>26</v>
      </c>
      <c r="G85" s="1" t="s">
        <v>49</v>
      </c>
      <c r="I85" s="2">
        <v>42392</v>
      </c>
      <c r="J85" s="2">
        <v>42393</v>
      </c>
      <c r="K85" s="1" t="s">
        <v>24</v>
      </c>
      <c r="L85" s="1" t="str">
        <f t="shared" si="5"/>
        <v>CONVERT(date,(CONVERT(datetime,42391,112)),101)</v>
      </c>
      <c r="M85" s="3" t="str">
        <f t="shared" si="4"/>
        <v xml:space="preserve"> ('BB012','0008749',(select [BlueBinResourceID] from bluebin.BlueBinResource where Login = 'awilliams'),(select [BlueBinResourceID] from bluebin.BlueBinResource where Login = 'jsmith'),(select QCNTypeID from qcn.QCNType where Name = 'CHANGE'),'Change Description','',CONVERT(date,(CONVERT(datetime,42390,112)),101),CONVERT(date,(CONVERT(datetime,42391,112)),101),(select [QCNStatusID] from qcn.QCNStatus where Status = 'Completed'),CONVERT(date,(CONVERT(datetime,42391,112)),101),1),</v>
      </c>
    </row>
    <row r="86" spans="1:13" x14ac:dyDescent="0.25">
      <c r="A86" s="1" t="s">
        <v>34</v>
      </c>
      <c r="B86" s="1">
        <v>8752</v>
      </c>
      <c r="C86" s="1" t="str">
        <f t="shared" si="3"/>
        <v>0008752</v>
      </c>
      <c r="D86" s="1" t="s">
        <v>16</v>
      </c>
      <c r="E86" s="1" t="s">
        <v>13</v>
      </c>
      <c r="F86" s="1" t="s">
        <v>26</v>
      </c>
      <c r="G86" s="1" t="s">
        <v>49</v>
      </c>
      <c r="I86" s="2">
        <v>42393</v>
      </c>
      <c r="J86" s="2">
        <v>42394</v>
      </c>
      <c r="K86" s="1" t="s">
        <v>24</v>
      </c>
      <c r="L86" s="1" t="str">
        <f t="shared" si="5"/>
        <v>CONVERT(date,(CONVERT(datetime,42392,112)),101)</v>
      </c>
      <c r="M86" s="3" t="str">
        <f t="shared" si="4"/>
        <v xml:space="preserve"> ('BB012','0008752',(select [BlueBinResourceID] from bluebin.BlueBinResource where Login = 'awilliams'),(select [BlueBinResourceID] from bluebin.BlueBinResource where Login = 'jsmith'),(select QCNTypeID from qcn.QCNType where Name = 'CHANGE'),'Change Description','',CONVERT(date,(CONVERT(datetime,42391,112)),101),CONVERT(date,(CONVERT(datetime,42392,112)),101),(select [QCNStatusID] from qcn.QCNStatus where Status = 'Completed'),CONVERT(date,(CONVERT(datetime,42392,112)),101),1),</v>
      </c>
    </row>
    <row r="87" spans="1:13" x14ac:dyDescent="0.25">
      <c r="A87" s="1" t="s">
        <v>34</v>
      </c>
      <c r="B87" s="1">
        <v>8753</v>
      </c>
      <c r="C87" s="1" t="str">
        <f t="shared" si="3"/>
        <v>0008753</v>
      </c>
      <c r="D87" s="1" t="s">
        <v>16</v>
      </c>
      <c r="E87" s="1" t="s">
        <v>13</v>
      </c>
      <c r="F87" s="1" t="s">
        <v>26</v>
      </c>
      <c r="G87" s="1" t="s">
        <v>49</v>
      </c>
      <c r="I87" s="2">
        <v>42394</v>
      </c>
      <c r="J87" s="2">
        <v>42395</v>
      </c>
      <c r="K87" s="1" t="s">
        <v>24</v>
      </c>
      <c r="L87" s="1" t="str">
        <f t="shared" si="5"/>
        <v>CONVERT(date,(CONVERT(datetime,42393,112)),101)</v>
      </c>
      <c r="M87" s="3" t="str">
        <f t="shared" si="4"/>
        <v xml:space="preserve"> ('BB012','0008753',(select [BlueBinResourceID] from bluebin.BlueBinResource where Login = 'awilliams'),(select [BlueBinResourceID] from bluebin.BlueBinResource where Login = 'jsmith'),(select QCNTypeID from qcn.QCNType where Name = 'CHANGE'),'Change Description','',CONVERT(date,(CONVERT(datetime,42392,112)),101),CONVERT(date,(CONVERT(datetime,42393,112)),101),(select [QCNStatusID] from qcn.QCNStatus where Status = 'Completed'),CONVERT(date,(CONVERT(datetime,42393,112)),101),1),</v>
      </c>
    </row>
    <row r="88" spans="1:13" x14ac:dyDescent="0.25">
      <c r="A88" s="1" t="s">
        <v>34</v>
      </c>
      <c r="B88" s="1">
        <v>8754</v>
      </c>
      <c r="C88" s="1" t="str">
        <f t="shared" si="3"/>
        <v>0008754</v>
      </c>
      <c r="D88" s="1" t="s">
        <v>16</v>
      </c>
      <c r="E88" s="1" t="s">
        <v>13</v>
      </c>
      <c r="F88" s="1" t="s">
        <v>26</v>
      </c>
      <c r="G88" s="1" t="s">
        <v>49</v>
      </c>
      <c r="H88" s="1" t="s">
        <v>54</v>
      </c>
      <c r="I88" s="2">
        <v>42395</v>
      </c>
      <c r="K88" s="1" t="s">
        <v>20</v>
      </c>
      <c r="L88" s="1" t="str">
        <f t="shared" si="5"/>
        <v>getdate()</v>
      </c>
      <c r="M88" s="3" t="str">
        <f t="shared" si="4"/>
        <v xml:space="preserve"> ('BB012','0008754',(select [BlueBinResourceID] from bluebin.BlueBinResource where Login = 'awilliams'),(select [BlueBinResourceID] from bluebin.BlueBinResource where Login = 'jsmith'),(select QCNTypeID from qcn.QCNType where Name = 'CHANGE'),'Change Description','Having trouble getting resources',CONVERT(date,(CONVERT(datetime,42393,112)),101),CONVERT(date,(CONVERT(datetime,-2,112)),101),(select [QCNStatusID] from qcn.QCNStatus where Status = 'InProgress'),getdate(),1),</v>
      </c>
    </row>
    <row r="89" spans="1:13" x14ac:dyDescent="0.25">
      <c r="A89" s="1" t="s">
        <v>34</v>
      </c>
      <c r="B89" s="1">
        <v>8755</v>
      </c>
      <c r="C89" s="1" t="str">
        <f t="shared" si="3"/>
        <v>0008755</v>
      </c>
      <c r="D89" s="1" t="s">
        <v>16</v>
      </c>
      <c r="E89" s="1" t="s">
        <v>13</v>
      </c>
      <c r="F89" s="1" t="s">
        <v>26</v>
      </c>
      <c r="G89" s="1" t="s">
        <v>49</v>
      </c>
      <c r="H89" s="1" t="s">
        <v>54</v>
      </c>
      <c r="I89" s="2">
        <v>42396</v>
      </c>
      <c r="K89" s="1" t="s">
        <v>20</v>
      </c>
      <c r="L89" s="1" t="str">
        <f t="shared" si="5"/>
        <v>getdate()</v>
      </c>
      <c r="M89" s="3" t="str">
        <f t="shared" si="4"/>
        <v xml:space="preserve"> ('BB012','0008755',(select [BlueBinResourceID] from bluebin.BlueBinResource where Login = 'awilliams'),(select [BlueBinResourceID] from bluebin.BlueBinResource where Login = 'jsmith'),(select QCNTypeID from qcn.QCNType where Name = 'CHANGE'),'Change Description','Having trouble getting resources',CONVERT(date,(CONVERT(datetime,42394,112)),101),CONVERT(date,(CONVERT(datetime,-2,112)),101),(select [QCNStatusID] from qcn.QCNStatus where Status = 'InProgress'),getdate(),1),</v>
      </c>
    </row>
    <row r="90" spans="1:13" x14ac:dyDescent="0.25">
      <c r="A90" s="1" t="s">
        <v>34</v>
      </c>
      <c r="B90" s="1">
        <v>9024</v>
      </c>
      <c r="C90" s="1" t="str">
        <f t="shared" si="3"/>
        <v>0009024</v>
      </c>
      <c r="D90" s="1" t="s">
        <v>16</v>
      </c>
      <c r="E90" s="1" t="s">
        <v>13</v>
      </c>
      <c r="F90" s="1" t="s">
        <v>26</v>
      </c>
      <c r="G90" s="1" t="s">
        <v>49</v>
      </c>
      <c r="H90" s="1" t="s">
        <v>54</v>
      </c>
      <c r="I90" s="2">
        <v>42397</v>
      </c>
      <c r="K90" s="1" t="s">
        <v>20</v>
      </c>
      <c r="L90" s="1" t="str">
        <f t="shared" si="5"/>
        <v>getdate()</v>
      </c>
      <c r="M90" s="3" t="str">
        <f t="shared" si="4"/>
        <v xml:space="preserve"> ('BB012','0009024',(select [BlueBinResourceID] from bluebin.BlueBinResource where Login = 'awilliams'),(select [BlueBinResourceID] from bluebin.BlueBinResource where Login = 'jsmith'),(select QCNTypeID from qcn.QCNType where Name = 'CHANGE'),'Change Description','Having trouble getting resources',CONVERT(date,(CONVERT(datetime,42395,112)),101),CONVERT(date,(CONVERT(datetime,-2,112)),101),(select [QCNStatusID] from qcn.QCNStatus where Status = 'InProgress'),getdate(),1),</v>
      </c>
    </row>
    <row r="91" spans="1:13" x14ac:dyDescent="0.25">
      <c r="A91" s="1" t="s">
        <v>34</v>
      </c>
      <c r="B91" s="1">
        <v>9026</v>
      </c>
      <c r="C91" s="1" t="str">
        <f t="shared" si="3"/>
        <v>0009026</v>
      </c>
      <c r="D91" s="1" t="s">
        <v>16</v>
      </c>
      <c r="E91" s="1" t="s">
        <v>13</v>
      </c>
      <c r="F91" s="1" t="s">
        <v>26</v>
      </c>
      <c r="G91" s="1" t="s">
        <v>49</v>
      </c>
      <c r="H91" s="1" t="s">
        <v>54</v>
      </c>
      <c r="I91" s="2">
        <v>42398</v>
      </c>
      <c r="K91" s="1" t="s">
        <v>20</v>
      </c>
      <c r="L91" s="1" t="str">
        <f t="shared" si="5"/>
        <v>getdate()</v>
      </c>
      <c r="M91" s="3" t="str">
        <f t="shared" si="4"/>
        <v xml:space="preserve"> ('BB012','0009026',(select [BlueBinResourceID] from bluebin.BlueBinResource where Login = 'awilliams'),(select [BlueBinResourceID] from bluebin.BlueBinResource where Login = 'jsmith'),(select QCNTypeID from qcn.QCNType where Name = 'CHANGE'),'Change Description','Having trouble getting resources',CONVERT(date,(CONVERT(datetime,42396,112)),101),CONVERT(date,(CONVERT(datetime,-2,112)),101),(select [QCNStatusID] from qcn.QCNStatus where Status = 'InProgress'),getdate(),1),</v>
      </c>
    </row>
    <row r="92" spans="1:13" x14ac:dyDescent="0.25">
      <c r="A92" s="1" t="s">
        <v>34</v>
      </c>
      <c r="B92" s="1">
        <v>9028</v>
      </c>
      <c r="C92" s="1" t="str">
        <f t="shared" si="3"/>
        <v>0009028</v>
      </c>
      <c r="D92" s="1" t="s">
        <v>16</v>
      </c>
      <c r="E92" s="1" t="s">
        <v>13</v>
      </c>
      <c r="F92" s="1" t="s">
        <v>26</v>
      </c>
      <c r="G92" s="1" t="s">
        <v>49</v>
      </c>
      <c r="H92" s="1" t="s">
        <v>54</v>
      </c>
      <c r="I92" s="2">
        <v>42399</v>
      </c>
      <c r="K92" s="1" t="s">
        <v>20</v>
      </c>
      <c r="L92" s="1" t="str">
        <f t="shared" si="5"/>
        <v>getdate()</v>
      </c>
      <c r="M92" s="3" t="str">
        <f t="shared" si="4"/>
        <v xml:space="preserve"> ('BB012','0009028',(select [BlueBinResourceID] from bluebin.BlueBinResource where Login = 'awilliams'),(select [BlueBinResourceID] from bluebin.BlueBinResource where Login = 'jsmith'),(select QCNTypeID from qcn.QCNType where Name = 'CHANGE'),'Change Description','Having trouble getting resources',CONVERT(date,(CONVERT(datetime,42397,112)),101),CONVERT(date,(CONVERT(datetime,-2,112)),101),(select [QCNStatusID] from qcn.QCNStatus where Status = 'InProgress'),getdate(),1),</v>
      </c>
    </row>
    <row r="93" spans="1:13" x14ac:dyDescent="0.25">
      <c r="A93" s="1" t="s">
        <v>34</v>
      </c>
      <c r="B93" s="1">
        <v>9030</v>
      </c>
      <c r="C93" s="1" t="str">
        <f t="shared" si="3"/>
        <v>0009030</v>
      </c>
      <c r="D93" s="1" t="s">
        <v>16</v>
      </c>
      <c r="E93" s="1" t="s">
        <v>13</v>
      </c>
      <c r="F93" s="1" t="s">
        <v>26</v>
      </c>
      <c r="G93" s="1" t="s">
        <v>49</v>
      </c>
      <c r="I93" s="2">
        <v>42400</v>
      </c>
      <c r="J93" s="2">
        <v>42400</v>
      </c>
      <c r="K93" s="1" t="s">
        <v>24</v>
      </c>
      <c r="L93" s="1" t="str">
        <f t="shared" si="5"/>
        <v>CONVERT(date,(CONVERT(datetime,42398,112)),101)</v>
      </c>
      <c r="M93" s="3" t="str">
        <f t="shared" si="4"/>
        <v xml:space="preserve"> ('BB012','0009030',(select [BlueBinResourceID] from bluebin.BlueBinResource where Login = 'awilliams'),(select [BlueBinResourceID] from bluebin.BlueBinResource where Login = 'jsmith'),(select QCNTypeID from qcn.QCNType where Name = 'CHANGE'),'Change Description','',CONVERT(date,(CONVERT(datetime,42398,112)),101),CONVERT(date,(CONVERT(datetime,42398,112)),101),(select [QCNStatusID] from qcn.QCNStatus where Status = 'Completed'),CONVERT(date,(CONVERT(datetime,42398,112)),101),1),</v>
      </c>
    </row>
    <row r="94" spans="1:13" x14ac:dyDescent="0.25">
      <c r="A94" s="1" t="s">
        <v>35</v>
      </c>
      <c r="B94" s="1">
        <v>10062</v>
      </c>
      <c r="C94" s="1" t="str">
        <f t="shared" si="3"/>
        <v>0010062</v>
      </c>
      <c r="D94" s="1" t="s">
        <v>16</v>
      </c>
      <c r="E94" s="1" t="s">
        <v>13</v>
      </c>
      <c r="F94" s="1" t="s">
        <v>26</v>
      </c>
      <c r="G94" s="1" t="s">
        <v>49</v>
      </c>
      <c r="I94" s="2">
        <v>42401</v>
      </c>
      <c r="J94" s="2">
        <v>42401</v>
      </c>
      <c r="K94" s="1" t="s">
        <v>24</v>
      </c>
      <c r="L94" s="1" t="str">
        <f t="shared" si="5"/>
        <v>CONVERT(date,(CONVERT(datetime,42399,112)),101)</v>
      </c>
      <c r="M94" s="3" t="str">
        <f t="shared" si="4"/>
        <v xml:space="preserve"> ('BB013','0010062',(select [BlueBinResourceID] from bluebin.BlueBinResource where Login = 'awilliams'),(select [BlueBinResourceID] from bluebin.BlueBinResource where Login = 'jsmith'),(select QCNTypeID from qcn.QCNType where Name = 'CHANGE'),'Change Description','',CONVERT(date,(CONVERT(datetime,42399,112)),101),CONVERT(date,(CONVERT(datetime,42399,112)),101),(select [QCNStatusID] from qcn.QCNStatus where Status = 'Completed'),CONVERT(date,(CONVERT(datetime,42399,112)),101),1),</v>
      </c>
    </row>
    <row r="95" spans="1:13" x14ac:dyDescent="0.25">
      <c r="A95" s="1" t="s">
        <v>35</v>
      </c>
      <c r="B95" s="1">
        <v>10063</v>
      </c>
      <c r="C95" s="1" t="str">
        <f t="shared" si="3"/>
        <v>0010063</v>
      </c>
      <c r="D95" s="1" t="s">
        <v>16</v>
      </c>
      <c r="E95" s="1" t="s">
        <v>13</v>
      </c>
      <c r="F95" s="1" t="s">
        <v>26</v>
      </c>
      <c r="G95" s="1" t="s">
        <v>49</v>
      </c>
      <c r="I95" s="2">
        <v>42402</v>
      </c>
      <c r="J95" s="2">
        <v>42402</v>
      </c>
      <c r="K95" s="1" t="s">
        <v>24</v>
      </c>
      <c r="L95" s="1" t="str">
        <f t="shared" si="5"/>
        <v>CONVERT(date,(CONVERT(datetime,42400,112)),101)</v>
      </c>
      <c r="M95" s="3" t="str">
        <f t="shared" si="4"/>
        <v xml:space="preserve"> ('BB013','0010063',(select [BlueBinResourceID] from bluebin.BlueBinResource where Login = 'awilliams'),(select [BlueBinResourceID] from bluebin.BlueBinResource where Login = 'jsmith'),(select QCNTypeID from qcn.QCNType where Name = 'CHANGE'),'Change Description','',CONVERT(date,(CONVERT(datetime,42400,112)),101),CONVERT(date,(CONVERT(datetime,42400,112)),101),(select [QCNStatusID] from qcn.QCNStatus where Status = 'Completed'),CONVERT(date,(CONVERT(datetime,42400,112)),101),1),</v>
      </c>
    </row>
    <row r="96" spans="1:13" x14ac:dyDescent="0.25">
      <c r="A96" s="1" t="s">
        <v>35</v>
      </c>
      <c r="B96" s="1">
        <v>10068</v>
      </c>
      <c r="C96" s="1" t="str">
        <f t="shared" si="3"/>
        <v>0010068</v>
      </c>
      <c r="D96" s="1" t="s">
        <v>16</v>
      </c>
      <c r="E96" s="1" t="s">
        <v>13</v>
      </c>
      <c r="F96" s="1" t="s">
        <v>26</v>
      </c>
      <c r="G96" s="1" t="s">
        <v>49</v>
      </c>
      <c r="I96" s="2">
        <v>42403</v>
      </c>
      <c r="J96" s="2">
        <v>42403</v>
      </c>
      <c r="K96" s="1" t="s">
        <v>24</v>
      </c>
      <c r="L96" s="1" t="str">
        <f t="shared" si="5"/>
        <v>CONVERT(date,(CONVERT(datetime,42401,112)),101)</v>
      </c>
      <c r="M96" s="3" t="str">
        <f t="shared" si="4"/>
        <v xml:space="preserve"> ('BB013','0010068',(select [BlueBinResourceID] from bluebin.BlueBinResource where Login = 'awilliams'),(select [BlueBinResourceID] from bluebin.BlueBinResource where Login = 'jsmith'),(select QCNTypeID from qcn.QCNType where Name = 'CHANGE'),'Change Description','',CONVERT(date,(CONVERT(datetime,42401,112)),101),CONVERT(date,(CONVERT(datetime,42401,112)),101),(select [QCNStatusID] from qcn.QCNStatus where Status = 'Completed'),CONVERT(date,(CONVERT(datetime,42401,112)),101),1),</v>
      </c>
    </row>
    <row r="97" spans="1:13" x14ac:dyDescent="0.25">
      <c r="A97" s="1" t="s">
        <v>36</v>
      </c>
      <c r="B97" s="1">
        <v>9354</v>
      </c>
      <c r="C97" s="1" t="str">
        <f t="shared" si="3"/>
        <v>0009354</v>
      </c>
      <c r="D97" s="1" t="s">
        <v>16</v>
      </c>
      <c r="E97" s="1" t="s">
        <v>13</v>
      </c>
      <c r="F97" s="1" t="s">
        <v>26</v>
      </c>
      <c r="G97" s="1" t="s">
        <v>49</v>
      </c>
      <c r="I97" s="2">
        <v>42404</v>
      </c>
      <c r="J97" s="2">
        <v>42404</v>
      </c>
      <c r="K97" s="1" t="s">
        <v>24</v>
      </c>
      <c r="L97" s="1" t="str">
        <f t="shared" si="5"/>
        <v>CONVERT(date,(CONVERT(datetime,42402,112)),101)</v>
      </c>
      <c r="M97" s="3" t="str">
        <f t="shared" si="4"/>
        <v xml:space="preserve"> ('BB016','0009354',(select [BlueBinResourceID] from bluebin.BlueBinResource where Login = 'awilliams'),(select [BlueBinResourceID] from bluebin.BlueBinResource where Login = 'jsmith'),(select QCNTypeID from qcn.QCNType where Name = 'CHANGE'),'Change Description','',CONVERT(date,(CONVERT(datetime,42402,112)),101),CONVERT(date,(CONVERT(datetime,42402,112)),101),(select [QCNStatusID] from qcn.QCNStatus where Status = 'Completed'),CONVERT(date,(CONVERT(datetime,42402,112)),101),1),</v>
      </c>
    </row>
    <row r="98" spans="1:13" x14ac:dyDescent="0.25">
      <c r="A98" s="1" t="s">
        <v>37</v>
      </c>
      <c r="B98" s="1">
        <v>9526</v>
      </c>
      <c r="C98" s="1" t="str">
        <f t="shared" si="3"/>
        <v>0009526</v>
      </c>
      <c r="D98" s="1" t="s">
        <v>16</v>
      </c>
      <c r="E98" s="1" t="s">
        <v>13</v>
      </c>
      <c r="F98" s="1" t="s">
        <v>26</v>
      </c>
      <c r="G98" s="1" t="s">
        <v>49</v>
      </c>
      <c r="I98" s="2">
        <v>42404</v>
      </c>
      <c r="J98" s="2">
        <v>42405</v>
      </c>
      <c r="K98" s="1" t="s">
        <v>24</v>
      </c>
      <c r="L98" s="1" t="str">
        <f t="shared" si="5"/>
        <v>CONVERT(date,(CONVERT(datetime,42403,112)),101)</v>
      </c>
      <c r="M98" s="3" t="str">
        <f t="shared" si="4"/>
        <v xml:space="preserve"> ('BB019','0009526',(select [BlueBinResourceID] from bluebin.BlueBinResource where Login = 'awilliams'),(select [BlueBinResourceID] from bluebin.BlueBinResource where Login = 'jsmith'),(select QCNTypeID from qcn.QCNType where Name = 'CHANGE'),'Change Description','',CONVERT(date,(CONVERT(datetime,42402,112)),101),CONVERT(date,(CONVERT(datetime,42403,112)),101),(select [QCNStatusID] from qcn.QCNStatus where Status = 'Completed'),CONVERT(date,(CONVERT(datetime,42403,112)),101),1),</v>
      </c>
    </row>
    <row r="99" spans="1:13" x14ac:dyDescent="0.25">
      <c r="A99" s="1" t="s">
        <v>37</v>
      </c>
      <c r="B99" s="1">
        <v>9527</v>
      </c>
      <c r="C99" s="1" t="str">
        <f t="shared" si="3"/>
        <v>0009527</v>
      </c>
      <c r="D99" s="1" t="s">
        <v>16</v>
      </c>
      <c r="E99" s="1" t="s">
        <v>13</v>
      </c>
      <c r="F99" s="1" t="s">
        <v>26</v>
      </c>
      <c r="G99" s="1" t="s">
        <v>49</v>
      </c>
      <c r="I99" s="2">
        <v>42383</v>
      </c>
      <c r="J99" s="2">
        <v>42385</v>
      </c>
      <c r="K99" s="1" t="s">
        <v>24</v>
      </c>
      <c r="L99" s="1" t="str">
        <f t="shared" si="5"/>
        <v>CONVERT(date,(CONVERT(datetime,42383,112)),101)</v>
      </c>
      <c r="M99" s="3" t="str">
        <f t="shared" si="4"/>
        <v xml:space="preserve"> ('BB019','0009527',(select [BlueBinResourceID] from bluebin.BlueBinResource where Login = 'awilliams'),(select [BlueBinResourceID] from bluebin.BlueBinResource where Login = 'jsmith'),(select QCNTypeID from qcn.QCNType where Name = 'CHANGE'),'Change Description','',CONVERT(date,(CONVERT(datetime,42381,112)),101),CONVERT(date,(CONVERT(datetime,42383,112)),101),(select [QCNStatusID] from qcn.QCNStatus where Status = 'Completed'),CONVERT(date,(CONVERT(datetime,42383,112)),101),1),</v>
      </c>
    </row>
    <row r="100" spans="1:13" x14ac:dyDescent="0.25">
      <c r="A100" s="1" t="s">
        <v>37</v>
      </c>
      <c r="B100" s="1">
        <v>9532</v>
      </c>
      <c r="C100" s="1" t="str">
        <f t="shared" si="3"/>
        <v>0009532</v>
      </c>
      <c r="D100" s="1" t="s">
        <v>16</v>
      </c>
      <c r="E100" s="1" t="s">
        <v>13</v>
      </c>
      <c r="F100" s="1" t="s">
        <v>26</v>
      </c>
      <c r="G100" s="1" t="s">
        <v>49</v>
      </c>
      <c r="I100" s="2">
        <v>42383</v>
      </c>
      <c r="J100" s="2">
        <v>42386</v>
      </c>
      <c r="K100" s="1" t="s">
        <v>24</v>
      </c>
      <c r="L100" s="1" t="str">
        <f t="shared" si="5"/>
        <v>CONVERT(date,(CONVERT(datetime,42384,112)),101)</v>
      </c>
      <c r="M100" s="3" t="str">
        <f t="shared" si="4"/>
        <v xml:space="preserve"> ('BB019','0009532',(select [BlueBinResourceID] from bluebin.BlueBinResource where Login = 'awilliams'),(select [BlueBinResourceID] from bluebin.BlueBinResource where Login = 'jsmith'),(select QCNTypeID from qcn.QCNType where Name = 'CHANGE'),'Change Description','',CONVERT(date,(CONVERT(datetime,42381,112)),101),CONVERT(date,(CONVERT(datetime,42384,112)),101),(select [QCNStatusID] from qcn.QCNStatus where Status = 'Completed'),CONVERT(date,(CONVERT(datetime,42384,112)),101),1),</v>
      </c>
    </row>
    <row r="101" spans="1:13" x14ac:dyDescent="0.25">
      <c r="A101" s="1" t="s">
        <v>37</v>
      </c>
      <c r="B101" s="1">
        <v>9533</v>
      </c>
      <c r="C101" s="1" t="str">
        <f t="shared" si="3"/>
        <v>0009533</v>
      </c>
      <c r="D101" s="1" t="s">
        <v>16</v>
      </c>
      <c r="E101" s="1" t="s">
        <v>13</v>
      </c>
      <c r="F101" s="1" t="s">
        <v>26</v>
      </c>
      <c r="G101" s="1" t="s">
        <v>49</v>
      </c>
      <c r="I101" s="2">
        <v>42387</v>
      </c>
      <c r="J101" s="2">
        <v>42387</v>
      </c>
      <c r="K101" s="1" t="s">
        <v>24</v>
      </c>
      <c r="L101" s="1" t="str">
        <f t="shared" si="5"/>
        <v>CONVERT(date,(CONVERT(datetime,42385,112)),101)</v>
      </c>
      <c r="M101" s="3" t="str">
        <f t="shared" si="4"/>
        <v xml:space="preserve"> ('BB019','0009533',(select [BlueBinResourceID] from bluebin.BlueBinResource where Login = 'awilliams'),(select [BlueBinResourceID] from bluebin.BlueBinResource where Login = 'jsmith'),(select QCNTypeID from qcn.QCNType where Name = 'CHANGE'),'Change Description','',CONVERT(date,(CONVERT(datetime,42385,112)),101),CONVERT(date,(CONVERT(datetime,42385,112)),101),(select [QCNStatusID] from qcn.QCNStatus where Status = 'Completed'),CONVERT(date,(CONVERT(datetime,42385,112)),101),1),</v>
      </c>
    </row>
    <row r="102" spans="1:13" x14ac:dyDescent="0.25">
      <c r="A102" s="1" t="s">
        <v>38</v>
      </c>
      <c r="B102" s="1">
        <v>5427</v>
      </c>
      <c r="C102" s="1" t="str">
        <f t="shared" si="3"/>
        <v>0005427</v>
      </c>
      <c r="D102" s="1" t="s">
        <v>16</v>
      </c>
      <c r="E102" s="1" t="s">
        <v>13</v>
      </c>
      <c r="F102" s="1" t="s">
        <v>26</v>
      </c>
      <c r="G102" s="1" t="s">
        <v>49</v>
      </c>
      <c r="I102" s="2">
        <v>42388</v>
      </c>
      <c r="J102" s="2">
        <v>42388</v>
      </c>
      <c r="K102" s="1" t="s">
        <v>24</v>
      </c>
      <c r="L102" s="1" t="str">
        <f t="shared" si="5"/>
        <v>CONVERT(date,(CONVERT(datetime,42386,112)),101)</v>
      </c>
      <c r="M102" s="3" t="str">
        <f t="shared" si="4"/>
        <v xml:space="preserve"> ('BB020','0005427',(select [BlueBinResourceID] from bluebin.BlueBinResource where Login = 'awilliams'),(select [BlueBinResourceID] from bluebin.BlueBinResource where Login = 'jsmith'),(select QCNTypeID from qcn.QCNType where Name = 'CHANGE'),'Change Description','',CONVERT(date,(CONVERT(datetime,42386,112)),101),CONVERT(date,(CONVERT(datetime,42386,112)),101),(select [QCNStatusID] from qcn.QCNStatus where Status = 'Completed'),CONVERT(date,(CONVERT(datetime,42386,112)),101),1),</v>
      </c>
    </row>
    <row r="103" spans="1:13" x14ac:dyDescent="0.25">
      <c r="A103" s="1" t="s">
        <v>32</v>
      </c>
      <c r="D103" s="1" t="s">
        <v>16</v>
      </c>
      <c r="E103" s="1" t="s">
        <v>13</v>
      </c>
      <c r="F103" s="1" t="s">
        <v>25</v>
      </c>
      <c r="G103" s="1" t="s">
        <v>50</v>
      </c>
      <c r="H103" s="1" t="s">
        <v>54</v>
      </c>
      <c r="I103" s="2">
        <v>42355</v>
      </c>
      <c r="K103" s="1" t="s">
        <v>20</v>
      </c>
      <c r="L103" s="1" t="str">
        <f t="shared" si="5"/>
        <v>getdate()</v>
      </c>
      <c r="M103" s="3" t="str">
        <f t="shared" si="4"/>
        <v xml:space="preserve"> ('BB008','',(select [BlueBinResourceID] from bluebin.BlueBinResource where Login = 'awilliams'),(select [BlueBinResourceID] from bluebin.BlueBinResource where Login = 'jsmith'),(select QCNTypeID from qcn.QCNType where Name = 'ADD'),'Need to add new item 123 with a description of NewItem','Having trouble getting resources',CONVERT(date,(CONVERT(datetime,42353,112)),101),CONVERT(date,(CONVERT(datetime,-2,112)),101),(select [QCNStatusID] from qcn.QCNStatus where Status = 'InProgress'),getdate(),1),</v>
      </c>
    </row>
    <row r="104" spans="1:13" x14ac:dyDescent="0.25">
      <c r="A104" s="1" t="s">
        <v>32</v>
      </c>
      <c r="D104" s="1" t="s">
        <v>16</v>
      </c>
      <c r="E104" s="1" t="s">
        <v>13</v>
      </c>
      <c r="F104" s="1" t="s">
        <v>25</v>
      </c>
      <c r="G104" s="1" t="s">
        <v>50</v>
      </c>
      <c r="H104" s="1" t="s">
        <v>54</v>
      </c>
      <c r="I104" s="2">
        <v>42356</v>
      </c>
      <c r="K104" s="1" t="s">
        <v>20</v>
      </c>
      <c r="L104" s="1" t="str">
        <f t="shared" si="5"/>
        <v>getdate()</v>
      </c>
      <c r="M104" s="3" t="str">
        <f t="shared" si="4"/>
        <v xml:space="preserve"> ('BB008','',(select [BlueBinResourceID] from bluebin.BlueBinResource where Login = 'awilliams'),(select [BlueBinResourceID] from bluebin.BlueBinResource where Login = 'jsmith'),(select QCNTypeID from qcn.QCNType where Name = 'ADD'),'Need to add new item 123 with a description of NewItem','Having trouble getting resources',CONVERT(date,(CONVERT(datetime,42354,112)),101),CONVERT(date,(CONVERT(datetime,-2,112)),101),(select [QCNStatusID] from qcn.QCNStatus where Status = 'InProgress'),getdate(),1),</v>
      </c>
    </row>
    <row r="105" spans="1:13" x14ac:dyDescent="0.25">
      <c r="A105" s="1" t="s">
        <v>32</v>
      </c>
      <c r="D105" s="1" t="s">
        <v>16</v>
      </c>
      <c r="E105" s="1" t="s">
        <v>13</v>
      </c>
      <c r="F105" s="1" t="s">
        <v>25</v>
      </c>
      <c r="G105" s="1" t="s">
        <v>50</v>
      </c>
      <c r="H105" s="1" t="s">
        <v>54</v>
      </c>
      <c r="I105" s="2">
        <v>42357</v>
      </c>
      <c r="K105" s="1" t="s">
        <v>20</v>
      </c>
      <c r="L105" s="1" t="str">
        <f t="shared" si="5"/>
        <v>getdate()</v>
      </c>
      <c r="M105" s="3" t="str">
        <f t="shared" si="4"/>
        <v xml:space="preserve"> ('BB008','',(select [BlueBinResourceID] from bluebin.BlueBinResource where Login = 'awilliams'),(select [BlueBinResourceID] from bluebin.BlueBinResource where Login = 'jsmith'),(select QCNTypeID from qcn.QCNType where Name = 'ADD'),'Need to add new item 123 with a description of NewItem','Having trouble getting resources',CONVERT(date,(CONVERT(datetime,42355,112)),101),CONVERT(date,(CONVERT(datetime,-2,112)),101),(select [QCNStatusID] from qcn.QCNStatus where Status = 'InProgress'),getdate(),1),</v>
      </c>
    </row>
    <row r="106" spans="1:13" x14ac:dyDescent="0.25">
      <c r="A106" s="1" t="s">
        <v>33</v>
      </c>
      <c r="D106" s="1" t="s">
        <v>16</v>
      </c>
      <c r="E106" s="1" t="s">
        <v>13</v>
      </c>
      <c r="F106" s="1" t="s">
        <v>25</v>
      </c>
      <c r="G106" s="1" t="s">
        <v>50</v>
      </c>
      <c r="H106" s="1" t="s">
        <v>54</v>
      </c>
      <c r="I106" s="2">
        <v>42358</v>
      </c>
      <c r="K106" s="1" t="s">
        <v>20</v>
      </c>
      <c r="L106" s="1" t="str">
        <f t="shared" si="5"/>
        <v>getdate()</v>
      </c>
      <c r="M106" s="3" t="str">
        <f t="shared" si="4"/>
        <v xml:space="preserve"> ('BB011','',(select [BlueBinResourceID] from bluebin.BlueBinResource where Login = 'awilliams'),(select [BlueBinResourceID] from bluebin.BlueBinResource where Login = 'jsmith'),(select QCNTypeID from qcn.QCNType where Name = 'ADD'),'Need to add new item 123 with a description of NewItem','Having trouble getting resources',CONVERT(date,(CONVERT(datetime,42356,112)),101),CONVERT(date,(CONVERT(datetime,-2,112)),101),(select [QCNStatusID] from qcn.QCNStatus where Status = 'InProgress'),getdate(),1),</v>
      </c>
    </row>
    <row r="107" spans="1:13" x14ac:dyDescent="0.25">
      <c r="A107" s="1" t="s">
        <v>33</v>
      </c>
      <c r="D107" s="1" t="s">
        <v>16</v>
      </c>
      <c r="E107" s="1" t="s">
        <v>13</v>
      </c>
      <c r="F107" s="1" t="s">
        <v>25</v>
      </c>
      <c r="G107" s="1" t="s">
        <v>50</v>
      </c>
      <c r="I107" s="2">
        <v>42359</v>
      </c>
      <c r="J107" s="2">
        <v>42363</v>
      </c>
      <c r="K107" s="1" t="s">
        <v>24</v>
      </c>
      <c r="L107" s="1" t="str">
        <f t="shared" si="5"/>
        <v>CONVERT(date,(CONVERT(datetime,42361,112)),101)</v>
      </c>
      <c r="M107" s="3" t="str">
        <f t="shared" si="4"/>
        <v xml:space="preserve"> ('BB011','',(select [BlueBinResourceID] from bluebin.BlueBinResource where Login = 'awilliams'),(select [BlueBinResourceID] from bluebin.BlueBinResource where Login = 'jsmith'),(select QCNTypeID from qcn.QCNType where Name = 'ADD'),'Need to add new item 123 with a description of NewItem','',CONVERT(date,(CONVERT(datetime,42357,112)),101),CONVERT(date,(CONVERT(datetime,42361,112)),101),(select [QCNStatusID] from qcn.QCNStatus where Status = 'Completed'),CONVERT(date,(CONVERT(datetime,42361,112)),101),1),</v>
      </c>
    </row>
    <row r="108" spans="1:13" x14ac:dyDescent="0.25">
      <c r="A108" s="1" t="s">
        <v>29</v>
      </c>
      <c r="D108" s="1" t="s">
        <v>16</v>
      </c>
      <c r="E108" s="1" t="s">
        <v>13</v>
      </c>
      <c r="F108" s="1" t="s">
        <v>25</v>
      </c>
      <c r="G108" s="1" t="s">
        <v>50</v>
      </c>
      <c r="I108" s="2">
        <v>42360</v>
      </c>
      <c r="J108" s="2">
        <v>42364</v>
      </c>
      <c r="K108" s="1" t="s">
        <v>24</v>
      </c>
      <c r="L108" s="1" t="str">
        <f t="shared" si="5"/>
        <v>CONVERT(date,(CONVERT(datetime,42362,112)),101)</v>
      </c>
      <c r="M108" s="3" t="str">
        <f t="shared" si="4"/>
        <v xml:space="preserve"> ('BB002','',(select [BlueBinResourceID] from bluebin.BlueBinResource where Login = 'awilliams'),(select [BlueBinResourceID] from bluebin.BlueBinResource where Login = 'jsmith'),(select QCNTypeID from qcn.QCNType where Name = 'ADD'),'Need to add new item 123 with a description of NewItem','',CONVERT(date,(CONVERT(datetime,42358,112)),101),CONVERT(date,(CONVERT(datetime,42362,112)),101),(select [QCNStatusID] from qcn.QCNStatus where Status = 'Completed'),CONVERT(date,(CONVERT(datetime,42362,112)),101),1),</v>
      </c>
    </row>
    <row r="109" spans="1:13" x14ac:dyDescent="0.25">
      <c r="A109" s="1" t="s">
        <v>28</v>
      </c>
      <c r="D109" s="1" t="s">
        <v>16</v>
      </c>
      <c r="E109" s="1" t="s">
        <v>13</v>
      </c>
      <c r="F109" s="1" t="s">
        <v>25</v>
      </c>
      <c r="G109" s="1" t="s">
        <v>50</v>
      </c>
      <c r="I109" s="2">
        <v>42361</v>
      </c>
      <c r="J109" s="2">
        <v>42365</v>
      </c>
      <c r="K109" s="1" t="s">
        <v>24</v>
      </c>
      <c r="L109" s="1" t="str">
        <f t="shared" si="5"/>
        <v>CONVERT(date,(CONVERT(datetime,42363,112)),101)</v>
      </c>
      <c r="M109" s="3" t="str">
        <f t="shared" si="4"/>
        <v xml:space="preserve"> ('BB001','',(select [BlueBinResourceID] from bluebin.BlueBinResource where Login = 'awilliams'),(select [BlueBinResourceID] from bluebin.BlueBinResource where Login = 'jsmith'),(select QCNTypeID from qcn.QCNType where Name = 'ADD'),'Need to add new item 123 with a description of NewItem','',CONVERT(date,(CONVERT(datetime,42359,112)),101),CONVERT(date,(CONVERT(datetime,42363,112)),101),(select [QCNStatusID] from qcn.QCNStatus where Status = 'Completed'),CONVERT(date,(CONVERT(datetime,42363,112)),101),1),</v>
      </c>
    </row>
    <row r="110" spans="1:13" x14ac:dyDescent="0.25">
      <c r="A110" s="1" t="s">
        <v>28</v>
      </c>
      <c r="D110" s="1" t="s">
        <v>16</v>
      </c>
      <c r="E110" s="1" t="s">
        <v>13</v>
      </c>
      <c r="F110" s="1" t="s">
        <v>25</v>
      </c>
      <c r="G110" s="1" t="s">
        <v>50</v>
      </c>
      <c r="I110" s="2">
        <v>42362</v>
      </c>
      <c r="J110" s="2">
        <v>42366</v>
      </c>
      <c r="K110" s="1" t="s">
        <v>24</v>
      </c>
      <c r="L110" s="1" t="str">
        <f t="shared" si="5"/>
        <v>CONVERT(date,(CONVERT(datetime,42364,112)),101)</v>
      </c>
      <c r="M110" s="3" t="str">
        <f t="shared" si="4"/>
        <v xml:space="preserve"> ('BB001','',(select [BlueBinResourceID] from bluebin.BlueBinResource where Login = 'awilliams'),(select [BlueBinResourceID] from bluebin.BlueBinResource where Login = 'jsmith'),(select QCNTypeID from qcn.QCNType where Name = 'ADD'),'Need to add new item 123 with a description of NewItem','',CONVERT(date,(CONVERT(datetime,42360,112)),101),CONVERT(date,(CONVERT(datetime,42364,112)),101),(select [QCNStatusID] from qcn.QCNStatus where Status = 'Completed'),CONVERT(date,(CONVERT(datetime,42364,112)),101),1),</v>
      </c>
    </row>
    <row r="111" spans="1:13" x14ac:dyDescent="0.25">
      <c r="A111" s="1" t="s">
        <v>28</v>
      </c>
      <c r="D111" s="1" t="s">
        <v>16</v>
      </c>
      <c r="E111" s="1" t="s">
        <v>13</v>
      </c>
      <c r="F111" s="1" t="s">
        <v>25</v>
      </c>
      <c r="G111" s="1" t="s">
        <v>50</v>
      </c>
      <c r="I111" s="2">
        <v>42383</v>
      </c>
      <c r="J111" s="2">
        <v>42386</v>
      </c>
      <c r="K111" s="1" t="s">
        <v>24</v>
      </c>
      <c r="L111" s="1" t="str">
        <f t="shared" si="5"/>
        <v>CONVERT(date,(CONVERT(datetime,42384,112)),101)</v>
      </c>
      <c r="M111" s="3" t="str">
        <f t="shared" si="4"/>
        <v xml:space="preserve"> ('BB001','',(select [BlueBinResourceID] from bluebin.BlueBinResource where Login = 'awilliams'),(select [BlueBinResourceID] from bluebin.BlueBinResource where Login = 'jsmith'),(select QCNTypeID from qcn.QCNType where Name = 'ADD'),'Need to add new item 123 with a description of NewItem','',CONVERT(date,(CONVERT(datetime,42381,112)),101),CONVERT(date,(CONVERT(datetime,42384,112)),101),(select [QCNStatusID] from qcn.QCNStatus where Status = 'Completed'),CONVERT(date,(CONVERT(datetime,42384,112)),101),1),</v>
      </c>
    </row>
    <row r="112" spans="1:13" x14ac:dyDescent="0.25">
      <c r="A112" s="1" t="s">
        <v>30</v>
      </c>
      <c r="D112" s="1" t="s">
        <v>16</v>
      </c>
      <c r="E112" s="1" t="s">
        <v>13</v>
      </c>
      <c r="F112" s="1" t="s">
        <v>25</v>
      </c>
      <c r="G112" s="1" t="s">
        <v>50</v>
      </c>
      <c r="I112" s="2">
        <v>42383</v>
      </c>
      <c r="J112" s="2">
        <v>42386</v>
      </c>
      <c r="K112" s="1" t="s">
        <v>24</v>
      </c>
      <c r="L112" s="1" t="str">
        <f t="shared" si="5"/>
        <v>CONVERT(date,(CONVERT(datetime,42384,112)),101)</v>
      </c>
      <c r="M112" s="3" t="str">
        <f t="shared" si="4"/>
        <v xml:space="preserve"> ('BB006','',(select [BlueBinResourceID] from bluebin.BlueBinResource where Login = 'awilliams'),(select [BlueBinResourceID] from bluebin.BlueBinResource where Login = 'jsmith'),(select QCNTypeID from qcn.QCNType where Name = 'ADD'),'Need to add new item 123 with a description of NewItem','',CONVERT(date,(CONVERT(datetime,42381,112)),101),CONVERT(date,(CONVERT(datetime,42384,112)),101),(select [QCNStatusID] from qcn.QCNStatus where Status = 'Completed'),CONVERT(date,(CONVERT(datetime,42384,112)),101),1),</v>
      </c>
    </row>
    <row r="113" spans="1:13" x14ac:dyDescent="0.25">
      <c r="A113" s="1" t="s">
        <v>30</v>
      </c>
      <c r="D113" s="1" t="s">
        <v>16</v>
      </c>
      <c r="E113" s="1" t="s">
        <v>13</v>
      </c>
      <c r="F113" s="1" t="s">
        <v>25</v>
      </c>
      <c r="G113" s="1" t="s">
        <v>50</v>
      </c>
      <c r="I113" s="2">
        <v>42326</v>
      </c>
      <c r="J113" s="2">
        <v>42369</v>
      </c>
      <c r="K113" s="1" t="s">
        <v>24</v>
      </c>
      <c r="L113" s="1" t="str">
        <f t="shared" si="5"/>
        <v>CONVERT(date,(CONVERT(datetime,42367,112)),101)</v>
      </c>
      <c r="M113" s="3" t="str">
        <f t="shared" si="4"/>
        <v xml:space="preserve"> ('BB006','',(select [BlueBinResourceID] from bluebin.BlueBinResource where Login = 'awilliams'),(select [BlueBinResourceID] from bluebin.BlueBinResource where Login = 'jsmith'),(select QCNTypeID from qcn.QCNType where Name = 'ADD'),'Need to add new item 123 with a description of NewItem','',CONVERT(date,(CONVERT(datetime,42324,112)),101),CONVERT(date,(CONVERT(datetime,42367,112)),101),(select [QCNStatusID] from qcn.QCNStatus where Status = 'Completed'),CONVERT(date,(CONVERT(datetime,42367,112)),101),1),</v>
      </c>
    </row>
    <row r="114" spans="1:13" x14ac:dyDescent="0.25">
      <c r="A114" s="1" t="s">
        <v>30</v>
      </c>
      <c r="D114" s="1" t="s">
        <v>16</v>
      </c>
      <c r="F114" s="1" t="s">
        <v>25</v>
      </c>
      <c r="G114" s="1" t="s">
        <v>50</v>
      </c>
      <c r="I114" s="2">
        <v>42400</v>
      </c>
      <c r="K114" s="1" t="s">
        <v>18</v>
      </c>
      <c r="L114" s="1" t="str">
        <f t="shared" si="5"/>
        <v>getdate()</v>
      </c>
      <c r="M114" s="3" t="str">
        <f t="shared" si="4"/>
        <v xml:space="preserve"> ('BB006','',(select [BlueBinResourceID] from bluebin.BlueBinResource where Login = 'awilliams'),(select [BlueBinResourceID] from bluebin.BlueBinResource where Login = ''),(select QCNTypeID from qcn.QCNType where Name = 'ADD'),'Need to add new item 123 with a description of NewItem','',CONVERT(date,(CONVERT(datetime,42398,112)),101),CONVERT(date,(CONVERT(datetime,-2,112)),101),(select [QCNStatusID] from qcn.QCNStatus where Status = 'New'),getdate(),1),</v>
      </c>
    </row>
    <row r="115" spans="1:13" x14ac:dyDescent="0.25">
      <c r="A115" s="1" t="s">
        <v>30</v>
      </c>
      <c r="D115" s="1" t="s">
        <v>16</v>
      </c>
      <c r="F115" s="1" t="s">
        <v>25</v>
      </c>
      <c r="G115" s="1" t="s">
        <v>50</v>
      </c>
      <c r="I115" s="2">
        <v>42401</v>
      </c>
      <c r="K115" s="1" t="s">
        <v>18</v>
      </c>
      <c r="L115" s="1" t="str">
        <f t="shared" si="5"/>
        <v>getdate()</v>
      </c>
      <c r="M115" s="3" t="str">
        <f t="shared" si="4"/>
        <v xml:space="preserve"> ('BB006','',(select [BlueBinResourceID] from bluebin.BlueBinResource where Login = 'awilliams'),(select [BlueBinResourceID] from bluebin.BlueBinResource where Login = ''),(select QCNTypeID from qcn.QCNType where Name = 'ADD'),'Need to add new item 123 with a description of NewItem','',CONVERT(date,(CONVERT(datetime,42399,112)),101),CONVERT(date,(CONVERT(datetime,-2,112)),101),(select [QCNStatusID] from qcn.QCNStatus where Status = 'New'),getdate(),1),</v>
      </c>
    </row>
    <row r="116" spans="1:13" x14ac:dyDescent="0.25">
      <c r="A116" s="1" t="s">
        <v>30</v>
      </c>
      <c r="D116" s="1" t="s">
        <v>16</v>
      </c>
      <c r="F116" s="1" t="s">
        <v>25</v>
      </c>
      <c r="G116" s="1" t="s">
        <v>50</v>
      </c>
      <c r="I116" s="2">
        <v>42402</v>
      </c>
      <c r="K116" s="1" t="s">
        <v>18</v>
      </c>
      <c r="L116" s="1" t="str">
        <f t="shared" si="5"/>
        <v>getdate()</v>
      </c>
      <c r="M116" s="3" t="str">
        <f>" ('"&amp;A116&amp;"','"&amp;C116&amp;"',(select [BlueBinResourceID] from bluebin.BlueBinResource where Login = '"&amp;D116&amp;"'),(select [BlueBinResourceID] from bluebin.BlueBinResource where Login = '"&amp;E116&amp;"'),(select QCNTypeID from qcn.QCNType where Name = '"&amp;F116&amp;"'),'"&amp;G116&amp;"','"&amp;H116&amp;"',CONVERT(date,(CONVERT(datetime,"&amp;I116-2&amp;",112)),101),CONVERT(date,(CONVERT(datetime,"&amp;J116-2&amp;",112)),101),(select [QCNStatusID] from qcn.QCNStatus where Status = '"&amp;K116&amp;"'),"&amp;L116&amp;",1)"</f>
        <v xml:space="preserve"> ('BB006','',(select [BlueBinResourceID] from bluebin.BlueBinResource where Login = 'awilliams'),(select [BlueBinResourceID] from bluebin.BlueBinResource where Login = ''),(select QCNTypeID from qcn.QCNType where Name = 'ADD'),'Need to add new item 123 with a description of NewItem','',CONVERT(date,(CONVERT(datetime,42400,112)),101),CONVERT(date,(CONVERT(datetime,-2,112)),101),(select [QCNStatusID] from qcn.QCNStatus where Status = 'New'),getdate(),1)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9"/>
  <sheetViews>
    <sheetView zoomScaleNormal="100" workbookViewId="0">
      <pane ySplit="1" topLeftCell="A2" activePane="bottomLeft" state="frozen"/>
      <selection pane="bottomLeft" activeCell="I2" sqref="I2"/>
    </sheetView>
  </sheetViews>
  <sheetFormatPr defaultRowHeight="15" x14ac:dyDescent="0.25"/>
  <cols>
    <col min="1" max="1" width="16.140625" style="4" customWidth="1"/>
    <col min="4" max="4" width="17.28515625" customWidth="1"/>
    <col min="23" max="26" width="9.140625" style="7"/>
    <col min="28" max="28" width="12.42578125" customWidth="1"/>
    <col min="29" max="29" width="15.85546875" customWidth="1"/>
    <col min="36" max="36" width="11.5703125" style="7" customWidth="1"/>
  </cols>
  <sheetData>
    <row r="1" spans="1:38" x14ac:dyDescent="0.25">
      <c r="A1" s="4" t="s">
        <v>67</v>
      </c>
      <c r="B1" t="s">
        <v>0</v>
      </c>
      <c r="C1" t="s">
        <v>68</v>
      </c>
      <c r="D1" t="s">
        <v>69</v>
      </c>
      <c r="E1" t="s">
        <v>70</v>
      </c>
      <c r="F1" t="s">
        <v>71</v>
      </c>
      <c r="G1" t="s">
        <v>72</v>
      </c>
      <c r="H1" t="s">
        <v>73</v>
      </c>
      <c r="I1" t="s">
        <v>74</v>
      </c>
      <c r="J1" t="s">
        <v>75</v>
      </c>
      <c r="K1" t="s">
        <v>76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86</v>
      </c>
      <c r="V1" t="s">
        <v>87</v>
      </c>
      <c r="W1" s="7" t="s">
        <v>88</v>
      </c>
      <c r="X1" s="7" t="s">
        <v>89</v>
      </c>
      <c r="Y1" s="7" t="s">
        <v>90</v>
      </c>
      <c r="Z1" s="7" t="s">
        <v>91</v>
      </c>
      <c r="AA1" t="s">
        <v>92</v>
      </c>
      <c r="AB1" t="s">
        <v>10</v>
      </c>
      <c r="AC1" t="s">
        <v>93</v>
      </c>
      <c r="AD1" t="s">
        <v>94</v>
      </c>
      <c r="AE1" t="s">
        <v>95</v>
      </c>
      <c r="AF1" t="s">
        <v>96</v>
      </c>
      <c r="AG1" t="s">
        <v>97</v>
      </c>
      <c r="AH1" t="s">
        <v>98</v>
      </c>
      <c r="AI1" t="s">
        <v>99</v>
      </c>
      <c r="AJ1" s="7" t="s">
        <v>100</v>
      </c>
      <c r="AK1" t="s">
        <v>101</v>
      </c>
    </row>
    <row r="2" spans="1:38" x14ac:dyDescent="0.25">
      <c r="A2" s="4">
        <v>42318</v>
      </c>
      <c r="B2" t="s">
        <v>28</v>
      </c>
      <c r="C2">
        <v>1</v>
      </c>
      <c r="D2" t="s">
        <v>102</v>
      </c>
      <c r="E2">
        <v>5</v>
      </c>
      <c r="F2">
        <v>5</v>
      </c>
      <c r="G2">
        <v>5</v>
      </c>
      <c r="H2">
        <v>5</v>
      </c>
      <c r="I2">
        <v>5</v>
      </c>
      <c r="K2">
        <v>5</v>
      </c>
      <c r="L2">
        <v>5</v>
      </c>
      <c r="M2">
        <v>5</v>
      </c>
      <c r="N2">
        <v>4</v>
      </c>
      <c r="O2">
        <v>5</v>
      </c>
      <c r="Q2">
        <v>5</v>
      </c>
      <c r="R2">
        <v>5</v>
      </c>
      <c r="S2">
        <v>5</v>
      </c>
      <c r="T2">
        <v>5</v>
      </c>
      <c r="U2">
        <v>0</v>
      </c>
      <c r="W2" s="7">
        <f>SUM(E2:I2)</f>
        <v>25</v>
      </c>
      <c r="X2" s="7">
        <f>SUM(K2:N2)+AD2</f>
        <v>19</v>
      </c>
      <c r="Y2" s="7">
        <f>SUM(Q2:U2)</f>
        <v>20</v>
      </c>
      <c r="Z2" s="7">
        <f>SUM(W2+X2+AJ2+Y2)</f>
        <v>79</v>
      </c>
      <c r="AA2">
        <v>1</v>
      </c>
      <c r="AB2" s="4">
        <f>A2</f>
        <v>42318</v>
      </c>
      <c r="AC2">
        <v>0</v>
      </c>
      <c r="AD2">
        <v>0</v>
      </c>
      <c r="AE2">
        <v>0</v>
      </c>
      <c r="AF2">
        <v>0</v>
      </c>
      <c r="AG2">
        <v>5</v>
      </c>
      <c r="AH2">
        <v>5</v>
      </c>
      <c r="AJ2" s="7">
        <f>SUM(AE2:AH2)+AK2</f>
        <v>15</v>
      </c>
      <c r="AK2">
        <v>5</v>
      </c>
      <c r="AL2" t="str">
        <f>"insert into gemba.GembaAuditNode select CONVERT(date,(CONVERT(datetime,"&amp;A2-2&amp;",112)),101),'"&amp;B2&amp;"',"&amp;C2&amp;",'"&amp;D2&amp;"','"&amp;E2&amp;"','"&amp;F2&amp;"','"&amp;G2&amp;"','"&amp;H2&amp;"','"&amp;I2&amp;"','','"&amp;K2&amp;"','"&amp;L2&amp;"','"&amp;M2&amp;"','"&amp;N2&amp;"','"&amp;O2&amp;"','','"&amp;Q2&amp;"','"&amp;R2&amp;"','"&amp;S2&amp;"','"&amp;T2&amp;"','"&amp;U2&amp;"','','"&amp;W2&amp;"','"&amp;X2&amp;"','"&amp;Y2&amp;"','"&amp;Z2&amp;"',1,CONVERT(date,(CONVERT(datetime,"&amp;A2-2&amp;",112)),101),'"&amp;AC2&amp;"','"&amp;AD2&amp;"','"&amp;AE2&amp;"','"&amp;AF2&amp;"','"&amp;AG2&amp;"','"&amp;AH2&amp;"','','"&amp;AJ2&amp;"','"&amp;AK2&amp;"'"</f>
        <v>insert into gemba.GembaAuditNode select CONVERT(date,(CONVERT(datetime,42316,112)),101),'BB001',1,'Testing the first real image import','5','5','5','5','5','','5','5','5','4','5','','5','5','5','5','0','','25','19','20','79',1,CONVERT(date,(CONVERT(datetime,42316,112)),101),'0','0','0','0','5','5','','15','5'</v>
      </c>
    </row>
    <row r="3" spans="1:38" x14ac:dyDescent="0.25">
      <c r="A3" s="4">
        <v>42319</v>
      </c>
      <c r="B3" t="s">
        <v>29</v>
      </c>
      <c r="C3">
        <v>1</v>
      </c>
      <c r="D3" t="s">
        <v>102</v>
      </c>
      <c r="E3">
        <v>5</v>
      </c>
      <c r="F3">
        <v>5</v>
      </c>
      <c r="G3">
        <v>5</v>
      </c>
      <c r="H3">
        <v>5</v>
      </c>
      <c r="I3">
        <v>5</v>
      </c>
      <c r="K3">
        <v>5</v>
      </c>
      <c r="L3">
        <v>5</v>
      </c>
      <c r="M3">
        <v>5</v>
      </c>
      <c r="N3">
        <v>4</v>
      </c>
      <c r="O3">
        <v>5</v>
      </c>
      <c r="Q3">
        <v>5</v>
      </c>
      <c r="R3">
        <v>5</v>
      </c>
      <c r="S3">
        <v>5</v>
      </c>
      <c r="T3">
        <v>5</v>
      </c>
      <c r="U3">
        <v>0</v>
      </c>
      <c r="W3" s="7">
        <f t="shared" ref="W3:W66" si="0">SUM(E3:I3)</f>
        <v>25</v>
      </c>
      <c r="X3" s="7">
        <f t="shared" ref="X3:X66" si="1">SUM(K3:N3)+AD3</f>
        <v>24</v>
      </c>
      <c r="Y3" s="7">
        <f t="shared" ref="Y3:Y66" si="2">SUM(Q3:U3)</f>
        <v>20</v>
      </c>
      <c r="Z3" s="7">
        <f t="shared" ref="Z3:Z66" si="3">SUM(W3+X3+AJ3+Y3)</f>
        <v>94</v>
      </c>
      <c r="AA3">
        <v>1</v>
      </c>
      <c r="AB3" s="4">
        <f t="shared" ref="AB3:AB50" si="4">A3</f>
        <v>42319</v>
      </c>
      <c r="AC3">
        <v>2</v>
      </c>
      <c r="AD3">
        <v>5</v>
      </c>
      <c r="AE3">
        <v>5</v>
      </c>
      <c r="AF3">
        <v>5</v>
      </c>
      <c r="AG3">
        <v>5</v>
      </c>
      <c r="AH3">
        <v>5</v>
      </c>
      <c r="AJ3" s="7">
        <f t="shared" ref="AJ3:AJ66" si="5">SUM(AE3:AH3)+AK3</f>
        <v>25</v>
      </c>
      <c r="AK3">
        <v>5</v>
      </c>
      <c r="AL3" t="str">
        <f t="shared" ref="AL3:AL66" si="6">"insert into gemba.GembaAuditNode select CONVERT(date,(CONVERT(datetime,"&amp;A3-2&amp;",112)),101),'"&amp;B3&amp;"',"&amp;C3&amp;",'"&amp;D3&amp;"','"&amp;E3&amp;"','"&amp;F3&amp;"','"&amp;G3&amp;"','"&amp;H3&amp;"','"&amp;I3&amp;"','','"&amp;K3&amp;"','"&amp;L3&amp;"','"&amp;M3&amp;"','"&amp;N3&amp;"','"&amp;O3&amp;"','','"&amp;Q3&amp;"','"&amp;R3&amp;"','"&amp;S3&amp;"','"&amp;T3&amp;"','"&amp;U3&amp;"','','"&amp;W3&amp;"','"&amp;X3&amp;"','"&amp;Y3&amp;"','"&amp;Z3&amp;"',1,CONVERT(date,(CONVERT(datetime,"&amp;A3-2&amp;",112)),101),'"&amp;AC3&amp;"','"&amp;AD3&amp;"','"&amp;AE3&amp;"','"&amp;AF3&amp;"','"&amp;AG3&amp;"','"&amp;AH3&amp;"','','"&amp;AJ3&amp;"','"&amp;AK3&amp;"'"</f>
        <v>insert into gemba.GembaAuditNode select CONVERT(date,(CONVERT(datetime,42317,112)),101),'BB002',1,'Testing the first real image import','5','5','5','5','5','','5','5','5','4','5','','5','5','5','5','0','','25','24','20','94',1,CONVERT(date,(CONVERT(datetime,42317,112)),101),'2','5','5','5','5','5','','25','5'</v>
      </c>
    </row>
    <row r="4" spans="1:38" x14ac:dyDescent="0.25">
      <c r="A4" s="4">
        <v>42320</v>
      </c>
      <c r="B4" t="s">
        <v>39</v>
      </c>
      <c r="C4">
        <v>1</v>
      </c>
      <c r="D4" t="s">
        <v>102</v>
      </c>
      <c r="E4">
        <v>5</v>
      </c>
      <c r="F4">
        <v>5</v>
      </c>
      <c r="G4">
        <v>5</v>
      </c>
      <c r="H4">
        <v>5</v>
      </c>
      <c r="I4">
        <v>5</v>
      </c>
      <c r="K4">
        <v>5</v>
      </c>
      <c r="L4">
        <v>5</v>
      </c>
      <c r="M4">
        <v>3</v>
      </c>
      <c r="N4">
        <v>4</v>
      </c>
      <c r="O4">
        <v>5</v>
      </c>
      <c r="Q4">
        <v>5</v>
      </c>
      <c r="R4">
        <v>5</v>
      </c>
      <c r="S4">
        <v>5</v>
      </c>
      <c r="T4">
        <v>5</v>
      </c>
      <c r="U4">
        <v>0</v>
      </c>
      <c r="W4" s="7">
        <f t="shared" si="0"/>
        <v>25</v>
      </c>
      <c r="X4" s="7">
        <f t="shared" si="1"/>
        <v>22</v>
      </c>
      <c r="Y4" s="7">
        <f t="shared" si="2"/>
        <v>20</v>
      </c>
      <c r="Z4" s="7">
        <f t="shared" si="3"/>
        <v>92</v>
      </c>
      <c r="AA4">
        <v>1</v>
      </c>
      <c r="AB4" s="4">
        <f t="shared" si="4"/>
        <v>42320</v>
      </c>
      <c r="AC4">
        <v>0</v>
      </c>
      <c r="AD4">
        <v>5</v>
      </c>
      <c r="AE4">
        <v>5</v>
      </c>
      <c r="AF4">
        <v>5</v>
      </c>
      <c r="AG4">
        <v>5</v>
      </c>
      <c r="AH4">
        <v>5</v>
      </c>
      <c r="AJ4" s="7">
        <f t="shared" si="5"/>
        <v>25</v>
      </c>
      <c r="AK4">
        <v>5</v>
      </c>
      <c r="AL4" t="str">
        <f t="shared" si="6"/>
        <v>insert into gemba.GembaAuditNode select CONVERT(date,(CONVERT(datetime,42318,112)),101),'BB003',1,'Testing the first real image import','5','5','5','5','5','','5','5','3','4','5','','5','5','5','5','0','','25','22','20','92',1,CONVERT(date,(CONVERT(datetime,42318,112)),101),'0','5','5','5','5','5','','25','5'</v>
      </c>
    </row>
    <row r="5" spans="1:38" x14ac:dyDescent="0.25">
      <c r="A5" s="4">
        <v>42321</v>
      </c>
      <c r="B5" t="s">
        <v>40</v>
      </c>
      <c r="C5">
        <v>1</v>
      </c>
      <c r="D5" t="s">
        <v>102</v>
      </c>
      <c r="E5">
        <v>2</v>
      </c>
      <c r="F5">
        <v>3</v>
      </c>
      <c r="G5">
        <v>5</v>
      </c>
      <c r="H5">
        <v>5</v>
      </c>
      <c r="I5">
        <v>5</v>
      </c>
      <c r="K5">
        <v>5</v>
      </c>
      <c r="L5">
        <v>5</v>
      </c>
      <c r="M5">
        <v>5</v>
      </c>
      <c r="N5">
        <v>4</v>
      </c>
      <c r="O5">
        <v>4</v>
      </c>
      <c r="Q5">
        <v>5</v>
      </c>
      <c r="R5">
        <v>5</v>
      </c>
      <c r="S5">
        <v>5</v>
      </c>
      <c r="T5">
        <v>5</v>
      </c>
      <c r="U5">
        <v>0</v>
      </c>
      <c r="W5" s="7">
        <f t="shared" si="0"/>
        <v>20</v>
      </c>
      <c r="X5" s="7">
        <f t="shared" si="1"/>
        <v>24</v>
      </c>
      <c r="Y5" s="7">
        <f t="shared" si="2"/>
        <v>20</v>
      </c>
      <c r="Z5" s="7">
        <f t="shared" si="3"/>
        <v>89</v>
      </c>
      <c r="AA5">
        <v>1</v>
      </c>
      <c r="AB5" s="4">
        <f t="shared" si="4"/>
        <v>42321</v>
      </c>
      <c r="AC5">
        <v>0</v>
      </c>
      <c r="AD5">
        <v>5</v>
      </c>
      <c r="AE5">
        <v>5</v>
      </c>
      <c r="AF5">
        <v>5</v>
      </c>
      <c r="AG5">
        <v>5</v>
      </c>
      <c r="AH5">
        <v>5</v>
      </c>
      <c r="AJ5" s="7">
        <f t="shared" si="5"/>
        <v>25</v>
      </c>
      <c r="AK5">
        <v>5</v>
      </c>
      <c r="AL5" t="str">
        <f t="shared" si="6"/>
        <v>insert into gemba.GembaAuditNode select CONVERT(date,(CONVERT(datetime,42319,112)),101),'BB004',1,'Testing the first real image import','2','3','5','5','5','','5','5','5','4','4','','5','5','5','5','0','','20','24','20','89',1,CONVERT(date,(CONVERT(datetime,42319,112)),101),'0','5','5','5','5','5','','25','5'</v>
      </c>
    </row>
    <row r="6" spans="1:38" x14ac:dyDescent="0.25">
      <c r="A6" s="4">
        <v>42322</v>
      </c>
      <c r="B6" t="s">
        <v>41</v>
      </c>
      <c r="C6">
        <v>1</v>
      </c>
      <c r="D6" t="s">
        <v>102</v>
      </c>
      <c r="E6">
        <v>5</v>
      </c>
      <c r="F6">
        <v>5</v>
      </c>
      <c r="G6">
        <v>5</v>
      </c>
      <c r="H6">
        <v>5</v>
      </c>
      <c r="I6">
        <v>5</v>
      </c>
      <c r="K6">
        <v>5</v>
      </c>
      <c r="L6">
        <v>5</v>
      </c>
      <c r="M6">
        <v>5</v>
      </c>
      <c r="N6">
        <v>4</v>
      </c>
      <c r="O6">
        <v>4</v>
      </c>
      <c r="Q6">
        <v>1</v>
      </c>
      <c r="R6">
        <v>5</v>
      </c>
      <c r="S6">
        <v>5</v>
      </c>
      <c r="T6">
        <v>5</v>
      </c>
      <c r="U6">
        <v>0</v>
      </c>
      <c r="W6" s="7">
        <f t="shared" si="0"/>
        <v>25</v>
      </c>
      <c r="X6" s="7">
        <f t="shared" si="1"/>
        <v>19</v>
      </c>
      <c r="Y6" s="7">
        <f t="shared" si="2"/>
        <v>16</v>
      </c>
      <c r="Z6" s="7">
        <f t="shared" si="3"/>
        <v>85</v>
      </c>
      <c r="AA6">
        <v>1</v>
      </c>
      <c r="AB6" s="4">
        <f t="shared" si="4"/>
        <v>42322</v>
      </c>
      <c r="AC6">
        <v>0</v>
      </c>
      <c r="AD6">
        <v>0</v>
      </c>
      <c r="AE6">
        <v>5</v>
      </c>
      <c r="AF6">
        <v>5</v>
      </c>
      <c r="AG6">
        <v>5</v>
      </c>
      <c r="AH6">
        <v>5</v>
      </c>
      <c r="AJ6" s="7">
        <f t="shared" si="5"/>
        <v>25</v>
      </c>
      <c r="AK6">
        <v>5</v>
      </c>
      <c r="AL6" t="str">
        <f t="shared" si="6"/>
        <v>insert into gemba.GembaAuditNode select CONVERT(date,(CONVERT(datetime,42320,112)),101),'BB005',1,'Testing the first real image import','5','5','5','5','5','','5','5','5','4','4','','1','5','5','5','0','','25','19','16','85',1,CONVERT(date,(CONVERT(datetime,42320,112)),101),'0','0','5','5','5','5','','25','5'</v>
      </c>
    </row>
    <row r="7" spans="1:38" x14ac:dyDescent="0.25">
      <c r="A7" s="4">
        <v>42323</v>
      </c>
      <c r="B7" t="s">
        <v>30</v>
      </c>
      <c r="C7">
        <v>1</v>
      </c>
      <c r="D7" t="s">
        <v>102</v>
      </c>
      <c r="E7">
        <v>5</v>
      </c>
      <c r="F7">
        <v>5</v>
      </c>
      <c r="G7">
        <v>5</v>
      </c>
      <c r="H7">
        <v>5</v>
      </c>
      <c r="I7">
        <v>5</v>
      </c>
      <c r="K7">
        <v>5</v>
      </c>
      <c r="L7">
        <v>5</v>
      </c>
      <c r="M7">
        <v>5</v>
      </c>
      <c r="N7">
        <v>4</v>
      </c>
      <c r="O7">
        <v>4</v>
      </c>
      <c r="Q7">
        <v>5</v>
      </c>
      <c r="R7">
        <v>5</v>
      </c>
      <c r="S7">
        <v>5</v>
      </c>
      <c r="T7">
        <v>5</v>
      </c>
      <c r="U7">
        <v>0</v>
      </c>
      <c r="W7" s="7">
        <f t="shared" si="0"/>
        <v>25</v>
      </c>
      <c r="X7" s="7">
        <f t="shared" si="1"/>
        <v>24</v>
      </c>
      <c r="Y7" s="7">
        <f t="shared" si="2"/>
        <v>20</v>
      </c>
      <c r="Z7" s="7">
        <f t="shared" si="3"/>
        <v>89</v>
      </c>
      <c r="AA7">
        <v>1</v>
      </c>
      <c r="AB7" s="4">
        <f t="shared" si="4"/>
        <v>42323</v>
      </c>
      <c r="AC7">
        <v>0</v>
      </c>
      <c r="AD7">
        <v>5</v>
      </c>
      <c r="AE7">
        <v>0</v>
      </c>
      <c r="AF7">
        <v>5</v>
      </c>
      <c r="AG7">
        <v>5</v>
      </c>
      <c r="AH7">
        <v>5</v>
      </c>
      <c r="AJ7" s="7">
        <f t="shared" si="5"/>
        <v>20</v>
      </c>
      <c r="AK7">
        <v>5</v>
      </c>
      <c r="AL7" t="str">
        <f t="shared" si="6"/>
        <v>insert into gemba.GembaAuditNode select CONVERT(date,(CONVERT(datetime,42321,112)),101),'BB006',1,'Testing the first real image import','5','5','5','5','5','','5','5','5','4','4','','5','5','5','5','0','','25','24','20','89',1,CONVERT(date,(CONVERT(datetime,42321,112)),101),'0','5','0','5','5','5','','20','5'</v>
      </c>
    </row>
    <row r="8" spans="1:38" x14ac:dyDescent="0.25">
      <c r="A8" s="4">
        <v>42324</v>
      </c>
      <c r="B8" t="s">
        <v>31</v>
      </c>
      <c r="C8">
        <v>1</v>
      </c>
      <c r="D8" t="s">
        <v>102</v>
      </c>
      <c r="E8">
        <v>5</v>
      </c>
      <c r="F8">
        <v>2</v>
      </c>
      <c r="G8">
        <v>5</v>
      </c>
      <c r="H8">
        <v>5</v>
      </c>
      <c r="I8">
        <v>5</v>
      </c>
      <c r="K8">
        <v>5</v>
      </c>
      <c r="L8">
        <v>5</v>
      </c>
      <c r="M8">
        <v>5</v>
      </c>
      <c r="N8">
        <v>3</v>
      </c>
      <c r="O8">
        <v>4</v>
      </c>
      <c r="Q8">
        <v>5</v>
      </c>
      <c r="R8">
        <v>5</v>
      </c>
      <c r="S8">
        <v>5</v>
      </c>
      <c r="T8">
        <v>5</v>
      </c>
      <c r="U8">
        <v>0</v>
      </c>
      <c r="W8" s="7">
        <f t="shared" si="0"/>
        <v>22</v>
      </c>
      <c r="X8" s="7">
        <f t="shared" si="1"/>
        <v>23</v>
      </c>
      <c r="Y8" s="7">
        <f t="shared" si="2"/>
        <v>20</v>
      </c>
      <c r="Z8" s="7">
        <f t="shared" si="3"/>
        <v>85</v>
      </c>
      <c r="AA8">
        <v>1</v>
      </c>
      <c r="AB8" s="4">
        <f t="shared" si="4"/>
        <v>42324</v>
      </c>
      <c r="AC8">
        <v>0</v>
      </c>
      <c r="AD8">
        <v>5</v>
      </c>
      <c r="AE8">
        <v>5</v>
      </c>
      <c r="AF8">
        <v>5</v>
      </c>
      <c r="AG8">
        <v>0</v>
      </c>
      <c r="AH8">
        <v>5</v>
      </c>
      <c r="AJ8" s="7">
        <f t="shared" si="5"/>
        <v>20</v>
      </c>
      <c r="AK8">
        <v>5</v>
      </c>
      <c r="AL8" t="str">
        <f t="shared" si="6"/>
        <v>insert into gemba.GembaAuditNode select CONVERT(date,(CONVERT(datetime,42322,112)),101),'BB007',1,'Testing the first real image import','5','2','5','5','5','','5','5','5','3','4','','5','5','5','5','0','','22','23','20','85',1,CONVERT(date,(CONVERT(datetime,42322,112)),101),'0','5','5','5','0','5','','20','5'</v>
      </c>
    </row>
    <row r="9" spans="1:38" x14ac:dyDescent="0.25">
      <c r="A9" s="4">
        <v>42325</v>
      </c>
      <c r="B9" t="s">
        <v>32</v>
      </c>
      <c r="C9">
        <v>1</v>
      </c>
      <c r="D9" t="s">
        <v>102</v>
      </c>
      <c r="E9">
        <v>5</v>
      </c>
      <c r="F9">
        <v>5</v>
      </c>
      <c r="G9">
        <v>5</v>
      </c>
      <c r="H9">
        <v>5</v>
      </c>
      <c r="I9">
        <v>5</v>
      </c>
      <c r="K9">
        <v>5</v>
      </c>
      <c r="L9">
        <v>5</v>
      </c>
      <c r="M9">
        <v>3</v>
      </c>
      <c r="N9">
        <v>4</v>
      </c>
      <c r="O9">
        <v>4</v>
      </c>
      <c r="Q9">
        <v>5</v>
      </c>
      <c r="R9">
        <v>5</v>
      </c>
      <c r="S9">
        <v>5</v>
      </c>
      <c r="T9">
        <v>5</v>
      </c>
      <c r="U9">
        <v>0</v>
      </c>
      <c r="W9" s="7">
        <f t="shared" si="0"/>
        <v>25</v>
      </c>
      <c r="X9" s="7">
        <f t="shared" si="1"/>
        <v>17</v>
      </c>
      <c r="Y9" s="7">
        <f t="shared" si="2"/>
        <v>20</v>
      </c>
      <c r="Z9" s="7">
        <f t="shared" si="3"/>
        <v>87</v>
      </c>
      <c r="AA9">
        <v>1</v>
      </c>
      <c r="AB9" s="4">
        <f t="shared" si="4"/>
        <v>42325</v>
      </c>
      <c r="AC9">
        <v>0</v>
      </c>
      <c r="AD9">
        <v>0</v>
      </c>
      <c r="AE9">
        <v>5</v>
      </c>
      <c r="AF9">
        <v>5</v>
      </c>
      <c r="AG9">
        <v>5</v>
      </c>
      <c r="AH9">
        <v>5</v>
      </c>
      <c r="AJ9" s="7">
        <f t="shared" si="5"/>
        <v>25</v>
      </c>
      <c r="AK9">
        <v>5</v>
      </c>
      <c r="AL9" t="str">
        <f t="shared" si="6"/>
        <v>insert into gemba.GembaAuditNode select CONVERT(date,(CONVERT(datetime,42323,112)),101),'BB008',1,'Testing the first real image import','5','5','5','5','5','','5','5','3','4','4','','5','5','5','5','0','','25','17','20','87',1,CONVERT(date,(CONVERT(datetime,42323,112)),101),'0','0','5','5','5','5','','25','5'</v>
      </c>
    </row>
    <row r="10" spans="1:38" x14ac:dyDescent="0.25">
      <c r="A10" s="4">
        <v>42326</v>
      </c>
      <c r="B10" t="s">
        <v>42</v>
      </c>
      <c r="C10">
        <v>1</v>
      </c>
      <c r="D10" t="s">
        <v>102</v>
      </c>
      <c r="E10">
        <v>5</v>
      </c>
      <c r="F10">
        <v>5</v>
      </c>
      <c r="G10">
        <v>5</v>
      </c>
      <c r="H10">
        <v>5</v>
      </c>
      <c r="I10">
        <v>5</v>
      </c>
      <c r="K10">
        <v>5</v>
      </c>
      <c r="L10">
        <v>5</v>
      </c>
      <c r="M10">
        <v>5</v>
      </c>
      <c r="N10">
        <v>4</v>
      </c>
      <c r="O10">
        <v>4</v>
      </c>
      <c r="Q10">
        <v>5</v>
      </c>
      <c r="R10">
        <v>5</v>
      </c>
      <c r="S10">
        <v>5</v>
      </c>
      <c r="T10">
        <v>5</v>
      </c>
      <c r="U10">
        <v>0</v>
      </c>
      <c r="W10" s="7">
        <f t="shared" si="0"/>
        <v>25</v>
      </c>
      <c r="X10" s="7">
        <f t="shared" si="1"/>
        <v>24</v>
      </c>
      <c r="Y10" s="7">
        <f t="shared" si="2"/>
        <v>20</v>
      </c>
      <c r="Z10" s="7">
        <f t="shared" si="3"/>
        <v>94</v>
      </c>
      <c r="AA10">
        <v>1</v>
      </c>
      <c r="AB10" s="4">
        <f t="shared" si="4"/>
        <v>42326</v>
      </c>
      <c r="AC10">
        <v>0</v>
      </c>
      <c r="AD10">
        <v>5</v>
      </c>
      <c r="AE10">
        <v>5</v>
      </c>
      <c r="AF10">
        <v>5</v>
      </c>
      <c r="AG10">
        <v>5</v>
      </c>
      <c r="AH10">
        <v>5</v>
      </c>
      <c r="AJ10" s="7">
        <f t="shared" si="5"/>
        <v>25</v>
      </c>
      <c r="AK10">
        <v>5</v>
      </c>
      <c r="AL10" t="str">
        <f t="shared" si="6"/>
        <v>insert into gemba.GembaAuditNode select CONVERT(date,(CONVERT(datetime,42324,112)),101),'BB009',1,'Testing the first real image import','5','5','5','5','5','','5','5','5','4','4','','5','5','5','5','0','','25','24','20','94',1,CONVERT(date,(CONVERT(datetime,42324,112)),101),'0','5','5','5','5','5','','25','5'</v>
      </c>
    </row>
    <row r="11" spans="1:38" x14ac:dyDescent="0.25">
      <c r="A11" s="4">
        <v>42327</v>
      </c>
      <c r="B11" t="s">
        <v>43</v>
      </c>
      <c r="C11">
        <v>1</v>
      </c>
      <c r="D11" t="s">
        <v>102</v>
      </c>
      <c r="E11">
        <v>1</v>
      </c>
      <c r="F11">
        <v>1</v>
      </c>
      <c r="G11">
        <v>1</v>
      </c>
      <c r="H11">
        <v>1</v>
      </c>
      <c r="I11">
        <v>1</v>
      </c>
      <c r="K11">
        <v>5</v>
      </c>
      <c r="L11">
        <v>5</v>
      </c>
      <c r="M11">
        <v>3</v>
      </c>
      <c r="N11">
        <v>4</v>
      </c>
      <c r="O11">
        <v>4</v>
      </c>
      <c r="Q11">
        <v>5</v>
      </c>
      <c r="R11">
        <v>5</v>
      </c>
      <c r="S11">
        <v>1</v>
      </c>
      <c r="T11">
        <v>5</v>
      </c>
      <c r="U11">
        <v>0</v>
      </c>
      <c r="W11" s="7">
        <f t="shared" si="0"/>
        <v>5</v>
      </c>
      <c r="X11" s="7">
        <f t="shared" si="1"/>
        <v>17</v>
      </c>
      <c r="Y11" s="7">
        <f t="shared" si="2"/>
        <v>16</v>
      </c>
      <c r="Z11" s="7">
        <f t="shared" si="3"/>
        <v>63</v>
      </c>
      <c r="AA11">
        <v>1</v>
      </c>
      <c r="AB11" s="4">
        <f t="shared" si="4"/>
        <v>42327</v>
      </c>
      <c r="AC11">
        <v>0</v>
      </c>
      <c r="AD11">
        <v>0</v>
      </c>
      <c r="AE11">
        <v>5</v>
      </c>
      <c r="AF11">
        <v>5</v>
      </c>
      <c r="AG11">
        <v>5</v>
      </c>
      <c r="AH11">
        <v>5</v>
      </c>
      <c r="AJ11" s="7">
        <f t="shared" si="5"/>
        <v>25</v>
      </c>
      <c r="AK11">
        <v>5</v>
      </c>
      <c r="AL11" t="str">
        <f t="shared" si="6"/>
        <v>insert into gemba.GembaAuditNode select CONVERT(date,(CONVERT(datetime,42325,112)),101),'BB010',1,'Testing the first real image import','1','1','1','1','1','','5','5','3','4','4','','5','5','1','5','0','','5','17','16','63',1,CONVERT(date,(CONVERT(datetime,42325,112)),101),'0','0','5','5','5','5','','25','5'</v>
      </c>
    </row>
    <row r="12" spans="1:38" x14ac:dyDescent="0.25">
      <c r="A12" s="4">
        <v>42328</v>
      </c>
      <c r="B12" t="s">
        <v>33</v>
      </c>
      <c r="C12">
        <v>1</v>
      </c>
      <c r="D12" t="s">
        <v>102</v>
      </c>
      <c r="E12">
        <v>5</v>
      </c>
      <c r="F12">
        <v>5</v>
      </c>
      <c r="G12">
        <v>5</v>
      </c>
      <c r="H12">
        <v>5</v>
      </c>
      <c r="I12">
        <v>5</v>
      </c>
      <c r="K12">
        <v>5</v>
      </c>
      <c r="L12">
        <v>5</v>
      </c>
      <c r="M12">
        <v>5</v>
      </c>
      <c r="N12">
        <v>4</v>
      </c>
      <c r="O12">
        <v>4</v>
      </c>
      <c r="Q12">
        <v>5</v>
      </c>
      <c r="R12">
        <v>5</v>
      </c>
      <c r="S12">
        <v>5</v>
      </c>
      <c r="T12">
        <v>5</v>
      </c>
      <c r="U12">
        <v>0</v>
      </c>
      <c r="W12" s="7">
        <f t="shared" si="0"/>
        <v>25</v>
      </c>
      <c r="X12" s="7">
        <f t="shared" si="1"/>
        <v>24</v>
      </c>
      <c r="Y12" s="7">
        <f t="shared" si="2"/>
        <v>20</v>
      </c>
      <c r="Z12" s="7">
        <f t="shared" si="3"/>
        <v>94</v>
      </c>
      <c r="AA12">
        <v>1</v>
      </c>
      <c r="AB12" s="4">
        <f t="shared" si="4"/>
        <v>42328</v>
      </c>
      <c r="AC12">
        <v>0</v>
      </c>
      <c r="AD12">
        <v>5</v>
      </c>
      <c r="AE12">
        <v>5</v>
      </c>
      <c r="AF12">
        <v>5</v>
      </c>
      <c r="AG12">
        <v>5</v>
      </c>
      <c r="AH12">
        <v>5</v>
      </c>
      <c r="AJ12" s="7">
        <f t="shared" si="5"/>
        <v>25</v>
      </c>
      <c r="AK12">
        <v>5</v>
      </c>
      <c r="AL12" t="str">
        <f t="shared" si="6"/>
        <v>insert into gemba.GembaAuditNode select CONVERT(date,(CONVERT(datetime,42326,112)),101),'BB011',1,'Testing the first real image import','5','5','5','5','5','','5','5','5','4','4','','5','5','5','5','0','','25','24','20','94',1,CONVERT(date,(CONVERT(datetime,42326,112)),101),'0','5','5','5','5','5','','25','5'</v>
      </c>
    </row>
    <row r="13" spans="1:38" x14ac:dyDescent="0.25">
      <c r="A13" s="4">
        <v>42329</v>
      </c>
      <c r="B13" t="s">
        <v>34</v>
      </c>
      <c r="C13">
        <v>1</v>
      </c>
      <c r="D13" t="s">
        <v>102</v>
      </c>
      <c r="E13">
        <v>2</v>
      </c>
      <c r="F13">
        <v>5</v>
      </c>
      <c r="G13">
        <v>5</v>
      </c>
      <c r="H13">
        <v>5</v>
      </c>
      <c r="I13">
        <v>5</v>
      </c>
      <c r="K13">
        <v>5</v>
      </c>
      <c r="L13">
        <v>5</v>
      </c>
      <c r="M13">
        <v>5</v>
      </c>
      <c r="N13">
        <v>4</v>
      </c>
      <c r="O13">
        <v>4</v>
      </c>
      <c r="Q13">
        <v>5</v>
      </c>
      <c r="R13">
        <v>5</v>
      </c>
      <c r="S13">
        <v>5</v>
      </c>
      <c r="T13">
        <v>5</v>
      </c>
      <c r="U13">
        <v>0</v>
      </c>
      <c r="W13" s="7">
        <f t="shared" si="0"/>
        <v>22</v>
      </c>
      <c r="X13" s="7">
        <f t="shared" si="1"/>
        <v>19</v>
      </c>
      <c r="Y13" s="7">
        <f t="shared" si="2"/>
        <v>20</v>
      </c>
      <c r="Z13" s="7">
        <f t="shared" si="3"/>
        <v>86</v>
      </c>
      <c r="AA13">
        <v>1</v>
      </c>
      <c r="AB13" s="4">
        <f t="shared" si="4"/>
        <v>42329</v>
      </c>
      <c r="AC13">
        <v>0</v>
      </c>
      <c r="AD13">
        <v>0</v>
      </c>
      <c r="AE13">
        <v>5</v>
      </c>
      <c r="AF13">
        <v>5</v>
      </c>
      <c r="AG13">
        <v>5</v>
      </c>
      <c r="AH13">
        <v>5</v>
      </c>
      <c r="AJ13" s="7">
        <f t="shared" si="5"/>
        <v>25</v>
      </c>
      <c r="AK13">
        <v>5</v>
      </c>
      <c r="AL13" t="str">
        <f t="shared" si="6"/>
        <v>insert into gemba.GembaAuditNode select CONVERT(date,(CONVERT(datetime,42327,112)),101),'BB012',1,'Testing the first real image import','2','5','5','5','5','','5','5','5','4','4','','5','5','5','5','0','','22','19','20','86',1,CONVERT(date,(CONVERT(datetime,42327,112)),101),'0','0','5','5','5','5','','25','5'</v>
      </c>
    </row>
    <row r="14" spans="1:38" x14ac:dyDescent="0.25">
      <c r="A14" s="4">
        <v>42330</v>
      </c>
      <c r="B14" t="s">
        <v>35</v>
      </c>
      <c r="C14">
        <v>1</v>
      </c>
      <c r="D14" t="s">
        <v>102</v>
      </c>
      <c r="E14">
        <v>5</v>
      </c>
      <c r="F14">
        <v>5</v>
      </c>
      <c r="G14">
        <v>5</v>
      </c>
      <c r="H14">
        <v>5</v>
      </c>
      <c r="I14">
        <v>5</v>
      </c>
      <c r="K14">
        <v>5</v>
      </c>
      <c r="L14">
        <v>5</v>
      </c>
      <c r="M14">
        <v>5</v>
      </c>
      <c r="N14">
        <v>4</v>
      </c>
      <c r="O14">
        <v>4</v>
      </c>
      <c r="Q14">
        <v>5</v>
      </c>
      <c r="R14">
        <v>5</v>
      </c>
      <c r="S14">
        <v>5</v>
      </c>
      <c r="T14">
        <v>5</v>
      </c>
      <c r="U14">
        <v>0</v>
      </c>
      <c r="W14" s="7">
        <f t="shared" si="0"/>
        <v>25</v>
      </c>
      <c r="X14" s="7">
        <f t="shared" si="1"/>
        <v>24</v>
      </c>
      <c r="Y14" s="7">
        <f t="shared" si="2"/>
        <v>20</v>
      </c>
      <c r="Z14" s="7">
        <f t="shared" si="3"/>
        <v>94</v>
      </c>
      <c r="AA14">
        <v>1</v>
      </c>
      <c r="AB14" s="4">
        <f t="shared" si="4"/>
        <v>42330</v>
      </c>
      <c r="AC14">
        <v>5</v>
      </c>
      <c r="AD14">
        <v>5</v>
      </c>
      <c r="AE14">
        <v>5</v>
      </c>
      <c r="AF14">
        <v>5</v>
      </c>
      <c r="AG14">
        <v>5</v>
      </c>
      <c r="AH14">
        <v>5</v>
      </c>
      <c r="AJ14" s="7">
        <f t="shared" si="5"/>
        <v>25</v>
      </c>
      <c r="AK14">
        <v>5</v>
      </c>
      <c r="AL14" t="str">
        <f t="shared" si="6"/>
        <v>insert into gemba.GembaAuditNode select CONVERT(date,(CONVERT(datetime,42328,112)),101),'BB013',1,'Testing the first real image import','5','5','5','5','5','','5','5','5','4','4','','5','5','5','5','0','','25','24','20','94',1,CONVERT(date,(CONVERT(datetime,42328,112)),101),'5','5','5','5','5','5','','25','5'</v>
      </c>
    </row>
    <row r="15" spans="1:38" x14ac:dyDescent="0.25">
      <c r="A15" s="4">
        <v>42331</v>
      </c>
      <c r="B15" t="s">
        <v>57</v>
      </c>
      <c r="C15">
        <v>1</v>
      </c>
      <c r="D15" t="s">
        <v>102</v>
      </c>
      <c r="E15">
        <v>3</v>
      </c>
      <c r="F15">
        <v>5</v>
      </c>
      <c r="G15">
        <v>5</v>
      </c>
      <c r="H15">
        <v>5</v>
      </c>
      <c r="I15">
        <v>5</v>
      </c>
      <c r="K15">
        <v>5</v>
      </c>
      <c r="L15">
        <v>5</v>
      </c>
      <c r="M15">
        <v>5</v>
      </c>
      <c r="N15">
        <v>4</v>
      </c>
      <c r="O15">
        <v>4</v>
      </c>
      <c r="Q15">
        <v>5</v>
      </c>
      <c r="R15">
        <v>5</v>
      </c>
      <c r="S15">
        <v>5</v>
      </c>
      <c r="T15">
        <v>5</v>
      </c>
      <c r="U15">
        <v>0</v>
      </c>
      <c r="W15" s="7">
        <f t="shared" si="0"/>
        <v>23</v>
      </c>
      <c r="X15" s="7">
        <f t="shared" si="1"/>
        <v>24</v>
      </c>
      <c r="Y15" s="7">
        <f t="shared" si="2"/>
        <v>20</v>
      </c>
      <c r="Z15" s="7">
        <f t="shared" si="3"/>
        <v>92</v>
      </c>
      <c r="AA15">
        <v>1</v>
      </c>
      <c r="AB15" s="4">
        <f t="shared" si="4"/>
        <v>42331</v>
      </c>
      <c r="AC15">
        <v>0</v>
      </c>
      <c r="AD15">
        <v>5</v>
      </c>
      <c r="AE15">
        <v>5</v>
      </c>
      <c r="AF15">
        <v>5</v>
      </c>
      <c r="AG15">
        <v>5</v>
      </c>
      <c r="AH15">
        <v>5</v>
      </c>
      <c r="AJ15" s="7">
        <f t="shared" si="5"/>
        <v>25</v>
      </c>
      <c r="AK15">
        <v>5</v>
      </c>
      <c r="AL15" t="str">
        <f t="shared" si="6"/>
        <v>insert into gemba.GembaAuditNode select CONVERT(date,(CONVERT(datetime,42329,112)),101),'BB014',1,'Testing the first real image import','3','5','5','5','5','','5','5','5','4','4','','5','5','5','5','0','','23','24','20','92',1,CONVERT(date,(CONVERT(datetime,42329,112)),101),'0','5','5','5','5','5','','25','5'</v>
      </c>
    </row>
    <row r="16" spans="1:38" x14ac:dyDescent="0.25">
      <c r="A16" s="4">
        <v>42332</v>
      </c>
      <c r="B16" t="s">
        <v>58</v>
      </c>
      <c r="C16">
        <v>1</v>
      </c>
      <c r="D16" t="s">
        <v>102</v>
      </c>
      <c r="E16">
        <v>5</v>
      </c>
      <c r="F16">
        <v>5</v>
      </c>
      <c r="G16">
        <v>5</v>
      </c>
      <c r="H16">
        <v>5</v>
      </c>
      <c r="I16">
        <v>5</v>
      </c>
      <c r="K16">
        <v>5</v>
      </c>
      <c r="L16">
        <v>5</v>
      </c>
      <c r="M16">
        <v>5</v>
      </c>
      <c r="N16">
        <v>3</v>
      </c>
      <c r="O16">
        <v>5</v>
      </c>
      <c r="Q16">
        <v>5</v>
      </c>
      <c r="R16">
        <v>5</v>
      </c>
      <c r="S16">
        <v>5</v>
      </c>
      <c r="T16">
        <v>5</v>
      </c>
      <c r="U16">
        <v>0</v>
      </c>
      <c r="W16" s="7">
        <f t="shared" si="0"/>
        <v>25</v>
      </c>
      <c r="X16" s="7">
        <f t="shared" si="1"/>
        <v>23</v>
      </c>
      <c r="Y16" s="7">
        <f t="shared" si="2"/>
        <v>20</v>
      </c>
      <c r="Z16" s="7">
        <f t="shared" si="3"/>
        <v>93</v>
      </c>
      <c r="AA16">
        <v>1</v>
      </c>
      <c r="AB16" s="4">
        <f t="shared" si="4"/>
        <v>42332</v>
      </c>
      <c r="AC16">
        <v>0</v>
      </c>
      <c r="AD16">
        <v>5</v>
      </c>
      <c r="AE16">
        <v>5</v>
      </c>
      <c r="AF16">
        <v>5</v>
      </c>
      <c r="AG16">
        <v>5</v>
      </c>
      <c r="AH16">
        <v>5</v>
      </c>
      <c r="AJ16" s="7">
        <f t="shared" si="5"/>
        <v>25</v>
      </c>
      <c r="AK16">
        <v>5</v>
      </c>
      <c r="AL16" t="str">
        <f t="shared" si="6"/>
        <v>insert into gemba.GembaAuditNode select CONVERT(date,(CONVERT(datetime,42330,112)),101),'BB015',1,'Testing the first real image import','5','5','5','5','5','','5','5','5','3','5','','5','5','5','5','0','','25','23','20','93',1,CONVERT(date,(CONVERT(datetime,42330,112)),101),'0','5','5','5','5','5','','25','5'</v>
      </c>
    </row>
    <row r="17" spans="1:38" x14ac:dyDescent="0.25">
      <c r="A17" s="4">
        <v>42333</v>
      </c>
      <c r="B17" t="s">
        <v>36</v>
      </c>
      <c r="C17">
        <v>1</v>
      </c>
      <c r="D17" t="s">
        <v>102</v>
      </c>
      <c r="E17">
        <v>5</v>
      </c>
      <c r="F17">
        <v>5</v>
      </c>
      <c r="G17">
        <v>5</v>
      </c>
      <c r="H17">
        <v>5</v>
      </c>
      <c r="I17">
        <v>5</v>
      </c>
      <c r="K17">
        <v>5</v>
      </c>
      <c r="L17">
        <v>5</v>
      </c>
      <c r="M17">
        <v>5</v>
      </c>
      <c r="N17">
        <v>4</v>
      </c>
      <c r="O17">
        <v>5</v>
      </c>
      <c r="Q17">
        <v>5</v>
      </c>
      <c r="R17">
        <v>5</v>
      </c>
      <c r="S17">
        <v>5</v>
      </c>
      <c r="T17">
        <v>5</v>
      </c>
      <c r="U17">
        <v>0</v>
      </c>
      <c r="W17" s="7">
        <f t="shared" si="0"/>
        <v>25</v>
      </c>
      <c r="X17" s="7">
        <f t="shared" si="1"/>
        <v>24</v>
      </c>
      <c r="Y17" s="7">
        <f t="shared" si="2"/>
        <v>20</v>
      </c>
      <c r="Z17" s="7">
        <f t="shared" si="3"/>
        <v>94</v>
      </c>
      <c r="AA17">
        <v>1</v>
      </c>
      <c r="AB17" s="4">
        <f t="shared" si="4"/>
        <v>42333</v>
      </c>
      <c r="AC17">
        <v>0</v>
      </c>
      <c r="AD17">
        <v>5</v>
      </c>
      <c r="AE17">
        <v>5</v>
      </c>
      <c r="AF17">
        <v>5</v>
      </c>
      <c r="AG17">
        <v>5</v>
      </c>
      <c r="AH17">
        <v>5</v>
      </c>
      <c r="AJ17" s="7">
        <f t="shared" si="5"/>
        <v>25</v>
      </c>
      <c r="AK17">
        <v>5</v>
      </c>
      <c r="AL17" t="str">
        <f t="shared" si="6"/>
        <v>insert into gemba.GembaAuditNode select CONVERT(date,(CONVERT(datetime,42331,112)),101),'BB016',1,'Testing the first real image import','5','5','5','5','5','','5','5','5','4','5','','5','5','5','5','0','','25','24','20','94',1,CONVERT(date,(CONVERT(datetime,42331,112)),101),'0','5','5','5','5','5','','25','5'</v>
      </c>
    </row>
    <row r="18" spans="1:38" x14ac:dyDescent="0.25">
      <c r="A18" s="4">
        <v>42334</v>
      </c>
      <c r="B18" t="s">
        <v>59</v>
      </c>
      <c r="C18">
        <v>1</v>
      </c>
      <c r="D18" t="s">
        <v>102</v>
      </c>
      <c r="E18">
        <v>5</v>
      </c>
      <c r="F18">
        <v>5</v>
      </c>
      <c r="G18">
        <v>3</v>
      </c>
      <c r="H18">
        <v>5</v>
      </c>
      <c r="I18">
        <v>5</v>
      </c>
      <c r="K18">
        <v>5</v>
      </c>
      <c r="L18">
        <v>5</v>
      </c>
      <c r="M18">
        <v>5</v>
      </c>
      <c r="N18">
        <v>4</v>
      </c>
      <c r="O18">
        <v>5</v>
      </c>
      <c r="Q18">
        <v>5</v>
      </c>
      <c r="R18">
        <v>5</v>
      </c>
      <c r="S18">
        <v>5</v>
      </c>
      <c r="T18">
        <v>5</v>
      </c>
      <c r="U18">
        <v>0</v>
      </c>
      <c r="W18" s="7">
        <f t="shared" si="0"/>
        <v>23</v>
      </c>
      <c r="X18" s="7">
        <f t="shared" si="1"/>
        <v>24</v>
      </c>
      <c r="Y18" s="7">
        <f t="shared" si="2"/>
        <v>20</v>
      </c>
      <c r="Z18" s="7">
        <f t="shared" si="3"/>
        <v>92</v>
      </c>
      <c r="AA18">
        <v>1</v>
      </c>
      <c r="AB18" s="4">
        <f t="shared" si="4"/>
        <v>42334</v>
      </c>
      <c r="AC18">
        <v>3</v>
      </c>
      <c r="AD18">
        <v>5</v>
      </c>
      <c r="AE18">
        <v>5</v>
      </c>
      <c r="AF18">
        <v>5</v>
      </c>
      <c r="AG18">
        <v>5</v>
      </c>
      <c r="AH18">
        <v>5</v>
      </c>
      <c r="AJ18" s="7">
        <f t="shared" si="5"/>
        <v>25</v>
      </c>
      <c r="AK18">
        <v>5</v>
      </c>
      <c r="AL18" t="str">
        <f t="shared" si="6"/>
        <v>insert into gemba.GembaAuditNode select CONVERT(date,(CONVERT(datetime,42332,112)),101),'BB017',1,'Testing the first real image import','5','5','3','5','5','','5','5','5','4','5','','5','5','5','5','0','','23','24','20','92',1,CONVERT(date,(CONVERT(datetime,42332,112)),101),'3','5','5','5','5','5','','25','5'</v>
      </c>
    </row>
    <row r="19" spans="1:38" x14ac:dyDescent="0.25">
      <c r="A19" s="4">
        <v>42335</v>
      </c>
      <c r="B19" t="s">
        <v>103</v>
      </c>
      <c r="C19">
        <v>1</v>
      </c>
      <c r="D19" t="s">
        <v>102</v>
      </c>
      <c r="E19">
        <v>5</v>
      </c>
      <c r="F19">
        <v>5</v>
      </c>
      <c r="G19">
        <v>5</v>
      </c>
      <c r="H19">
        <v>5</v>
      </c>
      <c r="I19">
        <v>5</v>
      </c>
      <c r="K19">
        <v>5</v>
      </c>
      <c r="L19">
        <v>5</v>
      </c>
      <c r="M19">
        <v>5</v>
      </c>
      <c r="N19">
        <v>4</v>
      </c>
      <c r="O19">
        <v>5</v>
      </c>
      <c r="Q19">
        <v>5</v>
      </c>
      <c r="R19">
        <v>5</v>
      </c>
      <c r="S19">
        <v>5</v>
      </c>
      <c r="T19">
        <v>5</v>
      </c>
      <c r="U19">
        <v>0</v>
      </c>
      <c r="W19" s="7">
        <f t="shared" si="0"/>
        <v>25</v>
      </c>
      <c r="X19" s="7">
        <f t="shared" si="1"/>
        <v>24</v>
      </c>
      <c r="Y19" s="7">
        <f t="shared" si="2"/>
        <v>20</v>
      </c>
      <c r="Z19" s="7">
        <f t="shared" si="3"/>
        <v>94</v>
      </c>
      <c r="AA19">
        <v>1</v>
      </c>
      <c r="AB19" s="4">
        <f t="shared" si="4"/>
        <v>42335</v>
      </c>
      <c r="AC19">
        <v>0</v>
      </c>
      <c r="AD19">
        <v>5</v>
      </c>
      <c r="AE19">
        <v>5</v>
      </c>
      <c r="AF19">
        <v>5</v>
      </c>
      <c r="AG19">
        <v>5</v>
      </c>
      <c r="AH19">
        <v>5</v>
      </c>
      <c r="AJ19" s="7">
        <f t="shared" si="5"/>
        <v>25</v>
      </c>
      <c r="AK19">
        <v>5</v>
      </c>
      <c r="AL19" t="str">
        <f t="shared" si="6"/>
        <v>insert into gemba.GembaAuditNode select CONVERT(date,(CONVERT(datetime,42333,112)),101),'BB018',1,'Testing the first real image import','5','5','5','5','5','','5','5','5','4','5','','5','5','5','5','0','','25','24','20','94',1,CONVERT(date,(CONVERT(datetime,42333,112)),101),'0','5','5','5','5','5','','25','5'</v>
      </c>
    </row>
    <row r="20" spans="1:38" x14ac:dyDescent="0.25">
      <c r="A20" s="4">
        <v>42336</v>
      </c>
      <c r="B20" t="s">
        <v>37</v>
      </c>
      <c r="C20">
        <v>1</v>
      </c>
      <c r="D20" t="s">
        <v>102</v>
      </c>
      <c r="E20">
        <v>5</v>
      </c>
      <c r="F20">
        <v>5</v>
      </c>
      <c r="G20">
        <v>5</v>
      </c>
      <c r="H20">
        <v>5</v>
      </c>
      <c r="I20">
        <v>5</v>
      </c>
      <c r="K20">
        <v>5</v>
      </c>
      <c r="L20">
        <v>5</v>
      </c>
      <c r="M20">
        <v>5</v>
      </c>
      <c r="N20">
        <v>4</v>
      </c>
      <c r="O20">
        <v>5</v>
      </c>
      <c r="Q20">
        <v>5</v>
      </c>
      <c r="R20">
        <v>5</v>
      </c>
      <c r="S20">
        <v>5</v>
      </c>
      <c r="T20">
        <v>5</v>
      </c>
      <c r="U20">
        <v>0</v>
      </c>
      <c r="W20" s="7">
        <f t="shared" si="0"/>
        <v>25</v>
      </c>
      <c r="X20" s="7">
        <f t="shared" si="1"/>
        <v>24</v>
      </c>
      <c r="Y20" s="7">
        <f t="shared" si="2"/>
        <v>20</v>
      </c>
      <c r="Z20" s="7">
        <f t="shared" si="3"/>
        <v>94</v>
      </c>
      <c r="AA20">
        <v>1</v>
      </c>
      <c r="AB20" s="4">
        <f t="shared" si="4"/>
        <v>42336</v>
      </c>
      <c r="AC20">
        <v>0</v>
      </c>
      <c r="AD20">
        <v>5</v>
      </c>
      <c r="AE20">
        <v>5</v>
      </c>
      <c r="AF20">
        <v>5</v>
      </c>
      <c r="AG20">
        <v>5</v>
      </c>
      <c r="AH20">
        <v>5</v>
      </c>
      <c r="AJ20" s="7">
        <f t="shared" si="5"/>
        <v>25</v>
      </c>
      <c r="AK20">
        <v>5</v>
      </c>
      <c r="AL20" t="str">
        <f t="shared" si="6"/>
        <v>insert into gemba.GembaAuditNode select CONVERT(date,(CONVERT(datetime,42334,112)),101),'BB019',1,'Testing the first real image import','5','5','5','5','5','','5','5','5','4','5','','5','5','5','5','0','','25','24','20','94',1,CONVERT(date,(CONVERT(datetime,42334,112)),101),'0','5','5','5','5','5','','25','5'</v>
      </c>
    </row>
    <row r="21" spans="1:38" x14ac:dyDescent="0.25">
      <c r="A21" s="4">
        <v>42337</v>
      </c>
      <c r="B21" t="s">
        <v>38</v>
      </c>
      <c r="C21">
        <v>1</v>
      </c>
      <c r="D21" t="s">
        <v>102</v>
      </c>
      <c r="E21">
        <v>5</v>
      </c>
      <c r="F21">
        <v>4</v>
      </c>
      <c r="G21">
        <v>5</v>
      </c>
      <c r="H21">
        <v>5</v>
      </c>
      <c r="I21">
        <v>5</v>
      </c>
      <c r="K21">
        <v>5</v>
      </c>
      <c r="L21">
        <v>5</v>
      </c>
      <c r="M21">
        <v>5</v>
      </c>
      <c r="N21">
        <v>4</v>
      </c>
      <c r="O21">
        <v>5</v>
      </c>
      <c r="Q21">
        <v>5</v>
      </c>
      <c r="R21">
        <v>5</v>
      </c>
      <c r="S21">
        <v>5</v>
      </c>
      <c r="T21">
        <v>5</v>
      </c>
      <c r="U21">
        <v>0</v>
      </c>
      <c r="W21" s="7">
        <f t="shared" si="0"/>
        <v>24</v>
      </c>
      <c r="X21" s="7">
        <f t="shared" si="1"/>
        <v>24</v>
      </c>
      <c r="Y21" s="7">
        <f t="shared" si="2"/>
        <v>20</v>
      </c>
      <c r="Z21" s="7">
        <f t="shared" si="3"/>
        <v>93</v>
      </c>
      <c r="AA21">
        <v>1</v>
      </c>
      <c r="AB21" s="4">
        <f t="shared" si="4"/>
        <v>42337</v>
      </c>
      <c r="AC21">
        <v>0</v>
      </c>
      <c r="AD21">
        <v>5</v>
      </c>
      <c r="AE21">
        <v>5</v>
      </c>
      <c r="AF21">
        <v>5</v>
      </c>
      <c r="AG21">
        <v>5</v>
      </c>
      <c r="AH21">
        <v>5</v>
      </c>
      <c r="AJ21" s="7">
        <f t="shared" si="5"/>
        <v>25</v>
      </c>
      <c r="AK21">
        <v>5</v>
      </c>
      <c r="AL21" t="str">
        <f t="shared" si="6"/>
        <v>insert into gemba.GembaAuditNode select CONVERT(date,(CONVERT(datetime,42335,112)),101),'BB020',1,'Testing the first real image import','5','4','5','5','5','','5','5','5','4','5','','5','5','5','5','0','','24','24','20','93',1,CONVERT(date,(CONVERT(datetime,42335,112)),101),'0','5','5','5','5','5','','25','5'</v>
      </c>
    </row>
    <row r="22" spans="1:38" x14ac:dyDescent="0.25">
      <c r="A22" s="4">
        <v>42338</v>
      </c>
      <c r="B22" t="s">
        <v>104</v>
      </c>
      <c r="C22">
        <v>1</v>
      </c>
      <c r="D22" t="s">
        <v>102</v>
      </c>
      <c r="E22">
        <v>5</v>
      </c>
      <c r="F22">
        <v>5</v>
      </c>
      <c r="G22">
        <v>5</v>
      </c>
      <c r="H22">
        <v>5</v>
      </c>
      <c r="I22">
        <v>5</v>
      </c>
      <c r="K22">
        <v>5</v>
      </c>
      <c r="L22">
        <v>5</v>
      </c>
      <c r="M22">
        <v>5</v>
      </c>
      <c r="N22">
        <v>4</v>
      </c>
      <c r="O22">
        <v>5</v>
      </c>
      <c r="Q22">
        <v>5</v>
      </c>
      <c r="R22">
        <v>5</v>
      </c>
      <c r="S22">
        <v>5</v>
      </c>
      <c r="T22">
        <v>5</v>
      </c>
      <c r="U22">
        <v>0</v>
      </c>
      <c r="W22" s="7">
        <f t="shared" si="0"/>
        <v>25</v>
      </c>
      <c r="X22" s="7">
        <f t="shared" si="1"/>
        <v>24</v>
      </c>
      <c r="Y22" s="7">
        <f t="shared" si="2"/>
        <v>20</v>
      </c>
      <c r="Z22" s="7">
        <f t="shared" si="3"/>
        <v>89</v>
      </c>
      <c r="AA22">
        <v>1</v>
      </c>
      <c r="AB22" s="4">
        <f t="shared" si="4"/>
        <v>42338</v>
      </c>
      <c r="AC22">
        <v>4</v>
      </c>
      <c r="AD22">
        <v>5</v>
      </c>
      <c r="AE22">
        <v>0</v>
      </c>
      <c r="AF22">
        <v>5</v>
      </c>
      <c r="AG22">
        <v>5</v>
      </c>
      <c r="AH22">
        <v>5</v>
      </c>
      <c r="AJ22" s="7">
        <f t="shared" si="5"/>
        <v>20</v>
      </c>
      <c r="AK22">
        <v>5</v>
      </c>
      <c r="AL22" t="str">
        <f t="shared" si="6"/>
        <v>insert into gemba.GembaAuditNode select CONVERT(date,(CONVERT(datetime,42336,112)),101),'BB021',1,'Testing the first real image import','5','5','5','5','5','','5','5','5','4','5','','5','5','5','5','0','','25','24','20','89',1,CONVERT(date,(CONVERT(datetime,42336,112)),101),'4','5','0','5','5','5','','20','5'</v>
      </c>
    </row>
    <row r="23" spans="1:38" x14ac:dyDescent="0.25">
      <c r="A23" s="4">
        <v>42339</v>
      </c>
      <c r="B23" t="s">
        <v>105</v>
      </c>
      <c r="C23">
        <v>1</v>
      </c>
      <c r="D23" t="s">
        <v>102</v>
      </c>
      <c r="E23">
        <v>2</v>
      </c>
      <c r="F23">
        <v>5</v>
      </c>
      <c r="G23">
        <v>5</v>
      </c>
      <c r="H23">
        <v>5</v>
      </c>
      <c r="I23">
        <v>5</v>
      </c>
      <c r="K23">
        <v>5</v>
      </c>
      <c r="L23">
        <v>5</v>
      </c>
      <c r="M23">
        <v>3</v>
      </c>
      <c r="N23">
        <v>4</v>
      </c>
      <c r="O23">
        <v>5</v>
      </c>
      <c r="Q23">
        <v>5</v>
      </c>
      <c r="R23">
        <v>5</v>
      </c>
      <c r="S23">
        <v>5</v>
      </c>
      <c r="T23">
        <v>5</v>
      </c>
      <c r="U23">
        <v>0</v>
      </c>
      <c r="W23" s="7">
        <f t="shared" si="0"/>
        <v>22</v>
      </c>
      <c r="X23" s="7">
        <f t="shared" si="1"/>
        <v>17</v>
      </c>
      <c r="Y23" s="7">
        <f t="shared" si="2"/>
        <v>20</v>
      </c>
      <c r="Z23" s="7">
        <f t="shared" si="3"/>
        <v>84</v>
      </c>
      <c r="AA23">
        <v>1</v>
      </c>
      <c r="AB23" s="4">
        <f t="shared" si="4"/>
        <v>42339</v>
      </c>
      <c r="AC23">
        <v>0</v>
      </c>
      <c r="AD23">
        <v>0</v>
      </c>
      <c r="AE23">
        <v>5</v>
      </c>
      <c r="AF23">
        <v>5</v>
      </c>
      <c r="AG23">
        <v>5</v>
      </c>
      <c r="AH23">
        <v>5</v>
      </c>
      <c r="AJ23" s="7">
        <f t="shared" si="5"/>
        <v>25</v>
      </c>
      <c r="AK23">
        <v>5</v>
      </c>
      <c r="AL23" t="str">
        <f t="shared" si="6"/>
        <v>insert into gemba.GembaAuditNode select CONVERT(date,(CONVERT(datetime,42337,112)),101),'BB022',1,'Testing the first real image import','2','5','5','5','5','','5','5','3','4','5','','5','5','5','5','0','','22','17','20','84',1,CONVERT(date,(CONVERT(datetime,42337,112)),101),'0','0','5','5','5','5','','25','5'</v>
      </c>
    </row>
    <row r="24" spans="1:38" x14ac:dyDescent="0.25">
      <c r="A24" s="4">
        <v>42340</v>
      </c>
      <c r="B24" t="s">
        <v>106</v>
      </c>
      <c r="C24">
        <v>1</v>
      </c>
      <c r="D24" t="s">
        <v>102</v>
      </c>
      <c r="E24">
        <v>5</v>
      </c>
      <c r="F24">
        <v>3</v>
      </c>
      <c r="G24">
        <v>5</v>
      </c>
      <c r="H24">
        <v>5</v>
      </c>
      <c r="I24">
        <v>5</v>
      </c>
      <c r="K24">
        <v>5</v>
      </c>
      <c r="L24">
        <v>5</v>
      </c>
      <c r="M24">
        <v>5</v>
      </c>
      <c r="N24">
        <v>4</v>
      </c>
      <c r="O24">
        <v>5</v>
      </c>
      <c r="Q24">
        <v>5</v>
      </c>
      <c r="R24">
        <v>5</v>
      </c>
      <c r="S24">
        <v>5</v>
      </c>
      <c r="T24">
        <v>5</v>
      </c>
      <c r="U24">
        <v>0</v>
      </c>
      <c r="W24" s="7">
        <f t="shared" si="0"/>
        <v>23</v>
      </c>
      <c r="X24" s="7">
        <f t="shared" si="1"/>
        <v>24</v>
      </c>
      <c r="Y24" s="7">
        <f t="shared" si="2"/>
        <v>20</v>
      </c>
      <c r="Z24" s="7">
        <f t="shared" si="3"/>
        <v>92</v>
      </c>
      <c r="AA24">
        <v>1</v>
      </c>
      <c r="AB24" s="4">
        <f t="shared" si="4"/>
        <v>42340</v>
      </c>
      <c r="AC24">
        <v>0</v>
      </c>
      <c r="AD24">
        <v>5</v>
      </c>
      <c r="AE24">
        <v>5</v>
      </c>
      <c r="AF24">
        <v>5</v>
      </c>
      <c r="AG24">
        <v>5</v>
      </c>
      <c r="AH24">
        <v>5</v>
      </c>
      <c r="AJ24" s="7">
        <f t="shared" si="5"/>
        <v>25</v>
      </c>
      <c r="AK24">
        <v>5</v>
      </c>
      <c r="AL24" t="str">
        <f t="shared" si="6"/>
        <v>insert into gemba.GembaAuditNode select CONVERT(date,(CONVERT(datetime,42338,112)),101),'BB023',1,'Testing the first real image import','5','3','5','5','5','','5','5','5','4','5','','5','5','5','5','0','','23','24','20','92',1,CONVERT(date,(CONVERT(datetime,42338,112)),101),'0','5','5','5','5','5','','25','5'</v>
      </c>
    </row>
    <row r="25" spans="1:38" x14ac:dyDescent="0.25">
      <c r="A25" s="4">
        <v>42341</v>
      </c>
      <c r="B25" t="s">
        <v>107</v>
      </c>
      <c r="C25">
        <v>1</v>
      </c>
      <c r="D25" t="s">
        <v>102</v>
      </c>
      <c r="E25">
        <v>5</v>
      </c>
      <c r="F25">
        <v>2</v>
      </c>
      <c r="G25">
        <v>5</v>
      </c>
      <c r="H25">
        <v>5</v>
      </c>
      <c r="I25">
        <v>5</v>
      </c>
      <c r="K25">
        <v>5</v>
      </c>
      <c r="L25">
        <v>5</v>
      </c>
      <c r="M25">
        <v>5</v>
      </c>
      <c r="N25">
        <v>4</v>
      </c>
      <c r="O25">
        <v>5</v>
      </c>
      <c r="Q25">
        <v>5</v>
      </c>
      <c r="R25">
        <v>1</v>
      </c>
      <c r="S25">
        <v>5</v>
      </c>
      <c r="T25">
        <v>5</v>
      </c>
      <c r="U25">
        <v>0</v>
      </c>
      <c r="W25" s="7">
        <f t="shared" si="0"/>
        <v>22</v>
      </c>
      <c r="X25" s="7">
        <f t="shared" si="1"/>
        <v>24</v>
      </c>
      <c r="Y25" s="7">
        <f t="shared" si="2"/>
        <v>16</v>
      </c>
      <c r="Z25" s="7">
        <f t="shared" si="3"/>
        <v>87</v>
      </c>
      <c r="AA25">
        <v>1</v>
      </c>
      <c r="AB25" s="4">
        <f t="shared" si="4"/>
        <v>42341</v>
      </c>
      <c r="AC25">
        <v>0</v>
      </c>
      <c r="AD25">
        <v>5</v>
      </c>
      <c r="AE25">
        <v>5</v>
      </c>
      <c r="AF25">
        <v>5</v>
      </c>
      <c r="AG25">
        <v>5</v>
      </c>
      <c r="AH25">
        <v>5</v>
      </c>
      <c r="AJ25" s="7">
        <f t="shared" si="5"/>
        <v>25</v>
      </c>
      <c r="AK25">
        <v>5</v>
      </c>
      <c r="AL25" t="str">
        <f t="shared" si="6"/>
        <v>insert into gemba.GembaAuditNode select CONVERT(date,(CONVERT(datetime,42339,112)),101),'BB024',1,'Testing the first real image import','5','2','5','5','5','','5','5','5','4','5','','5','1','5','5','0','','22','24','16','87',1,CONVERT(date,(CONVERT(datetime,42339,112)),101),'0','5','5','5','5','5','','25','5'</v>
      </c>
    </row>
    <row r="26" spans="1:38" x14ac:dyDescent="0.25">
      <c r="A26" s="4">
        <v>42342</v>
      </c>
      <c r="B26" t="s">
        <v>108</v>
      </c>
      <c r="C26">
        <v>1</v>
      </c>
      <c r="D26" t="s">
        <v>102</v>
      </c>
      <c r="E26">
        <v>5</v>
      </c>
      <c r="F26">
        <v>5</v>
      </c>
      <c r="G26">
        <v>5</v>
      </c>
      <c r="H26">
        <v>5</v>
      </c>
      <c r="I26">
        <v>5</v>
      </c>
      <c r="K26">
        <v>5</v>
      </c>
      <c r="L26">
        <v>5</v>
      </c>
      <c r="M26">
        <v>5</v>
      </c>
      <c r="N26">
        <v>3</v>
      </c>
      <c r="O26">
        <v>5</v>
      </c>
      <c r="Q26">
        <v>5</v>
      </c>
      <c r="R26">
        <v>5</v>
      </c>
      <c r="S26">
        <v>5</v>
      </c>
      <c r="T26">
        <v>5</v>
      </c>
      <c r="U26">
        <v>0</v>
      </c>
      <c r="W26" s="7">
        <f t="shared" si="0"/>
        <v>25</v>
      </c>
      <c r="X26" s="7">
        <f t="shared" si="1"/>
        <v>23</v>
      </c>
      <c r="Y26" s="7">
        <f t="shared" si="2"/>
        <v>20</v>
      </c>
      <c r="Z26" s="7">
        <f t="shared" si="3"/>
        <v>93</v>
      </c>
      <c r="AA26">
        <v>1</v>
      </c>
      <c r="AB26" s="4">
        <f t="shared" si="4"/>
        <v>42342</v>
      </c>
      <c r="AC26">
        <v>0</v>
      </c>
      <c r="AD26">
        <v>5</v>
      </c>
      <c r="AE26">
        <v>5</v>
      </c>
      <c r="AF26">
        <v>5</v>
      </c>
      <c r="AG26">
        <v>5</v>
      </c>
      <c r="AH26">
        <v>5</v>
      </c>
      <c r="AJ26" s="7">
        <f t="shared" si="5"/>
        <v>25</v>
      </c>
      <c r="AK26">
        <v>5</v>
      </c>
      <c r="AL26" t="str">
        <f t="shared" si="6"/>
        <v>insert into gemba.GembaAuditNode select CONVERT(date,(CONVERT(datetime,42340,112)),101),'BB025',1,'Testing the first real image import','5','5','5','5','5','','5','5','5','3','5','','5','5','5','5','0','','25','23','20','93',1,CONVERT(date,(CONVERT(datetime,42340,112)),101),'0','5','5','5','5','5','','25','5'</v>
      </c>
    </row>
    <row r="27" spans="1:38" x14ac:dyDescent="0.25">
      <c r="A27" s="4">
        <v>42343</v>
      </c>
      <c r="B27" t="s">
        <v>109</v>
      </c>
      <c r="C27">
        <v>1</v>
      </c>
      <c r="D27" t="s">
        <v>102</v>
      </c>
      <c r="E27">
        <v>5</v>
      </c>
      <c r="F27">
        <v>5</v>
      </c>
      <c r="G27">
        <v>5</v>
      </c>
      <c r="H27">
        <v>5</v>
      </c>
      <c r="I27">
        <v>5</v>
      </c>
      <c r="K27">
        <v>5</v>
      </c>
      <c r="L27">
        <v>5</v>
      </c>
      <c r="M27">
        <v>5</v>
      </c>
      <c r="N27">
        <v>4</v>
      </c>
      <c r="O27">
        <v>5</v>
      </c>
      <c r="Q27">
        <v>5</v>
      </c>
      <c r="R27">
        <v>5</v>
      </c>
      <c r="S27">
        <v>5</v>
      </c>
      <c r="T27">
        <v>5</v>
      </c>
      <c r="U27">
        <v>0</v>
      </c>
      <c r="W27" s="7">
        <f t="shared" si="0"/>
        <v>25</v>
      </c>
      <c r="X27" s="7">
        <f t="shared" si="1"/>
        <v>24</v>
      </c>
      <c r="Y27" s="7">
        <f t="shared" si="2"/>
        <v>20</v>
      </c>
      <c r="Z27" s="7">
        <f t="shared" si="3"/>
        <v>94</v>
      </c>
      <c r="AA27">
        <v>1</v>
      </c>
      <c r="AB27" s="4">
        <f t="shared" si="4"/>
        <v>42343</v>
      </c>
      <c r="AC27">
        <v>0</v>
      </c>
      <c r="AD27">
        <v>5</v>
      </c>
      <c r="AE27">
        <v>5</v>
      </c>
      <c r="AF27">
        <v>5</v>
      </c>
      <c r="AG27">
        <v>5</v>
      </c>
      <c r="AH27">
        <v>5</v>
      </c>
      <c r="AJ27" s="7">
        <f t="shared" si="5"/>
        <v>25</v>
      </c>
      <c r="AK27">
        <v>5</v>
      </c>
      <c r="AL27" t="str">
        <f t="shared" si="6"/>
        <v>insert into gemba.GembaAuditNode select CONVERT(date,(CONVERT(datetime,42341,112)),101),'BB026',1,'Testing the first real image import','5','5','5','5','5','','5','5','5','4','5','','5','5','5','5','0','','25','24','20','94',1,CONVERT(date,(CONVERT(datetime,42341,112)),101),'0','5','5','5','5','5','','25','5'</v>
      </c>
    </row>
    <row r="28" spans="1:38" x14ac:dyDescent="0.25">
      <c r="A28" s="4">
        <v>42344</v>
      </c>
      <c r="B28" t="s">
        <v>110</v>
      </c>
      <c r="C28">
        <v>1</v>
      </c>
      <c r="D28" t="s">
        <v>102</v>
      </c>
      <c r="E28">
        <v>1</v>
      </c>
      <c r="F28">
        <v>5</v>
      </c>
      <c r="G28">
        <v>5</v>
      </c>
      <c r="H28">
        <v>5</v>
      </c>
      <c r="I28">
        <v>5</v>
      </c>
      <c r="K28">
        <v>5</v>
      </c>
      <c r="L28">
        <v>5</v>
      </c>
      <c r="M28">
        <v>5</v>
      </c>
      <c r="N28">
        <v>4</v>
      </c>
      <c r="O28">
        <v>5</v>
      </c>
      <c r="Q28">
        <v>5</v>
      </c>
      <c r="R28">
        <v>5</v>
      </c>
      <c r="S28">
        <v>5</v>
      </c>
      <c r="T28">
        <v>5</v>
      </c>
      <c r="U28">
        <v>0</v>
      </c>
      <c r="W28" s="7">
        <f t="shared" si="0"/>
        <v>21</v>
      </c>
      <c r="X28" s="7">
        <f t="shared" si="1"/>
        <v>24</v>
      </c>
      <c r="Y28" s="7">
        <f t="shared" si="2"/>
        <v>20</v>
      </c>
      <c r="Z28" s="7">
        <f t="shared" si="3"/>
        <v>90</v>
      </c>
      <c r="AA28">
        <v>1</v>
      </c>
      <c r="AB28" s="4">
        <f t="shared" si="4"/>
        <v>42344</v>
      </c>
      <c r="AC28">
        <v>2</v>
      </c>
      <c r="AD28">
        <v>5</v>
      </c>
      <c r="AE28">
        <v>5</v>
      </c>
      <c r="AF28">
        <v>5</v>
      </c>
      <c r="AG28">
        <v>5</v>
      </c>
      <c r="AH28">
        <v>5</v>
      </c>
      <c r="AJ28" s="7">
        <f t="shared" si="5"/>
        <v>25</v>
      </c>
      <c r="AK28">
        <v>5</v>
      </c>
      <c r="AL28" t="str">
        <f t="shared" si="6"/>
        <v>insert into gemba.GembaAuditNode select CONVERT(date,(CONVERT(datetime,42342,112)),101),'BB027',1,'Testing the first real image import','1','5','5','5','5','','5','5','5','4','5','','5','5','5','5','0','','21','24','20','90',1,CONVERT(date,(CONVERT(datetime,42342,112)),101),'2','5','5','5','5','5','','25','5'</v>
      </c>
    </row>
    <row r="29" spans="1:38" x14ac:dyDescent="0.25">
      <c r="A29" s="4">
        <v>42345</v>
      </c>
      <c r="B29" t="s">
        <v>28</v>
      </c>
      <c r="C29">
        <v>41</v>
      </c>
      <c r="D29" t="s">
        <v>102</v>
      </c>
      <c r="E29">
        <v>5</v>
      </c>
      <c r="F29">
        <v>5</v>
      </c>
      <c r="G29">
        <v>5</v>
      </c>
      <c r="H29">
        <v>5</v>
      </c>
      <c r="I29">
        <v>5</v>
      </c>
      <c r="K29">
        <v>5</v>
      </c>
      <c r="L29">
        <v>5</v>
      </c>
      <c r="M29">
        <v>5</v>
      </c>
      <c r="N29">
        <v>3</v>
      </c>
      <c r="O29">
        <v>5</v>
      </c>
      <c r="Q29">
        <v>5</v>
      </c>
      <c r="R29">
        <v>5</v>
      </c>
      <c r="S29">
        <v>5</v>
      </c>
      <c r="T29">
        <v>5</v>
      </c>
      <c r="U29">
        <v>0</v>
      </c>
      <c r="W29" s="7">
        <f t="shared" si="0"/>
        <v>25</v>
      </c>
      <c r="X29" s="7">
        <f t="shared" si="1"/>
        <v>23</v>
      </c>
      <c r="Y29" s="7">
        <f t="shared" si="2"/>
        <v>20</v>
      </c>
      <c r="Z29" s="7">
        <f t="shared" si="3"/>
        <v>93</v>
      </c>
      <c r="AA29">
        <v>1</v>
      </c>
      <c r="AB29" s="4">
        <f t="shared" si="4"/>
        <v>42345</v>
      </c>
      <c r="AC29">
        <v>0</v>
      </c>
      <c r="AD29">
        <v>5</v>
      </c>
      <c r="AE29">
        <v>5</v>
      </c>
      <c r="AF29">
        <v>5</v>
      </c>
      <c r="AG29">
        <v>5</v>
      </c>
      <c r="AH29">
        <v>5</v>
      </c>
      <c r="AJ29" s="7">
        <f t="shared" si="5"/>
        <v>25</v>
      </c>
      <c r="AK29">
        <v>5</v>
      </c>
      <c r="AL29" t="str">
        <f t="shared" si="6"/>
        <v>insert into gemba.GembaAuditNode select CONVERT(date,(CONVERT(datetime,42343,112)),101),'BB001',41,'Testing the first real image import','5','5','5','5','5','','5','5','5','3','5','','5','5','5','5','0','','25','23','20','93',1,CONVERT(date,(CONVERT(datetime,42343,112)),101),'0','5','5','5','5','5','','25','5'</v>
      </c>
    </row>
    <row r="30" spans="1:38" x14ac:dyDescent="0.25">
      <c r="A30" s="4">
        <v>42346</v>
      </c>
      <c r="B30" t="s">
        <v>29</v>
      </c>
      <c r="C30">
        <v>41</v>
      </c>
      <c r="D30" t="s">
        <v>102</v>
      </c>
      <c r="E30">
        <v>5</v>
      </c>
      <c r="F30">
        <v>5</v>
      </c>
      <c r="G30">
        <v>5</v>
      </c>
      <c r="H30">
        <v>5</v>
      </c>
      <c r="I30">
        <v>5</v>
      </c>
      <c r="K30">
        <v>5</v>
      </c>
      <c r="L30">
        <v>5</v>
      </c>
      <c r="M30">
        <v>5</v>
      </c>
      <c r="N30">
        <v>4</v>
      </c>
      <c r="O30">
        <v>5</v>
      </c>
      <c r="Q30">
        <v>5</v>
      </c>
      <c r="R30">
        <v>5</v>
      </c>
      <c r="S30">
        <v>5</v>
      </c>
      <c r="T30">
        <v>5</v>
      </c>
      <c r="U30">
        <v>0</v>
      </c>
      <c r="W30" s="7">
        <f t="shared" si="0"/>
        <v>25</v>
      </c>
      <c r="X30" s="7">
        <f t="shared" si="1"/>
        <v>24</v>
      </c>
      <c r="Y30" s="7">
        <f t="shared" si="2"/>
        <v>20</v>
      </c>
      <c r="Z30" s="7">
        <f t="shared" si="3"/>
        <v>94</v>
      </c>
      <c r="AA30">
        <v>1</v>
      </c>
      <c r="AB30" s="4">
        <f t="shared" si="4"/>
        <v>42346</v>
      </c>
      <c r="AC30">
        <v>0</v>
      </c>
      <c r="AD30">
        <v>5</v>
      </c>
      <c r="AE30">
        <v>5</v>
      </c>
      <c r="AF30">
        <v>5</v>
      </c>
      <c r="AG30">
        <v>5</v>
      </c>
      <c r="AH30">
        <v>5</v>
      </c>
      <c r="AJ30" s="7">
        <f t="shared" si="5"/>
        <v>25</v>
      </c>
      <c r="AK30">
        <v>5</v>
      </c>
      <c r="AL30" t="str">
        <f t="shared" si="6"/>
        <v>insert into gemba.GembaAuditNode select CONVERT(date,(CONVERT(datetime,42344,112)),101),'BB002',41,'Testing the first real image import','5','5','5','5','5','','5','5','5','4','5','','5','5','5','5','0','','25','24','20','94',1,CONVERT(date,(CONVERT(datetime,42344,112)),101),'0','5','5','5','5','5','','25','5'</v>
      </c>
    </row>
    <row r="31" spans="1:38" x14ac:dyDescent="0.25">
      <c r="A31" s="4">
        <v>42347</v>
      </c>
      <c r="B31" t="s">
        <v>39</v>
      </c>
      <c r="C31">
        <v>41</v>
      </c>
      <c r="D31" t="s">
        <v>102</v>
      </c>
      <c r="E31">
        <v>5</v>
      </c>
      <c r="F31">
        <v>5</v>
      </c>
      <c r="G31">
        <v>5</v>
      </c>
      <c r="H31">
        <v>5</v>
      </c>
      <c r="I31">
        <v>5</v>
      </c>
      <c r="K31">
        <v>5</v>
      </c>
      <c r="L31">
        <v>5</v>
      </c>
      <c r="M31">
        <v>5</v>
      </c>
      <c r="N31">
        <v>4</v>
      </c>
      <c r="O31">
        <v>5</v>
      </c>
      <c r="Q31">
        <v>5</v>
      </c>
      <c r="R31">
        <v>5</v>
      </c>
      <c r="S31">
        <v>5</v>
      </c>
      <c r="T31">
        <v>5</v>
      </c>
      <c r="U31">
        <v>0</v>
      </c>
      <c r="W31" s="7">
        <f t="shared" si="0"/>
        <v>25</v>
      </c>
      <c r="X31" s="7">
        <f t="shared" si="1"/>
        <v>24</v>
      </c>
      <c r="Y31" s="7">
        <f t="shared" si="2"/>
        <v>20</v>
      </c>
      <c r="Z31" s="7">
        <f t="shared" si="3"/>
        <v>94</v>
      </c>
      <c r="AA31">
        <v>1</v>
      </c>
      <c r="AB31" s="4">
        <f t="shared" si="4"/>
        <v>42347</v>
      </c>
      <c r="AC31">
        <v>0</v>
      </c>
      <c r="AD31">
        <v>5</v>
      </c>
      <c r="AE31">
        <v>5</v>
      </c>
      <c r="AF31">
        <v>5</v>
      </c>
      <c r="AG31">
        <v>5</v>
      </c>
      <c r="AH31">
        <v>5</v>
      </c>
      <c r="AJ31" s="7">
        <f t="shared" si="5"/>
        <v>25</v>
      </c>
      <c r="AK31">
        <v>5</v>
      </c>
      <c r="AL31" t="str">
        <f t="shared" si="6"/>
        <v>insert into gemba.GembaAuditNode select CONVERT(date,(CONVERT(datetime,42345,112)),101),'BB003',41,'Testing the first real image import','5','5','5','5','5','','5','5','5','4','5','','5','5','5','5','0','','25','24','20','94',1,CONVERT(date,(CONVERT(datetime,42345,112)),101),'0','5','5','5','5','5','','25','5'</v>
      </c>
    </row>
    <row r="32" spans="1:38" x14ac:dyDescent="0.25">
      <c r="A32" s="4">
        <v>42348</v>
      </c>
      <c r="B32" t="s">
        <v>40</v>
      </c>
      <c r="C32">
        <v>41</v>
      </c>
      <c r="D32" t="s">
        <v>102</v>
      </c>
      <c r="E32">
        <v>5</v>
      </c>
      <c r="F32">
        <v>5</v>
      </c>
      <c r="G32">
        <v>5</v>
      </c>
      <c r="H32">
        <v>5</v>
      </c>
      <c r="I32">
        <v>5</v>
      </c>
      <c r="K32">
        <v>5</v>
      </c>
      <c r="L32">
        <v>5</v>
      </c>
      <c r="M32">
        <v>5</v>
      </c>
      <c r="N32">
        <v>4</v>
      </c>
      <c r="O32">
        <v>5</v>
      </c>
      <c r="Q32">
        <v>5</v>
      </c>
      <c r="R32">
        <v>5</v>
      </c>
      <c r="S32">
        <v>5</v>
      </c>
      <c r="T32">
        <v>5</v>
      </c>
      <c r="U32">
        <v>0</v>
      </c>
      <c r="W32" s="7">
        <f t="shared" si="0"/>
        <v>25</v>
      </c>
      <c r="X32" s="7">
        <f t="shared" si="1"/>
        <v>24</v>
      </c>
      <c r="Y32" s="7">
        <f t="shared" si="2"/>
        <v>20</v>
      </c>
      <c r="Z32" s="7">
        <f t="shared" si="3"/>
        <v>94</v>
      </c>
      <c r="AA32">
        <v>1</v>
      </c>
      <c r="AB32" s="4">
        <f t="shared" si="4"/>
        <v>42348</v>
      </c>
      <c r="AC32">
        <v>0</v>
      </c>
      <c r="AD32">
        <v>5</v>
      </c>
      <c r="AE32">
        <v>5</v>
      </c>
      <c r="AF32">
        <v>5</v>
      </c>
      <c r="AG32">
        <v>5</v>
      </c>
      <c r="AH32">
        <v>5</v>
      </c>
      <c r="AJ32" s="7">
        <f t="shared" si="5"/>
        <v>25</v>
      </c>
      <c r="AK32">
        <v>5</v>
      </c>
      <c r="AL32" t="str">
        <f t="shared" si="6"/>
        <v>insert into gemba.GembaAuditNode select CONVERT(date,(CONVERT(datetime,42346,112)),101),'BB004',41,'Testing the first real image import','5','5','5','5','5','','5','5','5','4','5','','5','5','5','5','0','','25','24','20','94',1,CONVERT(date,(CONVERT(datetime,42346,112)),101),'0','5','5','5','5','5','','25','5'</v>
      </c>
    </row>
    <row r="33" spans="1:38" x14ac:dyDescent="0.25">
      <c r="A33" s="4">
        <v>42349</v>
      </c>
      <c r="B33" t="s">
        <v>41</v>
      </c>
      <c r="C33">
        <v>41</v>
      </c>
      <c r="D33" t="s">
        <v>102</v>
      </c>
      <c r="E33">
        <v>5</v>
      </c>
      <c r="F33">
        <v>5</v>
      </c>
      <c r="G33">
        <v>5</v>
      </c>
      <c r="H33">
        <v>5</v>
      </c>
      <c r="I33">
        <v>5</v>
      </c>
      <c r="K33">
        <v>5</v>
      </c>
      <c r="L33">
        <v>5</v>
      </c>
      <c r="M33">
        <v>5</v>
      </c>
      <c r="N33">
        <v>3</v>
      </c>
      <c r="O33">
        <v>5</v>
      </c>
      <c r="Q33">
        <v>5</v>
      </c>
      <c r="R33">
        <v>5</v>
      </c>
      <c r="S33">
        <v>5</v>
      </c>
      <c r="T33">
        <v>1</v>
      </c>
      <c r="U33">
        <v>0</v>
      </c>
      <c r="W33" s="7">
        <f t="shared" si="0"/>
        <v>25</v>
      </c>
      <c r="X33" s="7">
        <f t="shared" si="1"/>
        <v>23</v>
      </c>
      <c r="Y33" s="7">
        <f t="shared" si="2"/>
        <v>16</v>
      </c>
      <c r="Z33" s="7">
        <f t="shared" si="3"/>
        <v>89</v>
      </c>
      <c r="AA33">
        <v>1</v>
      </c>
      <c r="AB33" s="4">
        <f t="shared" si="4"/>
        <v>42349</v>
      </c>
      <c r="AC33">
        <v>0</v>
      </c>
      <c r="AD33">
        <v>5</v>
      </c>
      <c r="AE33">
        <v>5</v>
      </c>
      <c r="AF33">
        <v>5</v>
      </c>
      <c r="AG33">
        <v>5</v>
      </c>
      <c r="AH33">
        <v>5</v>
      </c>
      <c r="AJ33" s="7">
        <f t="shared" si="5"/>
        <v>25</v>
      </c>
      <c r="AK33">
        <v>5</v>
      </c>
      <c r="AL33" t="str">
        <f t="shared" si="6"/>
        <v>insert into gemba.GembaAuditNode select CONVERT(date,(CONVERT(datetime,42347,112)),101),'BB005',41,'Testing the first real image import','5','5','5','5','5','','5','5','5','3','5','','5','5','5','1','0','','25','23','16','89',1,CONVERT(date,(CONVERT(datetime,42347,112)),101),'0','5','5','5','5','5','','25','5'</v>
      </c>
    </row>
    <row r="34" spans="1:38" x14ac:dyDescent="0.25">
      <c r="A34" s="4">
        <v>42350</v>
      </c>
      <c r="B34" t="s">
        <v>30</v>
      </c>
      <c r="C34">
        <v>41</v>
      </c>
      <c r="D34" t="s">
        <v>102</v>
      </c>
      <c r="E34">
        <v>5</v>
      </c>
      <c r="F34">
        <v>5</v>
      </c>
      <c r="G34">
        <v>5</v>
      </c>
      <c r="H34">
        <v>5</v>
      </c>
      <c r="I34">
        <v>5</v>
      </c>
      <c r="K34">
        <v>5</v>
      </c>
      <c r="L34">
        <v>5</v>
      </c>
      <c r="M34">
        <v>5</v>
      </c>
      <c r="N34">
        <v>4</v>
      </c>
      <c r="O34">
        <v>5</v>
      </c>
      <c r="Q34">
        <v>5</v>
      </c>
      <c r="R34">
        <v>5</v>
      </c>
      <c r="S34">
        <v>5</v>
      </c>
      <c r="T34">
        <v>5</v>
      </c>
      <c r="U34">
        <v>0</v>
      </c>
      <c r="W34" s="7">
        <f t="shared" si="0"/>
        <v>25</v>
      </c>
      <c r="X34" s="7">
        <f t="shared" si="1"/>
        <v>19</v>
      </c>
      <c r="Y34" s="7">
        <f t="shared" si="2"/>
        <v>20</v>
      </c>
      <c r="Z34" s="7">
        <f t="shared" si="3"/>
        <v>84</v>
      </c>
      <c r="AA34">
        <v>1</v>
      </c>
      <c r="AB34" s="4">
        <f t="shared" si="4"/>
        <v>42350</v>
      </c>
      <c r="AC34">
        <v>0</v>
      </c>
      <c r="AD34">
        <v>0</v>
      </c>
      <c r="AE34">
        <v>5</v>
      </c>
      <c r="AF34">
        <v>5</v>
      </c>
      <c r="AG34">
        <v>0</v>
      </c>
      <c r="AH34">
        <v>5</v>
      </c>
      <c r="AJ34" s="7">
        <f t="shared" si="5"/>
        <v>20</v>
      </c>
      <c r="AK34">
        <v>5</v>
      </c>
      <c r="AL34" t="str">
        <f t="shared" si="6"/>
        <v>insert into gemba.GembaAuditNode select CONVERT(date,(CONVERT(datetime,42348,112)),101),'BB006',41,'Testing the first real image import','5','5','5','5','5','','5','5','5','4','5','','5','5','5','5','0','','25','19','20','84',1,CONVERT(date,(CONVERT(datetime,42348,112)),101),'0','0','5','5','0','5','','20','5'</v>
      </c>
    </row>
    <row r="35" spans="1:38" x14ac:dyDescent="0.25">
      <c r="A35" s="4">
        <v>42351</v>
      </c>
      <c r="B35" t="s">
        <v>31</v>
      </c>
      <c r="C35">
        <v>41</v>
      </c>
      <c r="D35" t="s">
        <v>102</v>
      </c>
      <c r="E35">
        <v>5</v>
      </c>
      <c r="F35">
        <v>5</v>
      </c>
      <c r="G35">
        <v>5</v>
      </c>
      <c r="H35">
        <v>5</v>
      </c>
      <c r="I35">
        <v>5</v>
      </c>
      <c r="K35">
        <v>5</v>
      </c>
      <c r="L35">
        <v>5</v>
      </c>
      <c r="M35">
        <v>3</v>
      </c>
      <c r="N35">
        <v>4</v>
      </c>
      <c r="O35">
        <v>5</v>
      </c>
      <c r="Q35">
        <v>5</v>
      </c>
      <c r="R35">
        <v>5</v>
      </c>
      <c r="S35">
        <v>5</v>
      </c>
      <c r="T35">
        <v>5</v>
      </c>
      <c r="U35">
        <v>0</v>
      </c>
      <c r="W35" s="7">
        <f t="shared" si="0"/>
        <v>25</v>
      </c>
      <c r="X35" s="7">
        <f t="shared" si="1"/>
        <v>22</v>
      </c>
      <c r="Y35" s="7">
        <f t="shared" si="2"/>
        <v>20</v>
      </c>
      <c r="Z35" s="7">
        <f t="shared" si="3"/>
        <v>92</v>
      </c>
      <c r="AA35">
        <v>1</v>
      </c>
      <c r="AB35" s="4">
        <f t="shared" si="4"/>
        <v>42351</v>
      </c>
      <c r="AC35">
        <v>0</v>
      </c>
      <c r="AD35">
        <v>5</v>
      </c>
      <c r="AE35">
        <v>5</v>
      </c>
      <c r="AF35">
        <v>5</v>
      </c>
      <c r="AG35">
        <v>5</v>
      </c>
      <c r="AH35">
        <v>5</v>
      </c>
      <c r="AJ35" s="7">
        <f t="shared" si="5"/>
        <v>25</v>
      </c>
      <c r="AK35">
        <v>5</v>
      </c>
      <c r="AL35" t="str">
        <f t="shared" si="6"/>
        <v>insert into gemba.GembaAuditNode select CONVERT(date,(CONVERT(datetime,42349,112)),101),'BB007',41,'Testing the first real image import','5','5','5','5','5','','5','5','3','4','5','','5','5','5','5','0','','25','22','20','92',1,CONVERT(date,(CONVERT(datetime,42349,112)),101),'0','5','5','5','5','5','','25','5'</v>
      </c>
    </row>
    <row r="36" spans="1:38" x14ac:dyDescent="0.25">
      <c r="A36" s="4">
        <v>42352</v>
      </c>
      <c r="B36" t="s">
        <v>32</v>
      </c>
      <c r="C36">
        <v>41</v>
      </c>
      <c r="D36" t="s">
        <v>102</v>
      </c>
      <c r="E36">
        <v>5</v>
      </c>
      <c r="F36">
        <v>5</v>
      </c>
      <c r="G36">
        <v>5</v>
      </c>
      <c r="H36">
        <v>5</v>
      </c>
      <c r="I36">
        <v>5</v>
      </c>
      <c r="K36">
        <v>5</v>
      </c>
      <c r="L36">
        <v>5</v>
      </c>
      <c r="M36">
        <v>5</v>
      </c>
      <c r="N36">
        <v>4</v>
      </c>
      <c r="O36">
        <v>5</v>
      </c>
      <c r="Q36">
        <v>5</v>
      </c>
      <c r="R36">
        <v>5</v>
      </c>
      <c r="S36">
        <v>5</v>
      </c>
      <c r="T36">
        <v>5</v>
      </c>
      <c r="U36">
        <v>0</v>
      </c>
      <c r="W36" s="7">
        <f t="shared" si="0"/>
        <v>25</v>
      </c>
      <c r="X36" s="7">
        <f t="shared" si="1"/>
        <v>24</v>
      </c>
      <c r="Y36" s="7">
        <f t="shared" si="2"/>
        <v>20</v>
      </c>
      <c r="Z36" s="7">
        <f t="shared" si="3"/>
        <v>94</v>
      </c>
      <c r="AA36">
        <v>1</v>
      </c>
      <c r="AB36" s="4">
        <f t="shared" si="4"/>
        <v>42352</v>
      </c>
      <c r="AC36">
        <v>0</v>
      </c>
      <c r="AD36">
        <v>5</v>
      </c>
      <c r="AE36">
        <v>5</v>
      </c>
      <c r="AF36">
        <v>5</v>
      </c>
      <c r="AG36">
        <v>5</v>
      </c>
      <c r="AH36">
        <v>5</v>
      </c>
      <c r="AJ36" s="7">
        <f t="shared" si="5"/>
        <v>25</v>
      </c>
      <c r="AK36">
        <v>5</v>
      </c>
      <c r="AL36" t="str">
        <f t="shared" si="6"/>
        <v>insert into gemba.GembaAuditNode select CONVERT(date,(CONVERT(datetime,42350,112)),101),'BB008',41,'Testing the first real image import','5','5','5','5','5','','5','5','5','4','5','','5','5','5','5','0','','25','24','20','94',1,CONVERT(date,(CONVERT(datetime,42350,112)),101),'0','5','5','5','5','5','','25','5'</v>
      </c>
    </row>
    <row r="37" spans="1:38" x14ac:dyDescent="0.25">
      <c r="A37" s="4">
        <v>42353</v>
      </c>
      <c r="B37" t="s">
        <v>42</v>
      </c>
      <c r="C37">
        <v>41</v>
      </c>
      <c r="D37" t="s">
        <v>102</v>
      </c>
      <c r="E37">
        <v>5</v>
      </c>
      <c r="F37">
        <v>2</v>
      </c>
      <c r="G37">
        <v>5</v>
      </c>
      <c r="H37">
        <v>5</v>
      </c>
      <c r="I37">
        <v>5</v>
      </c>
      <c r="K37">
        <v>5</v>
      </c>
      <c r="L37">
        <v>5</v>
      </c>
      <c r="M37">
        <v>5</v>
      </c>
      <c r="N37">
        <v>4</v>
      </c>
      <c r="O37">
        <v>5</v>
      </c>
      <c r="Q37">
        <v>5</v>
      </c>
      <c r="R37">
        <v>5</v>
      </c>
      <c r="S37">
        <v>5</v>
      </c>
      <c r="T37">
        <v>5</v>
      </c>
      <c r="U37">
        <v>0</v>
      </c>
      <c r="W37" s="7">
        <f t="shared" si="0"/>
        <v>22</v>
      </c>
      <c r="X37" s="7">
        <f t="shared" si="1"/>
        <v>24</v>
      </c>
      <c r="Y37" s="7">
        <f t="shared" si="2"/>
        <v>20</v>
      </c>
      <c r="Z37" s="7">
        <f t="shared" si="3"/>
        <v>91</v>
      </c>
      <c r="AA37">
        <v>1</v>
      </c>
      <c r="AB37" s="4">
        <f t="shared" si="4"/>
        <v>42353</v>
      </c>
      <c r="AC37">
        <v>5</v>
      </c>
      <c r="AD37">
        <v>5</v>
      </c>
      <c r="AE37">
        <v>5</v>
      </c>
      <c r="AF37">
        <v>5</v>
      </c>
      <c r="AG37">
        <v>5</v>
      </c>
      <c r="AH37">
        <v>5</v>
      </c>
      <c r="AJ37" s="7">
        <f t="shared" si="5"/>
        <v>25</v>
      </c>
      <c r="AK37">
        <v>5</v>
      </c>
      <c r="AL37" t="str">
        <f t="shared" si="6"/>
        <v>insert into gemba.GembaAuditNode select CONVERT(date,(CONVERT(datetime,42351,112)),101),'BB009',41,'Testing the first real image import','5','2','5','5','5','','5','5','5','4','5','','5','5','5','5','0','','22','24','20','91',1,CONVERT(date,(CONVERT(datetime,42351,112)),101),'5','5','5','5','5','5','','25','5'</v>
      </c>
    </row>
    <row r="38" spans="1:38" x14ac:dyDescent="0.25">
      <c r="A38" s="4">
        <v>42354</v>
      </c>
      <c r="B38" t="s">
        <v>43</v>
      </c>
      <c r="C38">
        <v>41</v>
      </c>
      <c r="D38" t="s">
        <v>102</v>
      </c>
      <c r="E38">
        <v>5</v>
      </c>
      <c r="F38">
        <v>5</v>
      </c>
      <c r="G38">
        <v>5</v>
      </c>
      <c r="H38">
        <v>5</v>
      </c>
      <c r="I38">
        <v>5</v>
      </c>
      <c r="K38">
        <v>5</v>
      </c>
      <c r="L38">
        <v>5</v>
      </c>
      <c r="M38">
        <v>5</v>
      </c>
      <c r="N38">
        <v>4</v>
      </c>
      <c r="O38">
        <v>5</v>
      </c>
      <c r="Q38">
        <v>5</v>
      </c>
      <c r="R38">
        <v>1</v>
      </c>
      <c r="S38">
        <v>5</v>
      </c>
      <c r="T38">
        <v>5</v>
      </c>
      <c r="U38">
        <v>0</v>
      </c>
      <c r="W38" s="7">
        <f t="shared" si="0"/>
        <v>25</v>
      </c>
      <c r="X38" s="7">
        <f t="shared" si="1"/>
        <v>24</v>
      </c>
      <c r="Y38" s="7">
        <f t="shared" si="2"/>
        <v>16</v>
      </c>
      <c r="Z38" s="7">
        <f t="shared" si="3"/>
        <v>85</v>
      </c>
      <c r="AA38">
        <v>1</v>
      </c>
      <c r="AB38" s="4">
        <f t="shared" si="4"/>
        <v>42354</v>
      </c>
      <c r="AC38">
        <v>0</v>
      </c>
      <c r="AD38">
        <v>5</v>
      </c>
      <c r="AE38">
        <v>0</v>
      </c>
      <c r="AF38">
        <v>5</v>
      </c>
      <c r="AG38">
        <v>5</v>
      </c>
      <c r="AH38">
        <v>5</v>
      </c>
      <c r="AJ38" s="7">
        <f t="shared" si="5"/>
        <v>20</v>
      </c>
      <c r="AK38">
        <v>5</v>
      </c>
      <c r="AL38" t="str">
        <f t="shared" si="6"/>
        <v>insert into gemba.GembaAuditNode select CONVERT(date,(CONVERT(datetime,42352,112)),101),'BB010',41,'Testing the first real image import','5','5','5','5','5','','5','5','5','4','5','','5','1','5','5','0','','25','24','16','85',1,CONVERT(date,(CONVERT(datetime,42352,112)),101),'0','5','0','5','5','5','','20','5'</v>
      </c>
    </row>
    <row r="39" spans="1:38" x14ac:dyDescent="0.25">
      <c r="A39" s="4">
        <v>42355</v>
      </c>
      <c r="B39" t="s">
        <v>33</v>
      </c>
      <c r="C39">
        <v>41</v>
      </c>
      <c r="D39" t="s">
        <v>102</v>
      </c>
      <c r="E39">
        <v>5</v>
      </c>
      <c r="F39">
        <v>5</v>
      </c>
      <c r="G39">
        <v>5</v>
      </c>
      <c r="H39">
        <v>5</v>
      </c>
      <c r="I39">
        <v>5</v>
      </c>
      <c r="K39">
        <v>5</v>
      </c>
      <c r="L39">
        <v>5</v>
      </c>
      <c r="M39">
        <v>5</v>
      </c>
      <c r="N39">
        <v>4</v>
      </c>
      <c r="O39">
        <v>5</v>
      </c>
      <c r="Q39">
        <v>5</v>
      </c>
      <c r="R39">
        <v>5</v>
      </c>
      <c r="S39">
        <v>5</v>
      </c>
      <c r="T39">
        <v>5</v>
      </c>
      <c r="U39">
        <v>0</v>
      </c>
      <c r="W39" s="7">
        <f t="shared" si="0"/>
        <v>25</v>
      </c>
      <c r="X39" s="7">
        <f t="shared" si="1"/>
        <v>24</v>
      </c>
      <c r="Y39" s="7">
        <f t="shared" si="2"/>
        <v>20</v>
      </c>
      <c r="Z39" s="7">
        <f t="shared" si="3"/>
        <v>94</v>
      </c>
      <c r="AA39">
        <v>1</v>
      </c>
      <c r="AB39" s="4">
        <f t="shared" si="4"/>
        <v>42355</v>
      </c>
      <c r="AC39">
        <v>0</v>
      </c>
      <c r="AD39">
        <v>5</v>
      </c>
      <c r="AE39">
        <v>5</v>
      </c>
      <c r="AF39">
        <v>5</v>
      </c>
      <c r="AG39">
        <v>5</v>
      </c>
      <c r="AH39">
        <v>5</v>
      </c>
      <c r="AJ39" s="7">
        <f t="shared" si="5"/>
        <v>25</v>
      </c>
      <c r="AK39">
        <v>5</v>
      </c>
      <c r="AL39" t="str">
        <f t="shared" si="6"/>
        <v>insert into gemba.GembaAuditNode select CONVERT(date,(CONVERT(datetime,42353,112)),101),'BB011',41,'Testing the first real image import','5','5','5','5','5','','5','5','5','4','5','','5','5','5','5','0','','25','24','20','94',1,CONVERT(date,(CONVERT(datetime,42353,112)),101),'0','5','5','5','5','5','','25','5'</v>
      </c>
    </row>
    <row r="40" spans="1:38" x14ac:dyDescent="0.25">
      <c r="A40" s="4">
        <v>42356</v>
      </c>
      <c r="B40" t="s">
        <v>34</v>
      </c>
      <c r="C40">
        <v>17</v>
      </c>
      <c r="D40" t="s">
        <v>102</v>
      </c>
      <c r="E40">
        <v>2</v>
      </c>
      <c r="F40">
        <v>5</v>
      </c>
      <c r="G40">
        <v>5</v>
      </c>
      <c r="H40">
        <v>5</v>
      </c>
      <c r="I40">
        <v>5</v>
      </c>
      <c r="K40">
        <v>5</v>
      </c>
      <c r="L40">
        <v>5</v>
      </c>
      <c r="M40">
        <v>5</v>
      </c>
      <c r="N40">
        <v>4</v>
      </c>
      <c r="O40">
        <v>5</v>
      </c>
      <c r="Q40">
        <v>5</v>
      </c>
      <c r="R40">
        <v>5</v>
      </c>
      <c r="S40">
        <v>5</v>
      </c>
      <c r="T40">
        <v>5</v>
      </c>
      <c r="U40">
        <v>0</v>
      </c>
      <c r="W40" s="7">
        <f t="shared" si="0"/>
        <v>22</v>
      </c>
      <c r="X40" s="7">
        <f t="shared" si="1"/>
        <v>24</v>
      </c>
      <c r="Y40" s="7">
        <f t="shared" si="2"/>
        <v>20</v>
      </c>
      <c r="Z40" s="7">
        <f t="shared" si="3"/>
        <v>86</v>
      </c>
      <c r="AA40">
        <v>1</v>
      </c>
      <c r="AB40" s="4">
        <f t="shared" si="4"/>
        <v>42356</v>
      </c>
      <c r="AC40">
        <v>0</v>
      </c>
      <c r="AD40">
        <v>5</v>
      </c>
      <c r="AE40">
        <v>5</v>
      </c>
      <c r="AF40">
        <v>0</v>
      </c>
      <c r="AG40">
        <v>5</v>
      </c>
      <c r="AH40">
        <v>5</v>
      </c>
      <c r="AJ40" s="7">
        <f t="shared" si="5"/>
        <v>20</v>
      </c>
      <c r="AK40">
        <v>5</v>
      </c>
      <c r="AL40" t="str">
        <f t="shared" si="6"/>
        <v>insert into gemba.GembaAuditNode select CONVERT(date,(CONVERT(datetime,42354,112)),101),'BB012',17,'Testing the first real image import','2','5','5','5','5','','5','5','5','4','5','','5','5','5','5','0','','22','24','20','86',1,CONVERT(date,(CONVERT(datetime,42354,112)),101),'0','5','5','0','5','5','','20','5'</v>
      </c>
    </row>
    <row r="41" spans="1:38" x14ac:dyDescent="0.25">
      <c r="A41" s="4">
        <v>42357</v>
      </c>
      <c r="B41" t="s">
        <v>35</v>
      </c>
      <c r="C41">
        <v>17</v>
      </c>
      <c r="D41" t="s">
        <v>102</v>
      </c>
      <c r="E41">
        <v>5</v>
      </c>
      <c r="F41">
        <v>5</v>
      </c>
      <c r="G41">
        <v>4</v>
      </c>
      <c r="H41">
        <v>5</v>
      </c>
      <c r="I41">
        <v>5</v>
      </c>
      <c r="K41">
        <v>5</v>
      </c>
      <c r="L41">
        <v>5</v>
      </c>
      <c r="M41">
        <v>5</v>
      </c>
      <c r="N41">
        <v>4</v>
      </c>
      <c r="O41">
        <v>6</v>
      </c>
      <c r="Q41">
        <v>5</v>
      </c>
      <c r="R41">
        <v>5</v>
      </c>
      <c r="S41">
        <v>5</v>
      </c>
      <c r="T41">
        <v>5</v>
      </c>
      <c r="U41">
        <v>0</v>
      </c>
      <c r="W41" s="7">
        <f t="shared" si="0"/>
        <v>24</v>
      </c>
      <c r="X41" s="7">
        <f t="shared" si="1"/>
        <v>24</v>
      </c>
      <c r="Y41" s="7">
        <f t="shared" si="2"/>
        <v>20</v>
      </c>
      <c r="Z41" s="7">
        <f t="shared" si="3"/>
        <v>93</v>
      </c>
      <c r="AA41">
        <v>1</v>
      </c>
      <c r="AB41" s="4">
        <f t="shared" si="4"/>
        <v>42357</v>
      </c>
      <c r="AC41">
        <v>0</v>
      </c>
      <c r="AD41">
        <v>5</v>
      </c>
      <c r="AE41">
        <v>5</v>
      </c>
      <c r="AF41">
        <v>5</v>
      </c>
      <c r="AG41">
        <v>5</v>
      </c>
      <c r="AH41">
        <v>5</v>
      </c>
      <c r="AJ41" s="7">
        <f t="shared" si="5"/>
        <v>25</v>
      </c>
      <c r="AK41">
        <v>5</v>
      </c>
      <c r="AL41" t="str">
        <f t="shared" si="6"/>
        <v>insert into gemba.GembaAuditNode select CONVERT(date,(CONVERT(datetime,42355,112)),101),'BB013',17,'Testing the first real image import','5','5','4','5','5','','5','5','5','4','6','','5','5','5','5','0','','24','24','20','93',1,CONVERT(date,(CONVERT(datetime,42355,112)),101),'0','5','5','5','5','5','','25','5'</v>
      </c>
    </row>
    <row r="42" spans="1:38" x14ac:dyDescent="0.25">
      <c r="A42" s="4">
        <v>42358</v>
      </c>
      <c r="B42" t="s">
        <v>57</v>
      </c>
      <c r="C42">
        <v>17</v>
      </c>
      <c r="D42" t="s">
        <v>102</v>
      </c>
      <c r="E42">
        <v>5</v>
      </c>
      <c r="F42">
        <v>2</v>
      </c>
      <c r="G42">
        <v>5</v>
      </c>
      <c r="H42">
        <v>5</v>
      </c>
      <c r="I42">
        <v>5</v>
      </c>
      <c r="K42">
        <v>5</v>
      </c>
      <c r="L42">
        <v>5</v>
      </c>
      <c r="M42">
        <v>5</v>
      </c>
      <c r="N42">
        <v>4</v>
      </c>
      <c r="O42">
        <v>6</v>
      </c>
      <c r="Q42">
        <v>5</v>
      </c>
      <c r="R42">
        <v>5</v>
      </c>
      <c r="S42">
        <v>1</v>
      </c>
      <c r="T42">
        <v>5</v>
      </c>
      <c r="U42">
        <v>0</v>
      </c>
      <c r="W42" s="7">
        <f t="shared" si="0"/>
        <v>22</v>
      </c>
      <c r="X42" s="7">
        <f t="shared" si="1"/>
        <v>24</v>
      </c>
      <c r="Y42" s="7">
        <f t="shared" si="2"/>
        <v>16</v>
      </c>
      <c r="Z42" s="7">
        <f t="shared" si="3"/>
        <v>87</v>
      </c>
      <c r="AA42">
        <v>1</v>
      </c>
      <c r="AB42" s="4">
        <f t="shared" si="4"/>
        <v>42358</v>
      </c>
      <c r="AC42">
        <v>0</v>
      </c>
      <c r="AD42">
        <v>5</v>
      </c>
      <c r="AE42">
        <v>5</v>
      </c>
      <c r="AF42">
        <v>5</v>
      </c>
      <c r="AG42">
        <v>5</v>
      </c>
      <c r="AH42">
        <v>5</v>
      </c>
      <c r="AJ42" s="7">
        <f t="shared" si="5"/>
        <v>25</v>
      </c>
      <c r="AK42">
        <v>5</v>
      </c>
      <c r="AL42" t="str">
        <f t="shared" si="6"/>
        <v>insert into gemba.GembaAuditNode select CONVERT(date,(CONVERT(datetime,42356,112)),101),'BB014',17,'Testing the first real image import','5','2','5','5','5','','5','5','5','4','6','','5','5','1','5','0','','22','24','16','87',1,CONVERT(date,(CONVERT(datetime,42356,112)),101),'0','5','5','5','5','5','','25','5'</v>
      </c>
    </row>
    <row r="43" spans="1:38" x14ac:dyDescent="0.25">
      <c r="A43" s="4">
        <v>42359</v>
      </c>
      <c r="B43" t="s">
        <v>58</v>
      </c>
      <c r="C43">
        <v>41</v>
      </c>
      <c r="D43" t="s">
        <v>102</v>
      </c>
      <c r="E43">
        <v>5</v>
      </c>
      <c r="F43">
        <v>5</v>
      </c>
      <c r="G43">
        <v>5</v>
      </c>
      <c r="H43">
        <v>5</v>
      </c>
      <c r="I43">
        <v>5</v>
      </c>
      <c r="K43">
        <v>5</v>
      </c>
      <c r="L43">
        <v>5</v>
      </c>
      <c r="M43">
        <v>5</v>
      </c>
      <c r="N43">
        <v>4</v>
      </c>
      <c r="O43">
        <v>6</v>
      </c>
      <c r="Q43">
        <v>5</v>
      </c>
      <c r="R43">
        <v>5</v>
      </c>
      <c r="S43">
        <v>5</v>
      </c>
      <c r="T43">
        <v>5</v>
      </c>
      <c r="U43">
        <v>0</v>
      </c>
      <c r="W43" s="7">
        <f t="shared" si="0"/>
        <v>25</v>
      </c>
      <c r="X43" s="7">
        <f t="shared" si="1"/>
        <v>24</v>
      </c>
      <c r="Y43" s="7">
        <f t="shared" si="2"/>
        <v>20</v>
      </c>
      <c r="Z43" s="7">
        <f t="shared" si="3"/>
        <v>94</v>
      </c>
      <c r="AA43">
        <v>1</v>
      </c>
      <c r="AB43" s="4">
        <f t="shared" si="4"/>
        <v>42359</v>
      </c>
      <c r="AC43">
        <v>0</v>
      </c>
      <c r="AD43">
        <v>5</v>
      </c>
      <c r="AE43">
        <v>5</v>
      </c>
      <c r="AF43">
        <v>5</v>
      </c>
      <c r="AG43">
        <v>5</v>
      </c>
      <c r="AH43">
        <v>5</v>
      </c>
      <c r="AJ43" s="7">
        <f t="shared" si="5"/>
        <v>25</v>
      </c>
      <c r="AK43">
        <v>5</v>
      </c>
      <c r="AL43" t="str">
        <f t="shared" si="6"/>
        <v>insert into gemba.GembaAuditNode select CONVERT(date,(CONVERT(datetime,42357,112)),101),'BB015',41,'Testing the first real image import','5','5','5','5','5','','5','5','5','4','6','','5','5','5','5','0','','25','24','20','94',1,CONVERT(date,(CONVERT(datetime,42357,112)),101),'0','5','5','5','5','5','','25','5'</v>
      </c>
    </row>
    <row r="44" spans="1:38" x14ac:dyDescent="0.25">
      <c r="A44" s="4">
        <v>42360</v>
      </c>
      <c r="B44" t="s">
        <v>36</v>
      </c>
      <c r="C44">
        <v>41</v>
      </c>
      <c r="D44" t="s">
        <v>102</v>
      </c>
      <c r="E44">
        <v>2</v>
      </c>
      <c r="F44">
        <v>5</v>
      </c>
      <c r="G44">
        <v>5</v>
      </c>
      <c r="H44">
        <v>5</v>
      </c>
      <c r="I44">
        <v>5</v>
      </c>
      <c r="K44">
        <v>5</v>
      </c>
      <c r="L44">
        <v>5</v>
      </c>
      <c r="M44">
        <v>5</v>
      </c>
      <c r="N44">
        <v>4</v>
      </c>
      <c r="O44">
        <v>6</v>
      </c>
      <c r="Q44">
        <v>5</v>
      </c>
      <c r="R44">
        <v>5</v>
      </c>
      <c r="S44">
        <v>5</v>
      </c>
      <c r="T44">
        <v>5</v>
      </c>
      <c r="U44">
        <v>0</v>
      </c>
      <c r="W44" s="7">
        <f t="shared" si="0"/>
        <v>22</v>
      </c>
      <c r="X44" s="7">
        <f t="shared" si="1"/>
        <v>19</v>
      </c>
      <c r="Y44" s="7">
        <f t="shared" si="2"/>
        <v>20</v>
      </c>
      <c r="Z44" s="7">
        <f t="shared" si="3"/>
        <v>86</v>
      </c>
      <c r="AA44">
        <v>1</v>
      </c>
      <c r="AB44" s="4">
        <f t="shared" si="4"/>
        <v>42360</v>
      </c>
      <c r="AC44">
        <v>0</v>
      </c>
      <c r="AD44">
        <v>0</v>
      </c>
      <c r="AE44">
        <v>5</v>
      </c>
      <c r="AF44">
        <v>5</v>
      </c>
      <c r="AG44">
        <v>5</v>
      </c>
      <c r="AH44">
        <v>5</v>
      </c>
      <c r="AJ44" s="7">
        <f t="shared" si="5"/>
        <v>25</v>
      </c>
      <c r="AK44">
        <v>5</v>
      </c>
      <c r="AL44" t="str">
        <f t="shared" si="6"/>
        <v>insert into gemba.GembaAuditNode select CONVERT(date,(CONVERT(datetime,42358,112)),101),'BB016',41,'Testing the first real image import','2','5','5','5','5','','5','5','5','4','6','','5','5','5','5','0','','22','19','20','86',1,CONVERT(date,(CONVERT(datetime,42358,112)),101),'0','0','5','5','5','5','','25','5'</v>
      </c>
    </row>
    <row r="45" spans="1:38" x14ac:dyDescent="0.25">
      <c r="A45" s="4">
        <v>42361</v>
      </c>
      <c r="B45" t="s">
        <v>59</v>
      </c>
      <c r="C45">
        <v>41</v>
      </c>
      <c r="D45" t="s">
        <v>102</v>
      </c>
      <c r="E45">
        <v>5</v>
      </c>
      <c r="F45">
        <v>2</v>
      </c>
      <c r="G45">
        <v>5</v>
      </c>
      <c r="H45">
        <v>5</v>
      </c>
      <c r="I45">
        <v>5</v>
      </c>
      <c r="K45">
        <v>5</v>
      </c>
      <c r="L45">
        <v>5</v>
      </c>
      <c r="M45">
        <v>5</v>
      </c>
      <c r="N45">
        <v>4</v>
      </c>
      <c r="O45">
        <v>6</v>
      </c>
      <c r="Q45">
        <v>5</v>
      </c>
      <c r="R45">
        <v>5</v>
      </c>
      <c r="S45">
        <v>5</v>
      </c>
      <c r="T45">
        <v>5</v>
      </c>
      <c r="U45">
        <v>0</v>
      </c>
      <c r="W45" s="7">
        <f t="shared" si="0"/>
        <v>22</v>
      </c>
      <c r="X45" s="7">
        <f t="shared" si="1"/>
        <v>24</v>
      </c>
      <c r="Y45" s="7">
        <f t="shared" si="2"/>
        <v>20</v>
      </c>
      <c r="Z45" s="7">
        <f t="shared" si="3"/>
        <v>91</v>
      </c>
      <c r="AA45">
        <v>1</v>
      </c>
      <c r="AB45" s="4">
        <f t="shared" si="4"/>
        <v>42361</v>
      </c>
      <c r="AC45">
        <v>0</v>
      </c>
      <c r="AD45">
        <v>5</v>
      </c>
      <c r="AE45">
        <v>5</v>
      </c>
      <c r="AF45">
        <v>5</v>
      </c>
      <c r="AG45">
        <v>5</v>
      </c>
      <c r="AH45">
        <v>5</v>
      </c>
      <c r="AJ45" s="7">
        <f t="shared" si="5"/>
        <v>25</v>
      </c>
      <c r="AK45">
        <v>5</v>
      </c>
      <c r="AL45" t="str">
        <f t="shared" si="6"/>
        <v>insert into gemba.GembaAuditNode select CONVERT(date,(CONVERT(datetime,42359,112)),101),'BB017',41,'Testing the first real image import','5','2','5','5','5','','5','5','5','4','6','','5','5','5','5','0','','22','24','20','91',1,CONVERT(date,(CONVERT(datetime,42359,112)),101),'0','5','5','5','5','5','','25','5'</v>
      </c>
    </row>
    <row r="46" spans="1:38" x14ac:dyDescent="0.25">
      <c r="A46" s="4">
        <v>42362</v>
      </c>
      <c r="B46" t="s">
        <v>103</v>
      </c>
      <c r="C46">
        <v>41</v>
      </c>
      <c r="D46" t="s">
        <v>102</v>
      </c>
      <c r="E46">
        <v>5</v>
      </c>
      <c r="F46">
        <v>5</v>
      </c>
      <c r="G46">
        <v>5</v>
      </c>
      <c r="H46">
        <v>5</v>
      </c>
      <c r="I46">
        <v>5</v>
      </c>
      <c r="K46">
        <v>5</v>
      </c>
      <c r="L46">
        <v>5</v>
      </c>
      <c r="M46">
        <v>5</v>
      </c>
      <c r="N46">
        <v>4</v>
      </c>
      <c r="O46">
        <v>6</v>
      </c>
      <c r="Q46">
        <v>5</v>
      </c>
      <c r="R46">
        <v>5</v>
      </c>
      <c r="S46">
        <v>5</v>
      </c>
      <c r="T46">
        <v>5</v>
      </c>
      <c r="U46">
        <v>0</v>
      </c>
      <c r="W46" s="7">
        <f t="shared" si="0"/>
        <v>25</v>
      </c>
      <c r="X46" s="7">
        <f t="shared" si="1"/>
        <v>24</v>
      </c>
      <c r="Y46" s="7">
        <f t="shared" si="2"/>
        <v>20</v>
      </c>
      <c r="Z46" s="7">
        <f t="shared" si="3"/>
        <v>94</v>
      </c>
      <c r="AA46">
        <v>1</v>
      </c>
      <c r="AB46" s="4">
        <f t="shared" si="4"/>
        <v>42362</v>
      </c>
      <c r="AC46">
        <v>0</v>
      </c>
      <c r="AD46">
        <v>5</v>
      </c>
      <c r="AE46">
        <v>5</v>
      </c>
      <c r="AF46">
        <v>5</v>
      </c>
      <c r="AG46">
        <v>5</v>
      </c>
      <c r="AH46">
        <v>5</v>
      </c>
      <c r="AJ46" s="7">
        <f t="shared" si="5"/>
        <v>25</v>
      </c>
      <c r="AK46">
        <v>5</v>
      </c>
      <c r="AL46" t="str">
        <f t="shared" si="6"/>
        <v>insert into gemba.GembaAuditNode select CONVERT(date,(CONVERT(datetime,42360,112)),101),'BB018',41,'Testing the first real image import','5','5','5','5','5','','5','5','5','4','6','','5','5','5','5','0','','25','24','20','94',1,CONVERT(date,(CONVERT(datetime,42360,112)),101),'0','5','5','5','5','5','','25','5'</v>
      </c>
    </row>
    <row r="47" spans="1:38" x14ac:dyDescent="0.25">
      <c r="A47" s="4">
        <v>42363</v>
      </c>
      <c r="B47" t="s">
        <v>37</v>
      </c>
      <c r="C47">
        <v>41</v>
      </c>
      <c r="D47" t="s">
        <v>102</v>
      </c>
      <c r="E47">
        <v>2</v>
      </c>
      <c r="F47">
        <v>5</v>
      </c>
      <c r="G47">
        <v>5</v>
      </c>
      <c r="H47">
        <v>5</v>
      </c>
      <c r="I47">
        <v>5</v>
      </c>
      <c r="K47">
        <v>5</v>
      </c>
      <c r="L47">
        <v>5</v>
      </c>
      <c r="M47">
        <v>3</v>
      </c>
      <c r="N47">
        <v>4</v>
      </c>
      <c r="O47">
        <v>6</v>
      </c>
      <c r="Q47">
        <v>5</v>
      </c>
      <c r="R47">
        <v>5</v>
      </c>
      <c r="S47">
        <v>5</v>
      </c>
      <c r="T47">
        <v>5</v>
      </c>
      <c r="U47">
        <v>0</v>
      </c>
      <c r="W47" s="7">
        <f t="shared" si="0"/>
        <v>22</v>
      </c>
      <c r="X47" s="7">
        <f t="shared" si="1"/>
        <v>22</v>
      </c>
      <c r="Y47" s="7">
        <f t="shared" si="2"/>
        <v>20</v>
      </c>
      <c r="Z47" s="7">
        <f t="shared" si="3"/>
        <v>84</v>
      </c>
      <c r="AA47">
        <v>1</v>
      </c>
      <c r="AB47" s="4">
        <f t="shared" si="4"/>
        <v>42363</v>
      </c>
      <c r="AC47">
        <v>0</v>
      </c>
      <c r="AD47">
        <v>5</v>
      </c>
      <c r="AE47">
        <v>5</v>
      </c>
      <c r="AF47">
        <v>5</v>
      </c>
      <c r="AG47">
        <v>0</v>
      </c>
      <c r="AH47">
        <v>5</v>
      </c>
      <c r="AJ47" s="7">
        <f t="shared" si="5"/>
        <v>20</v>
      </c>
      <c r="AK47">
        <v>5</v>
      </c>
      <c r="AL47" t="str">
        <f t="shared" si="6"/>
        <v>insert into gemba.GembaAuditNode select CONVERT(date,(CONVERT(datetime,42361,112)),101),'BB019',41,'Testing the first real image import','2','5','5','5','5','','5','5','3','4','6','','5','5','5','5','0','','22','22','20','84',1,CONVERT(date,(CONVERT(datetime,42361,112)),101),'0','5','5','5','0','5','','20','5'</v>
      </c>
    </row>
    <row r="48" spans="1:38" x14ac:dyDescent="0.25">
      <c r="A48" s="4">
        <v>42364</v>
      </c>
      <c r="B48" t="s">
        <v>38</v>
      </c>
      <c r="C48">
        <v>41</v>
      </c>
      <c r="D48" t="s">
        <v>102</v>
      </c>
      <c r="E48">
        <v>5</v>
      </c>
      <c r="F48">
        <v>5</v>
      </c>
      <c r="G48">
        <v>5</v>
      </c>
      <c r="H48">
        <v>5</v>
      </c>
      <c r="I48">
        <v>5</v>
      </c>
      <c r="K48">
        <v>5</v>
      </c>
      <c r="L48">
        <v>5</v>
      </c>
      <c r="M48">
        <v>5</v>
      </c>
      <c r="N48">
        <v>4</v>
      </c>
      <c r="O48">
        <v>6</v>
      </c>
      <c r="Q48">
        <v>5</v>
      </c>
      <c r="R48">
        <v>5</v>
      </c>
      <c r="S48">
        <v>5</v>
      </c>
      <c r="T48">
        <v>5</v>
      </c>
      <c r="U48">
        <v>0</v>
      </c>
      <c r="W48" s="7">
        <f t="shared" si="0"/>
        <v>25</v>
      </c>
      <c r="X48" s="7">
        <f t="shared" si="1"/>
        <v>19</v>
      </c>
      <c r="Y48" s="7">
        <f t="shared" si="2"/>
        <v>20</v>
      </c>
      <c r="Z48" s="7">
        <f t="shared" si="3"/>
        <v>89</v>
      </c>
      <c r="AA48">
        <v>1</v>
      </c>
      <c r="AB48" s="4">
        <f t="shared" si="4"/>
        <v>42364</v>
      </c>
      <c r="AC48">
        <v>0</v>
      </c>
      <c r="AD48">
        <v>0</v>
      </c>
      <c r="AE48">
        <v>5</v>
      </c>
      <c r="AF48">
        <v>5</v>
      </c>
      <c r="AG48">
        <v>5</v>
      </c>
      <c r="AH48">
        <v>5</v>
      </c>
      <c r="AJ48" s="7">
        <f t="shared" si="5"/>
        <v>25</v>
      </c>
      <c r="AK48">
        <v>5</v>
      </c>
      <c r="AL48" t="str">
        <f t="shared" si="6"/>
        <v>insert into gemba.GembaAuditNode select CONVERT(date,(CONVERT(datetime,42362,112)),101),'BB020',41,'Testing the first real image import','5','5','5','5','5','','5','5','5','4','6','','5','5','5','5','0','','25','19','20','89',1,CONVERT(date,(CONVERT(datetime,42362,112)),101),'0','0','5','5','5','5','','25','5'</v>
      </c>
    </row>
    <row r="49" spans="1:38" x14ac:dyDescent="0.25">
      <c r="A49" s="4">
        <v>42365</v>
      </c>
      <c r="B49" t="s">
        <v>104</v>
      </c>
      <c r="C49">
        <v>41</v>
      </c>
      <c r="D49" t="s">
        <v>102</v>
      </c>
      <c r="E49">
        <v>5</v>
      </c>
      <c r="F49">
        <v>2</v>
      </c>
      <c r="G49">
        <v>5</v>
      </c>
      <c r="H49">
        <v>5</v>
      </c>
      <c r="I49">
        <v>5</v>
      </c>
      <c r="K49">
        <v>5</v>
      </c>
      <c r="L49">
        <v>5</v>
      </c>
      <c r="M49">
        <v>5</v>
      </c>
      <c r="N49">
        <v>4</v>
      </c>
      <c r="O49">
        <v>6</v>
      </c>
      <c r="Q49">
        <v>5</v>
      </c>
      <c r="R49">
        <v>5</v>
      </c>
      <c r="S49">
        <v>5</v>
      </c>
      <c r="T49">
        <v>1</v>
      </c>
      <c r="U49">
        <v>0</v>
      </c>
      <c r="W49" s="7">
        <f t="shared" si="0"/>
        <v>22</v>
      </c>
      <c r="X49" s="7">
        <f t="shared" si="1"/>
        <v>24</v>
      </c>
      <c r="Y49" s="7">
        <f t="shared" si="2"/>
        <v>16</v>
      </c>
      <c r="Z49" s="7">
        <f t="shared" si="3"/>
        <v>87</v>
      </c>
      <c r="AA49">
        <v>1</v>
      </c>
      <c r="AB49" s="4">
        <f t="shared" si="4"/>
        <v>42365</v>
      </c>
      <c r="AC49">
        <v>0</v>
      </c>
      <c r="AD49">
        <v>5</v>
      </c>
      <c r="AE49">
        <v>5</v>
      </c>
      <c r="AF49">
        <v>5</v>
      </c>
      <c r="AG49">
        <v>5</v>
      </c>
      <c r="AH49">
        <v>5</v>
      </c>
      <c r="AJ49" s="7">
        <f t="shared" si="5"/>
        <v>25</v>
      </c>
      <c r="AK49">
        <v>5</v>
      </c>
      <c r="AL49" t="str">
        <f t="shared" si="6"/>
        <v>insert into gemba.GembaAuditNode select CONVERT(date,(CONVERT(datetime,42363,112)),101),'BB021',41,'Testing the first real image import','5','2','5','5','5','','5','5','5','4','6','','5','5','5','1','0','','22','24','16','87',1,CONVERT(date,(CONVERT(datetime,42363,112)),101),'0','5','5','5','5','5','','25','5'</v>
      </c>
    </row>
    <row r="50" spans="1:38" x14ac:dyDescent="0.25">
      <c r="A50" s="4">
        <v>42366</v>
      </c>
      <c r="B50" t="s">
        <v>105</v>
      </c>
      <c r="C50">
        <v>41</v>
      </c>
      <c r="D50" t="s">
        <v>102</v>
      </c>
      <c r="E50">
        <v>2</v>
      </c>
      <c r="F50">
        <v>5</v>
      </c>
      <c r="G50">
        <v>5</v>
      </c>
      <c r="H50">
        <v>5</v>
      </c>
      <c r="I50">
        <v>5</v>
      </c>
      <c r="K50">
        <v>5</v>
      </c>
      <c r="L50">
        <v>5</v>
      </c>
      <c r="M50">
        <v>5</v>
      </c>
      <c r="N50">
        <v>4</v>
      </c>
      <c r="O50">
        <v>6</v>
      </c>
      <c r="Q50">
        <v>3</v>
      </c>
      <c r="R50">
        <v>5</v>
      </c>
      <c r="S50">
        <v>5</v>
      </c>
      <c r="T50">
        <v>5</v>
      </c>
      <c r="U50">
        <v>0</v>
      </c>
      <c r="W50" s="7">
        <f t="shared" si="0"/>
        <v>22</v>
      </c>
      <c r="X50" s="7">
        <f t="shared" si="1"/>
        <v>24</v>
      </c>
      <c r="Y50" s="7">
        <f t="shared" si="2"/>
        <v>18</v>
      </c>
      <c r="Z50" s="7">
        <f t="shared" si="3"/>
        <v>89</v>
      </c>
      <c r="AA50">
        <v>1</v>
      </c>
      <c r="AB50" s="4">
        <f t="shared" si="4"/>
        <v>42366</v>
      </c>
      <c r="AC50">
        <v>0</v>
      </c>
      <c r="AD50">
        <v>5</v>
      </c>
      <c r="AE50">
        <v>5</v>
      </c>
      <c r="AF50">
        <v>5</v>
      </c>
      <c r="AG50">
        <v>5</v>
      </c>
      <c r="AH50">
        <v>5</v>
      </c>
      <c r="AJ50" s="7">
        <f t="shared" si="5"/>
        <v>25</v>
      </c>
      <c r="AK50">
        <v>5</v>
      </c>
      <c r="AL50" t="str">
        <f t="shared" si="6"/>
        <v>insert into gemba.GembaAuditNode select CONVERT(date,(CONVERT(datetime,42364,112)),101),'BB022',41,'Testing the first real image import','2','5','5','5','5','','5','5','5','4','6','','3','5','5','5','0','','22','24','18','89',1,CONVERT(date,(CONVERT(datetime,42364,112)),101),'0','5','5','5','5','5','','25','5'</v>
      </c>
    </row>
    <row r="51" spans="1:38" x14ac:dyDescent="0.25">
      <c r="A51" s="4">
        <v>42367</v>
      </c>
      <c r="B51" t="s">
        <v>28</v>
      </c>
      <c r="C51">
        <v>1</v>
      </c>
      <c r="D51" t="s">
        <v>111</v>
      </c>
      <c r="E51">
        <v>5</v>
      </c>
      <c r="F51">
        <v>2</v>
      </c>
      <c r="G51">
        <v>5</v>
      </c>
      <c r="H51">
        <v>5</v>
      </c>
      <c r="I51">
        <v>5</v>
      </c>
      <c r="K51">
        <v>5</v>
      </c>
      <c r="L51">
        <v>5</v>
      </c>
      <c r="M51">
        <v>5</v>
      </c>
      <c r="N51">
        <v>4</v>
      </c>
      <c r="O51">
        <v>6</v>
      </c>
      <c r="Q51">
        <v>5</v>
      </c>
      <c r="R51">
        <v>5</v>
      </c>
      <c r="S51">
        <v>5</v>
      </c>
      <c r="T51">
        <v>5</v>
      </c>
      <c r="U51">
        <v>0</v>
      </c>
      <c r="W51" s="7">
        <f t="shared" si="0"/>
        <v>22</v>
      </c>
      <c r="X51" s="7">
        <f t="shared" si="1"/>
        <v>19</v>
      </c>
      <c r="Y51" s="7">
        <f t="shared" si="2"/>
        <v>20</v>
      </c>
      <c r="Z51" s="7">
        <f t="shared" si="3"/>
        <v>86</v>
      </c>
      <c r="AA51">
        <v>1</v>
      </c>
      <c r="AB51" s="4">
        <f>A51</f>
        <v>42367</v>
      </c>
      <c r="AC51">
        <v>0</v>
      </c>
      <c r="AD51">
        <v>0</v>
      </c>
      <c r="AE51">
        <v>5</v>
      </c>
      <c r="AF51">
        <v>5</v>
      </c>
      <c r="AG51">
        <v>5</v>
      </c>
      <c r="AH51">
        <v>5</v>
      </c>
      <c r="AJ51" s="7">
        <f t="shared" si="5"/>
        <v>25</v>
      </c>
      <c r="AK51">
        <v>5</v>
      </c>
      <c r="AL51" t="str">
        <f t="shared" si="6"/>
        <v>insert into gemba.GembaAuditNode select CONVERT(date,(CONVERT(datetime,42365,112)),101),'BB001',1,'Gemba Testing','5','2','5','5','5','','5','5','5','4','6','','5','5','5','5','0','','22','19','20','86',1,CONVERT(date,(CONVERT(datetime,42365,112)),101),'0','0','5','5','5','5','','25','5'</v>
      </c>
    </row>
    <row r="52" spans="1:38" x14ac:dyDescent="0.25">
      <c r="A52" s="4">
        <v>42368</v>
      </c>
      <c r="B52" t="s">
        <v>29</v>
      </c>
      <c r="C52">
        <v>1</v>
      </c>
      <c r="D52" t="s">
        <v>111</v>
      </c>
      <c r="E52">
        <v>5</v>
      </c>
      <c r="F52">
        <v>2</v>
      </c>
      <c r="G52">
        <v>5</v>
      </c>
      <c r="H52">
        <v>5</v>
      </c>
      <c r="I52">
        <v>5</v>
      </c>
      <c r="K52">
        <v>5</v>
      </c>
      <c r="L52">
        <v>5</v>
      </c>
      <c r="M52">
        <v>5</v>
      </c>
      <c r="N52">
        <v>4</v>
      </c>
      <c r="O52">
        <v>6</v>
      </c>
      <c r="Q52">
        <v>5</v>
      </c>
      <c r="R52">
        <v>5</v>
      </c>
      <c r="S52">
        <v>3</v>
      </c>
      <c r="T52">
        <v>5</v>
      </c>
      <c r="U52">
        <v>0</v>
      </c>
      <c r="W52" s="7">
        <f t="shared" si="0"/>
        <v>22</v>
      </c>
      <c r="X52" s="7">
        <f t="shared" si="1"/>
        <v>24</v>
      </c>
      <c r="Y52" s="7">
        <f t="shared" si="2"/>
        <v>18</v>
      </c>
      <c r="Z52" s="7">
        <f t="shared" si="3"/>
        <v>89</v>
      </c>
      <c r="AA52">
        <v>1</v>
      </c>
      <c r="AB52" s="4">
        <f t="shared" ref="AB52:AB99" si="7">A52</f>
        <v>42368</v>
      </c>
      <c r="AC52">
        <v>2</v>
      </c>
      <c r="AD52">
        <v>5</v>
      </c>
      <c r="AE52">
        <v>5</v>
      </c>
      <c r="AF52">
        <v>5</v>
      </c>
      <c r="AG52">
        <v>5</v>
      </c>
      <c r="AH52">
        <v>5</v>
      </c>
      <c r="AJ52" s="7">
        <f t="shared" si="5"/>
        <v>25</v>
      </c>
      <c r="AK52">
        <v>5</v>
      </c>
      <c r="AL52" t="str">
        <f t="shared" si="6"/>
        <v>insert into gemba.GembaAuditNode select CONVERT(date,(CONVERT(datetime,42366,112)),101),'BB002',1,'Gemba Testing','5','2','5','5','5','','5','5','5','4','6','','5','5','3','5','0','','22','24','18','89',1,CONVERT(date,(CONVERT(datetime,42366,112)),101),'2','5','5','5','5','5','','25','5'</v>
      </c>
    </row>
    <row r="53" spans="1:38" x14ac:dyDescent="0.25">
      <c r="A53" s="4">
        <v>42369</v>
      </c>
      <c r="B53" t="s">
        <v>39</v>
      </c>
      <c r="C53">
        <v>1</v>
      </c>
      <c r="D53" t="s">
        <v>111</v>
      </c>
      <c r="E53">
        <v>5</v>
      </c>
      <c r="F53">
        <v>5</v>
      </c>
      <c r="G53">
        <v>5</v>
      </c>
      <c r="H53">
        <v>5</v>
      </c>
      <c r="I53">
        <v>5</v>
      </c>
      <c r="K53">
        <v>0</v>
      </c>
      <c r="L53">
        <v>5</v>
      </c>
      <c r="M53">
        <v>5</v>
      </c>
      <c r="N53">
        <v>4</v>
      </c>
      <c r="O53">
        <v>6</v>
      </c>
      <c r="Q53">
        <v>5</v>
      </c>
      <c r="R53">
        <v>5</v>
      </c>
      <c r="S53">
        <v>5</v>
      </c>
      <c r="T53">
        <v>5</v>
      </c>
      <c r="U53">
        <v>0</v>
      </c>
      <c r="W53" s="7">
        <f t="shared" si="0"/>
        <v>25</v>
      </c>
      <c r="X53" s="7">
        <f t="shared" si="1"/>
        <v>19</v>
      </c>
      <c r="Y53" s="7">
        <f t="shared" si="2"/>
        <v>20</v>
      </c>
      <c r="Z53" s="7">
        <f t="shared" si="3"/>
        <v>89</v>
      </c>
      <c r="AA53">
        <v>1</v>
      </c>
      <c r="AB53" s="4">
        <f t="shared" si="7"/>
        <v>42369</v>
      </c>
      <c r="AC53">
        <v>0</v>
      </c>
      <c r="AD53">
        <v>5</v>
      </c>
      <c r="AE53">
        <v>5</v>
      </c>
      <c r="AF53">
        <v>5</v>
      </c>
      <c r="AG53">
        <v>5</v>
      </c>
      <c r="AH53">
        <v>5</v>
      </c>
      <c r="AJ53" s="7">
        <f t="shared" si="5"/>
        <v>25</v>
      </c>
      <c r="AK53">
        <v>5</v>
      </c>
      <c r="AL53" t="str">
        <f t="shared" si="6"/>
        <v>insert into gemba.GembaAuditNode select CONVERT(date,(CONVERT(datetime,42367,112)),101),'BB003',1,'Gemba Testing','5','5','5','5','5','','0','5','5','4','6','','5','5','5','5','0','','25','19','20','89',1,CONVERT(date,(CONVERT(datetime,42367,112)),101),'0','5','5','5','5','5','','25','5'</v>
      </c>
    </row>
    <row r="54" spans="1:38" x14ac:dyDescent="0.25">
      <c r="A54" s="4">
        <v>42370</v>
      </c>
      <c r="B54" t="s">
        <v>40</v>
      </c>
      <c r="C54">
        <v>1</v>
      </c>
      <c r="D54" t="s">
        <v>111</v>
      </c>
      <c r="E54">
        <v>5</v>
      </c>
      <c r="F54">
        <v>5</v>
      </c>
      <c r="G54">
        <v>5</v>
      </c>
      <c r="H54">
        <v>5</v>
      </c>
      <c r="I54">
        <v>5</v>
      </c>
      <c r="K54">
        <v>5</v>
      </c>
      <c r="L54">
        <v>5</v>
      </c>
      <c r="M54">
        <v>5</v>
      </c>
      <c r="N54">
        <v>4</v>
      </c>
      <c r="O54">
        <v>6</v>
      </c>
      <c r="Q54">
        <v>5</v>
      </c>
      <c r="R54">
        <v>5</v>
      </c>
      <c r="S54">
        <v>5</v>
      </c>
      <c r="T54">
        <v>5</v>
      </c>
      <c r="U54">
        <v>0</v>
      </c>
      <c r="W54" s="7">
        <f t="shared" si="0"/>
        <v>25</v>
      </c>
      <c r="X54" s="7">
        <f t="shared" si="1"/>
        <v>24</v>
      </c>
      <c r="Y54" s="7">
        <f t="shared" si="2"/>
        <v>20</v>
      </c>
      <c r="Z54" s="7">
        <f t="shared" si="3"/>
        <v>94</v>
      </c>
      <c r="AA54">
        <v>1</v>
      </c>
      <c r="AB54" s="4">
        <f t="shared" si="7"/>
        <v>42370</v>
      </c>
      <c r="AC54">
        <v>0</v>
      </c>
      <c r="AD54">
        <v>5</v>
      </c>
      <c r="AE54">
        <v>5</v>
      </c>
      <c r="AF54">
        <v>5</v>
      </c>
      <c r="AG54">
        <v>5</v>
      </c>
      <c r="AH54">
        <v>5</v>
      </c>
      <c r="AJ54" s="7">
        <f t="shared" si="5"/>
        <v>25</v>
      </c>
      <c r="AK54">
        <v>5</v>
      </c>
      <c r="AL54" t="str">
        <f t="shared" si="6"/>
        <v>insert into gemba.GembaAuditNode select CONVERT(date,(CONVERT(datetime,42368,112)),101),'BB004',1,'Gemba Testing','5','5','5','5','5','','5','5','5','4','6','','5','5','5','5','0','','25','24','20','94',1,CONVERT(date,(CONVERT(datetime,42368,112)),101),'0','5','5','5','5','5','','25','5'</v>
      </c>
    </row>
    <row r="55" spans="1:38" x14ac:dyDescent="0.25">
      <c r="A55" s="4">
        <v>42371</v>
      </c>
      <c r="B55" t="s">
        <v>41</v>
      </c>
      <c r="C55">
        <v>1</v>
      </c>
      <c r="D55" t="s">
        <v>111</v>
      </c>
      <c r="E55">
        <v>5</v>
      </c>
      <c r="F55">
        <v>5</v>
      </c>
      <c r="G55">
        <v>5</v>
      </c>
      <c r="H55">
        <v>5</v>
      </c>
      <c r="I55">
        <v>5</v>
      </c>
      <c r="K55">
        <v>5</v>
      </c>
      <c r="L55">
        <v>5</v>
      </c>
      <c r="M55">
        <v>5</v>
      </c>
      <c r="N55">
        <v>4</v>
      </c>
      <c r="O55">
        <v>6</v>
      </c>
      <c r="Q55">
        <v>5</v>
      </c>
      <c r="R55">
        <v>5</v>
      </c>
      <c r="S55">
        <v>5</v>
      </c>
      <c r="T55">
        <v>5</v>
      </c>
      <c r="U55">
        <v>0</v>
      </c>
      <c r="W55" s="7">
        <f t="shared" si="0"/>
        <v>25</v>
      </c>
      <c r="X55" s="7">
        <f t="shared" si="1"/>
        <v>24</v>
      </c>
      <c r="Y55" s="7">
        <f t="shared" si="2"/>
        <v>20</v>
      </c>
      <c r="Z55" s="7">
        <f t="shared" si="3"/>
        <v>89</v>
      </c>
      <c r="AA55">
        <v>1</v>
      </c>
      <c r="AB55" s="4">
        <f t="shared" si="7"/>
        <v>42371</v>
      </c>
      <c r="AC55">
        <v>0</v>
      </c>
      <c r="AD55">
        <v>5</v>
      </c>
      <c r="AE55">
        <v>5</v>
      </c>
      <c r="AF55">
        <v>0</v>
      </c>
      <c r="AG55">
        <v>5</v>
      </c>
      <c r="AH55">
        <v>5</v>
      </c>
      <c r="AJ55" s="7">
        <f t="shared" si="5"/>
        <v>20</v>
      </c>
      <c r="AK55">
        <v>5</v>
      </c>
      <c r="AL55" t="str">
        <f t="shared" si="6"/>
        <v>insert into gemba.GembaAuditNode select CONVERT(date,(CONVERT(datetime,42369,112)),101),'BB005',1,'Gemba Testing','5','5','5','5','5','','5','5','5','4','6','','5','5','5','5','0','','25','24','20','89',1,CONVERT(date,(CONVERT(datetime,42369,112)),101),'0','5','5','0','5','5','','20','5'</v>
      </c>
    </row>
    <row r="56" spans="1:38" x14ac:dyDescent="0.25">
      <c r="A56" s="4">
        <v>42372</v>
      </c>
      <c r="B56" t="s">
        <v>30</v>
      </c>
      <c r="C56">
        <v>1</v>
      </c>
      <c r="D56" t="s">
        <v>111</v>
      </c>
      <c r="E56">
        <v>5</v>
      </c>
      <c r="F56">
        <v>5</v>
      </c>
      <c r="G56">
        <v>5</v>
      </c>
      <c r="H56">
        <v>5</v>
      </c>
      <c r="I56">
        <v>5</v>
      </c>
      <c r="K56">
        <v>0</v>
      </c>
      <c r="L56">
        <v>5</v>
      </c>
      <c r="M56">
        <v>5</v>
      </c>
      <c r="N56">
        <v>4</v>
      </c>
      <c r="O56">
        <v>6</v>
      </c>
      <c r="Q56">
        <v>5</v>
      </c>
      <c r="R56">
        <v>5</v>
      </c>
      <c r="S56">
        <v>5</v>
      </c>
      <c r="T56">
        <v>5</v>
      </c>
      <c r="U56">
        <v>0</v>
      </c>
      <c r="W56" s="7">
        <f t="shared" si="0"/>
        <v>25</v>
      </c>
      <c r="X56" s="7">
        <f t="shared" si="1"/>
        <v>19</v>
      </c>
      <c r="Y56" s="7">
        <f t="shared" si="2"/>
        <v>20</v>
      </c>
      <c r="Z56" s="7">
        <f t="shared" si="3"/>
        <v>89</v>
      </c>
      <c r="AA56">
        <v>1</v>
      </c>
      <c r="AB56" s="4">
        <f t="shared" si="7"/>
        <v>42372</v>
      </c>
      <c r="AC56">
        <v>0</v>
      </c>
      <c r="AD56">
        <v>5</v>
      </c>
      <c r="AE56">
        <v>5</v>
      </c>
      <c r="AF56">
        <v>5</v>
      </c>
      <c r="AG56">
        <v>5</v>
      </c>
      <c r="AH56">
        <v>5</v>
      </c>
      <c r="AJ56" s="7">
        <f t="shared" si="5"/>
        <v>25</v>
      </c>
      <c r="AK56">
        <v>5</v>
      </c>
      <c r="AL56" t="str">
        <f t="shared" si="6"/>
        <v>insert into gemba.GembaAuditNode select CONVERT(date,(CONVERT(datetime,42370,112)),101),'BB006',1,'Gemba Testing','5','5','5','5','5','','0','5','5','4','6','','5','5','5','5','0','','25','19','20','89',1,CONVERT(date,(CONVERT(datetime,42370,112)),101),'0','5','5','5','5','5','','25','5'</v>
      </c>
    </row>
    <row r="57" spans="1:38" x14ac:dyDescent="0.25">
      <c r="A57" s="4">
        <v>42373</v>
      </c>
      <c r="B57" t="s">
        <v>31</v>
      </c>
      <c r="C57">
        <v>1</v>
      </c>
      <c r="D57" t="s">
        <v>111</v>
      </c>
      <c r="E57">
        <v>5</v>
      </c>
      <c r="F57">
        <v>5</v>
      </c>
      <c r="G57">
        <v>5</v>
      </c>
      <c r="H57">
        <v>5</v>
      </c>
      <c r="I57">
        <v>5</v>
      </c>
      <c r="K57">
        <v>5</v>
      </c>
      <c r="L57">
        <v>5</v>
      </c>
      <c r="M57">
        <v>5</v>
      </c>
      <c r="N57">
        <v>4</v>
      </c>
      <c r="O57">
        <v>6</v>
      </c>
      <c r="Q57">
        <v>5</v>
      </c>
      <c r="R57">
        <v>5</v>
      </c>
      <c r="S57">
        <v>5</v>
      </c>
      <c r="T57">
        <v>5</v>
      </c>
      <c r="U57">
        <v>0</v>
      </c>
      <c r="W57" s="7">
        <f t="shared" si="0"/>
        <v>25</v>
      </c>
      <c r="X57" s="7">
        <f t="shared" si="1"/>
        <v>24</v>
      </c>
      <c r="Y57" s="7">
        <f t="shared" si="2"/>
        <v>20</v>
      </c>
      <c r="Z57" s="7">
        <f t="shared" si="3"/>
        <v>94</v>
      </c>
      <c r="AA57">
        <v>1</v>
      </c>
      <c r="AB57" s="4">
        <f t="shared" si="7"/>
        <v>42373</v>
      </c>
      <c r="AC57">
        <v>0</v>
      </c>
      <c r="AD57">
        <v>5</v>
      </c>
      <c r="AE57">
        <v>5</v>
      </c>
      <c r="AF57">
        <v>5</v>
      </c>
      <c r="AG57">
        <v>5</v>
      </c>
      <c r="AH57">
        <v>5</v>
      </c>
      <c r="AJ57" s="7">
        <f t="shared" si="5"/>
        <v>25</v>
      </c>
      <c r="AK57">
        <v>5</v>
      </c>
      <c r="AL57" t="str">
        <f t="shared" si="6"/>
        <v>insert into gemba.GembaAuditNode select CONVERT(date,(CONVERT(datetime,42371,112)),101),'BB007',1,'Gemba Testing','5','5','5','5','5','','5','5','5','4','6','','5','5','5','5','0','','25','24','20','94',1,CONVERT(date,(CONVERT(datetime,42371,112)),101),'0','5','5','5','5','5','','25','5'</v>
      </c>
    </row>
    <row r="58" spans="1:38" x14ac:dyDescent="0.25">
      <c r="A58" s="4">
        <v>42374</v>
      </c>
      <c r="B58" t="s">
        <v>32</v>
      </c>
      <c r="C58">
        <v>1</v>
      </c>
      <c r="D58" t="s">
        <v>111</v>
      </c>
      <c r="E58">
        <v>5</v>
      </c>
      <c r="F58">
        <v>5</v>
      </c>
      <c r="G58">
        <v>5</v>
      </c>
      <c r="H58">
        <v>5</v>
      </c>
      <c r="I58">
        <v>5</v>
      </c>
      <c r="K58">
        <v>5</v>
      </c>
      <c r="L58">
        <v>5</v>
      </c>
      <c r="M58">
        <v>5</v>
      </c>
      <c r="N58">
        <v>4</v>
      </c>
      <c r="O58">
        <v>5</v>
      </c>
      <c r="Q58">
        <v>5</v>
      </c>
      <c r="R58">
        <v>5</v>
      </c>
      <c r="S58">
        <v>5</v>
      </c>
      <c r="T58">
        <v>5</v>
      </c>
      <c r="U58">
        <v>0</v>
      </c>
      <c r="W58" s="7">
        <f t="shared" si="0"/>
        <v>25</v>
      </c>
      <c r="X58" s="7">
        <f t="shared" si="1"/>
        <v>24</v>
      </c>
      <c r="Y58" s="7">
        <f t="shared" si="2"/>
        <v>20</v>
      </c>
      <c r="Z58" s="7">
        <f t="shared" si="3"/>
        <v>94</v>
      </c>
      <c r="AA58">
        <v>1</v>
      </c>
      <c r="AB58" s="4">
        <f t="shared" si="7"/>
        <v>42374</v>
      </c>
      <c r="AC58">
        <v>0</v>
      </c>
      <c r="AD58">
        <v>5</v>
      </c>
      <c r="AE58">
        <v>5</v>
      </c>
      <c r="AF58">
        <v>5</v>
      </c>
      <c r="AG58">
        <v>5</v>
      </c>
      <c r="AH58">
        <v>5</v>
      </c>
      <c r="AJ58" s="7">
        <f t="shared" si="5"/>
        <v>25</v>
      </c>
      <c r="AK58">
        <v>5</v>
      </c>
      <c r="AL58" t="str">
        <f t="shared" si="6"/>
        <v>insert into gemba.GembaAuditNode select CONVERT(date,(CONVERT(datetime,42372,112)),101),'BB008',1,'Gemba Testing','5','5','5','5','5','','5','5','5','4','5','','5','5','5','5','0','','25','24','20','94',1,CONVERT(date,(CONVERT(datetime,42372,112)),101),'0','5','5','5','5','5','','25','5'</v>
      </c>
    </row>
    <row r="59" spans="1:38" x14ac:dyDescent="0.25">
      <c r="A59" s="4">
        <v>42375</v>
      </c>
      <c r="B59" t="s">
        <v>42</v>
      </c>
      <c r="C59">
        <v>1</v>
      </c>
      <c r="D59" t="s">
        <v>111</v>
      </c>
      <c r="E59">
        <v>5</v>
      </c>
      <c r="F59">
        <v>5</v>
      </c>
      <c r="G59">
        <v>5</v>
      </c>
      <c r="H59">
        <v>5</v>
      </c>
      <c r="I59">
        <v>5</v>
      </c>
      <c r="K59">
        <v>5</v>
      </c>
      <c r="L59">
        <v>5</v>
      </c>
      <c r="M59">
        <v>5</v>
      </c>
      <c r="N59">
        <v>4</v>
      </c>
      <c r="O59">
        <v>5</v>
      </c>
      <c r="Q59">
        <v>5</v>
      </c>
      <c r="R59">
        <v>5</v>
      </c>
      <c r="S59">
        <v>5</v>
      </c>
      <c r="T59">
        <v>5</v>
      </c>
      <c r="U59">
        <v>0</v>
      </c>
      <c r="W59" s="7">
        <f t="shared" si="0"/>
        <v>25</v>
      </c>
      <c r="X59" s="7">
        <f t="shared" si="1"/>
        <v>24</v>
      </c>
      <c r="Y59" s="7">
        <f t="shared" si="2"/>
        <v>20</v>
      </c>
      <c r="Z59" s="7">
        <f t="shared" si="3"/>
        <v>89</v>
      </c>
      <c r="AA59">
        <v>1</v>
      </c>
      <c r="AB59" s="4">
        <f t="shared" si="7"/>
        <v>42375</v>
      </c>
      <c r="AC59">
        <v>0</v>
      </c>
      <c r="AD59">
        <v>5</v>
      </c>
      <c r="AE59">
        <v>0</v>
      </c>
      <c r="AF59">
        <v>5</v>
      </c>
      <c r="AG59">
        <v>5</v>
      </c>
      <c r="AH59">
        <v>5</v>
      </c>
      <c r="AJ59" s="7">
        <f t="shared" si="5"/>
        <v>20</v>
      </c>
      <c r="AK59">
        <v>5</v>
      </c>
      <c r="AL59" t="str">
        <f t="shared" si="6"/>
        <v>insert into gemba.GembaAuditNode select CONVERT(date,(CONVERT(datetime,42373,112)),101),'BB009',1,'Gemba Testing','5','5','5','5','5','','5','5','5','4','5','','5','5','5','5','0','','25','24','20','89',1,CONVERT(date,(CONVERT(datetime,42373,112)),101),'0','5','0','5','5','5','','20','5'</v>
      </c>
    </row>
    <row r="60" spans="1:38" x14ac:dyDescent="0.25">
      <c r="A60" s="4">
        <v>42376</v>
      </c>
      <c r="B60" t="s">
        <v>43</v>
      </c>
      <c r="C60">
        <v>1</v>
      </c>
      <c r="D60" t="s">
        <v>111</v>
      </c>
      <c r="E60">
        <v>5</v>
      </c>
      <c r="F60">
        <v>5</v>
      </c>
      <c r="G60">
        <v>5</v>
      </c>
      <c r="H60">
        <v>5</v>
      </c>
      <c r="I60">
        <v>5</v>
      </c>
      <c r="K60">
        <v>5</v>
      </c>
      <c r="L60">
        <v>0</v>
      </c>
      <c r="M60">
        <v>3</v>
      </c>
      <c r="N60">
        <v>4</v>
      </c>
      <c r="O60">
        <v>5</v>
      </c>
      <c r="Q60">
        <v>3</v>
      </c>
      <c r="R60">
        <v>5</v>
      </c>
      <c r="S60">
        <v>5</v>
      </c>
      <c r="T60">
        <v>5</v>
      </c>
      <c r="U60">
        <v>0</v>
      </c>
      <c r="W60" s="7">
        <f t="shared" si="0"/>
        <v>25</v>
      </c>
      <c r="X60" s="7">
        <f t="shared" si="1"/>
        <v>17</v>
      </c>
      <c r="Y60" s="7">
        <f t="shared" si="2"/>
        <v>18</v>
      </c>
      <c r="Z60" s="7">
        <f t="shared" si="3"/>
        <v>85</v>
      </c>
      <c r="AA60">
        <v>1</v>
      </c>
      <c r="AB60" s="4">
        <f t="shared" si="7"/>
        <v>42376</v>
      </c>
      <c r="AC60">
        <v>0</v>
      </c>
      <c r="AD60">
        <v>5</v>
      </c>
      <c r="AE60">
        <v>5</v>
      </c>
      <c r="AF60">
        <v>5</v>
      </c>
      <c r="AG60">
        <v>5</v>
      </c>
      <c r="AH60">
        <v>5</v>
      </c>
      <c r="AJ60" s="7">
        <f t="shared" si="5"/>
        <v>25</v>
      </c>
      <c r="AK60">
        <v>5</v>
      </c>
      <c r="AL60" t="str">
        <f t="shared" si="6"/>
        <v>insert into gemba.GembaAuditNode select CONVERT(date,(CONVERT(datetime,42374,112)),101),'BB010',1,'Gemba Testing','5','5','5','5','5','','5','0','3','4','5','','3','5','5','5','0','','25','17','18','85',1,CONVERT(date,(CONVERT(datetime,42374,112)),101),'0','5','5','5','5','5','','25','5'</v>
      </c>
    </row>
    <row r="61" spans="1:38" x14ac:dyDescent="0.25">
      <c r="A61" s="4">
        <v>42377</v>
      </c>
      <c r="B61" t="s">
        <v>33</v>
      </c>
      <c r="C61">
        <v>1</v>
      </c>
      <c r="D61" t="s">
        <v>111</v>
      </c>
      <c r="E61">
        <v>5</v>
      </c>
      <c r="F61">
        <v>5</v>
      </c>
      <c r="G61">
        <v>5</v>
      </c>
      <c r="H61">
        <v>5</v>
      </c>
      <c r="I61">
        <v>5</v>
      </c>
      <c r="K61">
        <v>5</v>
      </c>
      <c r="L61">
        <v>5</v>
      </c>
      <c r="M61">
        <v>5</v>
      </c>
      <c r="N61">
        <v>4</v>
      </c>
      <c r="O61">
        <v>5</v>
      </c>
      <c r="Q61">
        <v>5</v>
      </c>
      <c r="R61">
        <v>3</v>
      </c>
      <c r="S61">
        <v>5</v>
      </c>
      <c r="T61">
        <v>5</v>
      </c>
      <c r="U61">
        <v>0</v>
      </c>
      <c r="W61" s="7">
        <f t="shared" si="0"/>
        <v>25</v>
      </c>
      <c r="X61" s="7">
        <f t="shared" si="1"/>
        <v>19</v>
      </c>
      <c r="Y61" s="7">
        <f t="shared" si="2"/>
        <v>18</v>
      </c>
      <c r="Z61" s="7">
        <f t="shared" si="3"/>
        <v>87</v>
      </c>
      <c r="AA61">
        <v>1</v>
      </c>
      <c r="AB61" s="4">
        <f t="shared" si="7"/>
        <v>42377</v>
      </c>
      <c r="AC61">
        <v>0</v>
      </c>
      <c r="AD61">
        <v>0</v>
      </c>
      <c r="AE61">
        <v>5</v>
      </c>
      <c r="AF61">
        <v>5</v>
      </c>
      <c r="AG61">
        <v>5</v>
      </c>
      <c r="AH61">
        <v>5</v>
      </c>
      <c r="AJ61" s="7">
        <f t="shared" si="5"/>
        <v>25</v>
      </c>
      <c r="AK61">
        <v>5</v>
      </c>
      <c r="AL61" t="str">
        <f t="shared" si="6"/>
        <v>insert into gemba.GembaAuditNode select CONVERT(date,(CONVERT(datetime,42375,112)),101),'BB011',1,'Gemba Testing','5','5','5','5','5','','5','5','5','4','5','','5','3','5','5','0','','25','19','18','87',1,CONVERT(date,(CONVERT(datetime,42375,112)),101),'0','0','5','5','5','5','','25','5'</v>
      </c>
    </row>
    <row r="62" spans="1:38" x14ac:dyDescent="0.25">
      <c r="A62" s="4">
        <v>42378</v>
      </c>
      <c r="B62" t="s">
        <v>34</v>
      </c>
      <c r="C62">
        <v>1</v>
      </c>
      <c r="D62" t="s">
        <v>111</v>
      </c>
      <c r="E62">
        <v>5</v>
      </c>
      <c r="F62">
        <v>5</v>
      </c>
      <c r="G62">
        <v>5</v>
      </c>
      <c r="H62">
        <v>5</v>
      </c>
      <c r="I62">
        <v>5</v>
      </c>
      <c r="K62">
        <v>0</v>
      </c>
      <c r="L62">
        <v>0</v>
      </c>
      <c r="M62">
        <v>5</v>
      </c>
      <c r="N62">
        <v>4</v>
      </c>
      <c r="O62">
        <v>5</v>
      </c>
      <c r="Q62">
        <v>5</v>
      </c>
      <c r="R62">
        <v>5</v>
      </c>
      <c r="S62">
        <v>5</v>
      </c>
      <c r="T62">
        <v>5</v>
      </c>
      <c r="U62">
        <v>0</v>
      </c>
      <c r="W62" s="7">
        <f t="shared" si="0"/>
        <v>25</v>
      </c>
      <c r="X62" s="7">
        <f t="shared" si="1"/>
        <v>14</v>
      </c>
      <c r="Y62" s="7">
        <f t="shared" si="2"/>
        <v>20</v>
      </c>
      <c r="Z62" s="7">
        <f t="shared" si="3"/>
        <v>84</v>
      </c>
      <c r="AA62">
        <v>1</v>
      </c>
      <c r="AB62" s="4">
        <f t="shared" si="7"/>
        <v>42378</v>
      </c>
      <c r="AC62">
        <v>0</v>
      </c>
      <c r="AD62">
        <v>5</v>
      </c>
      <c r="AE62">
        <v>5</v>
      </c>
      <c r="AF62">
        <v>5</v>
      </c>
      <c r="AG62">
        <v>5</v>
      </c>
      <c r="AH62">
        <v>5</v>
      </c>
      <c r="AJ62" s="7">
        <f t="shared" si="5"/>
        <v>25</v>
      </c>
      <c r="AK62">
        <v>5</v>
      </c>
      <c r="AL62" t="str">
        <f t="shared" si="6"/>
        <v>insert into gemba.GembaAuditNode select CONVERT(date,(CONVERT(datetime,42376,112)),101),'BB012',1,'Gemba Testing','5','5','5','5','5','','0','0','5','4','5','','5','5','5','5','0','','25','14','20','84',1,CONVERT(date,(CONVERT(datetime,42376,112)),101),'0','5','5','5','5','5','','25','5'</v>
      </c>
    </row>
    <row r="63" spans="1:38" x14ac:dyDescent="0.25">
      <c r="A63" s="4">
        <v>42379</v>
      </c>
      <c r="B63" t="s">
        <v>35</v>
      </c>
      <c r="C63">
        <v>1</v>
      </c>
      <c r="D63" t="s">
        <v>111</v>
      </c>
      <c r="E63">
        <v>5</v>
      </c>
      <c r="F63">
        <v>5</v>
      </c>
      <c r="G63">
        <v>5</v>
      </c>
      <c r="H63">
        <v>5</v>
      </c>
      <c r="I63">
        <v>5</v>
      </c>
      <c r="K63">
        <v>5</v>
      </c>
      <c r="L63">
        <v>5</v>
      </c>
      <c r="M63">
        <v>5</v>
      </c>
      <c r="N63">
        <v>4</v>
      </c>
      <c r="O63">
        <v>5</v>
      </c>
      <c r="Q63">
        <v>5</v>
      </c>
      <c r="R63">
        <v>5</v>
      </c>
      <c r="S63">
        <v>1</v>
      </c>
      <c r="T63">
        <v>5</v>
      </c>
      <c r="U63">
        <v>0</v>
      </c>
      <c r="W63" s="7">
        <f t="shared" si="0"/>
        <v>25</v>
      </c>
      <c r="X63" s="7">
        <f t="shared" si="1"/>
        <v>24</v>
      </c>
      <c r="Y63" s="7">
        <f t="shared" si="2"/>
        <v>16</v>
      </c>
      <c r="Z63" s="7">
        <f t="shared" si="3"/>
        <v>85</v>
      </c>
      <c r="AA63">
        <v>1</v>
      </c>
      <c r="AB63" s="4">
        <f t="shared" si="7"/>
        <v>42379</v>
      </c>
      <c r="AC63">
        <v>5</v>
      </c>
      <c r="AD63">
        <v>5</v>
      </c>
      <c r="AE63">
        <v>5</v>
      </c>
      <c r="AF63">
        <v>5</v>
      </c>
      <c r="AG63">
        <v>5</v>
      </c>
      <c r="AH63">
        <v>0</v>
      </c>
      <c r="AJ63" s="7">
        <f t="shared" si="5"/>
        <v>20</v>
      </c>
      <c r="AK63">
        <v>5</v>
      </c>
      <c r="AL63" t="str">
        <f t="shared" si="6"/>
        <v>insert into gemba.GembaAuditNode select CONVERT(date,(CONVERT(datetime,42377,112)),101),'BB013',1,'Gemba Testing','5','5','5','5','5','','5','5','5','4','5','','5','5','1','5','0','','25','24','16','85',1,CONVERT(date,(CONVERT(datetime,42377,112)),101),'5','5','5','5','5','0','','20','5'</v>
      </c>
    </row>
    <row r="64" spans="1:38" x14ac:dyDescent="0.25">
      <c r="A64" s="4">
        <v>42380</v>
      </c>
      <c r="B64" t="s">
        <v>57</v>
      </c>
      <c r="C64">
        <v>1</v>
      </c>
      <c r="D64" t="s">
        <v>111</v>
      </c>
      <c r="E64">
        <v>5</v>
      </c>
      <c r="F64">
        <v>5</v>
      </c>
      <c r="G64">
        <v>5</v>
      </c>
      <c r="H64">
        <v>5</v>
      </c>
      <c r="I64">
        <v>5</v>
      </c>
      <c r="K64">
        <v>5</v>
      </c>
      <c r="L64">
        <v>5</v>
      </c>
      <c r="M64">
        <v>5</v>
      </c>
      <c r="N64">
        <v>4</v>
      </c>
      <c r="O64">
        <v>5</v>
      </c>
      <c r="Q64">
        <v>5</v>
      </c>
      <c r="R64">
        <v>5</v>
      </c>
      <c r="S64">
        <v>5</v>
      </c>
      <c r="T64">
        <v>5</v>
      </c>
      <c r="U64">
        <v>0</v>
      </c>
      <c r="W64" s="7">
        <f t="shared" si="0"/>
        <v>25</v>
      </c>
      <c r="X64" s="7">
        <f t="shared" si="1"/>
        <v>24</v>
      </c>
      <c r="Y64" s="7">
        <f t="shared" si="2"/>
        <v>20</v>
      </c>
      <c r="Z64" s="7">
        <f t="shared" si="3"/>
        <v>94</v>
      </c>
      <c r="AA64">
        <v>1</v>
      </c>
      <c r="AB64" s="4">
        <f t="shared" si="7"/>
        <v>42380</v>
      </c>
      <c r="AC64">
        <v>0</v>
      </c>
      <c r="AD64">
        <v>5</v>
      </c>
      <c r="AE64">
        <v>5</v>
      </c>
      <c r="AF64">
        <v>5</v>
      </c>
      <c r="AG64">
        <v>5</v>
      </c>
      <c r="AH64">
        <v>5</v>
      </c>
      <c r="AJ64" s="7">
        <f t="shared" si="5"/>
        <v>25</v>
      </c>
      <c r="AK64">
        <v>5</v>
      </c>
      <c r="AL64" t="str">
        <f t="shared" si="6"/>
        <v>insert into gemba.GembaAuditNode select CONVERT(date,(CONVERT(datetime,42378,112)),101),'BB014',1,'Gemba Testing','5','5','5','5','5','','5','5','5','4','5','','5','5','5','5','0','','25','24','20','94',1,CONVERT(date,(CONVERT(datetime,42378,112)),101),'0','5','5','5','5','5','','25','5'</v>
      </c>
    </row>
    <row r="65" spans="1:38" x14ac:dyDescent="0.25">
      <c r="A65" s="4">
        <v>42381</v>
      </c>
      <c r="B65" t="s">
        <v>58</v>
      </c>
      <c r="C65">
        <v>1</v>
      </c>
      <c r="D65" t="s">
        <v>111</v>
      </c>
      <c r="E65">
        <v>5</v>
      </c>
      <c r="F65">
        <v>5</v>
      </c>
      <c r="G65">
        <v>5</v>
      </c>
      <c r="H65">
        <v>5</v>
      </c>
      <c r="I65">
        <v>5</v>
      </c>
      <c r="K65">
        <v>5</v>
      </c>
      <c r="L65">
        <v>0</v>
      </c>
      <c r="M65">
        <v>5</v>
      </c>
      <c r="N65">
        <v>4</v>
      </c>
      <c r="O65">
        <v>5</v>
      </c>
      <c r="Q65">
        <v>5</v>
      </c>
      <c r="R65">
        <v>5</v>
      </c>
      <c r="S65">
        <v>5</v>
      </c>
      <c r="T65">
        <v>5</v>
      </c>
      <c r="U65">
        <v>0</v>
      </c>
      <c r="W65" s="7">
        <f t="shared" si="0"/>
        <v>25</v>
      </c>
      <c r="X65" s="7">
        <f t="shared" si="1"/>
        <v>14</v>
      </c>
      <c r="Y65" s="7">
        <f t="shared" si="2"/>
        <v>20</v>
      </c>
      <c r="Z65" s="7">
        <f t="shared" si="3"/>
        <v>84</v>
      </c>
      <c r="AA65">
        <v>1</v>
      </c>
      <c r="AB65" s="4">
        <f t="shared" si="7"/>
        <v>42381</v>
      </c>
      <c r="AC65">
        <v>0</v>
      </c>
      <c r="AD65">
        <v>0</v>
      </c>
      <c r="AE65">
        <v>5</v>
      </c>
      <c r="AF65">
        <v>5</v>
      </c>
      <c r="AG65">
        <v>5</v>
      </c>
      <c r="AH65">
        <v>5</v>
      </c>
      <c r="AJ65" s="7">
        <f t="shared" si="5"/>
        <v>25</v>
      </c>
      <c r="AK65">
        <v>5</v>
      </c>
      <c r="AL65" t="str">
        <f t="shared" si="6"/>
        <v>insert into gemba.GembaAuditNode select CONVERT(date,(CONVERT(datetime,42379,112)),101),'BB015',1,'Gemba Testing','5','5','5','5','5','','5','0','5','4','5','','5','5','5','5','0','','25','14','20','84',1,CONVERT(date,(CONVERT(datetime,42379,112)),101),'0','0','5','5','5','5','','25','5'</v>
      </c>
    </row>
    <row r="66" spans="1:38" x14ac:dyDescent="0.25">
      <c r="A66" s="4">
        <v>42382</v>
      </c>
      <c r="B66" t="s">
        <v>36</v>
      </c>
      <c r="C66">
        <v>1</v>
      </c>
      <c r="D66" t="s">
        <v>111</v>
      </c>
      <c r="E66">
        <v>5</v>
      </c>
      <c r="F66">
        <v>5</v>
      </c>
      <c r="G66">
        <v>5</v>
      </c>
      <c r="H66">
        <v>5</v>
      </c>
      <c r="I66">
        <v>5</v>
      </c>
      <c r="K66">
        <v>5</v>
      </c>
      <c r="L66">
        <v>0</v>
      </c>
      <c r="M66">
        <v>5</v>
      </c>
      <c r="N66">
        <v>4</v>
      </c>
      <c r="O66">
        <v>5</v>
      </c>
      <c r="Q66">
        <v>1</v>
      </c>
      <c r="R66">
        <v>5</v>
      </c>
      <c r="S66">
        <v>5</v>
      </c>
      <c r="T66">
        <v>5</v>
      </c>
      <c r="U66">
        <v>0</v>
      </c>
      <c r="W66" s="7">
        <f t="shared" si="0"/>
        <v>25</v>
      </c>
      <c r="X66" s="7">
        <f t="shared" si="1"/>
        <v>19</v>
      </c>
      <c r="Y66" s="7">
        <f t="shared" si="2"/>
        <v>16</v>
      </c>
      <c r="Z66" s="7">
        <f t="shared" si="3"/>
        <v>80</v>
      </c>
      <c r="AA66">
        <v>1</v>
      </c>
      <c r="AB66" s="4">
        <f t="shared" si="7"/>
        <v>42382</v>
      </c>
      <c r="AC66">
        <v>0</v>
      </c>
      <c r="AD66">
        <v>5</v>
      </c>
      <c r="AE66">
        <v>5</v>
      </c>
      <c r="AF66">
        <v>0</v>
      </c>
      <c r="AG66">
        <v>5</v>
      </c>
      <c r="AH66">
        <v>5</v>
      </c>
      <c r="AJ66" s="7">
        <f t="shared" si="5"/>
        <v>20</v>
      </c>
      <c r="AK66">
        <v>5</v>
      </c>
      <c r="AL66" t="str">
        <f t="shared" si="6"/>
        <v>insert into gemba.GembaAuditNode select CONVERT(date,(CONVERT(datetime,42380,112)),101),'BB016',1,'Gemba Testing','5','5','5','5','5','','5','0','5','4','5','','1','5','5','5','0','','25','19','16','80',1,CONVERT(date,(CONVERT(datetime,42380,112)),101),'0','5','5','0','5','5','','20','5'</v>
      </c>
    </row>
    <row r="67" spans="1:38" x14ac:dyDescent="0.25">
      <c r="A67" s="4">
        <v>42383</v>
      </c>
      <c r="B67" t="s">
        <v>59</v>
      </c>
      <c r="C67">
        <v>1</v>
      </c>
      <c r="D67" t="s">
        <v>111</v>
      </c>
      <c r="E67">
        <v>5</v>
      </c>
      <c r="F67">
        <v>5</v>
      </c>
      <c r="G67">
        <v>5</v>
      </c>
      <c r="H67">
        <v>5</v>
      </c>
      <c r="I67">
        <v>5</v>
      </c>
      <c r="K67">
        <v>0</v>
      </c>
      <c r="L67">
        <v>5</v>
      </c>
      <c r="M67">
        <v>5</v>
      </c>
      <c r="N67">
        <v>4</v>
      </c>
      <c r="O67">
        <v>5</v>
      </c>
      <c r="Q67">
        <v>5</v>
      </c>
      <c r="R67">
        <v>5</v>
      </c>
      <c r="S67">
        <v>5</v>
      </c>
      <c r="T67">
        <v>5</v>
      </c>
      <c r="U67">
        <v>0</v>
      </c>
      <c r="W67" s="7">
        <f t="shared" ref="W67:W99" si="8">SUM(E67:I67)</f>
        <v>25</v>
      </c>
      <c r="X67" s="7">
        <f t="shared" ref="X67:X99" si="9">SUM(K67:N67)+AD67</f>
        <v>19</v>
      </c>
      <c r="Y67" s="7">
        <f t="shared" ref="Y67:Y99" si="10">SUM(Q67:U67)</f>
        <v>20</v>
      </c>
      <c r="Z67" s="7">
        <f t="shared" ref="Z67:Z99" si="11">SUM(W67+X67+AJ67+Y67)</f>
        <v>89</v>
      </c>
      <c r="AA67">
        <v>1</v>
      </c>
      <c r="AB67" s="4">
        <f t="shared" si="7"/>
        <v>42383</v>
      </c>
      <c r="AC67">
        <v>3</v>
      </c>
      <c r="AD67">
        <v>5</v>
      </c>
      <c r="AE67">
        <v>5</v>
      </c>
      <c r="AF67">
        <v>5</v>
      </c>
      <c r="AG67">
        <v>5</v>
      </c>
      <c r="AH67">
        <v>5</v>
      </c>
      <c r="AJ67" s="7">
        <f t="shared" ref="AJ67:AJ99" si="12">SUM(AE67:AH67)+AK67</f>
        <v>25</v>
      </c>
      <c r="AK67">
        <v>5</v>
      </c>
      <c r="AL67" t="str">
        <f t="shared" ref="AL67:AL99" si="13">"insert into gemba.GembaAuditNode select CONVERT(date,(CONVERT(datetime,"&amp;A67-2&amp;",112)),101),'"&amp;B67&amp;"',"&amp;C67&amp;",'"&amp;D67&amp;"','"&amp;E67&amp;"','"&amp;F67&amp;"','"&amp;G67&amp;"','"&amp;H67&amp;"','"&amp;I67&amp;"','','"&amp;K67&amp;"','"&amp;L67&amp;"','"&amp;M67&amp;"','"&amp;N67&amp;"','"&amp;O67&amp;"','','"&amp;Q67&amp;"','"&amp;R67&amp;"','"&amp;S67&amp;"','"&amp;T67&amp;"','"&amp;U67&amp;"','','"&amp;W67&amp;"','"&amp;X67&amp;"','"&amp;Y67&amp;"','"&amp;Z67&amp;"',1,CONVERT(date,(CONVERT(datetime,"&amp;A67-2&amp;",112)),101),'"&amp;AC67&amp;"','"&amp;AD67&amp;"','"&amp;AE67&amp;"','"&amp;AF67&amp;"','"&amp;AG67&amp;"','"&amp;AH67&amp;"','','"&amp;AJ67&amp;"','"&amp;AK67&amp;"'"</f>
        <v>insert into gemba.GembaAuditNode select CONVERT(date,(CONVERT(datetime,42381,112)),101),'BB017',1,'Gemba Testing','5','5','5','5','5','','0','5','5','4','5','','5','5','5','5','0','','25','19','20','89',1,CONVERT(date,(CONVERT(datetime,42381,112)),101),'3','5','5','5','5','5','','25','5'</v>
      </c>
    </row>
    <row r="68" spans="1:38" x14ac:dyDescent="0.25">
      <c r="A68" s="4">
        <v>42384</v>
      </c>
      <c r="B68" t="s">
        <v>103</v>
      </c>
      <c r="C68">
        <v>1</v>
      </c>
      <c r="D68" t="s">
        <v>111</v>
      </c>
      <c r="E68">
        <v>5</v>
      </c>
      <c r="F68">
        <v>5</v>
      </c>
      <c r="G68">
        <v>5</v>
      </c>
      <c r="H68">
        <v>5</v>
      </c>
      <c r="I68">
        <v>5</v>
      </c>
      <c r="K68">
        <v>5</v>
      </c>
      <c r="L68">
        <v>5</v>
      </c>
      <c r="M68">
        <v>5</v>
      </c>
      <c r="N68">
        <v>4</v>
      </c>
      <c r="O68">
        <v>5</v>
      </c>
      <c r="Q68">
        <v>5</v>
      </c>
      <c r="R68">
        <v>5</v>
      </c>
      <c r="S68">
        <v>5</v>
      </c>
      <c r="T68">
        <v>5</v>
      </c>
      <c r="U68">
        <v>0</v>
      </c>
      <c r="W68" s="7">
        <f t="shared" si="8"/>
        <v>25</v>
      </c>
      <c r="X68" s="7">
        <f t="shared" si="9"/>
        <v>24</v>
      </c>
      <c r="Y68" s="7">
        <f t="shared" si="10"/>
        <v>20</v>
      </c>
      <c r="Z68" s="7">
        <f t="shared" si="11"/>
        <v>94</v>
      </c>
      <c r="AA68">
        <v>1</v>
      </c>
      <c r="AB68" s="4">
        <f t="shared" si="7"/>
        <v>42384</v>
      </c>
      <c r="AC68">
        <v>0</v>
      </c>
      <c r="AD68">
        <v>5</v>
      </c>
      <c r="AE68">
        <v>5</v>
      </c>
      <c r="AF68">
        <v>5</v>
      </c>
      <c r="AG68">
        <v>5</v>
      </c>
      <c r="AH68">
        <v>5</v>
      </c>
      <c r="AJ68" s="7">
        <f t="shared" si="12"/>
        <v>25</v>
      </c>
      <c r="AK68">
        <v>5</v>
      </c>
      <c r="AL68" t="str">
        <f t="shared" si="13"/>
        <v>insert into gemba.GembaAuditNode select CONVERT(date,(CONVERT(datetime,42382,112)),101),'BB018',1,'Gemba Testing','5','5','5','5','5','','5','5','5','4','5','','5','5','5','5','0','','25','24','20','94',1,CONVERT(date,(CONVERT(datetime,42382,112)),101),'0','5','5','5','5','5','','25','5'</v>
      </c>
    </row>
    <row r="69" spans="1:38" x14ac:dyDescent="0.25">
      <c r="A69" s="4">
        <v>42385</v>
      </c>
      <c r="B69" t="s">
        <v>37</v>
      </c>
      <c r="C69">
        <v>1</v>
      </c>
      <c r="D69" t="s">
        <v>111</v>
      </c>
      <c r="E69">
        <v>5</v>
      </c>
      <c r="F69">
        <v>5</v>
      </c>
      <c r="G69">
        <v>5</v>
      </c>
      <c r="H69">
        <v>5</v>
      </c>
      <c r="I69">
        <v>5</v>
      </c>
      <c r="K69">
        <v>0</v>
      </c>
      <c r="L69">
        <v>0</v>
      </c>
      <c r="M69">
        <v>5</v>
      </c>
      <c r="N69">
        <v>4</v>
      </c>
      <c r="O69">
        <v>5</v>
      </c>
      <c r="Q69">
        <v>5</v>
      </c>
      <c r="R69">
        <v>5</v>
      </c>
      <c r="S69">
        <v>5</v>
      </c>
      <c r="T69">
        <v>5</v>
      </c>
      <c r="U69">
        <v>0</v>
      </c>
      <c r="W69" s="7">
        <f t="shared" si="8"/>
        <v>25</v>
      </c>
      <c r="X69" s="7">
        <f t="shared" si="9"/>
        <v>14</v>
      </c>
      <c r="Y69" s="7">
        <f t="shared" si="10"/>
        <v>20</v>
      </c>
      <c r="Z69" s="7">
        <f t="shared" si="11"/>
        <v>84</v>
      </c>
      <c r="AA69">
        <v>1</v>
      </c>
      <c r="AB69" s="4">
        <f t="shared" si="7"/>
        <v>42385</v>
      </c>
      <c r="AC69">
        <v>0</v>
      </c>
      <c r="AD69">
        <v>5</v>
      </c>
      <c r="AE69">
        <v>5</v>
      </c>
      <c r="AF69">
        <v>5</v>
      </c>
      <c r="AG69">
        <v>5</v>
      </c>
      <c r="AH69">
        <v>5</v>
      </c>
      <c r="AJ69" s="7">
        <f t="shared" si="12"/>
        <v>25</v>
      </c>
      <c r="AK69">
        <v>5</v>
      </c>
      <c r="AL69" t="str">
        <f t="shared" si="13"/>
        <v>insert into gemba.GembaAuditNode select CONVERT(date,(CONVERT(datetime,42383,112)),101),'BB019',1,'Gemba Testing','5','5','5','5','5','','0','0','5','4','5','','5','5','5','5','0','','25','14','20','84',1,CONVERT(date,(CONVERT(datetime,42383,112)),101),'0','5','5','5','5','5','','25','5'</v>
      </c>
    </row>
    <row r="70" spans="1:38" x14ac:dyDescent="0.25">
      <c r="A70" s="4">
        <v>42386</v>
      </c>
      <c r="B70" t="s">
        <v>38</v>
      </c>
      <c r="C70">
        <v>1</v>
      </c>
      <c r="D70" t="s">
        <v>111</v>
      </c>
      <c r="E70">
        <v>5</v>
      </c>
      <c r="F70">
        <v>5</v>
      </c>
      <c r="G70">
        <v>5</v>
      </c>
      <c r="H70">
        <v>5</v>
      </c>
      <c r="I70">
        <v>5</v>
      </c>
      <c r="K70">
        <v>5</v>
      </c>
      <c r="L70">
        <v>5</v>
      </c>
      <c r="M70">
        <v>5</v>
      </c>
      <c r="N70">
        <v>4</v>
      </c>
      <c r="O70">
        <v>5</v>
      </c>
      <c r="Q70">
        <v>5</v>
      </c>
      <c r="R70">
        <v>5</v>
      </c>
      <c r="S70">
        <v>5</v>
      </c>
      <c r="T70">
        <v>5</v>
      </c>
      <c r="U70">
        <v>0</v>
      </c>
      <c r="W70" s="7">
        <f t="shared" si="8"/>
        <v>25</v>
      </c>
      <c r="X70" s="7">
        <f t="shared" si="9"/>
        <v>24</v>
      </c>
      <c r="Y70" s="7">
        <f t="shared" si="10"/>
        <v>20</v>
      </c>
      <c r="Z70" s="7">
        <f t="shared" si="11"/>
        <v>94</v>
      </c>
      <c r="AA70">
        <v>1</v>
      </c>
      <c r="AB70" s="4">
        <f t="shared" si="7"/>
        <v>42386</v>
      </c>
      <c r="AC70">
        <v>0</v>
      </c>
      <c r="AD70">
        <v>5</v>
      </c>
      <c r="AE70">
        <v>5</v>
      </c>
      <c r="AF70">
        <v>5</v>
      </c>
      <c r="AG70">
        <v>5</v>
      </c>
      <c r="AH70">
        <v>5</v>
      </c>
      <c r="AJ70" s="7">
        <f t="shared" si="12"/>
        <v>25</v>
      </c>
      <c r="AK70">
        <v>5</v>
      </c>
      <c r="AL70" t="str">
        <f t="shared" si="13"/>
        <v>insert into gemba.GembaAuditNode select CONVERT(date,(CONVERT(datetime,42384,112)),101),'BB020',1,'Gemba Testing','5','5','5','5','5','','5','5','5','4','5','','5','5','5','5','0','','25','24','20','94',1,CONVERT(date,(CONVERT(datetime,42384,112)),101),'0','5','5','5','5','5','','25','5'</v>
      </c>
    </row>
    <row r="71" spans="1:38" x14ac:dyDescent="0.25">
      <c r="A71" s="4">
        <v>42387</v>
      </c>
      <c r="B71" t="s">
        <v>104</v>
      </c>
      <c r="C71">
        <v>1</v>
      </c>
      <c r="D71" t="s">
        <v>111</v>
      </c>
      <c r="E71">
        <v>5</v>
      </c>
      <c r="F71">
        <v>5</v>
      </c>
      <c r="G71">
        <v>5</v>
      </c>
      <c r="H71">
        <v>5</v>
      </c>
      <c r="I71">
        <v>5</v>
      </c>
      <c r="K71">
        <v>5</v>
      </c>
      <c r="L71">
        <v>5</v>
      </c>
      <c r="M71">
        <v>5</v>
      </c>
      <c r="N71">
        <v>4</v>
      </c>
      <c r="O71">
        <v>5</v>
      </c>
      <c r="Q71">
        <v>5</v>
      </c>
      <c r="R71">
        <v>5</v>
      </c>
      <c r="S71">
        <v>5</v>
      </c>
      <c r="T71">
        <v>5</v>
      </c>
      <c r="U71">
        <v>0</v>
      </c>
      <c r="W71" s="7">
        <f t="shared" si="8"/>
        <v>25</v>
      </c>
      <c r="X71" s="7">
        <f t="shared" si="9"/>
        <v>24</v>
      </c>
      <c r="Y71" s="7">
        <f t="shared" si="10"/>
        <v>20</v>
      </c>
      <c r="Z71" s="7">
        <f t="shared" si="11"/>
        <v>94</v>
      </c>
      <c r="AA71">
        <v>1</v>
      </c>
      <c r="AB71" s="4">
        <f t="shared" si="7"/>
        <v>42387</v>
      </c>
      <c r="AC71">
        <v>4</v>
      </c>
      <c r="AD71">
        <v>5</v>
      </c>
      <c r="AE71">
        <v>5</v>
      </c>
      <c r="AF71">
        <v>5</v>
      </c>
      <c r="AG71">
        <v>5</v>
      </c>
      <c r="AH71">
        <v>5</v>
      </c>
      <c r="AJ71" s="7">
        <f t="shared" si="12"/>
        <v>25</v>
      </c>
      <c r="AK71">
        <v>5</v>
      </c>
      <c r="AL71" t="str">
        <f t="shared" si="13"/>
        <v>insert into gemba.GembaAuditNode select CONVERT(date,(CONVERT(datetime,42385,112)),101),'BB021',1,'Gemba Testing','5','5','5','5','5','','5','5','5','4','5','','5','5','5','5','0','','25','24','20','94',1,CONVERT(date,(CONVERT(datetime,42385,112)),101),'4','5','5','5','5','5','','25','5'</v>
      </c>
    </row>
    <row r="72" spans="1:38" x14ac:dyDescent="0.25">
      <c r="A72" s="4">
        <v>42388</v>
      </c>
      <c r="B72" t="s">
        <v>105</v>
      </c>
      <c r="C72">
        <v>1</v>
      </c>
      <c r="D72" t="s">
        <v>111</v>
      </c>
      <c r="E72">
        <v>5</v>
      </c>
      <c r="F72">
        <v>5</v>
      </c>
      <c r="G72">
        <v>5</v>
      </c>
      <c r="H72">
        <v>5</v>
      </c>
      <c r="I72">
        <v>5</v>
      </c>
      <c r="K72">
        <v>5</v>
      </c>
      <c r="L72">
        <v>5</v>
      </c>
      <c r="M72">
        <v>5</v>
      </c>
      <c r="N72">
        <v>4</v>
      </c>
      <c r="O72">
        <v>5</v>
      </c>
      <c r="Q72">
        <v>5</v>
      </c>
      <c r="R72">
        <v>5</v>
      </c>
      <c r="S72">
        <v>5</v>
      </c>
      <c r="T72">
        <v>5</v>
      </c>
      <c r="U72">
        <v>0</v>
      </c>
      <c r="W72" s="7">
        <f t="shared" si="8"/>
        <v>25</v>
      </c>
      <c r="X72" s="7">
        <f t="shared" si="9"/>
        <v>24</v>
      </c>
      <c r="Y72" s="7">
        <f t="shared" si="10"/>
        <v>20</v>
      </c>
      <c r="Z72" s="7">
        <f t="shared" si="11"/>
        <v>94</v>
      </c>
      <c r="AA72">
        <v>1</v>
      </c>
      <c r="AB72" s="4">
        <f t="shared" si="7"/>
        <v>42388</v>
      </c>
      <c r="AC72">
        <v>0</v>
      </c>
      <c r="AD72">
        <v>5</v>
      </c>
      <c r="AE72">
        <v>5</v>
      </c>
      <c r="AF72">
        <v>5</v>
      </c>
      <c r="AG72">
        <v>5</v>
      </c>
      <c r="AH72">
        <v>5</v>
      </c>
      <c r="AJ72" s="7">
        <f t="shared" si="12"/>
        <v>25</v>
      </c>
      <c r="AK72">
        <v>5</v>
      </c>
      <c r="AL72" t="str">
        <f t="shared" si="13"/>
        <v>insert into gemba.GembaAuditNode select CONVERT(date,(CONVERT(datetime,42386,112)),101),'BB022',1,'Gemba Testing','5','5','5','5','5','','5','5','5','4','5','','5','5','5','5','0','','25','24','20','94',1,CONVERT(date,(CONVERT(datetime,42386,112)),101),'0','5','5','5','5','5','','25','5'</v>
      </c>
    </row>
    <row r="73" spans="1:38" x14ac:dyDescent="0.25">
      <c r="A73" s="4">
        <v>42389</v>
      </c>
      <c r="B73" t="s">
        <v>106</v>
      </c>
      <c r="C73">
        <v>1</v>
      </c>
      <c r="D73" t="s">
        <v>111</v>
      </c>
      <c r="E73">
        <v>5</v>
      </c>
      <c r="F73">
        <v>5</v>
      </c>
      <c r="G73">
        <v>5</v>
      </c>
      <c r="H73">
        <v>5</v>
      </c>
      <c r="I73">
        <v>5</v>
      </c>
      <c r="K73">
        <v>5</v>
      </c>
      <c r="L73">
        <v>5</v>
      </c>
      <c r="M73">
        <v>5</v>
      </c>
      <c r="N73">
        <v>4</v>
      </c>
      <c r="O73">
        <v>5</v>
      </c>
      <c r="Q73">
        <v>5</v>
      </c>
      <c r="R73">
        <v>5</v>
      </c>
      <c r="S73">
        <v>5</v>
      </c>
      <c r="T73">
        <v>5</v>
      </c>
      <c r="U73">
        <v>0</v>
      </c>
      <c r="W73" s="7">
        <f t="shared" si="8"/>
        <v>25</v>
      </c>
      <c r="X73" s="7">
        <f t="shared" si="9"/>
        <v>24</v>
      </c>
      <c r="Y73" s="7">
        <f t="shared" si="10"/>
        <v>20</v>
      </c>
      <c r="Z73" s="7">
        <f t="shared" si="11"/>
        <v>94</v>
      </c>
      <c r="AA73">
        <v>1</v>
      </c>
      <c r="AB73" s="4">
        <f t="shared" si="7"/>
        <v>42389</v>
      </c>
      <c r="AC73">
        <v>0</v>
      </c>
      <c r="AD73">
        <v>5</v>
      </c>
      <c r="AE73">
        <v>5</v>
      </c>
      <c r="AF73">
        <v>5</v>
      </c>
      <c r="AG73">
        <v>5</v>
      </c>
      <c r="AH73">
        <v>5</v>
      </c>
      <c r="AJ73" s="7">
        <f t="shared" si="12"/>
        <v>25</v>
      </c>
      <c r="AK73">
        <v>5</v>
      </c>
      <c r="AL73" t="str">
        <f t="shared" si="13"/>
        <v>insert into gemba.GembaAuditNode select CONVERT(date,(CONVERT(datetime,42387,112)),101),'BB023',1,'Gemba Testing','5','5','5','5','5','','5','5','5','4','5','','5','5','5','5','0','','25','24','20','94',1,CONVERT(date,(CONVERT(datetime,42387,112)),101),'0','5','5','5','5','5','','25','5'</v>
      </c>
    </row>
    <row r="74" spans="1:38" x14ac:dyDescent="0.25">
      <c r="A74" s="4">
        <v>42390</v>
      </c>
      <c r="B74" t="s">
        <v>107</v>
      </c>
      <c r="C74">
        <v>1</v>
      </c>
      <c r="D74" t="s">
        <v>111</v>
      </c>
      <c r="E74">
        <v>5</v>
      </c>
      <c r="F74">
        <v>5</v>
      </c>
      <c r="G74">
        <v>5</v>
      </c>
      <c r="H74">
        <v>5</v>
      </c>
      <c r="I74">
        <v>5</v>
      </c>
      <c r="K74">
        <v>0</v>
      </c>
      <c r="L74">
        <v>0</v>
      </c>
      <c r="M74">
        <v>5</v>
      </c>
      <c r="N74">
        <v>4</v>
      </c>
      <c r="O74">
        <v>5</v>
      </c>
      <c r="Q74">
        <v>5</v>
      </c>
      <c r="R74">
        <v>5</v>
      </c>
      <c r="S74">
        <v>5</v>
      </c>
      <c r="T74">
        <v>5</v>
      </c>
      <c r="U74">
        <v>0</v>
      </c>
      <c r="W74" s="7">
        <f t="shared" si="8"/>
        <v>25</v>
      </c>
      <c r="X74" s="7">
        <f t="shared" si="9"/>
        <v>14</v>
      </c>
      <c r="Y74" s="7">
        <f t="shared" si="10"/>
        <v>20</v>
      </c>
      <c r="Z74" s="7">
        <f t="shared" si="11"/>
        <v>84</v>
      </c>
      <c r="AA74">
        <v>1</v>
      </c>
      <c r="AB74" s="4">
        <f t="shared" si="7"/>
        <v>42390</v>
      </c>
      <c r="AC74">
        <v>0</v>
      </c>
      <c r="AD74">
        <v>5</v>
      </c>
      <c r="AE74">
        <v>5</v>
      </c>
      <c r="AF74">
        <v>5</v>
      </c>
      <c r="AG74">
        <v>5</v>
      </c>
      <c r="AH74">
        <v>5</v>
      </c>
      <c r="AJ74" s="7">
        <f t="shared" si="12"/>
        <v>25</v>
      </c>
      <c r="AK74">
        <v>5</v>
      </c>
      <c r="AL74" t="str">
        <f t="shared" si="13"/>
        <v>insert into gemba.GembaAuditNode select CONVERT(date,(CONVERT(datetime,42388,112)),101),'BB024',1,'Gemba Testing','5','5','5','5','5','','0','0','5','4','5','','5','5','5','5','0','','25','14','20','84',1,CONVERT(date,(CONVERT(datetime,42388,112)),101),'0','5','5','5','5','5','','25','5'</v>
      </c>
    </row>
    <row r="75" spans="1:38" x14ac:dyDescent="0.25">
      <c r="A75" s="4">
        <v>42391</v>
      </c>
      <c r="B75" t="s">
        <v>108</v>
      </c>
      <c r="C75">
        <v>1</v>
      </c>
      <c r="D75" t="s">
        <v>111</v>
      </c>
      <c r="E75">
        <v>5</v>
      </c>
      <c r="F75">
        <v>5</v>
      </c>
      <c r="G75">
        <v>5</v>
      </c>
      <c r="H75">
        <v>5</v>
      </c>
      <c r="I75">
        <v>5</v>
      </c>
      <c r="K75">
        <v>5</v>
      </c>
      <c r="L75">
        <v>5</v>
      </c>
      <c r="M75">
        <v>3</v>
      </c>
      <c r="N75">
        <v>4</v>
      </c>
      <c r="O75">
        <v>5</v>
      </c>
      <c r="Q75">
        <v>5</v>
      </c>
      <c r="R75">
        <v>5</v>
      </c>
      <c r="S75">
        <v>5</v>
      </c>
      <c r="T75">
        <v>5</v>
      </c>
      <c r="U75">
        <v>0</v>
      </c>
      <c r="W75" s="7">
        <f t="shared" si="8"/>
        <v>25</v>
      </c>
      <c r="X75" s="7">
        <f t="shared" si="9"/>
        <v>22</v>
      </c>
      <c r="Y75" s="7">
        <f t="shared" si="10"/>
        <v>20</v>
      </c>
      <c r="Z75" s="7">
        <f t="shared" si="11"/>
        <v>92</v>
      </c>
      <c r="AA75">
        <v>1</v>
      </c>
      <c r="AB75" s="4">
        <f t="shared" si="7"/>
        <v>42391</v>
      </c>
      <c r="AC75">
        <v>0</v>
      </c>
      <c r="AD75">
        <v>5</v>
      </c>
      <c r="AE75">
        <v>5</v>
      </c>
      <c r="AF75">
        <v>5</v>
      </c>
      <c r="AG75">
        <v>5</v>
      </c>
      <c r="AH75">
        <v>5</v>
      </c>
      <c r="AJ75" s="7">
        <f t="shared" si="12"/>
        <v>25</v>
      </c>
      <c r="AK75">
        <v>5</v>
      </c>
      <c r="AL75" t="str">
        <f t="shared" si="13"/>
        <v>insert into gemba.GembaAuditNode select CONVERT(date,(CONVERT(datetime,42389,112)),101),'BB025',1,'Gemba Testing','5','5','5','5','5','','5','5','3','4','5','','5','5','5','5','0','','25','22','20','92',1,CONVERT(date,(CONVERT(datetime,42389,112)),101),'0','5','5','5','5','5','','25','5'</v>
      </c>
    </row>
    <row r="76" spans="1:38" x14ac:dyDescent="0.25">
      <c r="A76" s="4">
        <v>42392</v>
      </c>
      <c r="B76" t="s">
        <v>109</v>
      </c>
      <c r="C76">
        <v>1</v>
      </c>
      <c r="D76" t="s">
        <v>111</v>
      </c>
      <c r="E76">
        <v>5</v>
      </c>
      <c r="F76">
        <v>5</v>
      </c>
      <c r="G76">
        <v>5</v>
      </c>
      <c r="H76">
        <v>5</v>
      </c>
      <c r="I76">
        <v>5</v>
      </c>
      <c r="K76">
        <v>0</v>
      </c>
      <c r="L76">
        <v>5</v>
      </c>
      <c r="M76">
        <v>5</v>
      </c>
      <c r="N76">
        <v>4</v>
      </c>
      <c r="O76">
        <v>5</v>
      </c>
      <c r="Q76">
        <v>5</v>
      </c>
      <c r="R76">
        <v>5</v>
      </c>
      <c r="S76">
        <v>5</v>
      </c>
      <c r="T76">
        <v>5</v>
      </c>
      <c r="U76">
        <v>0</v>
      </c>
      <c r="W76" s="7">
        <f t="shared" si="8"/>
        <v>25</v>
      </c>
      <c r="X76" s="7">
        <f t="shared" si="9"/>
        <v>19</v>
      </c>
      <c r="Y76" s="7">
        <f t="shared" si="10"/>
        <v>20</v>
      </c>
      <c r="Z76" s="7">
        <f t="shared" si="11"/>
        <v>89</v>
      </c>
      <c r="AA76">
        <v>1</v>
      </c>
      <c r="AB76" s="4">
        <f t="shared" si="7"/>
        <v>42392</v>
      </c>
      <c r="AC76">
        <v>0</v>
      </c>
      <c r="AD76">
        <v>5</v>
      </c>
      <c r="AE76">
        <v>5</v>
      </c>
      <c r="AF76">
        <v>5</v>
      </c>
      <c r="AG76">
        <v>5</v>
      </c>
      <c r="AH76">
        <v>5</v>
      </c>
      <c r="AJ76" s="7">
        <f t="shared" si="12"/>
        <v>25</v>
      </c>
      <c r="AK76">
        <v>5</v>
      </c>
      <c r="AL76" t="str">
        <f t="shared" si="13"/>
        <v>insert into gemba.GembaAuditNode select CONVERT(date,(CONVERT(datetime,42390,112)),101),'BB026',1,'Gemba Testing','5','5','5','5','5','','0','5','5','4','5','','5','5','5','5','0','','25','19','20','89',1,CONVERT(date,(CONVERT(datetime,42390,112)),101),'0','5','5','5','5','5','','25','5'</v>
      </c>
    </row>
    <row r="77" spans="1:38" x14ac:dyDescent="0.25">
      <c r="A77" s="4">
        <v>42393</v>
      </c>
      <c r="B77" t="s">
        <v>110</v>
      </c>
      <c r="C77">
        <v>1</v>
      </c>
      <c r="D77" t="s">
        <v>111</v>
      </c>
      <c r="E77">
        <v>5</v>
      </c>
      <c r="F77">
        <v>5</v>
      </c>
      <c r="G77">
        <v>5</v>
      </c>
      <c r="H77">
        <v>5</v>
      </c>
      <c r="I77">
        <v>5</v>
      </c>
      <c r="K77">
        <v>5</v>
      </c>
      <c r="L77">
        <v>5</v>
      </c>
      <c r="M77">
        <v>5</v>
      </c>
      <c r="N77">
        <v>4</v>
      </c>
      <c r="O77">
        <v>5</v>
      </c>
      <c r="Q77">
        <v>5</v>
      </c>
      <c r="R77">
        <v>5</v>
      </c>
      <c r="S77">
        <v>5</v>
      </c>
      <c r="T77">
        <v>5</v>
      </c>
      <c r="U77">
        <v>0</v>
      </c>
      <c r="W77" s="7">
        <f t="shared" si="8"/>
        <v>25</v>
      </c>
      <c r="X77" s="7">
        <f t="shared" si="9"/>
        <v>24</v>
      </c>
      <c r="Y77" s="7">
        <f t="shared" si="10"/>
        <v>20</v>
      </c>
      <c r="Z77" s="7">
        <f t="shared" si="11"/>
        <v>94</v>
      </c>
      <c r="AA77">
        <v>1</v>
      </c>
      <c r="AB77" s="4">
        <f t="shared" si="7"/>
        <v>42393</v>
      </c>
      <c r="AC77">
        <v>2</v>
      </c>
      <c r="AD77">
        <v>5</v>
      </c>
      <c r="AE77">
        <v>5</v>
      </c>
      <c r="AF77">
        <v>5</v>
      </c>
      <c r="AG77">
        <v>5</v>
      </c>
      <c r="AH77">
        <v>5</v>
      </c>
      <c r="AJ77" s="7">
        <f t="shared" si="12"/>
        <v>25</v>
      </c>
      <c r="AK77">
        <v>5</v>
      </c>
      <c r="AL77" t="str">
        <f t="shared" si="13"/>
        <v>insert into gemba.GembaAuditNode select CONVERT(date,(CONVERT(datetime,42391,112)),101),'BB027',1,'Gemba Testing','5','5','5','5','5','','5','5','5','4','5','','5','5','5','5','0','','25','24','20','94',1,CONVERT(date,(CONVERT(datetime,42391,112)),101),'2','5','5','5','5','5','','25','5'</v>
      </c>
    </row>
    <row r="78" spans="1:38" x14ac:dyDescent="0.25">
      <c r="A78" s="4">
        <v>42394</v>
      </c>
      <c r="B78" t="s">
        <v>28</v>
      </c>
      <c r="C78">
        <v>41</v>
      </c>
      <c r="D78" t="s">
        <v>111</v>
      </c>
      <c r="E78">
        <v>5</v>
      </c>
      <c r="F78">
        <v>5</v>
      </c>
      <c r="G78">
        <v>5</v>
      </c>
      <c r="H78">
        <v>5</v>
      </c>
      <c r="I78">
        <v>5</v>
      </c>
      <c r="K78">
        <v>5</v>
      </c>
      <c r="L78">
        <v>5</v>
      </c>
      <c r="M78">
        <v>5</v>
      </c>
      <c r="N78">
        <v>4</v>
      </c>
      <c r="O78">
        <v>5</v>
      </c>
      <c r="Q78">
        <v>5</v>
      </c>
      <c r="R78">
        <v>5</v>
      </c>
      <c r="S78">
        <v>5</v>
      </c>
      <c r="T78">
        <v>5</v>
      </c>
      <c r="U78">
        <v>0</v>
      </c>
      <c r="W78" s="7">
        <f t="shared" si="8"/>
        <v>25</v>
      </c>
      <c r="X78" s="7">
        <f t="shared" si="9"/>
        <v>24</v>
      </c>
      <c r="Y78" s="7">
        <f t="shared" si="10"/>
        <v>20</v>
      </c>
      <c r="Z78" s="7">
        <f t="shared" si="11"/>
        <v>94</v>
      </c>
      <c r="AA78">
        <v>1</v>
      </c>
      <c r="AB78" s="4">
        <f t="shared" si="7"/>
        <v>42394</v>
      </c>
      <c r="AC78">
        <v>0</v>
      </c>
      <c r="AD78">
        <v>5</v>
      </c>
      <c r="AE78">
        <v>5</v>
      </c>
      <c r="AF78">
        <v>5</v>
      </c>
      <c r="AG78">
        <v>5</v>
      </c>
      <c r="AH78">
        <v>5</v>
      </c>
      <c r="AJ78" s="7">
        <f t="shared" si="12"/>
        <v>25</v>
      </c>
      <c r="AK78">
        <v>5</v>
      </c>
      <c r="AL78" t="str">
        <f t="shared" si="13"/>
        <v>insert into gemba.GembaAuditNode select CONVERT(date,(CONVERT(datetime,42392,112)),101),'BB001',41,'Gemba Testing','5','5','5','5','5','','5','5','5','4','5','','5','5','5','5','0','','25','24','20','94',1,CONVERT(date,(CONVERT(datetime,42392,112)),101),'0','5','5','5','5','5','','25','5'</v>
      </c>
    </row>
    <row r="79" spans="1:38" x14ac:dyDescent="0.25">
      <c r="A79" s="4">
        <v>42395</v>
      </c>
      <c r="B79" t="s">
        <v>29</v>
      </c>
      <c r="C79">
        <v>41</v>
      </c>
      <c r="D79" t="s">
        <v>111</v>
      </c>
      <c r="E79">
        <v>5</v>
      </c>
      <c r="F79">
        <v>5</v>
      </c>
      <c r="G79">
        <v>5</v>
      </c>
      <c r="H79">
        <v>5</v>
      </c>
      <c r="I79">
        <v>5</v>
      </c>
      <c r="K79">
        <v>5</v>
      </c>
      <c r="L79">
        <v>5</v>
      </c>
      <c r="M79">
        <v>5</v>
      </c>
      <c r="N79">
        <v>4</v>
      </c>
      <c r="O79">
        <v>5</v>
      </c>
      <c r="Q79">
        <v>5</v>
      </c>
      <c r="R79">
        <v>3</v>
      </c>
      <c r="S79">
        <v>5</v>
      </c>
      <c r="T79">
        <v>5</v>
      </c>
      <c r="U79">
        <v>0</v>
      </c>
      <c r="W79" s="7">
        <f t="shared" si="8"/>
        <v>25</v>
      </c>
      <c r="X79" s="7">
        <f t="shared" si="9"/>
        <v>24</v>
      </c>
      <c r="Y79" s="7">
        <f t="shared" si="10"/>
        <v>18</v>
      </c>
      <c r="Z79" s="7">
        <f t="shared" si="11"/>
        <v>92</v>
      </c>
      <c r="AA79">
        <v>1</v>
      </c>
      <c r="AB79" s="4">
        <f t="shared" si="7"/>
        <v>42395</v>
      </c>
      <c r="AC79">
        <v>0</v>
      </c>
      <c r="AD79">
        <v>5</v>
      </c>
      <c r="AE79">
        <v>5</v>
      </c>
      <c r="AF79">
        <v>5</v>
      </c>
      <c r="AG79">
        <v>5</v>
      </c>
      <c r="AH79">
        <v>5</v>
      </c>
      <c r="AJ79" s="7">
        <f t="shared" si="12"/>
        <v>25</v>
      </c>
      <c r="AK79">
        <v>5</v>
      </c>
      <c r="AL79" t="str">
        <f t="shared" si="13"/>
        <v>insert into gemba.GembaAuditNode select CONVERT(date,(CONVERT(datetime,42393,112)),101),'BB002',41,'Gemba Testing','5','5','5','5','5','','5','5','5','4','5','','5','3','5','5','0','','25','24','18','92',1,CONVERT(date,(CONVERT(datetime,42393,112)),101),'0','5','5','5','5','5','','25','5'</v>
      </c>
    </row>
    <row r="80" spans="1:38" x14ac:dyDescent="0.25">
      <c r="A80" s="4">
        <v>42396</v>
      </c>
      <c r="B80" t="s">
        <v>39</v>
      </c>
      <c r="C80">
        <v>41</v>
      </c>
      <c r="D80" t="s">
        <v>111</v>
      </c>
      <c r="E80">
        <v>5</v>
      </c>
      <c r="F80">
        <v>5</v>
      </c>
      <c r="G80">
        <v>5</v>
      </c>
      <c r="H80">
        <v>5</v>
      </c>
      <c r="I80">
        <v>5</v>
      </c>
      <c r="K80">
        <v>0</v>
      </c>
      <c r="L80">
        <v>5</v>
      </c>
      <c r="M80">
        <v>5</v>
      </c>
      <c r="N80">
        <v>4</v>
      </c>
      <c r="O80">
        <v>5</v>
      </c>
      <c r="Q80">
        <v>5</v>
      </c>
      <c r="R80">
        <v>5</v>
      </c>
      <c r="S80">
        <v>5</v>
      </c>
      <c r="T80">
        <v>5</v>
      </c>
      <c r="U80">
        <v>0</v>
      </c>
      <c r="W80" s="7">
        <f t="shared" si="8"/>
        <v>25</v>
      </c>
      <c r="X80" s="7">
        <f t="shared" si="9"/>
        <v>19</v>
      </c>
      <c r="Y80" s="7">
        <f t="shared" si="10"/>
        <v>20</v>
      </c>
      <c r="Z80" s="7">
        <f t="shared" si="11"/>
        <v>89</v>
      </c>
      <c r="AA80">
        <v>1</v>
      </c>
      <c r="AB80" s="4">
        <f t="shared" si="7"/>
        <v>42396</v>
      </c>
      <c r="AC80">
        <v>0</v>
      </c>
      <c r="AD80">
        <v>5</v>
      </c>
      <c r="AE80">
        <v>5</v>
      </c>
      <c r="AF80">
        <v>5</v>
      </c>
      <c r="AG80">
        <v>5</v>
      </c>
      <c r="AH80">
        <v>5</v>
      </c>
      <c r="AJ80" s="7">
        <f t="shared" si="12"/>
        <v>25</v>
      </c>
      <c r="AK80">
        <v>5</v>
      </c>
      <c r="AL80" t="str">
        <f t="shared" si="13"/>
        <v>insert into gemba.GembaAuditNode select CONVERT(date,(CONVERT(datetime,42394,112)),101),'BB003',41,'Gemba Testing','5','5','5','5','5','','0','5','5','4','5','','5','5','5','5','0','','25','19','20','89',1,CONVERT(date,(CONVERT(datetime,42394,112)),101),'0','5','5','5','5','5','','25','5'</v>
      </c>
    </row>
    <row r="81" spans="1:38" x14ac:dyDescent="0.25">
      <c r="A81" s="4">
        <v>42397</v>
      </c>
      <c r="B81" t="s">
        <v>40</v>
      </c>
      <c r="C81">
        <v>41</v>
      </c>
      <c r="D81" t="s">
        <v>111</v>
      </c>
      <c r="E81">
        <v>5</v>
      </c>
      <c r="F81">
        <v>5</v>
      </c>
      <c r="G81">
        <v>5</v>
      </c>
      <c r="H81">
        <v>5</v>
      </c>
      <c r="I81">
        <v>5</v>
      </c>
      <c r="K81">
        <v>5</v>
      </c>
      <c r="L81">
        <v>5</v>
      </c>
      <c r="M81">
        <v>5</v>
      </c>
      <c r="N81">
        <v>4</v>
      </c>
      <c r="O81">
        <v>5</v>
      </c>
      <c r="Q81">
        <v>5</v>
      </c>
      <c r="R81">
        <v>5</v>
      </c>
      <c r="S81">
        <v>5</v>
      </c>
      <c r="T81">
        <v>5</v>
      </c>
      <c r="U81">
        <v>0</v>
      </c>
      <c r="W81" s="7">
        <f t="shared" si="8"/>
        <v>25</v>
      </c>
      <c r="X81" s="7">
        <f t="shared" si="9"/>
        <v>24</v>
      </c>
      <c r="Y81" s="7">
        <f t="shared" si="10"/>
        <v>20</v>
      </c>
      <c r="Z81" s="7">
        <f t="shared" si="11"/>
        <v>94</v>
      </c>
      <c r="AA81">
        <v>1</v>
      </c>
      <c r="AB81" s="4">
        <f t="shared" si="7"/>
        <v>42397</v>
      </c>
      <c r="AC81">
        <v>0</v>
      </c>
      <c r="AD81">
        <v>5</v>
      </c>
      <c r="AE81">
        <v>5</v>
      </c>
      <c r="AF81">
        <v>5</v>
      </c>
      <c r="AG81">
        <v>5</v>
      </c>
      <c r="AH81">
        <v>5</v>
      </c>
      <c r="AJ81" s="7">
        <f t="shared" si="12"/>
        <v>25</v>
      </c>
      <c r="AK81">
        <v>5</v>
      </c>
      <c r="AL81" t="str">
        <f t="shared" si="13"/>
        <v>insert into gemba.GembaAuditNode select CONVERT(date,(CONVERT(datetime,42395,112)),101),'BB004',41,'Gemba Testing','5','5','5','5','5','','5','5','5','4','5','','5','5','5','5','0','','25','24','20','94',1,CONVERT(date,(CONVERT(datetime,42395,112)),101),'0','5','5','5','5','5','','25','5'</v>
      </c>
    </row>
    <row r="82" spans="1:38" x14ac:dyDescent="0.25">
      <c r="A82" s="4">
        <v>42398</v>
      </c>
      <c r="B82" t="s">
        <v>41</v>
      </c>
      <c r="C82">
        <v>41</v>
      </c>
      <c r="D82" t="s">
        <v>111</v>
      </c>
      <c r="E82">
        <v>5</v>
      </c>
      <c r="F82">
        <v>5</v>
      </c>
      <c r="G82">
        <v>5</v>
      </c>
      <c r="H82">
        <v>5</v>
      </c>
      <c r="I82">
        <v>5</v>
      </c>
      <c r="K82">
        <v>5</v>
      </c>
      <c r="L82">
        <v>0</v>
      </c>
      <c r="M82">
        <v>5</v>
      </c>
      <c r="N82">
        <v>4</v>
      </c>
      <c r="O82">
        <v>5</v>
      </c>
      <c r="Q82">
        <v>5</v>
      </c>
      <c r="R82">
        <v>5</v>
      </c>
      <c r="S82">
        <v>5</v>
      </c>
      <c r="T82">
        <v>5</v>
      </c>
      <c r="U82">
        <v>0</v>
      </c>
      <c r="W82" s="7">
        <f t="shared" si="8"/>
        <v>25</v>
      </c>
      <c r="X82" s="7">
        <f t="shared" si="9"/>
        <v>19</v>
      </c>
      <c r="Y82" s="7">
        <f t="shared" si="10"/>
        <v>20</v>
      </c>
      <c r="Z82" s="7">
        <f t="shared" si="11"/>
        <v>89</v>
      </c>
      <c r="AA82">
        <v>1</v>
      </c>
      <c r="AB82" s="4">
        <f t="shared" si="7"/>
        <v>42398</v>
      </c>
      <c r="AC82">
        <v>0</v>
      </c>
      <c r="AD82">
        <v>5</v>
      </c>
      <c r="AE82">
        <v>5</v>
      </c>
      <c r="AF82">
        <v>5</v>
      </c>
      <c r="AG82">
        <v>5</v>
      </c>
      <c r="AH82">
        <v>5</v>
      </c>
      <c r="AJ82" s="7">
        <f t="shared" si="12"/>
        <v>25</v>
      </c>
      <c r="AK82">
        <v>5</v>
      </c>
      <c r="AL82" t="str">
        <f t="shared" si="13"/>
        <v>insert into gemba.GembaAuditNode select CONVERT(date,(CONVERT(datetime,42396,112)),101),'BB005',41,'Gemba Testing','5','5','5','5','5','','5','0','5','4','5','','5','5','5','5','0','','25','19','20','89',1,CONVERT(date,(CONVERT(datetime,42396,112)),101),'0','5','5','5','5','5','','25','5'</v>
      </c>
    </row>
    <row r="83" spans="1:38" x14ac:dyDescent="0.25">
      <c r="A83" s="4">
        <v>42399</v>
      </c>
      <c r="B83" t="s">
        <v>30</v>
      </c>
      <c r="C83">
        <v>41</v>
      </c>
      <c r="D83" t="s">
        <v>111</v>
      </c>
      <c r="E83">
        <v>5</v>
      </c>
      <c r="F83">
        <v>5</v>
      </c>
      <c r="G83">
        <v>5</v>
      </c>
      <c r="H83">
        <v>5</v>
      </c>
      <c r="I83">
        <v>5</v>
      </c>
      <c r="K83">
        <v>5</v>
      </c>
      <c r="L83">
        <v>5</v>
      </c>
      <c r="M83">
        <v>5</v>
      </c>
      <c r="N83">
        <v>4</v>
      </c>
      <c r="O83">
        <v>5</v>
      </c>
      <c r="Q83">
        <v>5</v>
      </c>
      <c r="R83">
        <v>3</v>
      </c>
      <c r="S83">
        <v>5</v>
      </c>
      <c r="T83">
        <v>5</v>
      </c>
      <c r="U83">
        <v>0</v>
      </c>
      <c r="W83" s="7">
        <f t="shared" si="8"/>
        <v>25</v>
      </c>
      <c r="X83" s="7">
        <f t="shared" si="9"/>
        <v>24</v>
      </c>
      <c r="Y83" s="7">
        <f t="shared" si="10"/>
        <v>18</v>
      </c>
      <c r="Z83" s="7">
        <f t="shared" si="11"/>
        <v>92</v>
      </c>
      <c r="AA83">
        <v>1</v>
      </c>
      <c r="AB83" s="4">
        <f t="shared" si="7"/>
        <v>42399</v>
      </c>
      <c r="AC83">
        <v>0</v>
      </c>
      <c r="AD83">
        <v>5</v>
      </c>
      <c r="AE83">
        <v>5</v>
      </c>
      <c r="AF83">
        <v>5</v>
      </c>
      <c r="AG83">
        <v>5</v>
      </c>
      <c r="AH83">
        <v>5</v>
      </c>
      <c r="AJ83" s="7">
        <f t="shared" si="12"/>
        <v>25</v>
      </c>
      <c r="AK83">
        <v>5</v>
      </c>
      <c r="AL83" t="str">
        <f t="shared" si="13"/>
        <v>insert into gemba.GembaAuditNode select CONVERT(date,(CONVERT(datetime,42397,112)),101),'BB006',41,'Gemba Testing','5','5','5','5','5','','5','5','5','4','5','','5','3','5','5','0','','25','24','18','92',1,CONVERT(date,(CONVERT(datetime,42397,112)),101),'0','5','5','5','5','5','','25','5'</v>
      </c>
    </row>
    <row r="84" spans="1:38" x14ac:dyDescent="0.25">
      <c r="A84" s="4">
        <v>42400</v>
      </c>
      <c r="B84" t="s">
        <v>31</v>
      </c>
      <c r="C84">
        <v>41</v>
      </c>
      <c r="D84" t="s">
        <v>111</v>
      </c>
      <c r="E84">
        <v>5</v>
      </c>
      <c r="F84">
        <v>5</v>
      </c>
      <c r="G84">
        <v>5</v>
      </c>
      <c r="H84">
        <v>5</v>
      </c>
      <c r="I84">
        <v>5</v>
      </c>
      <c r="K84">
        <v>5</v>
      </c>
      <c r="L84">
        <v>5</v>
      </c>
      <c r="M84">
        <v>5</v>
      </c>
      <c r="N84">
        <v>4</v>
      </c>
      <c r="O84">
        <v>5</v>
      </c>
      <c r="Q84">
        <v>5</v>
      </c>
      <c r="R84">
        <v>5</v>
      </c>
      <c r="S84">
        <v>5</v>
      </c>
      <c r="T84">
        <v>5</v>
      </c>
      <c r="U84">
        <v>0</v>
      </c>
      <c r="W84" s="7">
        <f t="shared" si="8"/>
        <v>25</v>
      </c>
      <c r="X84" s="7">
        <f t="shared" si="9"/>
        <v>24</v>
      </c>
      <c r="Y84" s="7">
        <f t="shared" si="10"/>
        <v>20</v>
      </c>
      <c r="Z84" s="7">
        <f t="shared" si="11"/>
        <v>94</v>
      </c>
      <c r="AA84">
        <v>1</v>
      </c>
      <c r="AB84" s="4">
        <f t="shared" si="7"/>
        <v>42400</v>
      </c>
      <c r="AC84">
        <v>0</v>
      </c>
      <c r="AD84">
        <v>5</v>
      </c>
      <c r="AE84">
        <v>5</v>
      </c>
      <c r="AF84">
        <v>5</v>
      </c>
      <c r="AG84">
        <v>5</v>
      </c>
      <c r="AH84">
        <v>5</v>
      </c>
      <c r="AJ84" s="7">
        <f t="shared" si="12"/>
        <v>25</v>
      </c>
      <c r="AK84">
        <v>5</v>
      </c>
      <c r="AL84" t="str">
        <f t="shared" si="13"/>
        <v>insert into gemba.GembaAuditNode select CONVERT(date,(CONVERT(datetime,42398,112)),101),'BB007',41,'Gemba Testing','5','5','5','5','5','','5','5','5','4','5','','5','5','5','5','0','','25','24','20','94',1,CONVERT(date,(CONVERT(datetime,42398,112)),101),'0','5','5','5','5','5','','25','5'</v>
      </c>
    </row>
    <row r="85" spans="1:38" x14ac:dyDescent="0.25">
      <c r="A85" s="4">
        <v>42401</v>
      </c>
      <c r="B85" t="s">
        <v>32</v>
      </c>
      <c r="C85">
        <v>41</v>
      </c>
      <c r="D85" t="s">
        <v>111</v>
      </c>
      <c r="E85">
        <v>5</v>
      </c>
      <c r="F85">
        <v>5</v>
      </c>
      <c r="G85">
        <v>5</v>
      </c>
      <c r="H85">
        <v>5</v>
      </c>
      <c r="I85">
        <v>5</v>
      </c>
      <c r="K85">
        <v>5</v>
      </c>
      <c r="L85">
        <v>5</v>
      </c>
      <c r="M85">
        <v>3</v>
      </c>
      <c r="N85">
        <v>4</v>
      </c>
      <c r="O85">
        <v>5</v>
      </c>
      <c r="Q85">
        <v>5</v>
      </c>
      <c r="R85">
        <v>5</v>
      </c>
      <c r="S85">
        <v>5</v>
      </c>
      <c r="T85">
        <v>3</v>
      </c>
      <c r="U85">
        <v>0</v>
      </c>
      <c r="W85" s="7">
        <f t="shared" si="8"/>
        <v>25</v>
      </c>
      <c r="X85" s="7">
        <f t="shared" si="9"/>
        <v>22</v>
      </c>
      <c r="Y85" s="7">
        <f t="shared" si="10"/>
        <v>18</v>
      </c>
      <c r="Z85" s="7">
        <f t="shared" si="11"/>
        <v>90</v>
      </c>
      <c r="AA85">
        <v>1</v>
      </c>
      <c r="AB85" s="4">
        <f t="shared" si="7"/>
        <v>42401</v>
      </c>
      <c r="AC85">
        <v>0</v>
      </c>
      <c r="AD85">
        <v>5</v>
      </c>
      <c r="AE85">
        <v>5</v>
      </c>
      <c r="AF85">
        <v>5</v>
      </c>
      <c r="AG85">
        <v>5</v>
      </c>
      <c r="AH85">
        <v>5</v>
      </c>
      <c r="AJ85" s="7">
        <f t="shared" si="12"/>
        <v>25</v>
      </c>
      <c r="AK85">
        <v>5</v>
      </c>
      <c r="AL85" t="str">
        <f t="shared" si="13"/>
        <v>insert into gemba.GembaAuditNode select CONVERT(date,(CONVERT(datetime,42399,112)),101),'BB008',41,'Gemba Testing','5','5','5','5','5','','5','5','3','4','5','','5','5','5','3','0','','25','22','18','90',1,CONVERT(date,(CONVERT(datetime,42399,112)),101),'0','5','5','5','5','5','','25','5'</v>
      </c>
    </row>
    <row r="86" spans="1:38" x14ac:dyDescent="0.25">
      <c r="A86" s="4">
        <v>42402</v>
      </c>
      <c r="B86" t="s">
        <v>42</v>
      </c>
      <c r="C86">
        <v>41</v>
      </c>
      <c r="D86" t="s">
        <v>111</v>
      </c>
      <c r="E86">
        <v>5</v>
      </c>
      <c r="F86">
        <v>5</v>
      </c>
      <c r="G86">
        <v>5</v>
      </c>
      <c r="H86">
        <v>5</v>
      </c>
      <c r="I86">
        <v>5</v>
      </c>
      <c r="K86">
        <v>5</v>
      </c>
      <c r="L86">
        <v>5</v>
      </c>
      <c r="M86">
        <v>5</v>
      </c>
      <c r="N86">
        <v>4</v>
      </c>
      <c r="O86">
        <v>5</v>
      </c>
      <c r="Q86">
        <v>5</v>
      </c>
      <c r="R86">
        <v>5</v>
      </c>
      <c r="S86">
        <v>5</v>
      </c>
      <c r="T86">
        <v>5</v>
      </c>
      <c r="U86">
        <v>0</v>
      </c>
      <c r="W86" s="7">
        <f t="shared" si="8"/>
        <v>25</v>
      </c>
      <c r="X86" s="7">
        <f t="shared" si="9"/>
        <v>24</v>
      </c>
      <c r="Y86" s="7">
        <f t="shared" si="10"/>
        <v>20</v>
      </c>
      <c r="Z86" s="7">
        <f t="shared" si="11"/>
        <v>94</v>
      </c>
      <c r="AA86">
        <v>1</v>
      </c>
      <c r="AB86" s="4">
        <f t="shared" si="7"/>
        <v>42402</v>
      </c>
      <c r="AC86">
        <v>5</v>
      </c>
      <c r="AD86">
        <v>5</v>
      </c>
      <c r="AE86">
        <v>5</v>
      </c>
      <c r="AF86">
        <v>5</v>
      </c>
      <c r="AG86">
        <v>5</v>
      </c>
      <c r="AH86">
        <v>5</v>
      </c>
      <c r="AJ86" s="7">
        <f t="shared" si="12"/>
        <v>25</v>
      </c>
      <c r="AK86">
        <v>5</v>
      </c>
      <c r="AL86" t="str">
        <f t="shared" si="13"/>
        <v>insert into gemba.GembaAuditNode select CONVERT(date,(CONVERT(datetime,42400,112)),101),'BB009',41,'Gemba Testing','5','5','5','5','5','','5','5','5','4','5','','5','5','5','5','0','','25','24','20','94',1,CONVERT(date,(CONVERT(datetime,42400,112)),101),'5','5','5','5','5','5','','25','5'</v>
      </c>
    </row>
    <row r="87" spans="1:38" x14ac:dyDescent="0.25">
      <c r="A87" s="4">
        <v>42403</v>
      </c>
      <c r="B87" t="s">
        <v>43</v>
      </c>
      <c r="C87">
        <v>41</v>
      </c>
      <c r="D87" t="s">
        <v>111</v>
      </c>
      <c r="E87">
        <v>5</v>
      </c>
      <c r="F87">
        <v>5</v>
      </c>
      <c r="G87">
        <v>5</v>
      </c>
      <c r="H87">
        <v>5</v>
      </c>
      <c r="I87">
        <v>5</v>
      </c>
      <c r="K87">
        <v>5</v>
      </c>
      <c r="L87">
        <v>5</v>
      </c>
      <c r="M87">
        <v>5</v>
      </c>
      <c r="N87">
        <v>4</v>
      </c>
      <c r="O87">
        <v>5</v>
      </c>
      <c r="Q87">
        <v>5</v>
      </c>
      <c r="R87">
        <v>5</v>
      </c>
      <c r="S87">
        <v>5</v>
      </c>
      <c r="T87">
        <v>5</v>
      </c>
      <c r="U87">
        <v>0</v>
      </c>
      <c r="W87" s="7">
        <f t="shared" si="8"/>
        <v>25</v>
      </c>
      <c r="X87" s="7">
        <f t="shared" si="9"/>
        <v>24</v>
      </c>
      <c r="Y87" s="7">
        <f t="shared" si="10"/>
        <v>20</v>
      </c>
      <c r="Z87" s="7">
        <f t="shared" si="11"/>
        <v>94</v>
      </c>
      <c r="AA87">
        <v>1</v>
      </c>
      <c r="AB87" s="4">
        <f t="shared" si="7"/>
        <v>42403</v>
      </c>
      <c r="AC87">
        <v>0</v>
      </c>
      <c r="AD87">
        <v>5</v>
      </c>
      <c r="AE87">
        <v>5</v>
      </c>
      <c r="AF87">
        <v>5</v>
      </c>
      <c r="AG87">
        <v>5</v>
      </c>
      <c r="AH87">
        <v>5</v>
      </c>
      <c r="AJ87" s="7">
        <f t="shared" si="12"/>
        <v>25</v>
      </c>
      <c r="AK87">
        <v>5</v>
      </c>
      <c r="AL87" t="str">
        <f t="shared" si="13"/>
        <v>insert into gemba.GembaAuditNode select CONVERT(date,(CONVERT(datetime,42401,112)),101),'BB010',41,'Gemba Testing','5','5','5','5','5','','5','5','5','4','5','','5','5','5','5','0','','25','24','20','94',1,CONVERT(date,(CONVERT(datetime,42401,112)),101),'0','5','5','5','5','5','','25','5'</v>
      </c>
    </row>
    <row r="88" spans="1:38" x14ac:dyDescent="0.25">
      <c r="A88" s="4">
        <v>42339</v>
      </c>
      <c r="B88" t="s">
        <v>33</v>
      </c>
      <c r="C88">
        <v>41</v>
      </c>
      <c r="D88" t="s">
        <v>111</v>
      </c>
      <c r="E88">
        <v>5</v>
      </c>
      <c r="F88">
        <v>5</v>
      </c>
      <c r="G88">
        <v>5</v>
      </c>
      <c r="H88">
        <v>5</v>
      </c>
      <c r="I88">
        <v>5</v>
      </c>
      <c r="K88">
        <v>0</v>
      </c>
      <c r="L88">
        <v>5</v>
      </c>
      <c r="M88">
        <v>5</v>
      </c>
      <c r="N88">
        <v>4</v>
      </c>
      <c r="O88">
        <v>5</v>
      </c>
      <c r="Q88">
        <v>5</v>
      </c>
      <c r="R88">
        <v>5</v>
      </c>
      <c r="S88">
        <v>5</v>
      </c>
      <c r="T88">
        <v>5</v>
      </c>
      <c r="U88">
        <v>0</v>
      </c>
      <c r="W88" s="7">
        <f t="shared" si="8"/>
        <v>25</v>
      </c>
      <c r="X88" s="7">
        <f t="shared" si="9"/>
        <v>19</v>
      </c>
      <c r="Y88" s="7">
        <f t="shared" si="10"/>
        <v>20</v>
      </c>
      <c r="Z88" s="7">
        <f t="shared" si="11"/>
        <v>89</v>
      </c>
      <c r="AA88">
        <v>1</v>
      </c>
      <c r="AB88" s="4">
        <f t="shared" si="7"/>
        <v>42339</v>
      </c>
      <c r="AC88">
        <v>0</v>
      </c>
      <c r="AD88">
        <v>5</v>
      </c>
      <c r="AE88">
        <v>5</v>
      </c>
      <c r="AF88">
        <v>5</v>
      </c>
      <c r="AG88">
        <v>5</v>
      </c>
      <c r="AH88">
        <v>5</v>
      </c>
      <c r="AJ88" s="7">
        <f t="shared" si="12"/>
        <v>25</v>
      </c>
      <c r="AK88">
        <v>5</v>
      </c>
      <c r="AL88" t="str">
        <f t="shared" si="13"/>
        <v>insert into gemba.GembaAuditNode select CONVERT(date,(CONVERT(datetime,42337,112)),101),'BB011',41,'Gemba Testing','5','5','5','5','5','','0','5','5','4','5','','5','5','5','5','0','','25','19','20','89',1,CONVERT(date,(CONVERT(datetime,42337,112)),101),'0','5','5','5','5','5','','25','5'</v>
      </c>
    </row>
    <row r="89" spans="1:38" x14ac:dyDescent="0.25">
      <c r="A89" s="4">
        <v>42340</v>
      </c>
      <c r="B89" t="s">
        <v>34</v>
      </c>
      <c r="C89">
        <v>17</v>
      </c>
      <c r="D89" t="s">
        <v>111</v>
      </c>
      <c r="E89">
        <v>5</v>
      </c>
      <c r="F89">
        <v>5</v>
      </c>
      <c r="G89">
        <v>5</v>
      </c>
      <c r="H89">
        <v>5</v>
      </c>
      <c r="I89">
        <v>5</v>
      </c>
      <c r="K89">
        <v>5</v>
      </c>
      <c r="L89">
        <v>0</v>
      </c>
      <c r="M89">
        <v>3</v>
      </c>
      <c r="N89">
        <v>4</v>
      </c>
      <c r="O89">
        <v>5</v>
      </c>
      <c r="Q89">
        <v>5</v>
      </c>
      <c r="R89">
        <v>5</v>
      </c>
      <c r="S89">
        <v>5</v>
      </c>
      <c r="T89">
        <v>5</v>
      </c>
      <c r="U89">
        <v>0</v>
      </c>
      <c r="W89" s="7">
        <f t="shared" si="8"/>
        <v>25</v>
      </c>
      <c r="X89" s="7">
        <f t="shared" si="9"/>
        <v>17</v>
      </c>
      <c r="Y89" s="7">
        <f t="shared" si="10"/>
        <v>20</v>
      </c>
      <c r="Z89" s="7">
        <f t="shared" si="11"/>
        <v>87</v>
      </c>
      <c r="AA89">
        <v>1</v>
      </c>
      <c r="AB89" s="4">
        <f t="shared" si="7"/>
        <v>42340</v>
      </c>
      <c r="AC89">
        <v>0</v>
      </c>
      <c r="AD89">
        <v>5</v>
      </c>
      <c r="AE89">
        <v>5</v>
      </c>
      <c r="AF89">
        <v>5</v>
      </c>
      <c r="AG89">
        <v>5</v>
      </c>
      <c r="AH89">
        <v>5</v>
      </c>
      <c r="AJ89" s="7">
        <f t="shared" si="12"/>
        <v>25</v>
      </c>
      <c r="AK89">
        <v>5</v>
      </c>
      <c r="AL89" t="str">
        <f t="shared" si="13"/>
        <v>insert into gemba.GembaAuditNode select CONVERT(date,(CONVERT(datetime,42338,112)),101),'BB012',17,'Gemba Testing','5','5','5','5','5','','5','0','3','4','5','','5','5','5','5','0','','25','17','20','87',1,CONVERT(date,(CONVERT(datetime,42338,112)),101),'0','5','5','5','5','5','','25','5'</v>
      </c>
    </row>
    <row r="90" spans="1:38" x14ac:dyDescent="0.25">
      <c r="A90" s="4">
        <v>42341</v>
      </c>
      <c r="B90" t="s">
        <v>35</v>
      </c>
      <c r="C90">
        <v>17</v>
      </c>
      <c r="D90" t="s">
        <v>111</v>
      </c>
      <c r="E90">
        <v>5</v>
      </c>
      <c r="F90">
        <v>5</v>
      </c>
      <c r="G90">
        <v>5</v>
      </c>
      <c r="H90">
        <v>5</v>
      </c>
      <c r="I90">
        <v>5</v>
      </c>
      <c r="K90">
        <v>5</v>
      </c>
      <c r="L90">
        <v>5</v>
      </c>
      <c r="M90">
        <v>5</v>
      </c>
      <c r="N90">
        <v>4</v>
      </c>
      <c r="O90">
        <v>5</v>
      </c>
      <c r="Q90">
        <v>5</v>
      </c>
      <c r="R90">
        <v>5</v>
      </c>
      <c r="S90">
        <v>5</v>
      </c>
      <c r="T90">
        <v>5</v>
      </c>
      <c r="U90">
        <v>0</v>
      </c>
      <c r="W90" s="7">
        <f t="shared" si="8"/>
        <v>25</v>
      </c>
      <c r="X90" s="7">
        <f t="shared" si="9"/>
        <v>24</v>
      </c>
      <c r="Y90" s="7">
        <f t="shared" si="10"/>
        <v>20</v>
      </c>
      <c r="Z90" s="7">
        <f t="shared" si="11"/>
        <v>94</v>
      </c>
      <c r="AA90">
        <v>1</v>
      </c>
      <c r="AB90" s="4">
        <f t="shared" si="7"/>
        <v>42341</v>
      </c>
      <c r="AC90">
        <v>0</v>
      </c>
      <c r="AD90">
        <v>5</v>
      </c>
      <c r="AE90">
        <v>5</v>
      </c>
      <c r="AF90">
        <v>5</v>
      </c>
      <c r="AG90">
        <v>5</v>
      </c>
      <c r="AH90">
        <v>5</v>
      </c>
      <c r="AJ90" s="7">
        <f t="shared" si="12"/>
        <v>25</v>
      </c>
      <c r="AK90">
        <v>5</v>
      </c>
      <c r="AL90" t="str">
        <f t="shared" si="13"/>
        <v>insert into gemba.GembaAuditNode select CONVERT(date,(CONVERT(datetime,42339,112)),101),'BB013',17,'Gemba Testing','5','5','5','5','5','','5','5','5','4','5','','5','5','5','5','0','','25','24','20','94',1,CONVERT(date,(CONVERT(datetime,42339,112)),101),'0','5','5','5','5','5','','25','5'</v>
      </c>
    </row>
    <row r="91" spans="1:38" x14ac:dyDescent="0.25">
      <c r="A91" s="4">
        <v>42342</v>
      </c>
      <c r="B91" t="s">
        <v>57</v>
      </c>
      <c r="C91">
        <v>17</v>
      </c>
      <c r="D91" t="s">
        <v>111</v>
      </c>
      <c r="E91">
        <v>5</v>
      </c>
      <c r="F91">
        <v>5</v>
      </c>
      <c r="G91">
        <v>5</v>
      </c>
      <c r="H91">
        <v>5</v>
      </c>
      <c r="I91">
        <v>5</v>
      </c>
      <c r="K91">
        <v>5</v>
      </c>
      <c r="L91">
        <v>5</v>
      </c>
      <c r="M91">
        <v>5</v>
      </c>
      <c r="N91">
        <v>4</v>
      </c>
      <c r="O91">
        <v>5</v>
      </c>
      <c r="Q91">
        <v>5</v>
      </c>
      <c r="R91">
        <v>5</v>
      </c>
      <c r="S91">
        <v>5</v>
      </c>
      <c r="T91">
        <v>5</v>
      </c>
      <c r="U91">
        <v>0</v>
      </c>
      <c r="W91" s="7">
        <f t="shared" si="8"/>
        <v>25</v>
      </c>
      <c r="X91" s="7">
        <f t="shared" si="9"/>
        <v>24</v>
      </c>
      <c r="Y91" s="7">
        <f t="shared" si="10"/>
        <v>20</v>
      </c>
      <c r="Z91" s="7">
        <f t="shared" si="11"/>
        <v>94</v>
      </c>
      <c r="AA91">
        <v>1</v>
      </c>
      <c r="AB91" s="4">
        <f t="shared" si="7"/>
        <v>42342</v>
      </c>
      <c r="AC91">
        <v>0</v>
      </c>
      <c r="AD91">
        <v>5</v>
      </c>
      <c r="AE91">
        <v>5</v>
      </c>
      <c r="AF91">
        <v>5</v>
      </c>
      <c r="AG91">
        <v>5</v>
      </c>
      <c r="AH91">
        <v>5</v>
      </c>
      <c r="AJ91" s="7">
        <f t="shared" si="12"/>
        <v>25</v>
      </c>
      <c r="AK91">
        <v>5</v>
      </c>
      <c r="AL91" t="str">
        <f t="shared" si="13"/>
        <v>insert into gemba.GembaAuditNode select CONVERT(date,(CONVERT(datetime,42340,112)),101),'BB014',17,'Gemba Testing','5','5','5','5','5','','5','5','5','4','5','','5','5','5','5','0','','25','24','20','94',1,CONVERT(date,(CONVERT(datetime,42340,112)),101),'0','5','5','5','5','5','','25','5'</v>
      </c>
    </row>
    <row r="92" spans="1:38" x14ac:dyDescent="0.25">
      <c r="A92" s="4">
        <v>42343</v>
      </c>
      <c r="B92" t="s">
        <v>58</v>
      </c>
      <c r="C92">
        <v>41</v>
      </c>
      <c r="D92" t="s">
        <v>111</v>
      </c>
      <c r="E92">
        <v>5</v>
      </c>
      <c r="F92">
        <v>5</v>
      </c>
      <c r="G92">
        <v>5</v>
      </c>
      <c r="H92">
        <v>5</v>
      </c>
      <c r="I92">
        <v>5</v>
      </c>
      <c r="K92">
        <v>5</v>
      </c>
      <c r="L92">
        <v>5</v>
      </c>
      <c r="M92">
        <v>5</v>
      </c>
      <c r="N92">
        <v>4</v>
      </c>
      <c r="O92">
        <v>5</v>
      </c>
      <c r="Q92">
        <v>5</v>
      </c>
      <c r="R92">
        <v>5</v>
      </c>
      <c r="S92">
        <v>5</v>
      </c>
      <c r="T92">
        <v>5</v>
      </c>
      <c r="U92">
        <v>0</v>
      </c>
      <c r="W92" s="7">
        <f t="shared" si="8"/>
        <v>25</v>
      </c>
      <c r="X92" s="7">
        <f t="shared" si="9"/>
        <v>24</v>
      </c>
      <c r="Y92" s="7">
        <f t="shared" si="10"/>
        <v>20</v>
      </c>
      <c r="Z92" s="7">
        <f t="shared" si="11"/>
        <v>94</v>
      </c>
      <c r="AA92">
        <v>1</v>
      </c>
      <c r="AB92" s="4">
        <f t="shared" si="7"/>
        <v>42343</v>
      </c>
      <c r="AC92">
        <v>0</v>
      </c>
      <c r="AD92">
        <v>5</v>
      </c>
      <c r="AE92">
        <v>5</v>
      </c>
      <c r="AF92">
        <v>5</v>
      </c>
      <c r="AG92">
        <v>5</v>
      </c>
      <c r="AH92">
        <v>5</v>
      </c>
      <c r="AJ92" s="7">
        <f t="shared" si="12"/>
        <v>25</v>
      </c>
      <c r="AK92">
        <v>5</v>
      </c>
      <c r="AL92" t="str">
        <f t="shared" si="13"/>
        <v>insert into gemba.GembaAuditNode select CONVERT(date,(CONVERT(datetime,42341,112)),101),'BB015',41,'Gemba Testing','5','5','5','5','5','','5','5','5','4','5','','5','5','5','5','0','','25','24','20','94',1,CONVERT(date,(CONVERT(datetime,42341,112)),101),'0','5','5','5','5','5','','25','5'</v>
      </c>
    </row>
    <row r="93" spans="1:38" x14ac:dyDescent="0.25">
      <c r="A93" s="4">
        <v>42344</v>
      </c>
      <c r="B93" t="s">
        <v>36</v>
      </c>
      <c r="C93">
        <v>41</v>
      </c>
      <c r="D93" t="s">
        <v>111</v>
      </c>
      <c r="E93">
        <v>5</v>
      </c>
      <c r="F93">
        <v>5</v>
      </c>
      <c r="G93">
        <v>5</v>
      </c>
      <c r="H93">
        <v>5</v>
      </c>
      <c r="I93">
        <v>5</v>
      </c>
      <c r="K93">
        <v>5</v>
      </c>
      <c r="L93">
        <v>5</v>
      </c>
      <c r="M93">
        <v>5</v>
      </c>
      <c r="N93">
        <v>4</v>
      </c>
      <c r="O93">
        <v>5</v>
      </c>
      <c r="Q93">
        <v>5</v>
      </c>
      <c r="R93">
        <v>5</v>
      </c>
      <c r="S93">
        <v>5</v>
      </c>
      <c r="T93">
        <v>5</v>
      </c>
      <c r="U93">
        <v>0</v>
      </c>
      <c r="W93" s="7">
        <f t="shared" si="8"/>
        <v>25</v>
      </c>
      <c r="X93" s="7">
        <f t="shared" si="9"/>
        <v>24</v>
      </c>
      <c r="Y93" s="7">
        <f t="shared" si="10"/>
        <v>20</v>
      </c>
      <c r="Z93" s="7">
        <f t="shared" si="11"/>
        <v>94</v>
      </c>
      <c r="AA93">
        <v>1</v>
      </c>
      <c r="AB93" s="4">
        <f t="shared" si="7"/>
        <v>42344</v>
      </c>
      <c r="AC93">
        <v>0</v>
      </c>
      <c r="AD93">
        <v>5</v>
      </c>
      <c r="AE93">
        <v>5</v>
      </c>
      <c r="AF93">
        <v>5</v>
      </c>
      <c r="AG93">
        <v>5</v>
      </c>
      <c r="AH93">
        <v>5</v>
      </c>
      <c r="AJ93" s="7">
        <f t="shared" si="12"/>
        <v>25</v>
      </c>
      <c r="AK93">
        <v>5</v>
      </c>
      <c r="AL93" t="str">
        <f t="shared" si="13"/>
        <v>insert into gemba.GembaAuditNode select CONVERT(date,(CONVERT(datetime,42342,112)),101),'BB016',41,'Gemba Testing','5','5','5','5','5','','5','5','5','4','5','','5','5','5','5','0','','25','24','20','94',1,CONVERT(date,(CONVERT(datetime,42342,112)),101),'0','5','5','5','5','5','','25','5'</v>
      </c>
    </row>
    <row r="94" spans="1:38" x14ac:dyDescent="0.25">
      <c r="A94" s="4">
        <v>42345</v>
      </c>
      <c r="B94" t="s">
        <v>59</v>
      </c>
      <c r="C94">
        <v>41</v>
      </c>
      <c r="D94" t="s">
        <v>111</v>
      </c>
      <c r="E94">
        <v>5</v>
      </c>
      <c r="F94">
        <v>5</v>
      </c>
      <c r="G94">
        <v>5</v>
      </c>
      <c r="H94">
        <v>5</v>
      </c>
      <c r="I94">
        <v>5</v>
      </c>
      <c r="K94">
        <v>5</v>
      </c>
      <c r="L94">
        <v>5</v>
      </c>
      <c r="M94">
        <v>5</v>
      </c>
      <c r="N94">
        <v>4</v>
      </c>
      <c r="O94">
        <v>5</v>
      </c>
      <c r="Q94">
        <v>5</v>
      </c>
      <c r="R94">
        <v>5</v>
      </c>
      <c r="S94">
        <v>5</v>
      </c>
      <c r="T94">
        <v>5</v>
      </c>
      <c r="U94">
        <v>0</v>
      </c>
      <c r="W94" s="7">
        <f t="shared" si="8"/>
        <v>25</v>
      </c>
      <c r="X94" s="7">
        <f t="shared" si="9"/>
        <v>24</v>
      </c>
      <c r="Y94" s="7">
        <f t="shared" si="10"/>
        <v>20</v>
      </c>
      <c r="Z94" s="7">
        <f t="shared" si="11"/>
        <v>94</v>
      </c>
      <c r="AA94">
        <v>1</v>
      </c>
      <c r="AB94" s="4">
        <f t="shared" si="7"/>
        <v>42345</v>
      </c>
      <c r="AC94">
        <v>0</v>
      </c>
      <c r="AD94">
        <v>5</v>
      </c>
      <c r="AE94">
        <v>5</v>
      </c>
      <c r="AF94">
        <v>5</v>
      </c>
      <c r="AG94">
        <v>5</v>
      </c>
      <c r="AH94">
        <v>5</v>
      </c>
      <c r="AJ94" s="7">
        <f t="shared" si="12"/>
        <v>25</v>
      </c>
      <c r="AK94">
        <v>5</v>
      </c>
      <c r="AL94" t="str">
        <f t="shared" si="13"/>
        <v>insert into gemba.GembaAuditNode select CONVERT(date,(CONVERT(datetime,42343,112)),101),'BB017',41,'Gemba Testing','5','5','5','5','5','','5','5','5','4','5','','5','5','5','5','0','','25','24','20','94',1,CONVERT(date,(CONVERT(datetime,42343,112)),101),'0','5','5','5','5','5','','25','5'</v>
      </c>
    </row>
    <row r="95" spans="1:38" x14ac:dyDescent="0.25">
      <c r="A95" s="4">
        <v>42346</v>
      </c>
      <c r="B95" t="s">
        <v>103</v>
      </c>
      <c r="C95">
        <v>41</v>
      </c>
      <c r="D95" t="s">
        <v>111</v>
      </c>
      <c r="E95">
        <v>5</v>
      </c>
      <c r="F95">
        <v>5</v>
      </c>
      <c r="G95">
        <v>5</v>
      </c>
      <c r="H95">
        <v>5</v>
      </c>
      <c r="I95">
        <v>5</v>
      </c>
      <c r="K95">
        <v>5</v>
      </c>
      <c r="L95">
        <v>0</v>
      </c>
      <c r="M95">
        <v>5</v>
      </c>
      <c r="N95">
        <v>4</v>
      </c>
      <c r="O95">
        <v>5</v>
      </c>
      <c r="Q95">
        <v>5</v>
      </c>
      <c r="R95">
        <v>5</v>
      </c>
      <c r="S95">
        <v>5</v>
      </c>
      <c r="T95">
        <v>5</v>
      </c>
      <c r="U95">
        <v>0</v>
      </c>
      <c r="W95" s="7">
        <f t="shared" si="8"/>
        <v>25</v>
      </c>
      <c r="X95" s="7">
        <f t="shared" si="9"/>
        <v>19</v>
      </c>
      <c r="Y95" s="7">
        <f t="shared" si="10"/>
        <v>20</v>
      </c>
      <c r="Z95" s="7">
        <f t="shared" si="11"/>
        <v>89</v>
      </c>
      <c r="AA95">
        <v>1</v>
      </c>
      <c r="AB95" s="4">
        <f t="shared" si="7"/>
        <v>42346</v>
      </c>
      <c r="AC95">
        <v>0</v>
      </c>
      <c r="AD95">
        <v>5</v>
      </c>
      <c r="AE95">
        <v>5</v>
      </c>
      <c r="AF95">
        <v>5</v>
      </c>
      <c r="AG95">
        <v>5</v>
      </c>
      <c r="AH95">
        <v>5</v>
      </c>
      <c r="AJ95" s="7">
        <f t="shared" si="12"/>
        <v>25</v>
      </c>
      <c r="AK95">
        <v>5</v>
      </c>
      <c r="AL95" t="str">
        <f t="shared" si="13"/>
        <v>insert into gemba.GembaAuditNode select CONVERT(date,(CONVERT(datetime,42344,112)),101),'BB018',41,'Gemba Testing','5','5','5','5','5','','5','0','5','4','5','','5','5','5','5','0','','25','19','20','89',1,CONVERT(date,(CONVERT(datetime,42344,112)),101),'0','5','5','5','5','5','','25','5'</v>
      </c>
    </row>
    <row r="96" spans="1:38" x14ac:dyDescent="0.25">
      <c r="A96" s="4">
        <v>42347</v>
      </c>
      <c r="B96" t="s">
        <v>37</v>
      </c>
      <c r="C96">
        <v>41</v>
      </c>
      <c r="D96" t="s">
        <v>111</v>
      </c>
      <c r="E96">
        <v>5</v>
      </c>
      <c r="F96">
        <v>5</v>
      </c>
      <c r="G96">
        <v>5</v>
      </c>
      <c r="H96">
        <v>5</v>
      </c>
      <c r="I96">
        <v>5</v>
      </c>
      <c r="K96">
        <v>5</v>
      </c>
      <c r="L96">
        <v>5</v>
      </c>
      <c r="M96">
        <v>5</v>
      </c>
      <c r="N96">
        <v>4</v>
      </c>
      <c r="O96">
        <v>5</v>
      </c>
      <c r="Q96">
        <v>5</v>
      </c>
      <c r="R96">
        <v>5</v>
      </c>
      <c r="S96">
        <v>5</v>
      </c>
      <c r="T96">
        <v>5</v>
      </c>
      <c r="U96">
        <v>0</v>
      </c>
      <c r="W96" s="7">
        <f t="shared" si="8"/>
        <v>25</v>
      </c>
      <c r="X96" s="7">
        <f t="shared" si="9"/>
        <v>24</v>
      </c>
      <c r="Y96" s="7">
        <f t="shared" si="10"/>
        <v>20</v>
      </c>
      <c r="Z96" s="7">
        <f t="shared" si="11"/>
        <v>94</v>
      </c>
      <c r="AA96">
        <v>1</v>
      </c>
      <c r="AB96" s="4">
        <f t="shared" si="7"/>
        <v>42347</v>
      </c>
      <c r="AC96">
        <v>0</v>
      </c>
      <c r="AD96">
        <v>5</v>
      </c>
      <c r="AE96">
        <v>5</v>
      </c>
      <c r="AF96">
        <v>5</v>
      </c>
      <c r="AG96">
        <v>5</v>
      </c>
      <c r="AH96">
        <v>5</v>
      </c>
      <c r="AJ96" s="7">
        <f t="shared" si="12"/>
        <v>25</v>
      </c>
      <c r="AK96">
        <v>5</v>
      </c>
      <c r="AL96" t="str">
        <f t="shared" si="13"/>
        <v>insert into gemba.GembaAuditNode select CONVERT(date,(CONVERT(datetime,42345,112)),101),'BB019',41,'Gemba Testing','5','5','5','5','5','','5','5','5','4','5','','5','5','5','5','0','','25','24','20','94',1,CONVERT(date,(CONVERT(datetime,42345,112)),101),'0','5','5','5','5','5','','25','5'</v>
      </c>
    </row>
    <row r="97" spans="1:38" x14ac:dyDescent="0.25">
      <c r="A97" s="4">
        <v>42348</v>
      </c>
      <c r="B97" t="s">
        <v>38</v>
      </c>
      <c r="C97">
        <v>41</v>
      </c>
      <c r="D97" t="s">
        <v>111</v>
      </c>
      <c r="E97">
        <v>5</v>
      </c>
      <c r="F97">
        <v>5</v>
      </c>
      <c r="G97">
        <v>5</v>
      </c>
      <c r="H97">
        <v>5</v>
      </c>
      <c r="I97">
        <v>5</v>
      </c>
      <c r="K97">
        <v>5</v>
      </c>
      <c r="L97">
        <v>5</v>
      </c>
      <c r="M97">
        <v>3</v>
      </c>
      <c r="N97">
        <v>4</v>
      </c>
      <c r="O97">
        <v>5</v>
      </c>
      <c r="Q97">
        <v>5</v>
      </c>
      <c r="R97">
        <v>5</v>
      </c>
      <c r="S97">
        <v>5</v>
      </c>
      <c r="T97">
        <v>5</v>
      </c>
      <c r="U97">
        <v>0</v>
      </c>
      <c r="W97" s="7">
        <f t="shared" si="8"/>
        <v>25</v>
      </c>
      <c r="X97" s="7">
        <f t="shared" si="9"/>
        <v>22</v>
      </c>
      <c r="Y97" s="7">
        <f t="shared" si="10"/>
        <v>20</v>
      </c>
      <c r="Z97" s="7">
        <f t="shared" si="11"/>
        <v>92</v>
      </c>
      <c r="AA97">
        <v>1</v>
      </c>
      <c r="AB97" s="4">
        <f t="shared" si="7"/>
        <v>42348</v>
      </c>
      <c r="AC97">
        <v>0</v>
      </c>
      <c r="AD97">
        <v>5</v>
      </c>
      <c r="AE97">
        <v>5</v>
      </c>
      <c r="AF97">
        <v>5</v>
      </c>
      <c r="AG97">
        <v>5</v>
      </c>
      <c r="AH97">
        <v>5</v>
      </c>
      <c r="AJ97" s="7">
        <f t="shared" si="12"/>
        <v>25</v>
      </c>
      <c r="AK97">
        <v>5</v>
      </c>
      <c r="AL97" t="str">
        <f t="shared" si="13"/>
        <v>insert into gemba.GembaAuditNode select CONVERT(date,(CONVERT(datetime,42346,112)),101),'BB020',41,'Gemba Testing','5','5','5','5','5','','5','5','3','4','5','','5','5','5','5','0','','25','22','20','92',1,CONVERT(date,(CONVERT(datetime,42346,112)),101),'0','5','5','5','5','5','','25','5'</v>
      </c>
    </row>
    <row r="98" spans="1:38" x14ac:dyDescent="0.25">
      <c r="A98" s="4">
        <v>42349</v>
      </c>
      <c r="B98" t="s">
        <v>104</v>
      </c>
      <c r="C98">
        <v>41</v>
      </c>
      <c r="D98" t="s">
        <v>111</v>
      </c>
      <c r="E98">
        <v>5</v>
      </c>
      <c r="F98">
        <v>5</v>
      </c>
      <c r="G98">
        <v>5</v>
      </c>
      <c r="H98">
        <v>5</v>
      </c>
      <c r="I98">
        <v>5</v>
      </c>
      <c r="K98">
        <v>5</v>
      </c>
      <c r="L98">
        <v>5</v>
      </c>
      <c r="M98">
        <v>5</v>
      </c>
      <c r="N98">
        <v>4</v>
      </c>
      <c r="O98">
        <v>5</v>
      </c>
      <c r="Q98">
        <v>5</v>
      </c>
      <c r="R98">
        <v>5</v>
      </c>
      <c r="S98">
        <v>5</v>
      </c>
      <c r="T98">
        <v>5</v>
      </c>
      <c r="U98">
        <v>0</v>
      </c>
      <c r="W98" s="7">
        <f t="shared" si="8"/>
        <v>25</v>
      </c>
      <c r="X98" s="7">
        <f t="shared" si="9"/>
        <v>24</v>
      </c>
      <c r="Y98" s="7">
        <f t="shared" si="10"/>
        <v>20</v>
      </c>
      <c r="Z98" s="7">
        <f t="shared" si="11"/>
        <v>94</v>
      </c>
      <c r="AA98">
        <v>1</v>
      </c>
      <c r="AB98" s="4">
        <f t="shared" si="7"/>
        <v>42349</v>
      </c>
      <c r="AC98">
        <v>0</v>
      </c>
      <c r="AD98">
        <v>5</v>
      </c>
      <c r="AE98">
        <v>5</v>
      </c>
      <c r="AF98">
        <v>5</v>
      </c>
      <c r="AG98">
        <v>5</v>
      </c>
      <c r="AH98">
        <v>5</v>
      </c>
      <c r="AJ98" s="7">
        <f t="shared" si="12"/>
        <v>25</v>
      </c>
      <c r="AK98">
        <v>5</v>
      </c>
      <c r="AL98" t="str">
        <f t="shared" si="13"/>
        <v>insert into gemba.GembaAuditNode select CONVERT(date,(CONVERT(datetime,42347,112)),101),'BB021',41,'Gemba Testing','5','5','5','5','5','','5','5','5','4','5','','5','5','5','5','0','','25','24','20','94',1,CONVERT(date,(CONVERT(datetime,42347,112)),101),'0','5','5','5','5','5','','25','5'</v>
      </c>
    </row>
    <row r="99" spans="1:38" x14ac:dyDescent="0.25">
      <c r="A99" s="4">
        <v>42350</v>
      </c>
      <c r="B99" t="s">
        <v>105</v>
      </c>
      <c r="C99">
        <v>41</v>
      </c>
      <c r="D99" t="s">
        <v>111</v>
      </c>
      <c r="E99">
        <v>5</v>
      </c>
      <c r="F99">
        <v>5</v>
      </c>
      <c r="G99">
        <v>5</v>
      </c>
      <c r="H99">
        <v>5</v>
      </c>
      <c r="I99">
        <v>5</v>
      </c>
      <c r="K99">
        <v>5</v>
      </c>
      <c r="L99">
        <v>5</v>
      </c>
      <c r="M99">
        <v>5</v>
      </c>
      <c r="N99">
        <v>4</v>
      </c>
      <c r="O99">
        <v>5</v>
      </c>
      <c r="Q99">
        <v>5</v>
      </c>
      <c r="R99">
        <v>5</v>
      </c>
      <c r="S99">
        <v>5</v>
      </c>
      <c r="T99">
        <v>5</v>
      </c>
      <c r="U99">
        <v>0</v>
      </c>
      <c r="W99" s="7">
        <f t="shared" si="8"/>
        <v>25</v>
      </c>
      <c r="X99" s="7">
        <f t="shared" si="9"/>
        <v>24</v>
      </c>
      <c r="Y99" s="7">
        <f t="shared" si="10"/>
        <v>20</v>
      </c>
      <c r="Z99" s="7">
        <f t="shared" si="11"/>
        <v>94</v>
      </c>
      <c r="AA99">
        <v>1</v>
      </c>
      <c r="AB99" s="4">
        <f t="shared" si="7"/>
        <v>42350</v>
      </c>
      <c r="AC99">
        <v>0</v>
      </c>
      <c r="AD99">
        <v>5</v>
      </c>
      <c r="AE99">
        <v>5</v>
      </c>
      <c r="AF99">
        <v>5</v>
      </c>
      <c r="AG99">
        <v>5</v>
      </c>
      <c r="AH99">
        <v>5</v>
      </c>
      <c r="AJ99" s="7">
        <f t="shared" si="12"/>
        <v>25</v>
      </c>
      <c r="AK99">
        <v>5</v>
      </c>
      <c r="AL99" t="str">
        <f t="shared" si="13"/>
        <v>insert into gemba.GembaAuditNode select CONVERT(date,(CONVERT(datetime,42348,112)),101),'BB022',41,'Gemba Testing','5','5','5','5','5','','5','5','5','4','5','','5','5','5','5','0','','25','24','20','94',1,CONVERT(date,(CONVERT(datetime,42348,112)),101),'0','5','5','5','5','5','','25','5'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"/>
  <sheetViews>
    <sheetView workbookViewId="0">
      <selection activeCell="F6" sqref="F6"/>
    </sheetView>
  </sheetViews>
  <sheetFormatPr defaultRowHeight="15" x14ac:dyDescent="0.25"/>
  <cols>
    <col min="1" max="1" width="10.28515625" bestFit="1" customWidth="1"/>
    <col min="2" max="2" width="7" bestFit="1" customWidth="1"/>
    <col min="3" max="3" width="8" bestFit="1" customWidth="1"/>
    <col min="4" max="4" width="7" bestFit="1" customWidth="1"/>
    <col min="5" max="5" width="20.7109375" bestFit="1" customWidth="1"/>
    <col min="6" max="6" width="13.7109375" style="4" customWidth="1"/>
    <col min="7" max="7" width="4.7109375" bestFit="1" customWidth="1"/>
    <col min="8" max="8" width="11.7109375" bestFit="1" customWidth="1"/>
    <col min="9" max="9" width="19.7109375" style="5" customWidth="1"/>
    <col min="10" max="10" width="21.42578125" style="6" customWidth="1"/>
  </cols>
  <sheetData>
    <row r="1" spans="1:10" x14ac:dyDescent="0.25">
      <c r="A1" t="s">
        <v>0</v>
      </c>
      <c r="B1" t="s">
        <v>1</v>
      </c>
      <c r="C1" t="s">
        <v>1</v>
      </c>
      <c r="D1" t="s">
        <v>60</v>
      </c>
      <c r="F1" s="4" t="s">
        <v>62</v>
      </c>
      <c r="G1" t="s">
        <v>63</v>
      </c>
      <c r="H1" t="s">
        <v>64</v>
      </c>
      <c r="I1" s="5" t="s">
        <v>65</v>
      </c>
      <c r="J1" s="6" t="s">
        <v>66</v>
      </c>
    </row>
    <row r="2" spans="1:10" x14ac:dyDescent="0.25">
      <c r="A2" t="s">
        <v>28</v>
      </c>
      <c r="B2">
        <v>18</v>
      </c>
      <c r="C2" t="str">
        <f>RIGHT(("000000"&amp;B2),7)</f>
        <v>0000018</v>
      </c>
      <c r="D2">
        <v>10</v>
      </c>
      <c r="E2" t="s">
        <v>61</v>
      </c>
      <c r="F2" s="4">
        <v>42403</v>
      </c>
      <c r="G2">
        <v>1</v>
      </c>
      <c r="H2">
        <v>3</v>
      </c>
      <c r="I2" s="5" t="str">
        <f>"insert into scan.ScanBatch select '"&amp;A2&amp;"',(select BlueBinUserID from bluebin.BlueBinUser where UserLogin = '"&amp;E2&amp;"'),1,0,CONVERT(date,(CONVERT(datetime,"&amp;F2-2&amp;",112)),101)"</f>
        <v>insert into scan.ScanBatch select 'BB001',(select BlueBinUserID from bluebin.BlueBinUser where UserLogin = 'gbutler@bluebin.com'),1,0,CONVERT(date,(CONVERT(datetime,42401,112)),101)</v>
      </c>
      <c r="J2" s="6" t="str">
        <f>"insert into scan.ScanLine select '"&amp;H2&amp;"','"&amp;G2&amp;"','"&amp;C2&amp;"','"&amp;D2&amp;"',1,0,CONVERT(date,(CONVERT(datetime,"&amp;F2-2&amp;",112)),101)"</f>
        <v>insert into scan.ScanLine select '3','1','0000018','10',1,0,CONVERT(date,(CONVERT(datetime,42401,112)),101)</v>
      </c>
    </row>
    <row r="3" spans="1:10" x14ac:dyDescent="0.25">
      <c r="A3" t="s">
        <v>28</v>
      </c>
      <c r="B3">
        <v>5240</v>
      </c>
      <c r="C3" t="str">
        <f t="shared" ref="C3:C48" si="0">RIGHT(("000000"&amp;B3),7)</f>
        <v>0005240</v>
      </c>
      <c r="D3">
        <v>1</v>
      </c>
      <c r="E3" t="s">
        <v>61</v>
      </c>
      <c r="F3" s="4">
        <v>42403</v>
      </c>
      <c r="G3">
        <v>2</v>
      </c>
      <c r="H3">
        <v>3</v>
      </c>
      <c r="J3" s="6" t="str">
        <f t="shared" ref="J3:J29" si="1">"insert into scan.ScanLine select '"&amp;H3&amp;"','"&amp;G3&amp;"','"&amp;C3&amp;"','"&amp;D3&amp;"',1,0,CONVERT(date,(CONVERT(datetime,"&amp;F3-2&amp;",112)),101)"</f>
        <v>insert into scan.ScanLine select '3','2','0005240','1',1,0,CONVERT(date,(CONVERT(datetime,42401,112)),101)</v>
      </c>
    </row>
    <row r="4" spans="1:10" x14ac:dyDescent="0.25">
      <c r="A4" t="s">
        <v>28</v>
      </c>
      <c r="B4">
        <v>8673</v>
      </c>
      <c r="C4" t="str">
        <f t="shared" si="0"/>
        <v>0008673</v>
      </c>
      <c r="D4">
        <v>1</v>
      </c>
      <c r="E4" t="s">
        <v>61</v>
      </c>
      <c r="F4" s="4">
        <v>42403</v>
      </c>
      <c r="G4">
        <v>3</v>
      </c>
      <c r="H4">
        <v>3</v>
      </c>
      <c r="J4" s="6" t="str">
        <f t="shared" si="1"/>
        <v>insert into scan.ScanLine select '3','3','0008673','1',1,0,CONVERT(date,(CONVERT(datetime,42401,112)),101)</v>
      </c>
    </row>
    <row r="5" spans="1:10" x14ac:dyDescent="0.25">
      <c r="A5" t="s">
        <v>28</v>
      </c>
      <c r="B5">
        <v>8675</v>
      </c>
      <c r="C5" t="str">
        <f t="shared" si="0"/>
        <v>0008675</v>
      </c>
      <c r="D5">
        <v>2</v>
      </c>
      <c r="E5" t="s">
        <v>61</v>
      </c>
      <c r="F5" s="4">
        <v>42403</v>
      </c>
      <c r="G5">
        <v>4</v>
      </c>
      <c r="H5">
        <v>3</v>
      </c>
      <c r="J5" s="6" t="str">
        <f t="shared" si="1"/>
        <v>insert into scan.ScanLine select '3','4','0008675','2',1,0,CONVERT(date,(CONVERT(datetime,42401,112)),101)</v>
      </c>
    </row>
    <row r="6" spans="1:10" x14ac:dyDescent="0.25">
      <c r="A6" t="s">
        <v>28</v>
      </c>
      <c r="B6">
        <v>8720</v>
      </c>
      <c r="C6" t="str">
        <f t="shared" si="0"/>
        <v>0008720</v>
      </c>
      <c r="D6">
        <v>1</v>
      </c>
      <c r="E6" t="s">
        <v>61</v>
      </c>
      <c r="F6" s="4">
        <v>42403</v>
      </c>
      <c r="G6">
        <v>5</v>
      </c>
      <c r="H6">
        <v>3</v>
      </c>
      <c r="J6" s="6" t="str">
        <f t="shared" si="1"/>
        <v>insert into scan.ScanLine select '3','5','0008720','1',1,0,CONVERT(date,(CONVERT(datetime,42401,112)),101)</v>
      </c>
    </row>
    <row r="7" spans="1:10" x14ac:dyDescent="0.25">
      <c r="A7" t="s">
        <v>29</v>
      </c>
      <c r="B7">
        <v>3892</v>
      </c>
      <c r="C7" t="str">
        <f t="shared" si="0"/>
        <v>0003892</v>
      </c>
      <c r="D7">
        <v>1</v>
      </c>
      <c r="E7" t="s">
        <v>61</v>
      </c>
      <c r="F7" s="4">
        <v>42403</v>
      </c>
      <c r="G7">
        <v>1</v>
      </c>
      <c r="H7">
        <v>14</v>
      </c>
      <c r="I7" s="5" t="str">
        <f>"insert into scan.ScanBatch select '"&amp;A7&amp;"',(select BlueBinUserID from bluebin.BlueBinUser where UserLogin = '"&amp;E7&amp;"'),1,0,CONVERT(date,(CONVERT(datetime,"&amp;F7-2&amp;",112)),101)"</f>
        <v>insert into scan.ScanBatch select 'BB002',(select BlueBinUserID from bluebin.BlueBinUser where UserLogin = 'gbutler@bluebin.com'),1,0,CONVERT(date,(CONVERT(datetime,42401,112)),101)</v>
      </c>
      <c r="J7" s="6" t="str">
        <f t="shared" si="1"/>
        <v>insert into scan.ScanLine select '14','1','0003892','1',1,0,CONVERT(date,(CONVERT(datetime,42401,112)),101)</v>
      </c>
    </row>
    <row r="8" spans="1:10" x14ac:dyDescent="0.25">
      <c r="A8" t="s">
        <v>29</v>
      </c>
      <c r="B8">
        <v>3895</v>
      </c>
      <c r="C8" t="str">
        <f t="shared" si="0"/>
        <v>0003895</v>
      </c>
      <c r="D8">
        <v>1</v>
      </c>
      <c r="E8" t="s">
        <v>61</v>
      </c>
      <c r="F8" s="4">
        <v>42403</v>
      </c>
      <c r="G8">
        <v>2</v>
      </c>
      <c r="H8">
        <v>14</v>
      </c>
      <c r="J8" s="6" t="str">
        <f t="shared" si="1"/>
        <v>insert into scan.ScanLine select '14','2','0003895','1',1,0,CONVERT(date,(CONVERT(datetime,42401,112)),101)</v>
      </c>
    </row>
    <row r="9" spans="1:10" x14ac:dyDescent="0.25">
      <c r="A9" t="s">
        <v>29</v>
      </c>
      <c r="B9">
        <v>3896</v>
      </c>
      <c r="C9" t="str">
        <f t="shared" si="0"/>
        <v>0003896</v>
      </c>
      <c r="D9">
        <v>1</v>
      </c>
      <c r="E9" t="s">
        <v>61</v>
      </c>
      <c r="F9" s="4">
        <v>42403</v>
      </c>
      <c r="G9">
        <v>3</v>
      </c>
      <c r="H9">
        <v>14</v>
      </c>
      <c r="J9" s="6" t="str">
        <f t="shared" si="1"/>
        <v>insert into scan.ScanLine select '14','3','0003896','1',1,0,CONVERT(date,(CONVERT(datetime,42401,112)),101)</v>
      </c>
    </row>
    <row r="10" spans="1:10" x14ac:dyDescent="0.25">
      <c r="A10" t="s">
        <v>29</v>
      </c>
      <c r="B10">
        <v>3897</v>
      </c>
      <c r="C10" t="str">
        <f t="shared" si="0"/>
        <v>0003897</v>
      </c>
      <c r="D10">
        <v>1</v>
      </c>
      <c r="E10" t="s">
        <v>61</v>
      </c>
      <c r="F10" s="4">
        <v>42403</v>
      </c>
      <c r="G10">
        <v>4</v>
      </c>
      <c r="H10">
        <v>14</v>
      </c>
      <c r="J10" s="6" t="str">
        <f t="shared" si="1"/>
        <v>insert into scan.ScanLine select '14','4','0003897','1',1,0,CONVERT(date,(CONVERT(datetime,42401,112)),101)</v>
      </c>
    </row>
    <row r="11" spans="1:10" x14ac:dyDescent="0.25">
      <c r="A11" t="s">
        <v>29</v>
      </c>
      <c r="B11">
        <v>3898</v>
      </c>
      <c r="C11" t="str">
        <f t="shared" si="0"/>
        <v>0003898</v>
      </c>
      <c r="D11">
        <v>1</v>
      </c>
      <c r="E11" t="s">
        <v>61</v>
      </c>
      <c r="F11" s="4">
        <v>42403</v>
      </c>
      <c r="G11">
        <v>5</v>
      </c>
      <c r="H11">
        <v>14</v>
      </c>
      <c r="J11" s="6" t="str">
        <f t="shared" si="1"/>
        <v>insert into scan.ScanLine select '14','5','0003898','1',1,0,CONVERT(date,(CONVERT(datetime,42401,112)),101)</v>
      </c>
    </row>
    <row r="12" spans="1:10" x14ac:dyDescent="0.25">
      <c r="A12" t="s">
        <v>29</v>
      </c>
      <c r="B12">
        <v>3899</v>
      </c>
      <c r="C12" t="str">
        <f t="shared" si="0"/>
        <v>0003899</v>
      </c>
      <c r="D12">
        <v>1</v>
      </c>
      <c r="E12" t="s">
        <v>61</v>
      </c>
      <c r="F12" s="4">
        <v>42403</v>
      </c>
      <c r="G12">
        <v>6</v>
      </c>
      <c r="H12">
        <v>14</v>
      </c>
      <c r="J12" s="6" t="str">
        <f t="shared" si="1"/>
        <v>insert into scan.ScanLine select '14','6','0003899','1',1,0,CONVERT(date,(CONVERT(datetime,42401,112)),101)</v>
      </c>
    </row>
    <row r="13" spans="1:10" x14ac:dyDescent="0.25">
      <c r="A13" t="s">
        <v>29</v>
      </c>
      <c r="B13">
        <v>9032</v>
      </c>
      <c r="C13" t="str">
        <f t="shared" si="0"/>
        <v>0009032</v>
      </c>
      <c r="D13">
        <v>50</v>
      </c>
      <c r="E13" t="s">
        <v>61</v>
      </c>
      <c r="F13" s="4">
        <v>42403</v>
      </c>
      <c r="G13">
        <v>7</v>
      </c>
      <c r="H13">
        <v>14</v>
      </c>
      <c r="J13" s="6" t="str">
        <f t="shared" si="1"/>
        <v>insert into scan.ScanLine select '14','7','0009032','50',1,0,CONVERT(date,(CONVERT(datetime,42401,112)),101)</v>
      </c>
    </row>
    <row r="14" spans="1:10" x14ac:dyDescent="0.25">
      <c r="A14" t="s">
        <v>29</v>
      </c>
      <c r="B14">
        <v>9033</v>
      </c>
      <c r="C14" t="str">
        <f t="shared" si="0"/>
        <v>0009033</v>
      </c>
      <c r="D14">
        <v>20</v>
      </c>
      <c r="E14" t="s">
        <v>61</v>
      </c>
      <c r="F14" s="4">
        <v>42403</v>
      </c>
      <c r="G14">
        <v>8</v>
      </c>
      <c r="H14">
        <v>14</v>
      </c>
      <c r="J14" s="6" t="str">
        <f t="shared" si="1"/>
        <v>insert into scan.ScanLine select '14','8','0009033','20',1,0,CONVERT(date,(CONVERT(datetime,42401,112)),101)</v>
      </c>
    </row>
    <row r="15" spans="1:10" x14ac:dyDescent="0.25">
      <c r="A15" t="s">
        <v>29</v>
      </c>
      <c r="B15">
        <v>9034</v>
      </c>
      <c r="C15" t="str">
        <f t="shared" si="0"/>
        <v>0009034</v>
      </c>
      <c r="D15">
        <v>20</v>
      </c>
      <c r="E15" t="s">
        <v>61</v>
      </c>
      <c r="F15" s="4">
        <v>42403</v>
      </c>
      <c r="G15">
        <v>9</v>
      </c>
      <c r="H15">
        <v>14</v>
      </c>
      <c r="J15" s="6" t="str">
        <f t="shared" si="1"/>
        <v>insert into scan.ScanLine select '14','9','0009034','20',1,0,CONVERT(date,(CONVERT(datetime,42401,112)),101)</v>
      </c>
    </row>
    <row r="16" spans="1:10" x14ac:dyDescent="0.25">
      <c r="A16" t="s">
        <v>34</v>
      </c>
      <c r="B16">
        <v>44286</v>
      </c>
      <c r="C16" t="str">
        <f t="shared" si="0"/>
        <v>0044286</v>
      </c>
      <c r="D16">
        <v>1</v>
      </c>
      <c r="E16" t="s">
        <v>61</v>
      </c>
      <c r="F16" s="4">
        <v>42403</v>
      </c>
      <c r="G16">
        <v>1</v>
      </c>
      <c r="H16">
        <v>5</v>
      </c>
      <c r="I16" s="5" t="str">
        <f>"insert into scan.ScanBatch select '"&amp;A16&amp;"',(select BlueBinUserID from bluebin.BlueBinUser where UserLogin = '"&amp;E16&amp;"'),1,0,CONVERT(date,(CONVERT(datetime,"&amp;F16-2&amp;",112)),101)"</f>
        <v>insert into scan.ScanBatch select 'BB012',(select BlueBinUserID from bluebin.BlueBinUser where UserLogin = 'gbutler@bluebin.com'),1,0,CONVERT(date,(CONVERT(datetime,42401,112)),101)</v>
      </c>
      <c r="J16" s="6" t="str">
        <f t="shared" si="1"/>
        <v>insert into scan.ScanLine select '5','1','0044286','1',1,0,CONVERT(date,(CONVERT(datetime,42401,112)),101)</v>
      </c>
    </row>
    <row r="17" spans="1:10" x14ac:dyDescent="0.25">
      <c r="A17" t="s">
        <v>35</v>
      </c>
      <c r="B17">
        <v>14</v>
      </c>
      <c r="C17" t="str">
        <f t="shared" si="0"/>
        <v>0000014</v>
      </c>
      <c r="D17">
        <v>1</v>
      </c>
      <c r="E17" t="s">
        <v>61</v>
      </c>
      <c r="F17" s="4">
        <v>42403</v>
      </c>
      <c r="G17">
        <v>1</v>
      </c>
      <c r="H17">
        <v>6</v>
      </c>
      <c r="I17" s="5" t="str">
        <f>"insert into scan.ScanBatch select '"&amp;A17&amp;"',(select BlueBinUserID from bluebin.BlueBinUser where UserLogin = '"&amp;E17&amp;"'),1,0,CONVERT(date,(CONVERT(datetime,"&amp;F17-2&amp;",112)),101)"</f>
        <v>insert into scan.ScanBatch select 'BB013',(select BlueBinUserID from bluebin.BlueBinUser where UserLogin = 'gbutler@bluebin.com'),1,0,CONVERT(date,(CONVERT(datetime,42401,112)),101)</v>
      </c>
      <c r="J17" s="6" t="str">
        <f t="shared" si="1"/>
        <v>insert into scan.ScanLine select '6','1','0000014','1',1,0,CONVERT(date,(CONVERT(datetime,42401,112)),101)</v>
      </c>
    </row>
    <row r="18" spans="1:10" x14ac:dyDescent="0.25">
      <c r="A18" t="s">
        <v>35</v>
      </c>
      <c r="B18">
        <v>17</v>
      </c>
      <c r="C18" t="str">
        <f t="shared" si="0"/>
        <v>0000017</v>
      </c>
      <c r="D18">
        <v>1</v>
      </c>
      <c r="E18" t="s">
        <v>61</v>
      </c>
      <c r="F18" s="4">
        <v>42403</v>
      </c>
      <c r="G18">
        <v>2</v>
      </c>
      <c r="H18">
        <v>6</v>
      </c>
      <c r="J18" s="6" t="str">
        <f t="shared" si="1"/>
        <v>insert into scan.ScanLine select '6','2','0000017','1',1,0,CONVERT(date,(CONVERT(datetime,42401,112)),101)</v>
      </c>
    </row>
    <row r="19" spans="1:10" x14ac:dyDescent="0.25">
      <c r="A19" t="s">
        <v>35</v>
      </c>
      <c r="B19">
        <v>18</v>
      </c>
      <c r="C19" t="str">
        <f t="shared" si="0"/>
        <v>0000018</v>
      </c>
      <c r="D19">
        <v>2</v>
      </c>
      <c r="E19" t="s">
        <v>61</v>
      </c>
      <c r="F19" s="4">
        <v>42403</v>
      </c>
      <c r="G19">
        <v>3</v>
      </c>
      <c r="H19">
        <v>6</v>
      </c>
      <c r="J19" s="6" t="str">
        <f t="shared" si="1"/>
        <v>insert into scan.ScanLine select '6','3','0000018','2',1,0,CONVERT(date,(CONVERT(datetime,42401,112)),101)</v>
      </c>
    </row>
    <row r="20" spans="1:10" x14ac:dyDescent="0.25">
      <c r="A20" t="s">
        <v>35</v>
      </c>
      <c r="B20">
        <v>19</v>
      </c>
      <c r="C20" t="str">
        <f t="shared" si="0"/>
        <v>0000019</v>
      </c>
      <c r="D20">
        <v>1</v>
      </c>
      <c r="E20" t="s">
        <v>61</v>
      </c>
      <c r="F20" s="4">
        <v>42403</v>
      </c>
      <c r="G20">
        <v>4</v>
      </c>
      <c r="H20">
        <v>6</v>
      </c>
      <c r="J20" s="6" t="str">
        <f t="shared" si="1"/>
        <v>insert into scan.ScanLine select '6','4','0000019','1',1,0,CONVERT(date,(CONVERT(datetime,42401,112)),101)</v>
      </c>
    </row>
    <row r="21" spans="1:10" x14ac:dyDescent="0.25">
      <c r="A21" t="s">
        <v>36</v>
      </c>
      <c r="B21">
        <v>19111</v>
      </c>
      <c r="C21" t="str">
        <f t="shared" si="0"/>
        <v>0019111</v>
      </c>
      <c r="D21">
        <v>1</v>
      </c>
      <c r="E21" t="s">
        <v>61</v>
      </c>
      <c r="F21" s="4">
        <v>42403</v>
      </c>
      <c r="G21">
        <v>1</v>
      </c>
      <c r="H21">
        <v>7</v>
      </c>
      <c r="I21" s="5" t="str">
        <f>"insert into scan.ScanBatch select '"&amp;A21&amp;"',(select BlueBinUserID from bluebin.BlueBinUser where UserLogin = '"&amp;E21&amp;"'),1,0,CONVERT(date,(CONVERT(datetime,"&amp;F21-2&amp;",112)),101)"</f>
        <v>insert into scan.ScanBatch select 'BB016',(select BlueBinUserID from bluebin.BlueBinUser where UserLogin = 'gbutler@bluebin.com'),1,0,CONVERT(date,(CONVERT(datetime,42401,112)),101)</v>
      </c>
      <c r="J21" s="6" t="str">
        <f t="shared" si="1"/>
        <v>insert into scan.ScanLine select '7','1','0019111','1',1,0,CONVERT(date,(CONVERT(datetime,42401,112)),101)</v>
      </c>
    </row>
    <row r="22" spans="1:10" x14ac:dyDescent="0.25">
      <c r="A22" t="s">
        <v>36</v>
      </c>
      <c r="B22">
        <v>20838</v>
      </c>
      <c r="C22" t="str">
        <f t="shared" si="0"/>
        <v>0020838</v>
      </c>
      <c r="D22">
        <v>1</v>
      </c>
      <c r="E22" t="s">
        <v>61</v>
      </c>
      <c r="F22" s="4">
        <v>42403</v>
      </c>
      <c r="G22">
        <v>2</v>
      </c>
      <c r="H22">
        <v>7</v>
      </c>
      <c r="J22" s="6" t="str">
        <f t="shared" si="1"/>
        <v>insert into scan.ScanLine select '7','2','0020838','1',1,0,CONVERT(date,(CONVERT(datetime,42401,112)),101)</v>
      </c>
    </row>
    <row r="23" spans="1:10" x14ac:dyDescent="0.25">
      <c r="A23" t="s">
        <v>36</v>
      </c>
      <c r="B23">
        <v>21150</v>
      </c>
      <c r="C23" t="str">
        <f t="shared" si="0"/>
        <v>0021150</v>
      </c>
      <c r="D23">
        <v>1</v>
      </c>
      <c r="E23" t="s">
        <v>61</v>
      </c>
      <c r="F23" s="4">
        <v>42403</v>
      </c>
      <c r="G23">
        <v>3</v>
      </c>
      <c r="H23">
        <v>7</v>
      </c>
      <c r="J23" s="6" t="str">
        <f t="shared" si="1"/>
        <v>insert into scan.ScanLine select '7','3','0021150','1',1,0,CONVERT(date,(CONVERT(datetime,42401,112)),101)</v>
      </c>
    </row>
    <row r="24" spans="1:10" x14ac:dyDescent="0.25">
      <c r="A24" t="s">
        <v>36</v>
      </c>
      <c r="B24">
        <v>32995</v>
      </c>
      <c r="C24" t="str">
        <f t="shared" si="0"/>
        <v>0032995</v>
      </c>
      <c r="D24">
        <v>6</v>
      </c>
      <c r="E24" t="s">
        <v>61</v>
      </c>
      <c r="F24" s="4">
        <v>42403</v>
      </c>
      <c r="G24">
        <v>4</v>
      </c>
      <c r="H24">
        <v>7</v>
      </c>
      <c r="J24" s="6" t="str">
        <f t="shared" si="1"/>
        <v>insert into scan.ScanLine select '7','4','0032995','6',1,0,CONVERT(date,(CONVERT(datetime,42401,112)),101)</v>
      </c>
    </row>
    <row r="25" spans="1:10" x14ac:dyDescent="0.25">
      <c r="A25" t="s">
        <v>36</v>
      </c>
      <c r="B25">
        <v>32996</v>
      </c>
      <c r="C25" t="str">
        <f t="shared" si="0"/>
        <v>0032996</v>
      </c>
      <c r="D25">
        <v>6</v>
      </c>
      <c r="E25" t="s">
        <v>61</v>
      </c>
      <c r="F25" s="4">
        <v>42403</v>
      </c>
      <c r="G25">
        <v>5</v>
      </c>
      <c r="H25">
        <v>7</v>
      </c>
      <c r="J25" s="6" t="str">
        <f t="shared" si="1"/>
        <v>insert into scan.ScanLine select '7','5','0032996','6',1,0,CONVERT(date,(CONVERT(datetime,42401,112)),101)</v>
      </c>
    </row>
    <row r="26" spans="1:10" x14ac:dyDescent="0.25">
      <c r="A26" t="s">
        <v>36</v>
      </c>
      <c r="B26">
        <v>32997</v>
      </c>
      <c r="C26" t="str">
        <f t="shared" si="0"/>
        <v>0032997</v>
      </c>
      <c r="D26">
        <v>6</v>
      </c>
      <c r="E26" t="s">
        <v>61</v>
      </c>
      <c r="F26" s="4">
        <v>42403</v>
      </c>
      <c r="G26">
        <v>6</v>
      </c>
      <c r="H26">
        <v>7</v>
      </c>
      <c r="J26" s="6" t="str">
        <f t="shared" si="1"/>
        <v>insert into scan.ScanLine select '7','6','0032997','6',1,0,CONVERT(date,(CONVERT(datetime,42401,112)),101)</v>
      </c>
    </row>
    <row r="27" spans="1:10" x14ac:dyDescent="0.25">
      <c r="A27" t="s">
        <v>36</v>
      </c>
      <c r="B27">
        <v>33172</v>
      </c>
      <c r="C27" t="str">
        <f t="shared" si="0"/>
        <v>0033172</v>
      </c>
      <c r="D27">
        <v>30</v>
      </c>
      <c r="E27" t="s">
        <v>61</v>
      </c>
      <c r="F27" s="4">
        <v>42403</v>
      </c>
      <c r="G27">
        <v>7</v>
      </c>
      <c r="H27">
        <v>7</v>
      </c>
      <c r="J27" s="6" t="str">
        <f t="shared" si="1"/>
        <v>insert into scan.ScanLine select '7','7','0033172','30',1,0,CONVERT(date,(CONVERT(datetime,42401,112)),101)</v>
      </c>
    </row>
    <row r="28" spans="1:10" x14ac:dyDescent="0.25">
      <c r="A28" t="s">
        <v>36</v>
      </c>
      <c r="B28">
        <v>36327</v>
      </c>
      <c r="C28" t="str">
        <f t="shared" si="0"/>
        <v>0036327</v>
      </c>
      <c r="D28">
        <v>1</v>
      </c>
      <c r="E28" t="s">
        <v>61</v>
      </c>
      <c r="F28" s="4">
        <v>42403</v>
      </c>
      <c r="G28">
        <v>8</v>
      </c>
      <c r="H28">
        <v>7</v>
      </c>
      <c r="J28" s="6" t="str">
        <f t="shared" si="1"/>
        <v>insert into scan.ScanLine select '7','8','0036327','1',1,0,CONVERT(date,(CONVERT(datetime,42401,112)),101)</v>
      </c>
    </row>
    <row r="29" spans="1:10" x14ac:dyDescent="0.25">
      <c r="A29" t="s">
        <v>36</v>
      </c>
      <c r="B29">
        <v>36589</v>
      </c>
      <c r="C29" t="str">
        <f t="shared" si="0"/>
        <v>0036589</v>
      </c>
      <c r="D29">
        <v>12</v>
      </c>
      <c r="E29" t="s">
        <v>61</v>
      </c>
      <c r="F29" s="4">
        <v>42403</v>
      </c>
      <c r="G29">
        <v>9</v>
      </c>
      <c r="H29">
        <v>7</v>
      </c>
      <c r="J29" s="6" t="str">
        <f t="shared" si="1"/>
        <v>insert into scan.ScanLine select '7','9','0036589','12',1,0,CONVERT(date,(CONVERT(datetime,42401,112)),101)</v>
      </c>
    </row>
    <row r="30" spans="1:10" x14ac:dyDescent="0.25">
      <c r="A30" t="s">
        <v>28</v>
      </c>
      <c r="B30">
        <v>18</v>
      </c>
      <c r="C30" t="str">
        <f>RIGHT(("000000"&amp;B30),7)</f>
        <v>0000018</v>
      </c>
      <c r="D30">
        <v>10</v>
      </c>
      <c r="E30" t="s">
        <v>61</v>
      </c>
      <c r="F30" s="4">
        <v>42404</v>
      </c>
      <c r="G30">
        <v>1</v>
      </c>
      <c r="H30">
        <v>8</v>
      </c>
      <c r="I30" s="5" t="str">
        <f>"insert into scan.ScanBatch select '"&amp;A30&amp;"',(select BlueBinUserID from bluebin.BlueBinUser where UserLogin = '"&amp;E30&amp;"'),1,0,CONVERT(date,(CONVERT(datetime,"&amp;F30-2&amp;",112)),101)"</f>
        <v>insert into scan.ScanBatch select 'BB001',(select BlueBinUserID from bluebin.BlueBinUser where UserLogin = 'gbutler@bluebin.com'),1,0,CONVERT(date,(CONVERT(datetime,42402,112)),101)</v>
      </c>
      <c r="J30" s="6" t="str">
        <f>"insert into scan.ScanLine select '"&amp;H30&amp;"','"&amp;G30&amp;"','"&amp;C30&amp;"','"&amp;D30&amp;"',1,0,CONVERT(date,(CONVERT(datetime,"&amp;F30-2&amp;",112)),101)"</f>
        <v>insert into scan.ScanLine select '8','1','0000018','10',1,0,CONVERT(date,(CONVERT(datetime,42402,112)),101)</v>
      </c>
    </row>
    <row r="31" spans="1:10" x14ac:dyDescent="0.25">
      <c r="A31" t="s">
        <v>28</v>
      </c>
      <c r="B31">
        <v>8673</v>
      </c>
      <c r="C31" t="str">
        <f t="shared" si="0"/>
        <v>0008673</v>
      </c>
      <c r="D31">
        <v>1</v>
      </c>
      <c r="E31" t="s">
        <v>61</v>
      </c>
      <c r="F31" s="4">
        <v>42404</v>
      </c>
      <c r="G31">
        <v>3</v>
      </c>
      <c r="H31">
        <v>8</v>
      </c>
      <c r="J31" s="6" t="str">
        <f t="shared" ref="J31:J48" si="2">"insert into scan.ScanLine select '"&amp;H31&amp;"','"&amp;G31&amp;"','"&amp;C31&amp;"','"&amp;D31&amp;"',1,0,CONVERT(date,(CONVERT(datetime,"&amp;F31-2&amp;",112)),101)"</f>
        <v>insert into scan.ScanLine select '8','3','0008673','1',1,0,CONVERT(date,(CONVERT(datetime,42402,112)),101)</v>
      </c>
    </row>
    <row r="32" spans="1:10" x14ac:dyDescent="0.25">
      <c r="A32" t="s">
        <v>28</v>
      </c>
      <c r="B32">
        <v>8675</v>
      </c>
      <c r="C32" t="str">
        <f t="shared" si="0"/>
        <v>0008675</v>
      </c>
      <c r="D32">
        <v>2</v>
      </c>
      <c r="E32" t="s">
        <v>61</v>
      </c>
      <c r="F32" s="4">
        <v>42404</v>
      </c>
      <c r="G32">
        <v>4</v>
      </c>
      <c r="H32">
        <v>8</v>
      </c>
      <c r="J32" s="6" t="str">
        <f t="shared" si="2"/>
        <v>insert into scan.ScanLine select '8','4','0008675','2',1,0,CONVERT(date,(CONVERT(datetime,42402,112)),101)</v>
      </c>
    </row>
    <row r="33" spans="1:10" x14ac:dyDescent="0.25">
      <c r="A33" t="s">
        <v>28</v>
      </c>
      <c r="B33">
        <v>8720</v>
      </c>
      <c r="C33" t="str">
        <f t="shared" si="0"/>
        <v>0008720</v>
      </c>
      <c r="D33">
        <v>1</v>
      </c>
      <c r="E33" t="s">
        <v>61</v>
      </c>
      <c r="F33" s="4">
        <v>42404</v>
      </c>
      <c r="G33">
        <v>5</v>
      </c>
      <c r="H33">
        <v>8</v>
      </c>
      <c r="J33" s="6" t="str">
        <f t="shared" si="2"/>
        <v>insert into scan.ScanLine select '8','5','0008720','1',1,0,CONVERT(date,(CONVERT(datetime,42402,112)),101)</v>
      </c>
    </row>
    <row r="34" spans="1:10" x14ac:dyDescent="0.25">
      <c r="A34" t="s">
        <v>29</v>
      </c>
      <c r="B34">
        <v>3892</v>
      </c>
      <c r="C34" t="str">
        <f t="shared" si="0"/>
        <v>0003892</v>
      </c>
      <c r="D34">
        <v>1</v>
      </c>
      <c r="E34" t="s">
        <v>61</v>
      </c>
      <c r="F34" s="4">
        <v>42404</v>
      </c>
      <c r="G34">
        <v>1</v>
      </c>
      <c r="H34">
        <v>13</v>
      </c>
      <c r="I34" s="5" t="str">
        <f>"insert into scan.ScanBatch select '"&amp;A34&amp;"',(select BlueBinUserID from bluebin.BlueBinUser where UserLogin = '"&amp;E34&amp;"'),1,0,CONVERT(date,(CONVERT(datetime,"&amp;F34-2&amp;",112)),101)"</f>
        <v>insert into scan.ScanBatch select 'BB002',(select BlueBinUserID from bluebin.BlueBinUser where UserLogin = 'gbutler@bluebin.com'),1,0,CONVERT(date,(CONVERT(datetime,42402,112)),101)</v>
      </c>
      <c r="J34" s="6" t="str">
        <f t="shared" si="2"/>
        <v>insert into scan.ScanLine select '13','1','0003892','1',1,0,CONVERT(date,(CONVERT(datetime,42402,112)),101)</v>
      </c>
    </row>
    <row r="35" spans="1:10" x14ac:dyDescent="0.25">
      <c r="A35" t="s">
        <v>29</v>
      </c>
      <c r="B35">
        <v>3895</v>
      </c>
      <c r="C35" t="str">
        <f t="shared" si="0"/>
        <v>0003895</v>
      </c>
      <c r="D35">
        <v>1</v>
      </c>
      <c r="E35" t="s">
        <v>61</v>
      </c>
      <c r="F35" s="4">
        <v>42404</v>
      </c>
      <c r="G35">
        <v>2</v>
      </c>
      <c r="H35">
        <v>13</v>
      </c>
      <c r="J35" s="6" t="str">
        <f t="shared" si="2"/>
        <v>insert into scan.ScanLine select '13','2','0003895','1',1,0,CONVERT(date,(CONVERT(datetime,42402,112)),101)</v>
      </c>
    </row>
    <row r="36" spans="1:10" x14ac:dyDescent="0.25">
      <c r="A36" t="s">
        <v>29</v>
      </c>
      <c r="B36">
        <v>3896</v>
      </c>
      <c r="C36" t="str">
        <f t="shared" si="0"/>
        <v>0003896</v>
      </c>
      <c r="D36">
        <v>1</v>
      </c>
      <c r="E36" t="s">
        <v>61</v>
      </c>
      <c r="F36" s="4">
        <v>42404</v>
      </c>
      <c r="G36">
        <v>3</v>
      </c>
      <c r="H36">
        <v>13</v>
      </c>
      <c r="J36" s="6" t="str">
        <f t="shared" si="2"/>
        <v>insert into scan.ScanLine select '13','3','0003896','1',1,0,CONVERT(date,(CONVERT(datetime,42402,112)),101)</v>
      </c>
    </row>
    <row r="37" spans="1:10" x14ac:dyDescent="0.25">
      <c r="A37" t="s">
        <v>29</v>
      </c>
      <c r="B37">
        <v>3897</v>
      </c>
      <c r="C37" t="str">
        <f t="shared" si="0"/>
        <v>0003897</v>
      </c>
      <c r="D37">
        <v>1</v>
      </c>
      <c r="E37" t="s">
        <v>61</v>
      </c>
      <c r="F37" s="4">
        <v>42404</v>
      </c>
      <c r="G37">
        <v>4</v>
      </c>
      <c r="H37">
        <v>13</v>
      </c>
      <c r="J37" s="6" t="str">
        <f t="shared" si="2"/>
        <v>insert into scan.ScanLine select '13','4','0003897','1',1,0,CONVERT(date,(CONVERT(datetime,42402,112)),101)</v>
      </c>
    </row>
    <row r="38" spans="1:10" x14ac:dyDescent="0.25">
      <c r="A38" t="s">
        <v>29</v>
      </c>
      <c r="B38">
        <v>3898</v>
      </c>
      <c r="C38" t="str">
        <f t="shared" si="0"/>
        <v>0003898</v>
      </c>
      <c r="D38">
        <v>1</v>
      </c>
      <c r="E38" t="s">
        <v>61</v>
      </c>
      <c r="F38" s="4">
        <v>42404</v>
      </c>
      <c r="G38">
        <v>5</v>
      </c>
      <c r="H38">
        <v>13</v>
      </c>
      <c r="J38" s="6" t="str">
        <f t="shared" si="2"/>
        <v>insert into scan.ScanLine select '13','5','0003898','1',1,0,CONVERT(date,(CONVERT(datetime,42402,112)),101)</v>
      </c>
    </row>
    <row r="39" spans="1:10" x14ac:dyDescent="0.25">
      <c r="A39" t="s">
        <v>29</v>
      </c>
      <c r="B39">
        <v>3899</v>
      </c>
      <c r="C39" t="str">
        <f t="shared" si="0"/>
        <v>0003899</v>
      </c>
      <c r="D39">
        <v>1</v>
      </c>
      <c r="E39" t="s">
        <v>61</v>
      </c>
      <c r="F39" s="4">
        <v>42404</v>
      </c>
      <c r="G39">
        <v>6</v>
      </c>
      <c r="H39">
        <v>13</v>
      </c>
      <c r="J39" s="6" t="str">
        <f t="shared" si="2"/>
        <v>insert into scan.ScanLine select '13','6','0003899','1',1,0,CONVERT(date,(CONVERT(datetime,42402,112)),101)</v>
      </c>
    </row>
    <row r="40" spans="1:10" x14ac:dyDescent="0.25">
      <c r="A40" t="s">
        <v>34</v>
      </c>
      <c r="B40">
        <v>44286</v>
      </c>
      <c r="C40" t="str">
        <f t="shared" si="0"/>
        <v>0044286</v>
      </c>
      <c r="D40">
        <v>1</v>
      </c>
      <c r="E40" t="s">
        <v>61</v>
      </c>
      <c r="F40" s="4">
        <v>42404</v>
      </c>
      <c r="G40">
        <v>1</v>
      </c>
      <c r="H40">
        <v>10</v>
      </c>
      <c r="I40" s="5" t="str">
        <f>"insert into scan.ScanBatch select '"&amp;A40&amp;"',(select BlueBinUserID from bluebin.BlueBinUser where UserLogin = '"&amp;E40&amp;"'),1,0,CONVERT(date,(CONVERT(datetime,"&amp;F40-2&amp;",112)),101)"</f>
        <v>insert into scan.ScanBatch select 'BB012',(select BlueBinUserID from bluebin.BlueBinUser where UserLogin = 'gbutler@bluebin.com'),1,0,CONVERT(date,(CONVERT(datetime,42402,112)),101)</v>
      </c>
      <c r="J40" s="6" t="str">
        <f t="shared" si="2"/>
        <v>insert into scan.ScanLine select '10','1','0044286','1',1,0,CONVERT(date,(CONVERT(datetime,42402,112)),101)</v>
      </c>
    </row>
    <row r="41" spans="1:10" x14ac:dyDescent="0.25">
      <c r="A41" t="s">
        <v>35</v>
      </c>
      <c r="B41">
        <v>14</v>
      </c>
      <c r="C41" t="str">
        <f t="shared" si="0"/>
        <v>0000014</v>
      </c>
      <c r="D41">
        <v>1</v>
      </c>
      <c r="E41" t="s">
        <v>61</v>
      </c>
      <c r="F41" s="4">
        <v>42404</v>
      </c>
      <c r="G41">
        <v>1</v>
      </c>
      <c r="H41">
        <v>11</v>
      </c>
      <c r="I41" s="5" t="str">
        <f>"insert into scan.ScanBatch select '"&amp;A41&amp;"',(select BlueBinUserID from bluebin.BlueBinUser where UserLogin = '"&amp;E41&amp;"'),1,0,CONVERT(date,(CONVERT(datetime,"&amp;F41-2&amp;",112)),101)"</f>
        <v>insert into scan.ScanBatch select 'BB013',(select BlueBinUserID from bluebin.BlueBinUser where UserLogin = 'gbutler@bluebin.com'),1,0,CONVERT(date,(CONVERT(datetime,42402,112)),101)</v>
      </c>
      <c r="J41" s="6" t="str">
        <f t="shared" si="2"/>
        <v>insert into scan.ScanLine select '11','1','0000014','1',1,0,CONVERT(date,(CONVERT(datetime,42402,112)),101)</v>
      </c>
    </row>
    <row r="42" spans="1:10" x14ac:dyDescent="0.25">
      <c r="A42" t="s">
        <v>35</v>
      </c>
      <c r="B42">
        <v>17</v>
      </c>
      <c r="C42" t="str">
        <f t="shared" si="0"/>
        <v>0000017</v>
      </c>
      <c r="D42">
        <v>1</v>
      </c>
      <c r="E42" t="s">
        <v>61</v>
      </c>
      <c r="F42" s="4">
        <v>42404</v>
      </c>
      <c r="G42">
        <v>2</v>
      </c>
      <c r="H42">
        <v>11</v>
      </c>
      <c r="J42" s="6" t="str">
        <f t="shared" si="2"/>
        <v>insert into scan.ScanLine select '11','2','0000017','1',1,0,CONVERT(date,(CONVERT(datetime,42402,112)),101)</v>
      </c>
    </row>
    <row r="43" spans="1:10" x14ac:dyDescent="0.25">
      <c r="A43" t="s">
        <v>35</v>
      </c>
      <c r="B43">
        <v>18</v>
      </c>
      <c r="C43" t="str">
        <f t="shared" si="0"/>
        <v>0000018</v>
      </c>
      <c r="D43">
        <v>2</v>
      </c>
      <c r="E43" t="s">
        <v>61</v>
      </c>
      <c r="F43" s="4">
        <v>42404</v>
      </c>
      <c r="G43">
        <v>3</v>
      </c>
      <c r="H43">
        <v>11</v>
      </c>
      <c r="J43" s="6" t="str">
        <f t="shared" si="2"/>
        <v>insert into scan.ScanLine select '11','3','0000018','2',1,0,CONVERT(date,(CONVERT(datetime,42402,112)),101)</v>
      </c>
    </row>
    <row r="44" spans="1:10" x14ac:dyDescent="0.25">
      <c r="A44" t="s">
        <v>35</v>
      </c>
      <c r="B44">
        <v>19</v>
      </c>
      <c r="C44" t="str">
        <f t="shared" si="0"/>
        <v>0000019</v>
      </c>
      <c r="D44">
        <v>1</v>
      </c>
      <c r="E44" t="s">
        <v>61</v>
      </c>
      <c r="F44" s="4">
        <v>42404</v>
      </c>
      <c r="G44">
        <v>4</v>
      </c>
      <c r="H44">
        <v>11</v>
      </c>
      <c r="J44" s="6" t="str">
        <f t="shared" si="2"/>
        <v>insert into scan.ScanLine select '11','4','0000019','1',1,0,CONVERT(date,(CONVERT(datetime,42402,112)),101)</v>
      </c>
    </row>
    <row r="45" spans="1:10" x14ac:dyDescent="0.25">
      <c r="A45" t="s">
        <v>36</v>
      </c>
      <c r="B45">
        <v>19111</v>
      </c>
      <c r="C45" t="str">
        <f t="shared" si="0"/>
        <v>0019111</v>
      </c>
      <c r="D45">
        <v>1</v>
      </c>
      <c r="E45" t="s">
        <v>61</v>
      </c>
      <c r="F45" s="4">
        <v>42404</v>
      </c>
      <c r="G45">
        <v>1</v>
      </c>
      <c r="H45">
        <v>12</v>
      </c>
      <c r="I45" s="5" t="str">
        <f>"insert into scan.ScanBatch select '"&amp;A45&amp;"',(select BlueBinUserID from bluebin.BlueBinUser where UserLogin = '"&amp;E45&amp;"'),1,0,CONVERT(date,(CONVERT(datetime,"&amp;F45-2&amp;",112)),101)"</f>
        <v>insert into scan.ScanBatch select 'BB016',(select BlueBinUserID from bluebin.BlueBinUser where UserLogin = 'gbutler@bluebin.com'),1,0,CONVERT(date,(CONVERT(datetime,42402,112)),101)</v>
      </c>
      <c r="J45" s="6" t="str">
        <f t="shared" si="2"/>
        <v>insert into scan.ScanLine select '12','1','0019111','1',1,0,CONVERT(date,(CONVERT(datetime,42402,112)),101)</v>
      </c>
    </row>
    <row r="46" spans="1:10" x14ac:dyDescent="0.25">
      <c r="A46" t="s">
        <v>36</v>
      </c>
      <c r="B46">
        <v>20838</v>
      </c>
      <c r="C46" t="str">
        <f t="shared" si="0"/>
        <v>0020838</v>
      </c>
      <c r="D46">
        <v>1</v>
      </c>
      <c r="E46" t="s">
        <v>61</v>
      </c>
      <c r="F46" s="4">
        <v>42404</v>
      </c>
      <c r="G46">
        <v>2</v>
      </c>
      <c r="H46">
        <v>12</v>
      </c>
      <c r="J46" s="6" t="str">
        <f t="shared" si="2"/>
        <v>insert into scan.ScanLine select '12','2','0020838','1',1,0,CONVERT(date,(CONVERT(datetime,42402,112)),101)</v>
      </c>
    </row>
    <row r="47" spans="1:10" x14ac:dyDescent="0.25">
      <c r="A47" t="s">
        <v>36</v>
      </c>
      <c r="B47">
        <v>21150</v>
      </c>
      <c r="C47" t="str">
        <f t="shared" si="0"/>
        <v>0021150</v>
      </c>
      <c r="D47">
        <v>1</v>
      </c>
      <c r="E47" t="s">
        <v>61</v>
      </c>
      <c r="F47" s="4">
        <v>42404</v>
      </c>
      <c r="G47">
        <v>3</v>
      </c>
      <c r="H47">
        <v>12</v>
      </c>
      <c r="J47" s="6" t="str">
        <f t="shared" si="2"/>
        <v>insert into scan.ScanLine select '12','3','0021150','1',1,0,CONVERT(date,(CONVERT(datetime,42402,112)),101)</v>
      </c>
    </row>
    <row r="48" spans="1:10" x14ac:dyDescent="0.25">
      <c r="A48" t="s">
        <v>36</v>
      </c>
      <c r="B48">
        <v>32995</v>
      </c>
      <c r="C48" t="str">
        <f t="shared" si="0"/>
        <v>0032995</v>
      </c>
      <c r="D48">
        <v>6</v>
      </c>
      <c r="E48" t="s">
        <v>61</v>
      </c>
      <c r="F48" s="4">
        <v>42404</v>
      </c>
      <c r="G48">
        <v>4</v>
      </c>
      <c r="H48">
        <v>12</v>
      </c>
      <c r="J48" s="6" t="str">
        <f t="shared" si="2"/>
        <v>insert into scan.ScanLine select '12','4','0032995','6',1,0,CONVERT(date,(CONVERT(datetime,42402,112)),101)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QCN</vt:lpstr>
      <vt:lpstr>Gemba</vt:lpstr>
      <vt:lpstr>Scans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gbutler</dc:creator>
  <cp:lastModifiedBy>gbutler</cp:lastModifiedBy>
  <dcterms:created xsi:type="dcterms:W3CDTF">2016-02-05T20:08:15Z</dcterms:created>
  <dcterms:modified xsi:type="dcterms:W3CDTF">2016-02-06T01:08:27Z</dcterms:modified>
</cp:coreProperties>
</file>