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ksti\Redistricting\Michigan_PL\Hickory\"/>
    </mc:Choice>
  </mc:AlternateContent>
  <xr:revisionPtr revIDLastSave="0" documentId="8_{D8DFDD14-84B8-4371-9E61-B76E4A585B0A}" xr6:coauthVersionLast="47" xr6:coauthVersionMax="47" xr10:uidLastSave="{00000000-0000-0000-0000-000000000000}"/>
  <bookViews>
    <workbookView xWindow="2430" yWindow="3735" windowWidth="23505" windowHeight="7200" xr2:uid="{00000000-000D-0000-FFFF-FFFF00000000}"/>
  </bookViews>
  <sheets>
    <sheet name="Lopsided Margins" sheetId="1" r:id="rId1"/>
    <sheet name="Mean-Median Difference" sheetId="2" r:id="rId2"/>
    <sheet name="Efficiency Gap" sheetId="3" r:id="rId3"/>
    <sheet name="Seats Votes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4" l="1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H112" i="3"/>
  <c r="C112" i="3"/>
  <c r="B112" i="3"/>
  <c r="C111" i="3"/>
  <c r="B111" i="3"/>
  <c r="C110" i="3"/>
  <c r="B110" i="3"/>
  <c r="H109" i="3"/>
  <c r="G109" i="3"/>
  <c r="F109" i="3"/>
  <c r="K109" i="3" s="1"/>
  <c r="D109" i="3"/>
  <c r="C109" i="3"/>
  <c r="B109" i="3"/>
  <c r="I109" i="3" s="1"/>
  <c r="H108" i="3"/>
  <c r="C108" i="3"/>
  <c r="B108" i="3"/>
  <c r="H107" i="3"/>
  <c r="D107" i="3"/>
  <c r="G107" i="3" s="1"/>
  <c r="C107" i="3"/>
  <c r="B107" i="3"/>
  <c r="I106" i="3"/>
  <c r="H106" i="3"/>
  <c r="J106" i="3" s="1"/>
  <c r="F106" i="3"/>
  <c r="K106" i="3" s="1"/>
  <c r="E106" i="3"/>
  <c r="D106" i="3"/>
  <c r="G106" i="3" s="1"/>
  <c r="C106" i="3"/>
  <c r="B106" i="3"/>
  <c r="H105" i="3"/>
  <c r="E105" i="3"/>
  <c r="J105" i="3" s="1"/>
  <c r="C105" i="3"/>
  <c r="B105" i="3"/>
  <c r="H104" i="3"/>
  <c r="F104" i="3"/>
  <c r="C104" i="3"/>
  <c r="B104" i="3"/>
  <c r="C103" i="3"/>
  <c r="B103" i="3"/>
  <c r="C102" i="3"/>
  <c r="B102" i="3"/>
  <c r="H101" i="3"/>
  <c r="G101" i="3"/>
  <c r="F101" i="3"/>
  <c r="D101" i="3"/>
  <c r="C101" i="3"/>
  <c r="B101" i="3"/>
  <c r="H100" i="3"/>
  <c r="C100" i="3"/>
  <c r="B100" i="3"/>
  <c r="D99" i="3"/>
  <c r="G99" i="3" s="1"/>
  <c r="C99" i="3"/>
  <c r="B99" i="3"/>
  <c r="H98" i="3"/>
  <c r="J98" i="3" s="1"/>
  <c r="F98" i="3"/>
  <c r="E98" i="3"/>
  <c r="D98" i="3"/>
  <c r="G98" i="3" s="1"/>
  <c r="C98" i="3"/>
  <c r="B98" i="3"/>
  <c r="I98" i="3" s="1"/>
  <c r="H97" i="3"/>
  <c r="F97" i="3"/>
  <c r="E97" i="3"/>
  <c r="J97" i="3" s="1"/>
  <c r="C97" i="3"/>
  <c r="D97" i="3" s="1"/>
  <c r="G97" i="3" s="1"/>
  <c r="B97" i="3"/>
  <c r="C96" i="3"/>
  <c r="B96" i="3"/>
  <c r="C95" i="3"/>
  <c r="B95" i="3"/>
  <c r="C94" i="3"/>
  <c r="F94" i="3" s="1"/>
  <c r="B94" i="3"/>
  <c r="K93" i="3"/>
  <c r="H93" i="3"/>
  <c r="G93" i="3"/>
  <c r="F93" i="3"/>
  <c r="D93" i="3"/>
  <c r="C93" i="3"/>
  <c r="B93" i="3"/>
  <c r="I93" i="3" s="1"/>
  <c r="C92" i="3"/>
  <c r="B92" i="3"/>
  <c r="C91" i="3"/>
  <c r="B91" i="3"/>
  <c r="J90" i="3"/>
  <c r="H90" i="3"/>
  <c r="F90" i="3"/>
  <c r="E90" i="3"/>
  <c r="C90" i="3"/>
  <c r="B90" i="3"/>
  <c r="D90" i="3" s="1"/>
  <c r="G90" i="3" s="1"/>
  <c r="I90" i="3" s="1"/>
  <c r="K90" i="3" s="1"/>
  <c r="C89" i="3"/>
  <c r="B89" i="3"/>
  <c r="I89" i="3" s="1"/>
  <c r="F88" i="3"/>
  <c r="C88" i="3"/>
  <c r="B88" i="3"/>
  <c r="H87" i="3"/>
  <c r="G87" i="3"/>
  <c r="F87" i="3"/>
  <c r="D87" i="3"/>
  <c r="C87" i="3"/>
  <c r="B87" i="3"/>
  <c r="E87" i="3" s="1"/>
  <c r="J87" i="3" s="1"/>
  <c r="F86" i="3"/>
  <c r="E86" i="3"/>
  <c r="C86" i="3"/>
  <c r="B86" i="3"/>
  <c r="F85" i="3"/>
  <c r="K85" i="3" s="1"/>
  <c r="D85" i="3"/>
  <c r="G85" i="3" s="1"/>
  <c r="H85" i="3" s="1"/>
  <c r="C85" i="3"/>
  <c r="B85" i="3"/>
  <c r="I85" i="3" s="1"/>
  <c r="G84" i="3"/>
  <c r="H84" i="3" s="1"/>
  <c r="F84" i="3"/>
  <c r="D84" i="3"/>
  <c r="C84" i="3"/>
  <c r="B84" i="3"/>
  <c r="E84" i="3" s="1"/>
  <c r="J84" i="3" s="1"/>
  <c r="D83" i="3"/>
  <c r="G83" i="3" s="1"/>
  <c r="C83" i="3"/>
  <c r="B83" i="3"/>
  <c r="I82" i="3"/>
  <c r="F82" i="3"/>
  <c r="K82" i="3" s="1"/>
  <c r="E82" i="3"/>
  <c r="C82" i="3"/>
  <c r="B82" i="3"/>
  <c r="D82" i="3" s="1"/>
  <c r="G82" i="3" s="1"/>
  <c r="H82" i="3" s="1"/>
  <c r="D81" i="3"/>
  <c r="G81" i="3" s="1"/>
  <c r="C81" i="3"/>
  <c r="H81" i="3" s="1"/>
  <c r="B81" i="3"/>
  <c r="C80" i="3"/>
  <c r="B80" i="3"/>
  <c r="C79" i="3"/>
  <c r="B79" i="3"/>
  <c r="C78" i="3"/>
  <c r="B78" i="3"/>
  <c r="K77" i="3"/>
  <c r="H77" i="3"/>
  <c r="G77" i="3"/>
  <c r="F77" i="3"/>
  <c r="D77" i="3"/>
  <c r="C77" i="3"/>
  <c r="B77" i="3"/>
  <c r="I77" i="3" s="1"/>
  <c r="C76" i="3"/>
  <c r="B76" i="3"/>
  <c r="D75" i="3"/>
  <c r="G75" i="3" s="1"/>
  <c r="C75" i="3"/>
  <c r="B75" i="3"/>
  <c r="C74" i="3"/>
  <c r="B74" i="3"/>
  <c r="H73" i="3"/>
  <c r="F73" i="3"/>
  <c r="D73" i="3"/>
  <c r="G73" i="3" s="1"/>
  <c r="C73" i="3"/>
  <c r="B73" i="3"/>
  <c r="I72" i="3"/>
  <c r="C72" i="3"/>
  <c r="B72" i="3"/>
  <c r="E72" i="3" s="1"/>
  <c r="I71" i="3"/>
  <c r="G71" i="3"/>
  <c r="D71" i="3"/>
  <c r="C71" i="3"/>
  <c r="B71" i="3"/>
  <c r="E71" i="3" s="1"/>
  <c r="H70" i="3"/>
  <c r="F70" i="3"/>
  <c r="C70" i="3"/>
  <c r="B70" i="3"/>
  <c r="H69" i="3"/>
  <c r="F69" i="3"/>
  <c r="D69" i="3"/>
  <c r="G69" i="3" s="1"/>
  <c r="C69" i="3"/>
  <c r="B69" i="3"/>
  <c r="H68" i="3"/>
  <c r="C68" i="3"/>
  <c r="B68" i="3"/>
  <c r="F67" i="3"/>
  <c r="C67" i="3"/>
  <c r="H67" i="3" s="1"/>
  <c r="B67" i="3"/>
  <c r="C66" i="3"/>
  <c r="B66" i="3"/>
  <c r="H66" i="3" s="1"/>
  <c r="H65" i="3"/>
  <c r="F65" i="3"/>
  <c r="D65" i="3"/>
  <c r="G65" i="3" s="1"/>
  <c r="C65" i="3"/>
  <c r="B65" i="3"/>
  <c r="I64" i="3"/>
  <c r="C64" i="3"/>
  <c r="B64" i="3"/>
  <c r="E64" i="3" s="1"/>
  <c r="I63" i="3"/>
  <c r="G63" i="3"/>
  <c r="D63" i="3"/>
  <c r="C63" i="3"/>
  <c r="B63" i="3"/>
  <c r="E63" i="3" s="1"/>
  <c r="H62" i="3"/>
  <c r="F62" i="3"/>
  <c r="C62" i="3"/>
  <c r="B62" i="3"/>
  <c r="H61" i="3"/>
  <c r="F61" i="3"/>
  <c r="D61" i="3"/>
  <c r="G61" i="3" s="1"/>
  <c r="C61" i="3"/>
  <c r="B61" i="3"/>
  <c r="H60" i="3"/>
  <c r="C60" i="3"/>
  <c r="B60" i="3"/>
  <c r="F59" i="3"/>
  <c r="C59" i="3"/>
  <c r="H59" i="3" s="1"/>
  <c r="B59" i="3"/>
  <c r="I58" i="3"/>
  <c r="C58" i="3"/>
  <c r="B58" i="3"/>
  <c r="H57" i="3"/>
  <c r="F57" i="3"/>
  <c r="C57" i="3"/>
  <c r="B57" i="3"/>
  <c r="H56" i="3"/>
  <c r="C56" i="3"/>
  <c r="B56" i="3"/>
  <c r="E56" i="3" s="1"/>
  <c r="J56" i="3" s="1"/>
  <c r="I55" i="3"/>
  <c r="C55" i="3"/>
  <c r="B55" i="3"/>
  <c r="E55" i="3" s="1"/>
  <c r="H54" i="3"/>
  <c r="F54" i="3"/>
  <c r="C54" i="3"/>
  <c r="B54" i="3"/>
  <c r="H53" i="3"/>
  <c r="F53" i="3"/>
  <c r="D53" i="3"/>
  <c r="G53" i="3" s="1"/>
  <c r="C53" i="3"/>
  <c r="B53" i="3"/>
  <c r="H52" i="3"/>
  <c r="C52" i="3"/>
  <c r="B52" i="3"/>
  <c r="F51" i="3"/>
  <c r="C51" i="3"/>
  <c r="H51" i="3" s="1"/>
  <c r="B51" i="3"/>
  <c r="I50" i="3"/>
  <c r="C50" i="3"/>
  <c r="B50" i="3"/>
  <c r="F49" i="3"/>
  <c r="K49" i="3" s="1"/>
  <c r="C49" i="3"/>
  <c r="B49" i="3"/>
  <c r="I49" i="3" s="1"/>
  <c r="I48" i="3"/>
  <c r="C48" i="3"/>
  <c r="B48" i="3"/>
  <c r="E48" i="3" s="1"/>
  <c r="C47" i="3"/>
  <c r="B47" i="3"/>
  <c r="E47" i="3" s="1"/>
  <c r="F46" i="3"/>
  <c r="K46" i="3" s="1"/>
  <c r="C46" i="3"/>
  <c r="B46" i="3"/>
  <c r="I46" i="3" s="1"/>
  <c r="H45" i="3"/>
  <c r="F45" i="3"/>
  <c r="D45" i="3"/>
  <c r="G45" i="3" s="1"/>
  <c r="C45" i="3"/>
  <c r="B45" i="3"/>
  <c r="H44" i="3"/>
  <c r="C44" i="3"/>
  <c r="B44" i="3"/>
  <c r="F43" i="3"/>
  <c r="C43" i="3"/>
  <c r="B43" i="3"/>
  <c r="I42" i="3"/>
  <c r="C42" i="3"/>
  <c r="B42" i="3"/>
  <c r="H41" i="3"/>
  <c r="F41" i="3"/>
  <c r="C41" i="3"/>
  <c r="B41" i="3"/>
  <c r="I40" i="3"/>
  <c r="C40" i="3"/>
  <c r="B40" i="3"/>
  <c r="E40" i="3" s="1"/>
  <c r="C39" i="3"/>
  <c r="B39" i="3"/>
  <c r="E39" i="3" s="1"/>
  <c r="H38" i="3"/>
  <c r="F38" i="3"/>
  <c r="C38" i="3"/>
  <c r="B38" i="3"/>
  <c r="H37" i="3"/>
  <c r="F37" i="3"/>
  <c r="C37" i="3"/>
  <c r="D37" i="3" s="1"/>
  <c r="G37" i="3" s="1"/>
  <c r="B37" i="3"/>
  <c r="H36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I30" i="3" s="1"/>
  <c r="C29" i="3"/>
  <c r="B29" i="3"/>
  <c r="F28" i="3"/>
  <c r="E28" i="3"/>
  <c r="D28" i="3"/>
  <c r="G28" i="3" s="1"/>
  <c r="C28" i="3"/>
  <c r="B28" i="3"/>
  <c r="I28" i="3" s="1"/>
  <c r="D27" i="3"/>
  <c r="G27" i="3" s="1"/>
  <c r="C27" i="3"/>
  <c r="B27" i="3"/>
  <c r="I26" i="3"/>
  <c r="F26" i="3"/>
  <c r="K26" i="3" s="1"/>
  <c r="E26" i="3"/>
  <c r="C26" i="3"/>
  <c r="B26" i="3"/>
  <c r="D26" i="3" s="1"/>
  <c r="G26" i="3" s="1"/>
  <c r="H26" i="3" s="1"/>
  <c r="F25" i="3"/>
  <c r="E25" i="3"/>
  <c r="J25" i="3" s="1"/>
  <c r="D25" i="3"/>
  <c r="G25" i="3" s="1"/>
  <c r="H25" i="3" s="1"/>
  <c r="C25" i="3"/>
  <c r="B25" i="3"/>
  <c r="I24" i="3"/>
  <c r="H24" i="3"/>
  <c r="F24" i="3"/>
  <c r="K24" i="3" s="1"/>
  <c r="D24" i="3"/>
  <c r="G24" i="3" s="1"/>
  <c r="C24" i="3"/>
  <c r="B24" i="3"/>
  <c r="E24" i="3" s="1"/>
  <c r="J24" i="3" s="1"/>
  <c r="C23" i="3"/>
  <c r="B23" i="3"/>
  <c r="E23" i="3" s="1"/>
  <c r="I22" i="3"/>
  <c r="E22" i="3"/>
  <c r="C22" i="3"/>
  <c r="F22" i="3" s="1"/>
  <c r="K22" i="3" s="1"/>
  <c r="B22" i="3"/>
  <c r="C21" i="3"/>
  <c r="B21" i="3"/>
  <c r="I20" i="3"/>
  <c r="F20" i="3"/>
  <c r="C20" i="3"/>
  <c r="B20" i="3"/>
  <c r="E20" i="3" s="1"/>
  <c r="C19" i="3"/>
  <c r="B19" i="3"/>
  <c r="K18" i="3"/>
  <c r="I18" i="3"/>
  <c r="F18" i="3"/>
  <c r="E18" i="3"/>
  <c r="C18" i="3"/>
  <c r="B18" i="3"/>
  <c r="D18" i="3" s="1"/>
  <c r="G18" i="3" s="1"/>
  <c r="H18" i="3" s="1"/>
  <c r="J18" i="3" s="1"/>
  <c r="C17" i="3"/>
  <c r="B17" i="3"/>
  <c r="C16" i="3"/>
  <c r="B16" i="3"/>
  <c r="C15" i="3"/>
  <c r="F15" i="3" s="1"/>
  <c r="B15" i="3"/>
  <c r="C14" i="3"/>
  <c r="B14" i="3"/>
  <c r="C13" i="3"/>
  <c r="F13" i="3" s="1"/>
  <c r="B13" i="3"/>
  <c r="I12" i="3"/>
  <c r="F12" i="3"/>
  <c r="K12" i="3" s="1"/>
  <c r="D12" i="3"/>
  <c r="G12" i="3" s="1"/>
  <c r="H12" i="3" s="1"/>
  <c r="C12" i="3"/>
  <c r="B12" i="3"/>
  <c r="E12" i="3" s="1"/>
  <c r="F11" i="3"/>
  <c r="D11" i="3"/>
  <c r="G11" i="3" s="1"/>
  <c r="C11" i="3"/>
  <c r="B11" i="3"/>
  <c r="H11" i="3" s="1"/>
  <c r="H10" i="3"/>
  <c r="E10" i="3"/>
  <c r="J10" i="3" s="1"/>
  <c r="D10" i="3"/>
  <c r="G10" i="3" s="1"/>
  <c r="C10" i="3"/>
  <c r="B10" i="3"/>
  <c r="I10" i="3" s="1"/>
  <c r="G9" i="3"/>
  <c r="H9" i="3" s="1"/>
  <c r="F9" i="3"/>
  <c r="K9" i="3" s="1"/>
  <c r="D9" i="3"/>
  <c r="C9" i="3"/>
  <c r="B9" i="3"/>
  <c r="I9" i="3" s="1"/>
  <c r="I8" i="3"/>
  <c r="F8" i="3"/>
  <c r="K8" i="3" s="1"/>
  <c r="E8" i="3"/>
  <c r="J8" i="3" s="1"/>
  <c r="D8" i="3"/>
  <c r="G8" i="3" s="1"/>
  <c r="C8" i="3"/>
  <c r="B8" i="3"/>
  <c r="H8" i="3" s="1"/>
  <c r="J7" i="3"/>
  <c r="I7" i="3"/>
  <c r="K7" i="3" s="1"/>
  <c r="G7" i="3"/>
  <c r="H7" i="3" s="1"/>
  <c r="E7" i="3"/>
  <c r="D7" i="3"/>
  <c r="C7" i="3"/>
  <c r="B7" i="3"/>
  <c r="F7" i="3" s="1"/>
  <c r="C6" i="3"/>
  <c r="B6" i="3"/>
  <c r="C5" i="3"/>
  <c r="B5" i="3"/>
  <c r="D4" i="3"/>
  <c r="G4" i="3" s="1"/>
  <c r="C4" i="3"/>
  <c r="F4" i="3" s="1"/>
  <c r="B4" i="3"/>
  <c r="I4" i="3" s="1"/>
  <c r="G3" i="3"/>
  <c r="E3" i="3"/>
  <c r="D3" i="3"/>
  <c r="C3" i="3"/>
  <c r="B3" i="3"/>
  <c r="B8" i="2"/>
  <c r="E112" i="1"/>
  <c r="C112" i="4" s="1"/>
  <c r="D112" i="1"/>
  <c r="F112" i="1" s="1"/>
  <c r="H111" i="1"/>
  <c r="F111" i="1"/>
  <c r="E111" i="1"/>
  <c r="D111" i="1"/>
  <c r="D110" i="1"/>
  <c r="E110" i="1" s="1"/>
  <c r="D109" i="1"/>
  <c r="F109" i="1" s="1"/>
  <c r="E108" i="1"/>
  <c r="C108" i="4" s="1"/>
  <c r="D108" i="1"/>
  <c r="F108" i="1" s="1"/>
  <c r="F107" i="1"/>
  <c r="E107" i="1"/>
  <c r="D107" i="1"/>
  <c r="D106" i="1"/>
  <c r="F106" i="1" s="1"/>
  <c r="D105" i="1"/>
  <c r="E105" i="1" s="1"/>
  <c r="G105" i="1" s="1"/>
  <c r="D104" i="1"/>
  <c r="F104" i="1" s="1"/>
  <c r="F103" i="1"/>
  <c r="D103" i="1"/>
  <c r="E103" i="1" s="1"/>
  <c r="H102" i="1"/>
  <c r="F102" i="1"/>
  <c r="E102" i="1"/>
  <c r="D102" i="1"/>
  <c r="D101" i="1"/>
  <c r="D100" i="1"/>
  <c r="F100" i="1" s="1"/>
  <c r="G99" i="1"/>
  <c r="E99" i="1"/>
  <c r="D99" i="1"/>
  <c r="F99" i="1" s="1"/>
  <c r="G98" i="1"/>
  <c r="F98" i="1"/>
  <c r="E98" i="1"/>
  <c r="C98" i="4" s="1"/>
  <c r="D98" i="1"/>
  <c r="D97" i="1"/>
  <c r="F97" i="1" s="1"/>
  <c r="H97" i="1" s="1"/>
  <c r="D96" i="1"/>
  <c r="F96" i="1" s="1"/>
  <c r="F95" i="1"/>
  <c r="E95" i="1"/>
  <c r="D95" i="1"/>
  <c r="D94" i="1"/>
  <c r="E94" i="1" s="1"/>
  <c r="F93" i="1"/>
  <c r="E93" i="1"/>
  <c r="G93" i="1" s="1"/>
  <c r="D93" i="1"/>
  <c r="D92" i="1"/>
  <c r="F92" i="1" s="1"/>
  <c r="F91" i="1"/>
  <c r="E91" i="1"/>
  <c r="D91" i="1"/>
  <c r="E90" i="1"/>
  <c r="D90" i="1"/>
  <c r="F90" i="1" s="1"/>
  <c r="G89" i="1"/>
  <c r="F89" i="1"/>
  <c r="C89" i="2" s="1"/>
  <c r="D89" i="1"/>
  <c r="E89" i="1" s="1"/>
  <c r="E88" i="1"/>
  <c r="D88" i="1"/>
  <c r="F88" i="1" s="1"/>
  <c r="G87" i="1"/>
  <c r="E87" i="1"/>
  <c r="D87" i="1"/>
  <c r="F87" i="1" s="1"/>
  <c r="F86" i="1"/>
  <c r="E86" i="1"/>
  <c r="D86" i="1"/>
  <c r="D85" i="1"/>
  <c r="E84" i="1"/>
  <c r="G84" i="1" s="1"/>
  <c r="D84" i="1"/>
  <c r="F84" i="1" s="1"/>
  <c r="H83" i="1"/>
  <c r="F83" i="1"/>
  <c r="E83" i="1"/>
  <c r="D83" i="1"/>
  <c r="G82" i="1"/>
  <c r="F82" i="1"/>
  <c r="E82" i="1"/>
  <c r="C82" i="4" s="1"/>
  <c r="D82" i="1"/>
  <c r="E81" i="1"/>
  <c r="G81" i="1" s="1"/>
  <c r="D81" i="1"/>
  <c r="F81" i="1" s="1"/>
  <c r="H81" i="1" s="1"/>
  <c r="F80" i="1"/>
  <c r="E80" i="1"/>
  <c r="C80" i="4" s="1"/>
  <c r="D80" i="1"/>
  <c r="F79" i="1"/>
  <c r="E79" i="1"/>
  <c r="D79" i="1"/>
  <c r="F78" i="1"/>
  <c r="D78" i="1"/>
  <c r="E78" i="1" s="1"/>
  <c r="G77" i="1"/>
  <c r="F77" i="1"/>
  <c r="C77" i="2" s="1"/>
  <c r="E77" i="1"/>
  <c r="D77" i="1"/>
  <c r="H76" i="1"/>
  <c r="E76" i="1"/>
  <c r="C76" i="4" s="1"/>
  <c r="D76" i="1"/>
  <c r="F76" i="1" s="1"/>
  <c r="F75" i="1"/>
  <c r="E75" i="1"/>
  <c r="D75" i="1"/>
  <c r="F74" i="1"/>
  <c r="E74" i="1"/>
  <c r="D74" i="1"/>
  <c r="H73" i="1"/>
  <c r="G73" i="1"/>
  <c r="F73" i="1"/>
  <c r="D73" i="1"/>
  <c r="E73" i="1" s="1"/>
  <c r="D72" i="1"/>
  <c r="F72" i="1" s="1"/>
  <c r="F71" i="1"/>
  <c r="E71" i="1"/>
  <c r="D71" i="1"/>
  <c r="F70" i="1"/>
  <c r="E70" i="1"/>
  <c r="D70" i="1"/>
  <c r="H69" i="1"/>
  <c r="G69" i="1"/>
  <c r="F69" i="1"/>
  <c r="D69" i="1"/>
  <c r="E69" i="1" s="1"/>
  <c r="B69" i="2" s="1"/>
  <c r="H68" i="1"/>
  <c r="F68" i="1"/>
  <c r="E68" i="1"/>
  <c r="B68" i="2" s="1"/>
  <c r="D68" i="1"/>
  <c r="D67" i="1"/>
  <c r="F67" i="1" s="1"/>
  <c r="G66" i="1"/>
  <c r="F66" i="1"/>
  <c r="E66" i="1"/>
  <c r="D66" i="1"/>
  <c r="H65" i="1"/>
  <c r="D65" i="1"/>
  <c r="F65" i="1" s="1"/>
  <c r="D64" i="1"/>
  <c r="F64" i="1" s="1"/>
  <c r="D63" i="1"/>
  <c r="F63" i="1" s="1"/>
  <c r="D62" i="1"/>
  <c r="E62" i="1" s="1"/>
  <c r="E61" i="1"/>
  <c r="D61" i="1"/>
  <c r="F61" i="1" s="1"/>
  <c r="H60" i="1"/>
  <c r="D60" i="1"/>
  <c r="F60" i="1" s="1"/>
  <c r="H59" i="1"/>
  <c r="F59" i="1"/>
  <c r="E59" i="1"/>
  <c r="D59" i="1"/>
  <c r="F58" i="1"/>
  <c r="E58" i="1"/>
  <c r="G58" i="1" s="1"/>
  <c r="D58" i="1"/>
  <c r="D57" i="1"/>
  <c r="E57" i="1" s="1"/>
  <c r="E56" i="1"/>
  <c r="C56" i="4" s="1"/>
  <c r="D56" i="1"/>
  <c r="F56" i="1" s="1"/>
  <c r="E55" i="1"/>
  <c r="G55" i="1" s="1"/>
  <c r="D55" i="1"/>
  <c r="F55" i="1" s="1"/>
  <c r="G54" i="1"/>
  <c r="F54" i="1"/>
  <c r="E54" i="1"/>
  <c r="D54" i="1"/>
  <c r="G53" i="1"/>
  <c r="F53" i="1"/>
  <c r="D53" i="1"/>
  <c r="E53" i="1" s="1"/>
  <c r="D52" i="1"/>
  <c r="F52" i="1" s="1"/>
  <c r="D51" i="1"/>
  <c r="F51" i="1" s="1"/>
  <c r="H50" i="1"/>
  <c r="F50" i="1"/>
  <c r="E50" i="1"/>
  <c r="D50" i="1"/>
  <c r="H49" i="1"/>
  <c r="F49" i="1"/>
  <c r="E49" i="1"/>
  <c r="B49" i="2" s="1"/>
  <c r="D49" i="1"/>
  <c r="F48" i="1"/>
  <c r="E48" i="1"/>
  <c r="C48" i="4" s="1"/>
  <c r="D48" i="1"/>
  <c r="D47" i="1"/>
  <c r="F47" i="1" s="1"/>
  <c r="D46" i="1"/>
  <c r="F46" i="1" s="1"/>
  <c r="E45" i="1"/>
  <c r="G45" i="1" s="1"/>
  <c r="D45" i="1"/>
  <c r="F45" i="1" s="1"/>
  <c r="F44" i="1"/>
  <c r="H44" i="1" s="1"/>
  <c r="D44" i="1"/>
  <c r="E44" i="1" s="1"/>
  <c r="F43" i="1"/>
  <c r="D43" i="1"/>
  <c r="E43" i="1" s="1"/>
  <c r="D42" i="1"/>
  <c r="F42" i="1" s="1"/>
  <c r="F41" i="1"/>
  <c r="E41" i="1"/>
  <c r="G41" i="1" s="1"/>
  <c r="D41" i="1"/>
  <c r="F40" i="1"/>
  <c r="E40" i="1"/>
  <c r="G40" i="1" s="1"/>
  <c r="D40" i="1"/>
  <c r="E39" i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H33" i="1"/>
  <c r="F33" i="1"/>
  <c r="E33" i="1"/>
  <c r="D33" i="1"/>
  <c r="F32" i="1"/>
  <c r="H32" i="1" s="1"/>
  <c r="E32" i="1"/>
  <c r="C32" i="4" s="1"/>
  <c r="D32" i="1"/>
  <c r="D31" i="1"/>
  <c r="F31" i="1" s="1"/>
  <c r="D30" i="1"/>
  <c r="F30" i="1" s="1"/>
  <c r="D29" i="1"/>
  <c r="E29" i="1" s="1"/>
  <c r="F28" i="1"/>
  <c r="H28" i="1" s="1"/>
  <c r="D28" i="1"/>
  <c r="E28" i="1" s="1"/>
  <c r="F27" i="1"/>
  <c r="D27" i="1"/>
  <c r="E27" i="1" s="1"/>
  <c r="D26" i="1"/>
  <c r="F26" i="1" s="1"/>
  <c r="F25" i="1"/>
  <c r="C25" i="2" s="1"/>
  <c r="E25" i="1"/>
  <c r="G25" i="1" s="1"/>
  <c r="D25" i="1"/>
  <c r="F24" i="1"/>
  <c r="H24" i="1" s="1"/>
  <c r="E24" i="1"/>
  <c r="C24" i="4" s="1"/>
  <c r="D24" i="1"/>
  <c r="E23" i="1"/>
  <c r="G23" i="1" s="1"/>
  <c r="D23" i="1"/>
  <c r="F23" i="1" s="1"/>
  <c r="D22" i="1"/>
  <c r="E22" i="1" s="1"/>
  <c r="D21" i="1"/>
  <c r="F21" i="1" s="1"/>
  <c r="D20" i="1"/>
  <c r="F20" i="1" s="1"/>
  <c r="D19" i="1"/>
  <c r="F19" i="1" s="1"/>
  <c r="D18" i="1"/>
  <c r="E18" i="1" s="1"/>
  <c r="H17" i="1"/>
  <c r="F17" i="1"/>
  <c r="E17" i="1"/>
  <c r="D17" i="1"/>
  <c r="F16" i="1"/>
  <c r="E16" i="1"/>
  <c r="C16" i="4" s="1"/>
  <c r="D16" i="1"/>
  <c r="D15" i="1"/>
  <c r="F15" i="1" s="1"/>
  <c r="D14" i="1"/>
  <c r="F14" i="1" s="1"/>
  <c r="D13" i="1"/>
  <c r="E13" i="1" s="1"/>
  <c r="G12" i="1"/>
  <c r="F12" i="1"/>
  <c r="H12" i="1" s="1"/>
  <c r="E12" i="1"/>
  <c r="C12" i="4" s="1"/>
  <c r="D12" i="1"/>
  <c r="F11" i="1"/>
  <c r="D11" i="1"/>
  <c r="E11" i="1" s="1"/>
  <c r="D10" i="1"/>
  <c r="F10" i="1" s="1"/>
  <c r="F9" i="1"/>
  <c r="E9" i="4" s="1"/>
  <c r="E9" i="1"/>
  <c r="C9" i="4" s="1"/>
  <c r="D9" i="1"/>
  <c r="F8" i="1"/>
  <c r="E8" i="4" s="1"/>
  <c r="E8" i="1"/>
  <c r="G8" i="1" s="1"/>
  <c r="D8" i="1"/>
  <c r="D7" i="1"/>
  <c r="F7" i="1" s="1"/>
  <c r="F6" i="1"/>
  <c r="E6" i="4" s="1"/>
  <c r="E6" i="1"/>
  <c r="G6" i="1" s="1"/>
  <c r="D6" i="1"/>
  <c r="F5" i="1"/>
  <c r="E5" i="4" s="1"/>
  <c r="D5" i="1"/>
  <c r="E5" i="1" s="1"/>
  <c r="D4" i="1"/>
  <c r="E4" i="1" s="1"/>
  <c r="F3" i="1"/>
  <c r="E3" i="4" s="1"/>
  <c r="E3" i="1"/>
  <c r="G3" i="1" s="1"/>
  <c r="D3" i="1"/>
  <c r="C18" i="4" l="1"/>
  <c r="B18" i="2"/>
  <c r="G18" i="1"/>
  <c r="E26" i="4"/>
  <c r="C26" i="2"/>
  <c r="H26" i="1"/>
  <c r="E35" i="4"/>
  <c r="C35" i="2"/>
  <c r="H35" i="1"/>
  <c r="E51" i="4"/>
  <c r="C51" i="2"/>
  <c r="H51" i="1"/>
  <c r="E96" i="4"/>
  <c r="C96" i="2"/>
  <c r="H96" i="1"/>
  <c r="E10" i="4"/>
  <c r="C10" i="2"/>
  <c r="H10" i="1"/>
  <c r="C37" i="2"/>
  <c r="E37" i="4"/>
  <c r="H37" i="1"/>
  <c r="E67" i="4"/>
  <c r="C67" i="2"/>
  <c r="H67" i="1"/>
  <c r="E19" i="4"/>
  <c r="C19" i="2"/>
  <c r="H19" i="1"/>
  <c r="E36" i="4"/>
  <c r="C36" i="2"/>
  <c r="H36" i="1"/>
  <c r="C11" i="4"/>
  <c r="B11" i="2"/>
  <c r="G11" i="1"/>
  <c r="E20" i="4"/>
  <c r="C20" i="2"/>
  <c r="H20" i="1"/>
  <c r="E84" i="4"/>
  <c r="C84" i="2"/>
  <c r="H84" i="1"/>
  <c r="C27" i="4"/>
  <c r="B27" i="2"/>
  <c r="G27" i="1"/>
  <c r="E46" i="4"/>
  <c r="C46" i="2"/>
  <c r="H46" i="1"/>
  <c r="E47" i="4"/>
  <c r="C47" i="2"/>
  <c r="H47" i="1"/>
  <c r="C4" i="4"/>
  <c r="G4" i="1"/>
  <c r="B4" i="2"/>
  <c r="C29" i="4"/>
  <c r="B29" i="2"/>
  <c r="G29" i="1"/>
  <c r="G5" i="1"/>
  <c r="C5" i="4"/>
  <c r="B5" i="2"/>
  <c r="C21" i="2"/>
  <c r="E21" i="4"/>
  <c r="H21" i="1"/>
  <c r="E30" i="4"/>
  <c r="C30" i="2"/>
  <c r="H30" i="1"/>
  <c r="E99" i="4"/>
  <c r="C99" i="2"/>
  <c r="H99" i="1"/>
  <c r="E106" i="4"/>
  <c r="C106" i="2"/>
  <c r="H106" i="1"/>
  <c r="C22" i="4"/>
  <c r="B22" i="2"/>
  <c r="G22" i="1"/>
  <c r="E31" i="4"/>
  <c r="C31" i="2"/>
  <c r="H31" i="1"/>
  <c r="C61" i="2"/>
  <c r="E61" i="4"/>
  <c r="H61" i="1"/>
  <c r="E39" i="4"/>
  <c r="C39" i="2"/>
  <c r="H39" i="1"/>
  <c r="E23" i="4"/>
  <c r="C23" i="2"/>
  <c r="H23" i="1"/>
  <c r="E55" i="4"/>
  <c r="C55" i="2"/>
  <c r="H55" i="1"/>
  <c r="E100" i="4"/>
  <c r="C100" i="2"/>
  <c r="H100" i="1"/>
  <c r="E109" i="4"/>
  <c r="C109" i="2"/>
  <c r="H109" i="1"/>
  <c r="C45" i="2"/>
  <c r="H45" i="1"/>
  <c r="E45" i="4"/>
  <c r="E63" i="4"/>
  <c r="C63" i="2"/>
  <c r="H63" i="1"/>
  <c r="E7" i="4"/>
  <c r="C7" i="2"/>
  <c r="H7" i="1"/>
  <c r="E15" i="4"/>
  <c r="C15" i="2"/>
  <c r="H15" i="1"/>
  <c r="E64" i="4"/>
  <c r="C64" i="2"/>
  <c r="H64" i="1"/>
  <c r="E87" i="4"/>
  <c r="C87" i="2"/>
  <c r="H87" i="1"/>
  <c r="C13" i="4"/>
  <c r="B13" i="2"/>
  <c r="G13" i="1"/>
  <c r="E14" i="4"/>
  <c r="C14" i="2"/>
  <c r="H14" i="1"/>
  <c r="E42" i="4"/>
  <c r="C42" i="2"/>
  <c r="H42" i="1"/>
  <c r="E52" i="4"/>
  <c r="C52" i="2"/>
  <c r="H52" i="1"/>
  <c r="C28" i="4"/>
  <c r="B28" i="2"/>
  <c r="G28" i="1"/>
  <c r="E38" i="4"/>
  <c r="C38" i="2"/>
  <c r="H38" i="1"/>
  <c r="E90" i="4"/>
  <c r="C90" i="2"/>
  <c r="H90" i="1"/>
  <c r="C43" i="4"/>
  <c r="B43" i="2"/>
  <c r="G43" i="1"/>
  <c r="E34" i="4"/>
  <c r="C34" i="2"/>
  <c r="H34" i="1"/>
  <c r="C44" i="4"/>
  <c r="B44" i="2"/>
  <c r="G44" i="1"/>
  <c r="C103" i="4"/>
  <c r="B103" i="2"/>
  <c r="G103" i="1"/>
  <c r="E112" i="4"/>
  <c r="C112" i="2"/>
  <c r="H112" i="1"/>
  <c r="E54" i="4"/>
  <c r="C54" i="2"/>
  <c r="C62" i="4"/>
  <c r="B62" i="2"/>
  <c r="E93" i="4"/>
  <c r="C93" i="2"/>
  <c r="E97" i="1"/>
  <c r="F101" i="1"/>
  <c r="E101" i="1"/>
  <c r="E109" i="1"/>
  <c r="C8" i="2"/>
  <c r="C8" i="4"/>
  <c r="E38" i="1"/>
  <c r="E41" i="4"/>
  <c r="C41" i="2"/>
  <c r="E58" i="4"/>
  <c r="C58" i="2"/>
  <c r="F105" i="1"/>
  <c r="G9" i="1"/>
  <c r="E19" i="1"/>
  <c r="F22" i="1"/>
  <c r="E35" i="1"/>
  <c r="E51" i="1"/>
  <c r="H54" i="1"/>
  <c r="F62" i="1"/>
  <c r="C66" i="4"/>
  <c r="B66" i="2"/>
  <c r="H77" i="1"/>
  <c r="H89" i="1"/>
  <c r="C3" i="2"/>
  <c r="B76" i="2"/>
  <c r="B108" i="2"/>
  <c r="J82" i="3"/>
  <c r="C69" i="4"/>
  <c r="C25" i="4"/>
  <c r="B25" i="2"/>
  <c r="C93" i="4"/>
  <c r="B93" i="2"/>
  <c r="H25" i="1"/>
  <c r="H41" i="1"/>
  <c r="H58" i="1"/>
  <c r="G62" i="1"/>
  <c r="E66" i="4"/>
  <c r="H66" i="1"/>
  <c r="C66" i="2"/>
  <c r="C70" i="4"/>
  <c r="B70" i="2"/>
  <c r="C74" i="4"/>
  <c r="B74" i="2"/>
  <c r="C78" i="4"/>
  <c r="B78" i="2"/>
  <c r="H93" i="1"/>
  <c r="B9" i="2"/>
  <c r="H13" i="3"/>
  <c r="C84" i="4"/>
  <c r="C3" i="4"/>
  <c r="B3" i="2"/>
  <c r="F85" i="1"/>
  <c r="E85" i="1"/>
  <c r="E70" i="4"/>
  <c r="C70" i="2"/>
  <c r="E74" i="4"/>
  <c r="C74" i="2"/>
  <c r="E78" i="4"/>
  <c r="C78" i="2"/>
  <c r="H78" i="1"/>
  <c r="C86" i="4"/>
  <c r="B86" i="2"/>
  <c r="C90" i="4"/>
  <c r="B90" i="2"/>
  <c r="C94" i="4"/>
  <c r="B94" i="2"/>
  <c r="C9" i="2"/>
  <c r="B16" i="2"/>
  <c r="H2" i="4"/>
  <c r="E48" i="4"/>
  <c r="C48" i="2"/>
  <c r="E10" i="1"/>
  <c r="F13" i="1"/>
  <c r="G16" i="1"/>
  <c r="E26" i="1"/>
  <c r="F29" i="1"/>
  <c r="G32" i="1"/>
  <c r="E42" i="1"/>
  <c r="G48" i="1"/>
  <c r="C59" i="4"/>
  <c r="B59" i="2"/>
  <c r="G59" i="1"/>
  <c r="E63" i="1"/>
  <c r="G70" i="1"/>
  <c r="G74" i="1"/>
  <c r="G78" i="1"/>
  <c r="E82" i="4"/>
  <c r="H82" i="1"/>
  <c r="C82" i="2"/>
  <c r="E86" i="4"/>
  <c r="C86" i="2"/>
  <c r="F94" i="1"/>
  <c r="C102" i="4"/>
  <c r="B102" i="2"/>
  <c r="E106" i="1"/>
  <c r="C110" i="4"/>
  <c r="B110" i="2"/>
  <c r="B112" i="2"/>
  <c r="D13" i="3"/>
  <c r="G13" i="3" s="1"/>
  <c r="F30" i="3"/>
  <c r="K30" i="3" s="1"/>
  <c r="E30" i="3"/>
  <c r="C40" i="4"/>
  <c r="E77" i="4"/>
  <c r="E59" i="4"/>
  <c r="C59" i="2"/>
  <c r="E67" i="1"/>
  <c r="H70" i="1"/>
  <c r="H74" i="1"/>
  <c r="G86" i="1"/>
  <c r="G90" i="1"/>
  <c r="G94" i="1"/>
  <c r="E98" i="4"/>
  <c r="H98" i="1"/>
  <c r="C98" i="2"/>
  <c r="E102" i="4"/>
  <c r="C102" i="2"/>
  <c r="F110" i="1"/>
  <c r="B24" i="2"/>
  <c r="B80" i="2"/>
  <c r="I14" i="3"/>
  <c r="D30" i="3"/>
  <c r="G30" i="3" s="1"/>
  <c r="K98" i="3"/>
  <c r="E25" i="4"/>
  <c r="H6" i="1"/>
  <c r="E16" i="4"/>
  <c r="C16" i="2"/>
  <c r="E7" i="1"/>
  <c r="H16" i="1"/>
  <c r="C39" i="4"/>
  <c r="B39" i="2"/>
  <c r="H48" i="1"/>
  <c r="E20" i="1"/>
  <c r="E36" i="1"/>
  <c r="E52" i="1"/>
  <c r="E56" i="4"/>
  <c r="C56" i="2"/>
  <c r="C79" i="4"/>
  <c r="B79" i="2"/>
  <c r="G79" i="1"/>
  <c r="H86" i="1"/>
  <c r="G102" i="1"/>
  <c r="G110" i="1"/>
  <c r="J26" i="3"/>
  <c r="I74" i="3"/>
  <c r="H74" i="3"/>
  <c r="F74" i="3"/>
  <c r="K74" i="3" s="1"/>
  <c r="E74" i="3"/>
  <c r="J74" i="3" s="1"/>
  <c r="D74" i="3"/>
  <c r="G74" i="3" s="1"/>
  <c r="I78" i="3"/>
  <c r="F78" i="3"/>
  <c r="K78" i="3" s="1"/>
  <c r="E78" i="3"/>
  <c r="D78" i="3"/>
  <c r="G78" i="3" s="1"/>
  <c r="H78" i="3" s="1"/>
  <c r="C105" i="4"/>
  <c r="B105" i="2"/>
  <c r="E32" i="4"/>
  <c r="C32" i="2"/>
  <c r="C45" i="4"/>
  <c r="B45" i="2"/>
  <c r="F4" i="1"/>
  <c r="B33" i="2"/>
  <c r="C33" i="4"/>
  <c r="G39" i="1"/>
  <c r="E60" i="4"/>
  <c r="C60" i="2"/>
  <c r="C71" i="4"/>
  <c r="B71" i="2"/>
  <c r="C75" i="4"/>
  <c r="B75" i="2"/>
  <c r="G75" i="1"/>
  <c r="E79" i="4"/>
  <c r="C79" i="2"/>
  <c r="C83" i="4"/>
  <c r="B83" i="2"/>
  <c r="C95" i="4"/>
  <c r="B95" i="2"/>
  <c r="G95" i="1"/>
  <c r="B32" i="2"/>
  <c r="I15" i="3"/>
  <c r="H95" i="3"/>
  <c r="E97" i="4"/>
  <c r="C97" i="2"/>
  <c r="I6" i="3"/>
  <c r="F6" i="3"/>
  <c r="E6" i="3"/>
  <c r="D6" i="3"/>
  <c r="G6" i="3" s="1"/>
  <c r="H6" i="3" s="1"/>
  <c r="H3" i="1"/>
  <c r="C55" i="4"/>
  <c r="B55" i="2"/>
  <c r="E17" i="4"/>
  <c r="C17" i="2"/>
  <c r="E30" i="1"/>
  <c r="E33" i="4"/>
  <c r="C33" i="2"/>
  <c r="E46" i="1"/>
  <c r="C49" i="2"/>
  <c r="E49" i="4"/>
  <c r="G56" i="1"/>
  <c r="E60" i="1"/>
  <c r="E64" i="1"/>
  <c r="E71" i="4"/>
  <c r="C71" i="2"/>
  <c r="H71" i="1"/>
  <c r="E75" i="4"/>
  <c r="C75" i="2"/>
  <c r="H75" i="1"/>
  <c r="H79" i="1"/>
  <c r="E83" i="4"/>
  <c r="C83" i="2"/>
  <c r="C87" i="4"/>
  <c r="B87" i="2"/>
  <c r="C91" i="4"/>
  <c r="B91" i="2"/>
  <c r="G91" i="1"/>
  <c r="E95" i="4"/>
  <c r="C95" i="2"/>
  <c r="C99" i="4"/>
  <c r="B99" i="2"/>
  <c r="C111" i="4"/>
  <c r="B111" i="2"/>
  <c r="G111" i="1"/>
  <c r="C5" i="2"/>
  <c r="K15" i="3"/>
  <c r="I32" i="3"/>
  <c r="H32" i="3"/>
  <c r="F32" i="3"/>
  <c r="E32" i="3"/>
  <c r="J32" i="3" s="1"/>
  <c r="D32" i="3"/>
  <c r="G32" i="3" s="1"/>
  <c r="F95" i="3"/>
  <c r="C49" i="4"/>
  <c r="E12" i="4"/>
  <c r="C12" i="2"/>
  <c r="C81" i="4"/>
  <c r="B81" i="2"/>
  <c r="H9" i="1"/>
  <c r="C23" i="4"/>
  <c r="B23" i="2"/>
  <c r="C17" i="4"/>
  <c r="B17" i="2"/>
  <c r="E14" i="1"/>
  <c r="G17" i="1"/>
  <c r="G33" i="1"/>
  <c r="G49" i="1"/>
  <c r="C53" i="4"/>
  <c r="B53" i="2"/>
  <c r="H56" i="1"/>
  <c r="G71" i="1"/>
  <c r="E76" i="4"/>
  <c r="C76" i="2"/>
  <c r="G83" i="1"/>
  <c r="E91" i="4"/>
  <c r="C91" i="2"/>
  <c r="H91" i="1"/>
  <c r="H95" i="1"/>
  <c r="C107" i="4"/>
  <c r="B107" i="2"/>
  <c r="G107" i="1"/>
  <c r="E111" i="4"/>
  <c r="C111" i="2"/>
  <c r="B40" i="2"/>
  <c r="B84" i="2"/>
  <c r="D15" i="3"/>
  <c r="G15" i="3" s="1"/>
  <c r="D95" i="3"/>
  <c r="G95" i="3" s="1"/>
  <c r="I95" i="3" s="1"/>
  <c r="C57" i="4"/>
  <c r="B57" i="2"/>
  <c r="B12" i="2"/>
  <c r="I16" i="3"/>
  <c r="H16" i="3"/>
  <c r="F16" i="3"/>
  <c r="K16" i="3" s="1"/>
  <c r="E16" i="3"/>
  <c r="J16" i="3" s="1"/>
  <c r="D16" i="3"/>
  <c r="G16" i="3" s="1"/>
  <c r="I33" i="3"/>
  <c r="H33" i="3"/>
  <c r="F33" i="3"/>
  <c r="E33" i="3"/>
  <c r="D33" i="3"/>
  <c r="G33" i="3" s="1"/>
  <c r="E80" i="3"/>
  <c r="D80" i="3"/>
  <c r="G80" i="3" s="1"/>
  <c r="I80" i="3" s="1"/>
  <c r="H80" i="3"/>
  <c r="F80" i="3"/>
  <c r="H103" i="3"/>
  <c r="F103" i="3"/>
  <c r="C41" i="4"/>
  <c r="B41" i="2"/>
  <c r="E53" i="4"/>
  <c r="C53" i="2"/>
  <c r="E72" i="4"/>
  <c r="C72" i="2"/>
  <c r="F57" i="1"/>
  <c r="E68" i="4"/>
  <c r="C68" i="2"/>
  <c r="E72" i="1"/>
  <c r="G76" i="1"/>
  <c r="E80" i="4"/>
  <c r="C80" i="2"/>
  <c r="E88" i="4"/>
  <c r="C88" i="2"/>
  <c r="E92" i="1"/>
  <c r="E96" i="1"/>
  <c r="E108" i="4"/>
  <c r="C108" i="2"/>
  <c r="C6" i="2"/>
  <c r="B48" i="2"/>
  <c r="K4" i="3"/>
  <c r="H92" i="3"/>
  <c r="F92" i="3"/>
  <c r="E92" i="3"/>
  <c r="D92" i="3"/>
  <c r="G92" i="3" s="1"/>
  <c r="I92" i="3" s="1"/>
  <c r="E44" i="4"/>
  <c r="C44" i="2"/>
  <c r="G80" i="1"/>
  <c r="C88" i="4"/>
  <c r="G88" i="1"/>
  <c r="E104" i="4"/>
  <c r="C104" i="2"/>
  <c r="I17" i="3"/>
  <c r="F17" i="3"/>
  <c r="E17" i="3"/>
  <c r="D17" i="3"/>
  <c r="G17" i="3" s="1"/>
  <c r="H17" i="3" s="1"/>
  <c r="I76" i="3"/>
  <c r="F76" i="3"/>
  <c r="E76" i="3"/>
  <c r="D76" i="3"/>
  <c r="G76" i="3" s="1"/>
  <c r="H76" i="3" s="1"/>
  <c r="C6" i="4"/>
  <c r="B6" i="2"/>
  <c r="E28" i="4"/>
  <c r="C28" i="2"/>
  <c r="C58" i="4"/>
  <c r="B58" i="2"/>
  <c r="E27" i="4"/>
  <c r="C27" i="2"/>
  <c r="E43" i="4"/>
  <c r="C43" i="2"/>
  <c r="G68" i="1"/>
  <c r="C68" i="4"/>
  <c r="E92" i="4"/>
  <c r="C92" i="2"/>
  <c r="E107" i="4"/>
  <c r="C107" i="2"/>
  <c r="H107" i="1"/>
  <c r="E21" i="1"/>
  <c r="E37" i="1"/>
  <c r="E40" i="4"/>
  <c r="C40" i="2"/>
  <c r="H5" i="1"/>
  <c r="H27" i="1"/>
  <c r="E34" i="1"/>
  <c r="H53" i="1"/>
  <c r="B61" i="2"/>
  <c r="C61" i="4"/>
  <c r="E65" i="4"/>
  <c r="C65" i="2"/>
  <c r="H72" i="1"/>
  <c r="H8" i="1"/>
  <c r="E15" i="1"/>
  <c r="F18" i="1"/>
  <c r="E31" i="1"/>
  <c r="H40" i="1"/>
  <c r="E47" i="1"/>
  <c r="E50" i="4"/>
  <c r="C50" i="2"/>
  <c r="E65" i="1"/>
  <c r="B73" i="2"/>
  <c r="C73" i="4"/>
  <c r="H80" i="1"/>
  <c r="H88" i="1"/>
  <c r="H92" i="1"/>
  <c r="E100" i="1"/>
  <c r="E104" i="1"/>
  <c r="G108" i="1"/>
  <c r="B56" i="2"/>
  <c r="B88" i="2"/>
  <c r="I5" i="3"/>
  <c r="H5" i="3"/>
  <c r="F5" i="3"/>
  <c r="K5" i="3" s="1"/>
  <c r="E5" i="3"/>
  <c r="D5" i="3"/>
  <c r="G5" i="3" s="1"/>
  <c r="J12" i="3"/>
  <c r="I34" i="3"/>
  <c r="F34" i="3"/>
  <c r="K34" i="3" s="1"/>
  <c r="E34" i="3"/>
  <c r="D34" i="3"/>
  <c r="G34" i="3" s="1"/>
  <c r="H34" i="3" s="1"/>
  <c r="I111" i="3"/>
  <c r="F111" i="3"/>
  <c r="K111" i="3" s="1"/>
  <c r="E11" i="4"/>
  <c r="C11" i="2"/>
  <c r="E103" i="4"/>
  <c r="C103" i="2"/>
  <c r="H103" i="1"/>
  <c r="E24" i="4"/>
  <c r="C24" i="2"/>
  <c r="H11" i="1"/>
  <c r="G24" i="1"/>
  <c r="H43" i="1"/>
  <c r="C50" i="4"/>
  <c r="B50" i="2"/>
  <c r="G57" i="1"/>
  <c r="G50" i="1"/>
  <c r="C54" i="4"/>
  <c r="B54" i="2"/>
  <c r="G61" i="1"/>
  <c r="E69" i="4"/>
  <c r="C69" i="2"/>
  <c r="C73" i="2"/>
  <c r="E73" i="4"/>
  <c r="C77" i="4"/>
  <c r="B77" i="2"/>
  <c r="E81" i="4"/>
  <c r="C81" i="2"/>
  <c r="C89" i="4"/>
  <c r="B89" i="2"/>
  <c r="H104" i="1"/>
  <c r="H108" i="1"/>
  <c r="G112" i="1"/>
  <c r="D111" i="3"/>
  <c r="G111" i="3" s="1"/>
  <c r="H111" i="3" s="1"/>
  <c r="E89" i="4"/>
  <c r="I19" i="3"/>
  <c r="E19" i="3"/>
  <c r="K28" i="3"/>
  <c r="I91" i="3"/>
  <c r="F91" i="3"/>
  <c r="K91" i="3" s="1"/>
  <c r="E91" i="3"/>
  <c r="I102" i="3"/>
  <c r="H102" i="3"/>
  <c r="E102" i="3"/>
  <c r="J102" i="3" s="1"/>
  <c r="H3" i="4"/>
  <c r="I21" i="3"/>
  <c r="E21" i="3"/>
  <c r="I54" i="3"/>
  <c r="K54" i="3" s="1"/>
  <c r="I70" i="3"/>
  <c r="K70" i="3" s="1"/>
  <c r="I84" i="3"/>
  <c r="K84" i="3" s="1"/>
  <c r="H4" i="3"/>
  <c r="H15" i="3"/>
  <c r="D19" i="3"/>
  <c r="G19" i="3" s="1"/>
  <c r="I25" i="3"/>
  <c r="K25" i="3" s="1"/>
  <c r="H28" i="3"/>
  <c r="J28" i="3" s="1"/>
  <c r="H30" i="3"/>
  <c r="D36" i="3"/>
  <c r="G36" i="3" s="1"/>
  <c r="I36" i="3" s="1"/>
  <c r="D42" i="3"/>
  <c r="G42" i="3" s="1"/>
  <c r="H42" i="3" s="1"/>
  <c r="D44" i="3"/>
  <c r="G44" i="3" s="1"/>
  <c r="I44" i="3" s="1"/>
  <c r="D50" i="3"/>
  <c r="G50" i="3" s="1"/>
  <c r="H50" i="3" s="1"/>
  <c r="D52" i="3"/>
  <c r="G52" i="3" s="1"/>
  <c r="I52" i="3" s="1"/>
  <c r="D58" i="3"/>
  <c r="G58" i="3" s="1"/>
  <c r="H58" i="3" s="1"/>
  <c r="D60" i="3"/>
  <c r="G60" i="3" s="1"/>
  <c r="I60" i="3" s="1"/>
  <c r="D66" i="3"/>
  <c r="G66" i="3" s="1"/>
  <c r="I66" i="3" s="1"/>
  <c r="D68" i="3"/>
  <c r="G68" i="3" s="1"/>
  <c r="I68" i="3" s="1"/>
  <c r="D89" i="3"/>
  <c r="G89" i="3" s="1"/>
  <c r="H89" i="3" s="1"/>
  <c r="D91" i="3"/>
  <c r="G91" i="3" s="1"/>
  <c r="D100" i="3"/>
  <c r="G100" i="3" s="1"/>
  <c r="I100" i="3" s="1"/>
  <c r="D102" i="3"/>
  <c r="G102" i="3" s="1"/>
  <c r="I107" i="3"/>
  <c r="F107" i="3"/>
  <c r="K107" i="3" s="1"/>
  <c r="E107" i="3"/>
  <c r="J107" i="3" s="1"/>
  <c r="I3" i="3"/>
  <c r="F19" i="3"/>
  <c r="K19" i="3" s="1"/>
  <c r="D21" i="3"/>
  <c r="G21" i="3" s="1"/>
  <c r="H21" i="3" s="1"/>
  <c r="D23" i="3"/>
  <c r="G23" i="3" s="1"/>
  <c r="H23" i="3" s="1"/>
  <c r="J23" i="3" s="1"/>
  <c r="E36" i="3"/>
  <c r="J36" i="3" s="1"/>
  <c r="D38" i="3"/>
  <c r="G38" i="3" s="1"/>
  <c r="I38" i="3" s="1"/>
  <c r="K38" i="3" s="1"/>
  <c r="D40" i="3"/>
  <c r="G40" i="3" s="1"/>
  <c r="H40" i="3" s="1"/>
  <c r="J40" i="3" s="1"/>
  <c r="E42" i="3"/>
  <c r="E44" i="3"/>
  <c r="J44" i="3" s="1"/>
  <c r="D46" i="3"/>
  <c r="G46" i="3" s="1"/>
  <c r="H46" i="3" s="1"/>
  <c r="D48" i="3"/>
  <c r="G48" i="3" s="1"/>
  <c r="H48" i="3" s="1"/>
  <c r="J48" i="3" s="1"/>
  <c r="E50" i="3"/>
  <c r="E52" i="3"/>
  <c r="J52" i="3" s="1"/>
  <c r="D54" i="3"/>
  <c r="G54" i="3" s="1"/>
  <c r="D56" i="3"/>
  <c r="G56" i="3" s="1"/>
  <c r="I56" i="3" s="1"/>
  <c r="E58" i="3"/>
  <c r="E60" i="3"/>
  <c r="J60" i="3" s="1"/>
  <c r="D62" i="3"/>
  <c r="G62" i="3" s="1"/>
  <c r="I62" i="3" s="1"/>
  <c r="K62" i="3" s="1"/>
  <c r="D64" i="3"/>
  <c r="G64" i="3" s="1"/>
  <c r="H64" i="3" s="1"/>
  <c r="J64" i="3" s="1"/>
  <c r="E66" i="3"/>
  <c r="J66" i="3" s="1"/>
  <c r="E68" i="3"/>
  <c r="J68" i="3" s="1"/>
  <c r="D70" i="3"/>
  <c r="G70" i="3" s="1"/>
  <c r="D72" i="3"/>
  <c r="G72" i="3" s="1"/>
  <c r="H72" i="3" s="1"/>
  <c r="J72" i="3" s="1"/>
  <c r="E89" i="3"/>
  <c r="H91" i="3"/>
  <c r="E100" i="3"/>
  <c r="J100" i="3" s="1"/>
  <c r="F102" i="3"/>
  <c r="F21" i="3"/>
  <c r="K21" i="3" s="1"/>
  <c r="F23" i="3"/>
  <c r="I27" i="3"/>
  <c r="E27" i="3"/>
  <c r="F36" i="3"/>
  <c r="E38" i="3"/>
  <c r="J38" i="3" s="1"/>
  <c r="F40" i="3"/>
  <c r="K40" i="3" s="1"/>
  <c r="F42" i="3"/>
  <c r="K42" i="3" s="1"/>
  <c r="F44" i="3"/>
  <c r="E46" i="3"/>
  <c r="F48" i="3"/>
  <c r="K48" i="3" s="1"/>
  <c r="F50" i="3"/>
  <c r="K50" i="3" s="1"/>
  <c r="F52" i="3"/>
  <c r="E54" i="3"/>
  <c r="J54" i="3" s="1"/>
  <c r="F56" i="3"/>
  <c r="F58" i="3"/>
  <c r="K58" i="3" s="1"/>
  <c r="F60" i="3"/>
  <c r="E62" i="3"/>
  <c r="J62" i="3" s="1"/>
  <c r="F64" i="3"/>
  <c r="K64" i="3" s="1"/>
  <c r="F66" i="3"/>
  <c r="K66" i="3" s="1"/>
  <c r="F68" i="3"/>
  <c r="E70" i="3"/>
  <c r="J70" i="3" s="1"/>
  <c r="F72" i="3"/>
  <c r="K72" i="3" s="1"/>
  <c r="I81" i="3"/>
  <c r="I83" i="3"/>
  <c r="F83" i="3"/>
  <c r="E83" i="3"/>
  <c r="F89" i="3"/>
  <c r="K89" i="3" s="1"/>
  <c r="F100" i="3"/>
  <c r="H19" i="3"/>
  <c r="I29" i="3"/>
  <c r="E29" i="3"/>
  <c r="E31" i="3"/>
  <c r="J31" i="3" s="1"/>
  <c r="E79" i="3"/>
  <c r="E96" i="3"/>
  <c r="D96" i="3"/>
  <c r="G96" i="3" s="1"/>
  <c r="E103" i="3"/>
  <c r="J103" i="3" s="1"/>
  <c r="D105" i="3"/>
  <c r="G105" i="3" s="1"/>
  <c r="I105" i="3" s="1"/>
  <c r="E112" i="3"/>
  <c r="J112" i="3" s="1"/>
  <c r="D112" i="3"/>
  <c r="G112" i="3" s="1"/>
  <c r="F3" i="3"/>
  <c r="K3" i="3" s="1"/>
  <c r="F10" i="3"/>
  <c r="K10" i="3" s="1"/>
  <c r="D14" i="3"/>
  <c r="G14" i="3" s="1"/>
  <c r="I23" i="3"/>
  <c r="F27" i="3"/>
  <c r="K27" i="3" s="1"/>
  <c r="D29" i="3"/>
  <c r="G29" i="3" s="1"/>
  <c r="D31" i="3"/>
  <c r="G31" i="3" s="1"/>
  <c r="D79" i="3"/>
  <c r="G79" i="3" s="1"/>
  <c r="E81" i="3"/>
  <c r="J81" i="3" s="1"/>
  <c r="H83" i="3"/>
  <c r="I87" i="3"/>
  <c r="K87" i="3" s="1"/>
  <c r="H94" i="3"/>
  <c r="F96" i="3"/>
  <c r="D103" i="3"/>
  <c r="G103" i="3" s="1"/>
  <c r="F105" i="3"/>
  <c r="F112" i="3"/>
  <c r="B82" i="2"/>
  <c r="B98" i="2"/>
  <c r="E14" i="3"/>
  <c r="F29" i="3"/>
  <c r="K29" i="3" s="1"/>
  <c r="F31" i="3"/>
  <c r="I35" i="3"/>
  <c r="E35" i="3"/>
  <c r="I65" i="3"/>
  <c r="I73" i="3"/>
  <c r="I75" i="3"/>
  <c r="F75" i="3"/>
  <c r="E75" i="3"/>
  <c r="J75" i="3" s="1"/>
  <c r="F79" i="3"/>
  <c r="K79" i="3" s="1"/>
  <c r="F81" i="3"/>
  <c r="K81" i="3" s="1"/>
  <c r="H96" i="3"/>
  <c r="I101" i="3"/>
  <c r="K101" i="3" s="1"/>
  <c r="I110" i="3"/>
  <c r="H110" i="3"/>
  <c r="E110" i="3"/>
  <c r="J110" i="3" s="1"/>
  <c r="H3" i="3"/>
  <c r="J3" i="3" s="1"/>
  <c r="F14" i="3"/>
  <c r="K14" i="3" s="1"/>
  <c r="H27" i="3"/>
  <c r="I37" i="3"/>
  <c r="K37" i="3" s="1"/>
  <c r="E37" i="3"/>
  <c r="J37" i="3" s="1"/>
  <c r="I43" i="3"/>
  <c r="K43" i="3" s="1"/>
  <c r="E43" i="3"/>
  <c r="I45" i="3"/>
  <c r="K45" i="3" s="1"/>
  <c r="E45" i="3"/>
  <c r="J45" i="3" s="1"/>
  <c r="I51" i="3"/>
  <c r="K51" i="3" s="1"/>
  <c r="E51" i="3"/>
  <c r="J51" i="3" s="1"/>
  <c r="I53" i="3"/>
  <c r="K53" i="3" s="1"/>
  <c r="E53" i="3"/>
  <c r="J53" i="3" s="1"/>
  <c r="E59" i="3"/>
  <c r="J59" i="3" s="1"/>
  <c r="I61" i="3"/>
  <c r="K61" i="3" s="1"/>
  <c r="E61" i="3"/>
  <c r="J61" i="3" s="1"/>
  <c r="E67" i="3"/>
  <c r="J67" i="3" s="1"/>
  <c r="I69" i="3"/>
  <c r="K69" i="3" s="1"/>
  <c r="E69" i="3"/>
  <c r="J69" i="3" s="1"/>
  <c r="D94" i="3"/>
  <c r="G94" i="3" s="1"/>
  <c r="I94" i="3" s="1"/>
  <c r="K94" i="3" s="1"/>
  <c r="I96" i="3"/>
  <c r="I112" i="3"/>
  <c r="H14" i="3"/>
  <c r="D20" i="3"/>
  <c r="G20" i="3" s="1"/>
  <c r="H20" i="3" s="1"/>
  <c r="J20" i="3" s="1"/>
  <c r="H29" i="3"/>
  <c r="H31" i="3"/>
  <c r="D35" i="3"/>
  <c r="G35" i="3" s="1"/>
  <c r="D39" i="3"/>
  <c r="G39" i="3" s="1"/>
  <c r="I39" i="3" s="1"/>
  <c r="D41" i="3"/>
  <c r="G41" i="3" s="1"/>
  <c r="I41" i="3" s="1"/>
  <c r="K41" i="3" s="1"/>
  <c r="D47" i="3"/>
  <c r="G47" i="3" s="1"/>
  <c r="I47" i="3" s="1"/>
  <c r="D49" i="3"/>
  <c r="G49" i="3" s="1"/>
  <c r="H49" i="3" s="1"/>
  <c r="D55" i="3"/>
  <c r="G55" i="3" s="1"/>
  <c r="D57" i="3"/>
  <c r="G57" i="3" s="1"/>
  <c r="I57" i="3" s="1"/>
  <c r="K57" i="3" s="1"/>
  <c r="H79" i="3"/>
  <c r="E88" i="3"/>
  <c r="D88" i="3"/>
  <c r="G88" i="3" s="1"/>
  <c r="I88" i="3" s="1"/>
  <c r="K88" i="3" s="1"/>
  <c r="E94" i="3"/>
  <c r="I99" i="3"/>
  <c r="F99" i="3"/>
  <c r="E99" i="3"/>
  <c r="J99" i="3" s="1"/>
  <c r="D108" i="3"/>
  <c r="G108" i="3" s="1"/>
  <c r="I108" i="3" s="1"/>
  <c r="D110" i="3"/>
  <c r="G110" i="3" s="1"/>
  <c r="D22" i="3"/>
  <c r="G22" i="3" s="1"/>
  <c r="H22" i="3" s="1"/>
  <c r="J22" i="3" s="1"/>
  <c r="I31" i="3"/>
  <c r="F35" i="3"/>
  <c r="K35" i="3" s="1"/>
  <c r="F39" i="3"/>
  <c r="E41" i="3"/>
  <c r="J41" i="3" s="1"/>
  <c r="D43" i="3"/>
  <c r="G43" i="3" s="1"/>
  <c r="H43" i="3" s="1"/>
  <c r="F47" i="3"/>
  <c r="K47" i="3" s="1"/>
  <c r="E49" i="3"/>
  <c r="J49" i="3" s="1"/>
  <c r="D51" i="3"/>
  <c r="G51" i="3" s="1"/>
  <c r="F55" i="3"/>
  <c r="K55" i="3" s="1"/>
  <c r="E57" i="3"/>
  <c r="J57" i="3" s="1"/>
  <c r="D59" i="3"/>
  <c r="G59" i="3" s="1"/>
  <c r="I59" i="3" s="1"/>
  <c r="K59" i="3" s="1"/>
  <c r="F63" i="3"/>
  <c r="K63" i="3" s="1"/>
  <c r="E65" i="3"/>
  <c r="J65" i="3" s="1"/>
  <c r="D67" i="3"/>
  <c r="G67" i="3" s="1"/>
  <c r="I67" i="3" s="1"/>
  <c r="K67" i="3" s="1"/>
  <c r="F71" i="3"/>
  <c r="K71" i="3" s="1"/>
  <c r="E73" i="3"/>
  <c r="J73" i="3" s="1"/>
  <c r="H75" i="3"/>
  <c r="I79" i="3"/>
  <c r="H86" i="3"/>
  <c r="J86" i="3" s="1"/>
  <c r="I97" i="3"/>
  <c r="K97" i="3" s="1"/>
  <c r="I103" i="3"/>
  <c r="E108" i="3"/>
  <c r="J108" i="3" s="1"/>
  <c r="F110" i="3"/>
  <c r="K110" i="3" s="1"/>
  <c r="I11" i="3"/>
  <c r="K11" i="3" s="1"/>
  <c r="E11" i="3"/>
  <c r="J11" i="3" s="1"/>
  <c r="K20" i="3"/>
  <c r="K65" i="3"/>
  <c r="K73" i="3"/>
  <c r="F108" i="3"/>
  <c r="E4" i="3"/>
  <c r="J4" i="3" s="1"/>
  <c r="E9" i="3"/>
  <c r="J9" i="3" s="1"/>
  <c r="I13" i="3"/>
  <c r="K13" i="3" s="1"/>
  <c r="E13" i="3"/>
  <c r="J13" i="3" s="1"/>
  <c r="E15" i="3"/>
  <c r="J15" i="3" s="1"/>
  <c r="H35" i="3"/>
  <c r="H39" i="3"/>
  <c r="J39" i="3" s="1"/>
  <c r="H47" i="3"/>
  <c r="J47" i="3" s="1"/>
  <c r="H55" i="3"/>
  <c r="J55" i="3" s="1"/>
  <c r="H63" i="3"/>
  <c r="J63" i="3" s="1"/>
  <c r="H71" i="3"/>
  <c r="J71" i="3" s="1"/>
  <c r="D86" i="3"/>
  <c r="G86" i="3" s="1"/>
  <c r="I86" i="3" s="1"/>
  <c r="K86" i="3" s="1"/>
  <c r="H88" i="3"/>
  <c r="E95" i="3"/>
  <c r="J95" i="3" s="1"/>
  <c r="H99" i="3"/>
  <c r="E104" i="3"/>
  <c r="J104" i="3" s="1"/>
  <c r="D104" i="3"/>
  <c r="G104" i="3" s="1"/>
  <c r="I104" i="3" s="1"/>
  <c r="K104" i="3" s="1"/>
  <c r="E111" i="3"/>
  <c r="E77" i="3"/>
  <c r="J77" i="3" s="1"/>
  <c r="E85" i="3"/>
  <c r="J85" i="3" s="1"/>
  <c r="E93" i="3"/>
  <c r="J93" i="3" s="1"/>
  <c r="E101" i="3"/>
  <c r="J101" i="3" s="1"/>
  <c r="E109" i="3"/>
  <c r="J109" i="3" s="1"/>
  <c r="J19" i="3" l="1"/>
  <c r="K112" i="3"/>
  <c r="K100" i="3"/>
  <c r="K52" i="3"/>
  <c r="B37" i="2"/>
  <c r="C37" i="4"/>
  <c r="G37" i="1"/>
  <c r="K32" i="3"/>
  <c r="C46" i="4"/>
  <c r="B46" i="2"/>
  <c r="G46" i="1"/>
  <c r="C42" i="4"/>
  <c r="B42" i="2"/>
  <c r="G42" i="1"/>
  <c r="E62" i="4"/>
  <c r="C62" i="2"/>
  <c r="H62" i="1"/>
  <c r="C109" i="4"/>
  <c r="B109" i="2"/>
  <c r="G109" i="1"/>
  <c r="K99" i="3"/>
  <c r="K105" i="3"/>
  <c r="J89" i="3"/>
  <c r="J42" i="3"/>
  <c r="C31" i="4"/>
  <c r="B31" i="2"/>
  <c r="G31" i="1"/>
  <c r="B21" i="2"/>
  <c r="C21" i="4"/>
  <c r="G21" i="1"/>
  <c r="C14" i="4"/>
  <c r="B14" i="2"/>
  <c r="G14" i="1"/>
  <c r="J78" i="3"/>
  <c r="C67" i="4"/>
  <c r="B67" i="2"/>
  <c r="G67" i="1"/>
  <c r="B101" i="2"/>
  <c r="C101" i="4"/>
  <c r="G101" i="1"/>
  <c r="J83" i="3"/>
  <c r="E18" i="4"/>
  <c r="C18" i="2"/>
  <c r="H18" i="1"/>
  <c r="C96" i="4"/>
  <c r="G96" i="1"/>
  <c r="B96" i="2"/>
  <c r="E94" i="4"/>
  <c r="C94" i="2"/>
  <c r="H94" i="1"/>
  <c r="E29" i="4"/>
  <c r="C29" i="2"/>
  <c r="H29" i="1"/>
  <c r="C51" i="4"/>
  <c r="B51" i="2"/>
  <c r="G51" i="1"/>
  <c r="C101" i="2"/>
  <c r="E101" i="4"/>
  <c r="H101" i="1"/>
  <c r="J94" i="3"/>
  <c r="J43" i="3"/>
  <c r="K75" i="3"/>
  <c r="K96" i="3"/>
  <c r="K83" i="3"/>
  <c r="J46" i="3"/>
  <c r="C15" i="4"/>
  <c r="B15" i="2"/>
  <c r="G15" i="1"/>
  <c r="C92" i="4"/>
  <c r="G92" i="1"/>
  <c r="B92" i="2"/>
  <c r="K103" i="3"/>
  <c r="C30" i="4"/>
  <c r="B30" i="2"/>
  <c r="G30" i="1"/>
  <c r="C52" i="4"/>
  <c r="G52" i="1"/>
  <c r="B52" i="2"/>
  <c r="C26" i="4"/>
  <c r="B26" i="2"/>
  <c r="G26" i="1"/>
  <c r="C35" i="4"/>
  <c r="B35" i="2"/>
  <c r="G35" i="1"/>
  <c r="B97" i="2"/>
  <c r="C97" i="4"/>
  <c r="G97" i="1"/>
  <c r="K44" i="3"/>
  <c r="J21" i="3"/>
  <c r="J76" i="3"/>
  <c r="C36" i="4"/>
  <c r="G36" i="1"/>
  <c r="B36" i="2"/>
  <c r="E22" i="4"/>
  <c r="C22" i="2"/>
  <c r="H22" i="1"/>
  <c r="J88" i="3"/>
  <c r="G104" i="1"/>
  <c r="C104" i="4"/>
  <c r="B104" i="2"/>
  <c r="K76" i="3"/>
  <c r="B20" i="2"/>
  <c r="C20" i="4"/>
  <c r="G20" i="1"/>
  <c r="C13" i="2"/>
  <c r="E13" i="4"/>
  <c r="H13" i="1"/>
  <c r="C19" i="4"/>
  <c r="B19" i="2"/>
  <c r="G19" i="1"/>
  <c r="C47" i="4"/>
  <c r="B47" i="2"/>
  <c r="G47" i="1"/>
  <c r="D3" i="2"/>
  <c r="J96" i="3"/>
  <c r="C100" i="4"/>
  <c r="G100" i="1"/>
  <c r="B100" i="2"/>
  <c r="K80" i="3"/>
  <c r="E110" i="4"/>
  <c r="C110" i="2"/>
  <c r="H110" i="1"/>
  <c r="C10" i="4"/>
  <c r="G10" i="1"/>
  <c r="B10" i="2"/>
  <c r="J79" i="3"/>
  <c r="E105" i="4"/>
  <c r="C105" i="2"/>
  <c r="H105" i="1"/>
  <c r="K68" i="3"/>
  <c r="K36" i="3"/>
  <c r="J34" i="3"/>
  <c r="J92" i="3"/>
  <c r="E4" i="4"/>
  <c r="C4" i="2"/>
  <c r="L2" i="2" s="1"/>
  <c r="H4" i="1"/>
  <c r="I3" i="4" s="1"/>
  <c r="J35" i="3"/>
  <c r="J27" i="3"/>
  <c r="J58" i="3"/>
  <c r="K92" i="3"/>
  <c r="G72" i="1"/>
  <c r="B72" i="2"/>
  <c r="C72" i="4"/>
  <c r="J30" i="3"/>
  <c r="J111" i="3"/>
  <c r="K39" i="3"/>
  <c r="J17" i="3"/>
  <c r="J80" i="3"/>
  <c r="C7" i="4"/>
  <c r="B7" i="2"/>
  <c r="L3" i="2" s="1"/>
  <c r="G7" i="1"/>
  <c r="K31" i="3"/>
  <c r="K23" i="3"/>
  <c r="J91" i="3"/>
  <c r="C34" i="4"/>
  <c r="B34" i="2"/>
  <c r="G34" i="1"/>
  <c r="K17" i="3"/>
  <c r="C64" i="4"/>
  <c r="G64" i="1"/>
  <c r="B64" i="2"/>
  <c r="C63" i="4"/>
  <c r="B63" i="2"/>
  <c r="G63" i="1"/>
  <c r="C106" i="4"/>
  <c r="B106" i="2"/>
  <c r="G106" i="1"/>
  <c r="K60" i="3"/>
  <c r="C65" i="4"/>
  <c r="B65" i="2"/>
  <c r="G65" i="1"/>
  <c r="E57" i="4"/>
  <c r="C57" i="2"/>
  <c r="H57" i="1"/>
  <c r="K95" i="3"/>
  <c r="C60" i="4"/>
  <c r="G60" i="1"/>
  <c r="B60" i="2"/>
  <c r="J6" i="3"/>
  <c r="C38" i="4"/>
  <c r="B38" i="2"/>
  <c r="G38" i="1"/>
  <c r="J14" i="3"/>
  <c r="J29" i="3"/>
  <c r="J50" i="3"/>
  <c r="J33" i="3"/>
  <c r="K6" i="3"/>
  <c r="O3" i="3" s="1"/>
  <c r="P3" i="3" s="1"/>
  <c r="B85" i="2"/>
  <c r="C85" i="4"/>
  <c r="G85" i="1"/>
  <c r="K108" i="3"/>
  <c r="K56" i="3"/>
  <c r="K102" i="3"/>
  <c r="J5" i="3"/>
  <c r="O2" i="3" s="1"/>
  <c r="K33" i="3"/>
  <c r="C85" i="2"/>
  <c r="E85" i="4"/>
  <c r="H85" i="1"/>
  <c r="P2" i="3" l="1"/>
  <c r="M6" i="3" s="1"/>
  <c r="N7" i="3"/>
  <c r="L4" i="2"/>
  <c r="L6" i="2" s="1"/>
  <c r="M2" i="1"/>
  <c r="M1" i="1"/>
  <c r="L1" i="2"/>
  <c r="L5" i="2" s="1"/>
  <c r="F111" i="2"/>
  <c r="G7" i="2"/>
  <c r="F4" i="2"/>
  <c r="F7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10" i="2"/>
  <c r="G3" i="2"/>
  <c r="G6" i="2"/>
  <c r="F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9" i="2"/>
  <c r="F9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G112" i="2"/>
  <c r="G8" i="2"/>
  <c r="F112" i="2"/>
  <c r="F105" i="2"/>
  <c r="F89" i="2"/>
  <c r="F73" i="2"/>
  <c r="F57" i="2"/>
  <c r="F49" i="2"/>
  <c r="F42" i="2"/>
  <c r="F35" i="2"/>
  <c r="G20" i="2"/>
  <c r="G13" i="2"/>
  <c r="G35" i="2"/>
  <c r="G48" i="2"/>
  <c r="G41" i="2"/>
  <c r="G34" i="2"/>
  <c r="G27" i="2"/>
  <c r="F20" i="2"/>
  <c r="F13" i="2"/>
  <c r="F14" i="2"/>
  <c r="G103" i="2"/>
  <c r="G87" i="2"/>
  <c r="G71" i="2"/>
  <c r="G55" i="2"/>
  <c r="F48" i="2"/>
  <c r="F41" i="2"/>
  <c r="F34" i="2"/>
  <c r="F27" i="2"/>
  <c r="G12" i="2"/>
  <c r="F6" i="2"/>
  <c r="F75" i="2"/>
  <c r="F103" i="2"/>
  <c r="F87" i="2"/>
  <c r="F71" i="2"/>
  <c r="F55" i="2"/>
  <c r="G40" i="2"/>
  <c r="G33" i="2"/>
  <c r="G26" i="2"/>
  <c r="G19" i="2"/>
  <c r="F12" i="2"/>
  <c r="G49" i="2"/>
  <c r="F101" i="2"/>
  <c r="F85" i="2"/>
  <c r="F69" i="2"/>
  <c r="G54" i="2"/>
  <c r="G47" i="2"/>
  <c r="F40" i="2"/>
  <c r="F33" i="2"/>
  <c r="F26" i="2"/>
  <c r="F19" i="2"/>
  <c r="G5" i="2"/>
  <c r="F59" i="2"/>
  <c r="F54" i="2"/>
  <c r="F47" i="2"/>
  <c r="G32" i="2"/>
  <c r="G25" i="2"/>
  <c r="G18" i="2"/>
  <c r="G11" i="2"/>
  <c r="F5" i="2"/>
  <c r="F21" i="2"/>
  <c r="G99" i="2"/>
  <c r="G83" i="2"/>
  <c r="G67" i="2"/>
  <c r="G53" i="2"/>
  <c r="G46" i="2"/>
  <c r="G39" i="2"/>
  <c r="F32" i="2"/>
  <c r="F25" i="2"/>
  <c r="F18" i="2"/>
  <c r="F11" i="2"/>
  <c r="F99" i="2"/>
  <c r="F83" i="2"/>
  <c r="F67" i="2"/>
  <c r="F53" i="2"/>
  <c r="F46" i="2"/>
  <c r="F39" i="2"/>
  <c r="G24" i="2"/>
  <c r="G17" i="2"/>
  <c r="F97" i="2"/>
  <c r="F81" i="2"/>
  <c r="F65" i="2"/>
  <c r="G52" i="2"/>
  <c r="G45" i="2"/>
  <c r="G38" i="2"/>
  <c r="G31" i="2"/>
  <c r="F24" i="2"/>
  <c r="F17" i="2"/>
  <c r="G10" i="2"/>
  <c r="F28" i="2"/>
  <c r="F52" i="2"/>
  <c r="F45" i="2"/>
  <c r="F38" i="2"/>
  <c r="F31" i="2"/>
  <c r="G16" i="2"/>
  <c r="G4" i="2"/>
  <c r="G95" i="2"/>
  <c r="G79" i="2"/>
  <c r="G63" i="2"/>
  <c r="G44" i="2"/>
  <c r="G37" i="2"/>
  <c r="G30" i="2"/>
  <c r="G23" i="2"/>
  <c r="F16" i="2"/>
  <c r="G111" i="2"/>
  <c r="F95" i="2"/>
  <c r="F79" i="2"/>
  <c r="F63" i="2"/>
  <c r="G51" i="2"/>
  <c r="F44" i="2"/>
  <c r="F37" i="2"/>
  <c r="F30" i="2"/>
  <c r="F23" i="2"/>
  <c r="F109" i="2"/>
  <c r="F93" i="2"/>
  <c r="F77" i="2"/>
  <c r="F61" i="2"/>
  <c r="F51" i="2"/>
  <c r="G36" i="2"/>
  <c r="G29" i="2"/>
  <c r="G22" i="2"/>
  <c r="G15" i="2"/>
  <c r="G42" i="2"/>
  <c r="G50" i="2"/>
  <c r="G43" i="2"/>
  <c r="F36" i="2"/>
  <c r="F29" i="2"/>
  <c r="F22" i="2"/>
  <c r="F15" i="2"/>
  <c r="F8" i="2"/>
  <c r="F107" i="2"/>
  <c r="G107" i="2"/>
  <c r="G91" i="2"/>
  <c r="G75" i="2"/>
  <c r="G59" i="2"/>
  <c r="F50" i="2"/>
  <c r="F43" i="2"/>
  <c r="G28" i="2"/>
  <c r="G21" i="2"/>
  <c r="G14" i="2"/>
  <c r="F91" i="2"/>
  <c r="I2" i="4"/>
  <c r="J2" i="4" s="1"/>
  <c r="K2" i="4" s="1"/>
  <c r="J10" i="2" l="1"/>
  <c r="I9" i="2"/>
  <c r="J5" i="1"/>
  <c r="K6" i="1"/>
  <c r="J3" i="4"/>
  <c r="K3" i="4" s="1"/>
</calcChain>
</file>

<file path=xl/sharedStrings.xml><?xml version="1.0" encoding="utf-8"?>
<sst xmlns="http://schemas.openxmlformats.org/spreadsheetml/2006/main" count="69" uniqueCount="30">
  <si>
    <t>DISTRICT</t>
  </si>
  <si>
    <t>Party</t>
  </si>
  <si>
    <t>Dem</t>
  </si>
  <si>
    <t>Rep</t>
  </si>
  <si>
    <t>Total Votes</t>
  </si>
  <si>
    <t>Percent Votes</t>
  </si>
  <si>
    <t>Party Wins</t>
  </si>
  <si>
    <t>Average Winning Margin</t>
  </si>
  <si>
    <t>Finding</t>
  </si>
  <si>
    <t>Districts have a lopsided margin advantage of</t>
  </si>
  <si>
    <t>Dem Sorted Low to High</t>
  </si>
  <si>
    <t>District Median Percentage</t>
  </si>
  <si>
    <t>Statewide mean percentage</t>
  </si>
  <si>
    <t>Mean-Median Difference</t>
  </si>
  <si>
    <t>Findings</t>
  </si>
  <si>
    <t>Districts have a mean-median advantage of</t>
  </si>
  <si>
    <t>Lost Votes</t>
  </si>
  <si>
    <t>Minimum to win</t>
  </si>
  <si>
    <t>Surplus Votes</t>
  </si>
  <si>
    <t>Total Wasted Votes</t>
  </si>
  <si>
    <t>Statewide % Wasted Votes</t>
  </si>
  <si>
    <t>Candidates have an efficiency gap advantage of</t>
  </si>
  <si>
    <t>% Wasted Votes of Total Votes</t>
  </si>
  <si>
    <t>Composite Score</t>
  </si>
  <si>
    <t>Dem %</t>
  </si>
  <si>
    <t>Rep %</t>
  </si>
  <si>
    <t>Vote Share</t>
  </si>
  <si>
    <t>Count of Seats</t>
  </si>
  <si>
    <t>Seat Share</t>
  </si>
  <si>
    <t>Proportionality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</si>
</sst>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</font>
    <font>
      <sz val="12"/>
      <color theme="1"/>
      <name val="Calibri"/>
      <scheme val="minor"/>
    </font>
    <font>
      <b/>
      <sz val="12"/>
      <color rgb="FF000080"/>
      <name val="Calibri"/>
      <scheme val="minor"/>
    </font>
    <font>
      <b/>
      <sz val="12"/>
      <color theme="1"/>
      <name val="Calibri"/>
      <scheme val="minor"/>
    </font>
    <font>
      <sz val="12"/>
      <color theme="0" tint="-0.249977111117893"/>
      <name val="Calibri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F9A7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 applyProtection="1"/>
    <xf numFmtId="0" fontId="1" fillId="2" borderId="0" xfId="0" applyFont="1" applyFill="1"/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6" borderId="0" xfId="0" applyNumberFormat="1" applyFont="1" applyFill="1" applyAlignment="1" applyProtection="1">
      <alignment horizontal="center"/>
      <protection locked="0"/>
    </xf>
    <xf numFmtId="3" fontId="1" fillId="6" borderId="0" xfId="0" applyNumberFormat="1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3" fontId="1" fillId="8" borderId="0" xfId="0" applyNumberFormat="1" applyFont="1" applyFill="1" applyAlignment="1" applyProtection="1">
      <alignment horizontal="center"/>
      <protection locked="0"/>
    </xf>
    <xf numFmtId="3" fontId="1" fillId="8" borderId="0" xfId="0" applyNumberFormat="1" applyFont="1" applyFill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8" borderId="0" xfId="1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12" borderId="0" xfId="0" applyFont="1" applyFill="1"/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5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3" borderId="11" xfId="0" applyFont="1" applyFill="1" applyBorder="1"/>
    <xf numFmtId="0" fontId="1" fillId="13" borderId="5" xfId="0" applyFont="1" applyFill="1" applyBorder="1"/>
    <xf numFmtId="164" fontId="1" fillId="13" borderId="12" xfId="0" applyNumberFormat="1" applyFont="1" applyFill="1" applyBorder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1" fillId="14" borderId="0" xfId="0" applyFont="1" applyFill="1"/>
    <xf numFmtId="0" fontId="1" fillId="5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4" fillId="12" borderId="0" xfId="0" applyFont="1" applyFill="1"/>
    <xf numFmtId="0" fontId="2" fillId="14" borderId="7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13" xfId="0" applyFont="1" applyFill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13" borderId="12" xfId="1" applyNumberFormat="1" applyFont="1" applyFill="1" applyBorder="1" applyAlignment="1">
      <alignment horizontal="center"/>
    </xf>
    <xf numFmtId="164" fontId="1" fillId="13" borderId="4" xfId="1" applyNumberFormat="1" applyFont="1" applyFill="1" applyBorder="1" applyAlignment="1">
      <alignment horizontal="center"/>
    </xf>
    <xf numFmtId="3" fontId="1" fillId="6" borderId="0" xfId="1" applyNumberFormat="1" applyFont="1" applyFill="1" applyAlignment="1">
      <alignment horizontal="center"/>
    </xf>
    <xf numFmtId="3" fontId="1" fillId="8" borderId="0" xfId="1" applyNumberFormat="1" applyFont="1" applyFill="1" applyAlignment="1">
      <alignment horizontal="center"/>
    </xf>
    <xf numFmtId="0" fontId="3" fillId="0" borderId="0" xfId="0" applyFont="1"/>
    <xf numFmtId="165" fontId="1" fillId="13" borderId="11" xfId="2" applyNumberFormat="1" applyFont="1" applyFill="1" applyBorder="1" applyAlignment="1">
      <alignment horizontal="center"/>
    </xf>
    <xf numFmtId="165" fontId="1" fillId="13" borderId="5" xfId="2" applyNumberFormat="1" applyFont="1" applyFill="1" applyBorder="1" applyAlignment="1">
      <alignment horizontal="center"/>
    </xf>
    <xf numFmtId="10" fontId="1" fillId="13" borderId="12" xfId="0" applyNumberFormat="1" applyFont="1" applyFill="1" applyBorder="1" applyAlignment="1">
      <alignment horizontal="center"/>
    </xf>
    <xf numFmtId="10" fontId="1" fillId="13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5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/>
              <a:t>Comparison of Democratic and Republican vote shares across districts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cat>
            <c:numRef>
              <c:f>'Lopsided Margins'!$A$3:$A$112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'Lopsided Margins'!$E$3:$E$112</c:f>
              <c:numCache>
                <c:formatCode>0.0%</c:formatCode>
                <c:ptCount val="110"/>
                <c:pt idx="0">
                  <c:v>0.9260126954104515</c:v>
                </c:pt>
                <c:pt idx="1">
                  <c:v>0.59901707285764061</c:v>
                </c:pt>
                <c:pt idx="2">
                  <c:v>0.78475556541675906</c:v>
                </c:pt>
                <c:pt idx="3">
                  <c:v>0.94296245303043336</c:v>
                </c:pt>
                <c:pt idx="4">
                  <c:v>0.77651936244485831</c:v>
                </c:pt>
                <c:pt idx="5">
                  <c:v>0.82167156730156787</c:v>
                </c:pt>
                <c:pt idx="6">
                  <c:v>0.8196123296294463</c:v>
                </c:pt>
                <c:pt idx="7">
                  <c:v>0.79433978946976536</c:v>
                </c:pt>
                <c:pt idx="8">
                  <c:v>0.94737995319551671</c:v>
                </c:pt>
                <c:pt idx="9">
                  <c:v>0.64850937623319105</c:v>
                </c:pt>
                <c:pt idx="10">
                  <c:v>0.67745350967209816</c:v>
                </c:pt>
                <c:pt idx="11">
                  <c:v>0.71376103703061988</c:v>
                </c:pt>
                <c:pt idx="12">
                  <c:v>0.67750401258991999</c:v>
                </c:pt>
                <c:pt idx="13">
                  <c:v>0.74526689455692874</c:v>
                </c:pt>
                <c:pt idx="14">
                  <c:v>0.61000704848592668</c:v>
                </c:pt>
                <c:pt idx="15">
                  <c:v>0.76666282058799606</c:v>
                </c:pt>
                <c:pt idx="16">
                  <c:v>0.68584575024082306</c:v>
                </c:pt>
                <c:pt idx="17">
                  <c:v>0.79497017300948514</c:v>
                </c:pt>
                <c:pt idx="18">
                  <c:v>0.63704617075060266</c:v>
                </c:pt>
                <c:pt idx="19">
                  <c:v>0.55125682371383333</c:v>
                </c:pt>
                <c:pt idx="20">
                  <c:v>0.51735939954059507</c:v>
                </c:pt>
                <c:pt idx="21">
                  <c:v>0.47667781356428474</c:v>
                </c:pt>
                <c:pt idx="22">
                  <c:v>0.60866036086228015</c:v>
                </c:pt>
                <c:pt idx="23">
                  <c:v>0.5780494626988657</c:v>
                </c:pt>
                <c:pt idx="24">
                  <c:v>0.62023632945462082</c:v>
                </c:pt>
                <c:pt idx="25">
                  <c:v>0.70626001396588078</c:v>
                </c:pt>
                <c:pt idx="26">
                  <c:v>0.50890257680441486</c:v>
                </c:pt>
                <c:pt idx="27">
                  <c:v>0.52324605328224794</c:v>
                </c:pt>
                <c:pt idx="28">
                  <c:v>0.52127398688001958</c:v>
                </c:pt>
                <c:pt idx="29">
                  <c:v>0.44227714033539278</c:v>
                </c:pt>
                <c:pt idx="30">
                  <c:v>0.5388884214316324</c:v>
                </c:pt>
                <c:pt idx="31">
                  <c:v>0.76851743437229236</c:v>
                </c:pt>
                <c:pt idx="32">
                  <c:v>0.7147073516368122</c:v>
                </c:pt>
                <c:pt idx="33">
                  <c:v>0.43626934360923364</c:v>
                </c:pt>
                <c:pt idx="34">
                  <c:v>0.32722411831626846</c:v>
                </c:pt>
                <c:pt idx="35">
                  <c:v>0.36741391219964575</c:v>
                </c:pt>
                <c:pt idx="36">
                  <c:v>0.39540609220817796</c:v>
                </c:pt>
                <c:pt idx="37">
                  <c:v>0.517717099275943</c:v>
                </c:pt>
                <c:pt idx="38">
                  <c:v>0.41694615713460936</c:v>
                </c:pt>
                <c:pt idx="39">
                  <c:v>0.53986745384878254</c:v>
                </c:pt>
                <c:pt idx="40">
                  <c:v>0.74535675365307774</c:v>
                </c:pt>
                <c:pt idx="41">
                  <c:v>0.45454881103802719</c:v>
                </c:pt>
                <c:pt idx="42">
                  <c:v>0.31620652739719302</c:v>
                </c:pt>
                <c:pt idx="43">
                  <c:v>0.51987767584097855</c:v>
                </c:pt>
                <c:pt idx="44">
                  <c:v>0.36439818634670695</c:v>
                </c:pt>
                <c:pt idx="45">
                  <c:v>0.5181485517968113</c:v>
                </c:pt>
                <c:pt idx="46">
                  <c:v>0.6156641533422923</c:v>
                </c:pt>
                <c:pt idx="47">
                  <c:v>0.50456443326433675</c:v>
                </c:pt>
                <c:pt idx="48">
                  <c:v>0.43653518638263766</c:v>
                </c:pt>
                <c:pt idx="49">
                  <c:v>0.35285962183400615</c:v>
                </c:pt>
                <c:pt idx="50">
                  <c:v>0.38775107579824902</c:v>
                </c:pt>
                <c:pt idx="51">
                  <c:v>0.41005831852255176</c:v>
                </c:pt>
                <c:pt idx="52">
                  <c:v>0.70333803133961692</c:v>
                </c:pt>
                <c:pt idx="53">
                  <c:v>0.46342491633661048</c:v>
                </c:pt>
                <c:pt idx="54">
                  <c:v>0.46631285888289542</c:v>
                </c:pt>
                <c:pt idx="55">
                  <c:v>0.52390667042927941</c:v>
                </c:pt>
                <c:pt idx="56">
                  <c:v>0.48532092563246682</c:v>
                </c:pt>
                <c:pt idx="57">
                  <c:v>0.49739081700431748</c:v>
                </c:pt>
                <c:pt idx="58">
                  <c:v>0.37673119331666483</c:v>
                </c:pt>
                <c:pt idx="59">
                  <c:v>0.43948696753150812</c:v>
                </c:pt>
                <c:pt idx="60">
                  <c:v>0.5201638854410886</c:v>
                </c:pt>
                <c:pt idx="61">
                  <c:v>0.50058903803868626</c:v>
                </c:pt>
                <c:pt idx="62">
                  <c:v>0.39725938505806796</c:v>
                </c:pt>
                <c:pt idx="63">
                  <c:v>0.4530256720528254</c:v>
                </c:pt>
                <c:pt idx="64">
                  <c:v>0.342551951617663</c:v>
                </c:pt>
                <c:pt idx="65">
                  <c:v>0.34928194241420929</c:v>
                </c:pt>
                <c:pt idx="66">
                  <c:v>0.46084124920106673</c:v>
                </c:pt>
                <c:pt idx="67">
                  <c:v>0.49831224237353539</c:v>
                </c:pt>
                <c:pt idx="68">
                  <c:v>0.61405455526589803</c:v>
                </c:pt>
                <c:pt idx="69">
                  <c:v>0.8491302828566113</c:v>
                </c:pt>
                <c:pt idx="70">
                  <c:v>0.45394835589906996</c:v>
                </c:pt>
                <c:pt idx="71">
                  <c:v>0.46071877524969013</c:v>
                </c:pt>
                <c:pt idx="72">
                  <c:v>0.54995394020601285</c:v>
                </c:pt>
                <c:pt idx="73">
                  <c:v>0.67968114899465049</c:v>
                </c:pt>
                <c:pt idx="74">
                  <c:v>0.58961674632359562</c:v>
                </c:pt>
                <c:pt idx="75">
                  <c:v>0.517041916676101</c:v>
                </c:pt>
                <c:pt idx="76">
                  <c:v>0.6154214650792621</c:v>
                </c:pt>
                <c:pt idx="77">
                  <c:v>0.37771600579414571</c:v>
                </c:pt>
                <c:pt idx="78">
                  <c:v>0.31249184738697799</c:v>
                </c:pt>
                <c:pt idx="79">
                  <c:v>0.51467614643099191</c:v>
                </c:pt>
                <c:pt idx="80">
                  <c:v>0.50407803013069097</c:v>
                </c:pt>
                <c:pt idx="81">
                  <c:v>0.71662373086831344</c:v>
                </c:pt>
                <c:pt idx="82">
                  <c:v>0.50567837674136884</c:v>
                </c:pt>
                <c:pt idx="83">
                  <c:v>0.49458970216980136</c:v>
                </c:pt>
                <c:pt idx="84">
                  <c:v>0.25415836589200952</c:v>
                </c:pt>
                <c:pt idx="85">
                  <c:v>0.42923436318404817</c:v>
                </c:pt>
                <c:pt idx="86">
                  <c:v>0.63127883981542521</c:v>
                </c:pt>
                <c:pt idx="87">
                  <c:v>0.42976386254533866</c:v>
                </c:pt>
                <c:pt idx="88">
                  <c:v>0.33809602924073767</c:v>
                </c:pt>
                <c:pt idx="89">
                  <c:v>0.37244950244060299</c:v>
                </c:pt>
                <c:pt idx="90">
                  <c:v>0.36989551499579337</c:v>
                </c:pt>
                <c:pt idx="91">
                  <c:v>0.49402773695321062</c:v>
                </c:pt>
                <c:pt idx="92">
                  <c:v>0.39437161281930128</c:v>
                </c:pt>
                <c:pt idx="93">
                  <c:v>0.69364270231511627</c:v>
                </c:pt>
                <c:pt idx="94">
                  <c:v>0.4159262059911859</c:v>
                </c:pt>
                <c:pt idx="95">
                  <c:v>0.50261904674751368</c:v>
                </c:pt>
                <c:pt idx="96">
                  <c:v>0.39927763842198566</c:v>
                </c:pt>
                <c:pt idx="97">
                  <c:v>0.34751339917004137</c:v>
                </c:pt>
                <c:pt idx="98">
                  <c:v>0.40007972261108715</c:v>
                </c:pt>
                <c:pt idx="99">
                  <c:v>0.37940727619000097</c:v>
                </c:pt>
                <c:pt idx="100">
                  <c:v>0.36425593575204612</c:v>
                </c:pt>
                <c:pt idx="101">
                  <c:v>0.4380872285286988</c:v>
                </c:pt>
                <c:pt idx="102">
                  <c:v>0.48174398954783981</c:v>
                </c:pt>
                <c:pt idx="103">
                  <c:v>0.38830754384626709</c:v>
                </c:pt>
                <c:pt idx="104">
                  <c:v>0.36012747547872664</c:v>
                </c:pt>
                <c:pt idx="105">
                  <c:v>0.38913902129205019</c:v>
                </c:pt>
                <c:pt idx="106">
                  <c:v>0.42169130874265448</c:v>
                </c:pt>
                <c:pt idx="107">
                  <c:v>0.40509038629428207</c:v>
                </c:pt>
                <c:pt idx="108">
                  <c:v>0.52928623520967666</c:v>
                </c:pt>
                <c:pt idx="109">
                  <c:v>0.42875598775016244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D-41D7-B57D-556A8FE8DA1D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cat>
            <c:numRef>
              <c:f>'Lopsided Margins'!$A$3:$A$112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'Lopsided Margins'!$F$3:$F$112</c:f>
              <c:numCache>
                <c:formatCode>0.0%</c:formatCode>
                <c:ptCount val="110"/>
                <c:pt idx="0">
                  <c:v>7.3987304589548497E-2</c:v>
                </c:pt>
                <c:pt idx="1">
                  <c:v>0.40098292714235939</c:v>
                </c:pt>
                <c:pt idx="2">
                  <c:v>0.21524443458324088</c:v>
                </c:pt>
                <c:pt idx="3">
                  <c:v>5.7037546969566588E-2</c:v>
                </c:pt>
                <c:pt idx="4">
                  <c:v>0.22348063755514172</c:v>
                </c:pt>
                <c:pt idx="5">
                  <c:v>0.1783284326984321</c:v>
                </c:pt>
                <c:pt idx="6">
                  <c:v>0.18038767037055375</c:v>
                </c:pt>
                <c:pt idx="7">
                  <c:v>0.20566021053023464</c:v>
                </c:pt>
                <c:pt idx="8">
                  <c:v>5.2620046804483248E-2</c:v>
                </c:pt>
                <c:pt idx="9">
                  <c:v>0.35149062376680901</c:v>
                </c:pt>
                <c:pt idx="10">
                  <c:v>0.32254649032790189</c:v>
                </c:pt>
                <c:pt idx="11">
                  <c:v>0.28623896296938017</c:v>
                </c:pt>
                <c:pt idx="12">
                  <c:v>0.32249598741008001</c:v>
                </c:pt>
                <c:pt idx="13">
                  <c:v>0.25473310544307126</c:v>
                </c:pt>
                <c:pt idx="14">
                  <c:v>0.38999295151407332</c:v>
                </c:pt>
                <c:pt idx="15">
                  <c:v>0.23333717941200394</c:v>
                </c:pt>
                <c:pt idx="16">
                  <c:v>0.31415424975917688</c:v>
                </c:pt>
                <c:pt idx="17">
                  <c:v>0.20502982699051489</c:v>
                </c:pt>
                <c:pt idx="18">
                  <c:v>0.36295382924939734</c:v>
                </c:pt>
                <c:pt idx="19">
                  <c:v>0.44874317628616667</c:v>
                </c:pt>
                <c:pt idx="20">
                  <c:v>0.48264060045940493</c:v>
                </c:pt>
                <c:pt idx="21">
                  <c:v>0.52332218643571526</c:v>
                </c:pt>
                <c:pt idx="22">
                  <c:v>0.39133963913771985</c:v>
                </c:pt>
                <c:pt idx="23">
                  <c:v>0.4219505373011343</c:v>
                </c:pt>
                <c:pt idx="24">
                  <c:v>0.37976367054537913</c:v>
                </c:pt>
                <c:pt idx="25">
                  <c:v>0.29373998603411922</c:v>
                </c:pt>
                <c:pt idx="26">
                  <c:v>0.49109742319558508</c:v>
                </c:pt>
                <c:pt idx="27">
                  <c:v>0.47675394671775201</c:v>
                </c:pt>
                <c:pt idx="28">
                  <c:v>0.47872601311998036</c:v>
                </c:pt>
                <c:pt idx="29">
                  <c:v>0.55772285966460722</c:v>
                </c:pt>
                <c:pt idx="30">
                  <c:v>0.4611115785683676</c:v>
                </c:pt>
                <c:pt idx="31">
                  <c:v>0.23148256562770766</c:v>
                </c:pt>
                <c:pt idx="32">
                  <c:v>0.2852926483631878</c:v>
                </c:pt>
                <c:pt idx="33">
                  <c:v>0.56373065639076636</c:v>
                </c:pt>
                <c:pt idx="34">
                  <c:v>0.67277588168373148</c:v>
                </c:pt>
                <c:pt idx="35">
                  <c:v>0.63258608780035419</c:v>
                </c:pt>
                <c:pt idx="36">
                  <c:v>0.60459390779182209</c:v>
                </c:pt>
                <c:pt idx="37">
                  <c:v>0.48228290072405705</c:v>
                </c:pt>
                <c:pt idx="38">
                  <c:v>0.58305384286539064</c:v>
                </c:pt>
                <c:pt idx="39">
                  <c:v>0.46013254615121751</c:v>
                </c:pt>
                <c:pt idx="40">
                  <c:v>0.25464324634692226</c:v>
                </c:pt>
                <c:pt idx="41">
                  <c:v>0.54545118896197275</c:v>
                </c:pt>
                <c:pt idx="42">
                  <c:v>0.68379347260280698</c:v>
                </c:pt>
                <c:pt idx="43">
                  <c:v>0.4801223241590214</c:v>
                </c:pt>
                <c:pt idx="44">
                  <c:v>0.63560181365329305</c:v>
                </c:pt>
                <c:pt idx="45">
                  <c:v>0.4818514482031887</c:v>
                </c:pt>
                <c:pt idx="46">
                  <c:v>0.38433584665770776</c:v>
                </c:pt>
                <c:pt idx="47">
                  <c:v>0.4954355667356633</c:v>
                </c:pt>
                <c:pt idx="48">
                  <c:v>0.56346481361736234</c:v>
                </c:pt>
                <c:pt idx="49">
                  <c:v>0.64714037816599379</c:v>
                </c:pt>
                <c:pt idx="50">
                  <c:v>0.61224892420175092</c:v>
                </c:pt>
                <c:pt idx="51">
                  <c:v>0.58994168147744819</c:v>
                </c:pt>
                <c:pt idx="52">
                  <c:v>0.29666196866038308</c:v>
                </c:pt>
                <c:pt idx="53">
                  <c:v>0.53657508366338957</c:v>
                </c:pt>
                <c:pt idx="54">
                  <c:v>0.53368714111710458</c:v>
                </c:pt>
                <c:pt idx="55">
                  <c:v>0.47609332957072065</c:v>
                </c:pt>
                <c:pt idx="56">
                  <c:v>0.51467907436753313</c:v>
                </c:pt>
                <c:pt idx="57">
                  <c:v>0.50260918299568247</c:v>
                </c:pt>
                <c:pt idx="58">
                  <c:v>0.62326880668333517</c:v>
                </c:pt>
                <c:pt idx="59">
                  <c:v>0.56051303246849182</c:v>
                </c:pt>
                <c:pt idx="60">
                  <c:v>0.4798361145589114</c:v>
                </c:pt>
                <c:pt idx="61">
                  <c:v>0.49941096196131374</c:v>
                </c:pt>
                <c:pt idx="62">
                  <c:v>0.60274061494193198</c:v>
                </c:pt>
                <c:pt idx="63">
                  <c:v>0.5469743279471746</c:v>
                </c:pt>
                <c:pt idx="64">
                  <c:v>0.65744804838233706</c:v>
                </c:pt>
                <c:pt idx="65">
                  <c:v>0.65071805758579071</c:v>
                </c:pt>
                <c:pt idx="66">
                  <c:v>0.53915875079893327</c:v>
                </c:pt>
                <c:pt idx="67">
                  <c:v>0.50168775762646467</c:v>
                </c:pt>
                <c:pt idx="68">
                  <c:v>0.38594544473410197</c:v>
                </c:pt>
                <c:pt idx="69">
                  <c:v>0.15086971714338873</c:v>
                </c:pt>
                <c:pt idx="70">
                  <c:v>0.5460516441009301</c:v>
                </c:pt>
                <c:pt idx="71">
                  <c:v>0.53928122475030982</c:v>
                </c:pt>
                <c:pt idx="72">
                  <c:v>0.4500460597939871</c:v>
                </c:pt>
                <c:pt idx="73">
                  <c:v>0.32031885100534951</c:v>
                </c:pt>
                <c:pt idx="74">
                  <c:v>0.41038325367640438</c:v>
                </c:pt>
                <c:pt idx="75">
                  <c:v>0.482958083323899</c:v>
                </c:pt>
                <c:pt idx="76">
                  <c:v>0.3845785349207379</c:v>
                </c:pt>
                <c:pt idx="77">
                  <c:v>0.62228399420585434</c:v>
                </c:pt>
                <c:pt idx="78">
                  <c:v>0.68750815261302201</c:v>
                </c:pt>
                <c:pt idx="79">
                  <c:v>0.48532385356900803</c:v>
                </c:pt>
                <c:pt idx="80">
                  <c:v>0.49592196986930903</c:v>
                </c:pt>
                <c:pt idx="81">
                  <c:v>0.28337626913168662</c:v>
                </c:pt>
                <c:pt idx="82">
                  <c:v>0.49432162325863116</c:v>
                </c:pt>
                <c:pt idx="83">
                  <c:v>0.50541029783019864</c:v>
                </c:pt>
                <c:pt idx="84">
                  <c:v>0.74584163410799043</c:v>
                </c:pt>
                <c:pt idx="85">
                  <c:v>0.57076563681595183</c:v>
                </c:pt>
                <c:pt idx="86">
                  <c:v>0.36872116018457479</c:v>
                </c:pt>
                <c:pt idx="87">
                  <c:v>0.5702361374546614</c:v>
                </c:pt>
                <c:pt idx="88">
                  <c:v>0.66190397075926233</c:v>
                </c:pt>
                <c:pt idx="89">
                  <c:v>0.62755049755939696</c:v>
                </c:pt>
                <c:pt idx="90">
                  <c:v>0.63010448500420668</c:v>
                </c:pt>
                <c:pt idx="91">
                  <c:v>0.50597226304678944</c:v>
                </c:pt>
                <c:pt idx="92">
                  <c:v>0.60562838718069878</c:v>
                </c:pt>
                <c:pt idx="93">
                  <c:v>0.30635729768488373</c:v>
                </c:pt>
                <c:pt idx="94">
                  <c:v>0.5840737940088141</c:v>
                </c:pt>
                <c:pt idx="95">
                  <c:v>0.49738095325248638</c:v>
                </c:pt>
                <c:pt idx="96">
                  <c:v>0.60072236157801429</c:v>
                </c:pt>
                <c:pt idx="97">
                  <c:v>0.65248660082995869</c:v>
                </c:pt>
                <c:pt idx="98">
                  <c:v>0.59992027738891285</c:v>
                </c:pt>
                <c:pt idx="99">
                  <c:v>0.62059272380999908</c:v>
                </c:pt>
                <c:pt idx="100">
                  <c:v>0.63574406424795382</c:v>
                </c:pt>
                <c:pt idx="101">
                  <c:v>0.56191277147130114</c:v>
                </c:pt>
                <c:pt idx="102">
                  <c:v>0.51825601045216019</c:v>
                </c:pt>
                <c:pt idx="103">
                  <c:v>0.61169245615373291</c:v>
                </c:pt>
                <c:pt idx="104">
                  <c:v>0.6398725245212733</c:v>
                </c:pt>
                <c:pt idx="105">
                  <c:v>0.61086097870794975</c:v>
                </c:pt>
                <c:pt idx="106">
                  <c:v>0.57830869125734552</c:v>
                </c:pt>
                <c:pt idx="107">
                  <c:v>0.59490961370571793</c:v>
                </c:pt>
                <c:pt idx="108">
                  <c:v>0.47071376479032329</c:v>
                </c:pt>
                <c:pt idx="109">
                  <c:v>0.57124401224983756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D-41D7-B57D-556A8FE8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255856"/>
        <c:axId val="1"/>
      </c:lineChart>
      <c:catAx>
        <c:axId val="11922558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11922558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invertIfNegative val="1"/>
          <c:cat>
            <c:numRef>
              <c:f>'Lopsided Margins'!$A$3:$A$112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'Lopsided Margins'!$E$3:$E$112</c:f>
              <c:numCache>
                <c:formatCode>0.0%</c:formatCode>
                <c:ptCount val="110"/>
                <c:pt idx="0">
                  <c:v>0.9260126954104515</c:v>
                </c:pt>
                <c:pt idx="1">
                  <c:v>0.59901707285764061</c:v>
                </c:pt>
                <c:pt idx="2">
                  <c:v>0.78475556541675906</c:v>
                </c:pt>
                <c:pt idx="3">
                  <c:v>0.94296245303043336</c:v>
                </c:pt>
                <c:pt idx="4">
                  <c:v>0.77651936244485831</c:v>
                </c:pt>
                <c:pt idx="5">
                  <c:v>0.82167156730156787</c:v>
                </c:pt>
                <c:pt idx="6">
                  <c:v>0.8196123296294463</c:v>
                </c:pt>
                <c:pt idx="7">
                  <c:v>0.79433978946976536</c:v>
                </c:pt>
                <c:pt idx="8">
                  <c:v>0.94737995319551671</c:v>
                </c:pt>
                <c:pt idx="9">
                  <c:v>0.64850937623319105</c:v>
                </c:pt>
                <c:pt idx="10">
                  <c:v>0.67745350967209816</c:v>
                </c:pt>
                <c:pt idx="11">
                  <c:v>0.71376103703061988</c:v>
                </c:pt>
                <c:pt idx="12">
                  <c:v>0.67750401258991999</c:v>
                </c:pt>
                <c:pt idx="13">
                  <c:v>0.74526689455692874</c:v>
                </c:pt>
                <c:pt idx="14">
                  <c:v>0.61000704848592668</c:v>
                </c:pt>
                <c:pt idx="15">
                  <c:v>0.76666282058799606</c:v>
                </c:pt>
                <c:pt idx="16">
                  <c:v>0.68584575024082306</c:v>
                </c:pt>
                <c:pt idx="17">
                  <c:v>0.79497017300948514</c:v>
                </c:pt>
                <c:pt idx="18">
                  <c:v>0.63704617075060266</c:v>
                </c:pt>
                <c:pt idx="19">
                  <c:v>0.55125682371383333</c:v>
                </c:pt>
                <c:pt idx="20">
                  <c:v>0.51735939954059507</c:v>
                </c:pt>
                <c:pt idx="21">
                  <c:v>0.47667781356428474</c:v>
                </c:pt>
                <c:pt idx="22">
                  <c:v>0.60866036086228015</c:v>
                </c:pt>
                <c:pt idx="23">
                  <c:v>0.5780494626988657</c:v>
                </c:pt>
                <c:pt idx="24">
                  <c:v>0.62023632945462082</c:v>
                </c:pt>
                <c:pt idx="25">
                  <c:v>0.70626001396588078</c:v>
                </c:pt>
                <c:pt idx="26">
                  <c:v>0.50890257680441486</c:v>
                </c:pt>
                <c:pt idx="27">
                  <c:v>0.52324605328224794</c:v>
                </c:pt>
                <c:pt idx="28">
                  <c:v>0.52127398688001958</c:v>
                </c:pt>
                <c:pt idx="29">
                  <c:v>0.44227714033539278</c:v>
                </c:pt>
                <c:pt idx="30">
                  <c:v>0.5388884214316324</c:v>
                </c:pt>
                <c:pt idx="31">
                  <c:v>0.76851743437229236</c:v>
                </c:pt>
                <c:pt idx="32">
                  <c:v>0.7147073516368122</c:v>
                </c:pt>
                <c:pt idx="33">
                  <c:v>0.43626934360923364</c:v>
                </c:pt>
                <c:pt idx="34">
                  <c:v>0.32722411831626846</c:v>
                </c:pt>
                <c:pt idx="35">
                  <c:v>0.36741391219964575</c:v>
                </c:pt>
                <c:pt idx="36">
                  <c:v>0.39540609220817796</c:v>
                </c:pt>
                <c:pt idx="37">
                  <c:v>0.517717099275943</c:v>
                </c:pt>
                <c:pt idx="38">
                  <c:v>0.41694615713460936</c:v>
                </c:pt>
                <c:pt idx="39">
                  <c:v>0.53986745384878254</c:v>
                </c:pt>
                <c:pt idx="40">
                  <c:v>0.74535675365307774</c:v>
                </c:pt>
                <c:pt idx="41">
                  <c:v>0.45454881103802719</c:v>
                </c:pt>
                <c:pt idx="42">
                  <c:v>0.31620652739719302</c:v>
                </c:pt>
                <c:pt idx="43">
                  <c:v>0.51987767584097855</c:v>
                </c:pt>
                <c:pt idx="44">
                  <c:v>0.36439818634670695</c:v>
                </c:pt>
                <c:pt idx="45">
                  <c:v>0.5181485517968113</c:v>
                </c:pt>
                <c:pt idx="46">
                  <c:v>0.6156641533422923</c:v>
                </c:pt>
                <c:pt idx="47">
                  <c:v>0.50456443326433675</c:v>
                </c:pt>
                <c:pt idx="48">
                  <c:v>0.43653518638263766</c:v>
                </c:pt>
                <c:pt idx="49">
                  <c:v>0.35285962183400615</c:v>
                </c:pt>
                <c:pt idx="50">
                  <c:v>0.38775107579824902</c:v>
                </c:pt>
                <c:pt idx="51">
                  <c:v>0.41005831852255176</c:v>
                </c:pt>
                <c:pt idx="52">
                  <c:v>0.70333803133961692</c:v>
                </c:pt>
                <c:pt idx="53">
                  <c:v>0.46342491633661048</c:v>
                </c:pt>
                <c:pt idx="54">
                  <c:v>0.46631285888289542</c:v>
                </c:pt>
                <c:pt idx="55">
                  <c:v>0.52390667042927941</c:v>
                </c:pt>
                <c:pt idx="56">
                  <c:v>0.48532092563246682</c:v>
                </c:pt>
                <c:pt idx="57">
                  <c:v>0.49739081700431748</c:v>
                </c:pt>
                <c:pt idx="58">
                  <c:v>0.37673119331666483</c:v>
                </c:pt>
                <c:pt idx="59">
                  <c:v>0.43948696753150812</c:v>
                </c:pt>
                <c:pt idx="60">
                  <c:v>0.5201638854410886</c:v>
                </c:pt>
                <c:pt idx="61">
                  <c:v>0.50058903803868626</c:v>
                </c:pt>
                <c:pt idx="62">
                  <c:v>0.39725938505806796</c:v>
                </c:pt>
                <c:pt idx="63">
                  <c:v>0.4530256720528254</c:v>
                </c:pt>
                <c:pt idx="64">
                  <c:v>0.342551951617663</c:v>
                </c:pt>
                <c:pt idx="65">
                  <c:v>0.34928194241420929</c:v>
                </c:pt>
                <c:pt idx="66">
                  <c:v>0.46084124920106673</c:v>
                </c:pt>
                <c:pt idx="67">
                  <c:v>0.49831224237353539</c:v>
                </c:pt>
                <c:pt idx="68">
                  <c:v>0.61405455526589803</c:v>
                </c:pt>
                <c:pt idx="69">
                  <c:v>0.8491302828566113</c:v>
                </c:pt>
                <c:pt idx="70">
                  <c:v>0.45394835589906996</c:v>
                </c:pt>
                <c:pt idx="71">
                  <c:v>0.46071877524969013</c:v>
                </c:pt>
                <c:pt idx="72">
                  <c:v>0.54995394020601285</c:v>
                </c:pt>
                <c:pt idx="73">
                  <c:v>0.67968114899465049</c:v>
                </c:pt>
                <c:pt idx="74">
                  <c:v>0.58961674632359562</c:v>
                </c:pt>
                <c:pt idx="75">
                  <c:v>0.517041916676101</c:v>
                </c:pt>
                <c:pt idx="76">
                  <c:v>0.6154214650792621</c:v>
                </c:pt>
                <c:pt idx="77">
                  <c:v>0.37771600579414571</c:v>
                </c:pt>
                <c:pt idx="78">
                  <c:v>0.31249184738697799</c:v>
                </c:pt>
                <c:pt idx="79">
                  <c:v>0.51467614643099191</c:v>
                </c:pt>
                <c:pt idx="80">
                  <c:v>0.50407803013069097</c:v>
                </c:pt>
                <c:pt idx="81">
                  <c:v>0.71662373086831344</c:v>
                </c:pt>
                <c:pt idx="82">
                  <c:v>0.50567837674136884</c:v>
                </c:pt>
                <c:pt idx="83">
                  <c:v>0.49458970216980136</c:v>
                </c:pt>
                <c:pt idx="84">
                  <c:v>0.25415836589200952</c:v>
                </c:pt>
                <c:pt idx="85">
                  <c:v>0.42923436318404817</c:v>
                </c:pt>
                <c:pt idx="86">
                  <c:v>0.63127883981542521</c:v>
                </c:pt>
                <c:pt idx="87">
                  <c:v>0.42976386254533866</c:v>
                </c:pt>
                <c:pt idx="88">
                  <c:v>0.33809602924073767</c:v>
                </c:pt>
                <c:pt idx="89">
                  <c:v>0.37244950244060299</c:v>
                </c:pt>
                <c:pt idx="90">
                  <c:v>0.36989551499579337</c:v>
                </c:pt>
                <c:pt idx="91">
                  <c:v>0.49402773695321062</c:v>
                </c:pt>
                <c:pt idx="92">
                  <c:v>0.39437161281930128</c:v>
                </c:pt>
                <c:pt idx="93">
                  <c:v>0.69364270231511627</c:v>
                </c:pt>
                <c:pt idx="94">
                  <c:v>0.4159262059911859</c:v>
                </c:pt>
                <c:pt idx="95">
                  <c:v>0.50261904674751368</c:v>
                </c:pt>
                <c:pt idx="96">
                  <c:v>0.39927763842198566</c:v>
                </c:pt>
                <c:pt idx="97">
                  <c:v>0.34751339917004137</c:v>
                </c:pt>
                <c:pt idx="98">
                  <c:v>0.40007972261108715</c:v>
                </c:pt>
                <c:pt idx="99">
                  <c:v>0.37940727619000097</c:v>
                </c:pt>
                <c:pt idx="100">
                  <c:v>0.36425593575204612</c:v>
                </c:pt>
                <c:pt idx="101">
                  <c:v>0.4380872285286988</c:v>
                </c:pt>
                <c:pt idx="102">
                  <c:v>0.48174398954783981</c:v>
                </c:pt>
                <c:pt idx="103">
                  <c:v>0.38830754384626709</c:v>
                </c:pt>
                <c:pt idx="104">
                  <c:v>0.36012747547872664</c:v>
                </c:pt>
                <c:pt idx="105">
                  <c:v>0.38913902129205019</c:v>
                </c:pt>
                <c:pt idx="106">
                  <c:v>0.42169130874265448</c:v>
                </c:pt>
                <c:pt idx="107">
                  <c:v>0.40509038629428207</c:v>
                </c:pt>
                <c:pt idx="108">
                  <c:v>0.52928623520967666</c:v>
                </c:pt>
                <c:pt idx="109">
                  <c:v>0.42875598775016244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4782-8C96-5B0A585D1231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invertIfNegative val="1"/>
          <c:cat>
            <c:numRef>
              <c:f>'Lopsided Margins'!$A$3:$A$112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'Lopsided Margins'!$F$3:$F$112</c:f>
              <c:numCache>
                <c:formatCode>0.0%</c:formatCode>
                <c:ptCount val="110"/>
                <c:pt idx="0">
                  <c:v>7.3987304589548497E-2</c:v>
                </c:pt>
                <c:pt idx="1">
                  <c:v>0.40098292714235939</c:v>
                </c:pt>
                <c:pt idx="2">
                  <c:v>0.21524443458324088</c:v>
                </c:pt>
                <c:pt idx="3">
                  <c:v>5.7037546969566588E-2</c:v>
                </c:pt>
                <c:pt idx="4">
                  <c:v>0.22348063755514172</c:v>
                </c:pt>
                <c:pt idx="5">
                  <c:v>0.1783284326984321</c:v>
                </c:pt>
                <c:pt idx="6">
                  <c:v>0.18038767037055375</c:v>
                </c:pt>
                <c:pt idx="7">
                  <c:v>0.20566021053023464</c:v>
                </c:pt>
                <c:pt idx="8">
                  <c:v>5.2620046804483248E-2</c:v>
                </c:pt>
                <c:pt idx="9">
                  <c:v>0.35149062376680901</c:v>
                </c:pt>
                <c:pt idx="10">
                  <c:v>0.32254649032790189</c:v>
                </c:pt>
                <c:pt idx="11">
                  <c:v>0.28623896296938017</c:v>
                </c:pt>
                <c:pt idx="12">
                  <c:v>0.32249598741008001</c:v>
                </c:pt>
                <c:pt idx="13">
                  <c:v>0.25473310544307126</c:v>
                </c:pt>
                <c:pt idx="14">
                  <c:v>0.38999295151407332</c:v>
                </c:pt>
                <c:pt idx="15">
                  <c:v>0.23333717941200394</c:v>
                </c:pt>
                <c:pt idx="16">
                  <c:v>0.31415424975917688</c:v>
                </c:pt>
                <c:pt idx="17">
                  <c:v>0.20502982699051489</c:v>
                </c:pt>
                <c:pt idx="18">
                  <c:v>0.36295382924939734</c:v>
                </c:pt>
                <c:pt idx="19">
                  <c:v>0.44874317628616667</c:v>
                </c:pt>
                <c:pt idx="20">
                  <c:v>0.48264060045940493</c:v>
                </c:pt>
                <c:pt idx="21">
                  <c:v>0.52332218643571526</c:v>
                </c:pt>
                <c:pt idx="22">
                  <c:v>0.39133963913771985</c:v>
                </c:pt>
                <c:pt idx="23">
                  <c:v>0.4219505373011343</c:v>
                </c:pt>
                <c:pt idx="24">
                  <c:v>0.37976367054537913</c:v>
                </c:pt>
                <c:pt idx="25">
                  <c:v>0.29373998603411922</c:v>
                </c:pt>
                <c:pt idx="26">
                  <c:v>0.49109742319558508</c:v>
                </c:pt>
                <c:pt idx="27">
                  <c:v>0.47675394671775201</c:v>
                </c:pt>
                <c:pt idx="28">
                  <c:v>0.47872601311998036</c:v>
                </c:pt>
                <c:pt idx="29">
                  <c:v>0.55772285966460722</c:v>
                </c:pt>
                <c:pt idx="30">
                  <c:v>0.4611115785683676</c:v>
                </c:pt>
                <c:pt idx="31">
                  <c:v>0.23148256562770766</c:v>
                </c:pt>
                <c:pt idx="32">
                  <c:v>0.2852926483631878</c:v>
                </c:pt>
                <c:pt idx="33">
                  <c:v>0.56373065639076636</c:v>
                </c:pt>
                <c:pt idx="34">
                  <c:v>0.67277588168373148</c:v>
                </c:pt>
                <c:pt idx="35">
                  <c:v>0.63258608780035419</c:v>
                </c:pt>
                <c:pt idx="36">
                  <c:v>0.60459390779182209</c:v>
                </c:pt>
                <c:pt idx="37">
                  <c:v>0.48228290072405705</c:v>
                </c:pt>
                <c:pt idx="38">
                  <c:v>0.58305384286539064</c:v>
                </c:pt>
                <c:pt idx="39">
                  <c:v>0.46013254615121751</c:v>
                </c:pt>
                <c:pt idx="40">
                  <c:v>0.25464324634692226</c:v>
                </c:pt>
                <c:pt idx="41">
                  <c:v>0.54545118896197275</c:v>
                </c:pt>
                <c:pt idx="42">
                  <c:v>0.68379347260280698</c:v>
                </c:pt>
                <c:pt idx="43">
                  <c:v>0.4801223241590214</c:v>
                </c:pt>
                <c:pt idx="44">
                  <c:v>0.63560181365329305</c:v>
                </c:pt>
                <c:pt idx="45">
                  <c:v>0.4818514482031887</c:v>
                </c:pt>
                <c:pt idx="46">
                  <c:v>0.38433584665770776</c:v>
                </c:pt>
                <c:pt idx="47">
                  <c:v>0.4954355667356633</c:v>
                </c:pt>
                <c:pt idx="48">
                  <c:v>0.56346481361736234</c:v>
                </c:pt>
                <c:pt idx="49">
                  <c:v>0.64714037816599379</c:v>
                </c:pt>
                <c:pt idx="50">
                  <c:v>0.61224892420175092</c:v>
                </c:pt>
                <c:pt idx="51">
                  <c:v>0.58994168147744819</c:v>
                </c:pt>
                <c:pt idx="52">
                  <c:v>0.29666196866038308</c:v>
                </c:pt>
                <c:pt idx="53">
                  <c:v>0.53657508366338957</c:v>
                </c:pt>
                <c:pt idx="54">
                  <c:v>0.53368714111710458</c:v>
                </c:pt>
                <c:pt idx="55">
                  <c:v>0.47609332957072065</c:v>
                </c:pt>
                <c:pt idx="56">
                  <c:v>0.51467907436753313</c:v>
                </c:pt>
                <c:pt idx="57">
                  <c:v>0.50260918299568247</c:v>
                </c:pt>
                <c:pt idx="58">
                  <c:v>0.62326880668333517</c:v>
                </c:pt>
                <c:pt idx="59">
                  <c:v>0.56051303246849182</c:v>
                </c:pt>
                <c:pt idx="60">
                  <c:v>0.4798361145589114</c:v>
                </c:pt>
                <c:pt idx="61">
                  <c:v>0.49941096196131374</c:v>
                </c:pt>
                <c:pt idx="62">
                  <c:v>0.60274061494193198</c:v>
                </c:pt>
                <c:pt idx="63">
                  <c:v>0.5469743279471746</c:v>
                </c:pt>
                <c:pt idx="64">
                  <c:v>0.65744804838233706</c:v>
                </c:pt>
                <c:pt idx="65">
                  <c:v>0.65071805758579071</c:v>
                </c:pt>
                <c:pt idx="66">
                  <c:v>0.53915875079893327</c:v>
                </c:pt>
                <c:pt idx="67">
                  <c:v>0.50168775762646467</c:v>
                </c:pt>
                <c:pt idx="68">
                  <c:v>0.38594544473410197</c:v>
                </c:pt>
                <c:pt idx="69">
                  <c:v>0.15086971714338873</c:v>
                </c:pt>
                <c:pt idx="70">
                  <c:v>0.5460516441009301</c:v>
                </c:pt>
                <c:pt idx="71">
                  <c:v>0.53928122475030982</c:v>
                </c:pt>
                <c:pt idx="72">
                  <c:v>0.4500460597939871</c:v>
                </c:pt>
                <c:pt idx="73">
                  <c:v>0.32031885100534951</c:v>
                </c:pt>
                <c:pt idx="74">
                  <c:v>0.41038325367640438</c:v>
                </c:pt>
                <c:pt idx="75">
                  <c:v>0.482958083323899</c:v>
                </c:pt>
                <c:pt idx="76">
                  <c:v>0.3845785349207379</c:v>
                </c:pt>
                <c:pt idx="77">
                  <c:v>0.62228399420585434</c:v>
                </c:pt>
                <c:pt idx="78">
                  <c:v>0.68750815261302201</c:v>
                </c:pt>
                <c:pt idx="79">
                  <c:v>0.48532385356900803</c:v>
                </c:pt>
                <c:pt idx="80">
                  <c:v>0.49592196986930903</c:v>
                </c:pt>
                <c:pt idx="81">
                  <c:v>0.28337626913168662</c:v>
                </c:pt>
                <c:pt idx="82">
                  <c:v>0.49432162325863116</c:v>
                </c:pt>
                <c:pt idx="83">
                  <c:v>0.50541029783019864</c:v>
                </c:pt>
                <c:pt idx="84">
                  <c:v>0.74584163410799043</c:v>
                </c:pt>
                <c:pt idx="85">
                  <c:v>0.57076563681595183</c:v>
                </c:pt>
                <c:pt idx="86">
                  <c:v>0.36872116018457479</c:v>
                </c:pt>
                <c:pt idx="87">
                  <c:v>0.5702361374546614</c:v>
                </c:pt>
                <c:pt idx="88">
                  <c:v>0.66190397075926233</c:v>
                </c:pt>
                <c:pt idx="89">
                  <c:v>0.62755049755939696</c:v>
                </c:pt>
                <c:pt idx="90">
                  <c:v>0.63010448500420668</c:v>
                </c:pt>
                <c:pt idx="91">
                  <c:v>0.50597226304678944</c:v>
                </c:pt>
                <c:pt idx="92">
                  <c:v>0.60562838718069878</c:v>
                </c:pt>
                <c:pt idx="93">
                  <c:v>0.30635729768488373</c:v>
                </c:pt>
                <c:pt idx="94">
                  <c:v>0.5840737940088141</c:v>
                </c:pt>
                <c:pt idx="95">
                  <c:v>0.49738095325248638</c:v>
                </c:pt>
                <c:pt idx="96">
                  <c:v>0.60072236157801429</c:v>
                </c:pt>
                <c:pt idx="97">
                  <c:v>0.65248660082995869</c:v>
                </c:pt>
                <c:pt idx="98">
                  <c:v>0.59992027738891285</c:v>
                </c:pt>
                <c:pt idx="99">
                  <c:v>0.62059272380999908</c:v>
                </c:pt>
                <c:pt idx="100">
                  <c:v>0.63574406424795382</c:v>
                </c:pt>
                <c:pt idx="101">
                  <c:v>0.56191277147130114</c:v>
                </c:pt>
                <c:pt idx="102">
                  <c:v>0.51825601045216019</c:v>
                </c:pt>
                <c:pt idx="103">
                  <c:v>0.61169245615373291</c:v>
                </c:pt>
                <c:pt idx="104">
                  <c:v>0.6398725245212733</c:v>
                </c:pt>
                <c:pt idx="105">
                  <c:v>0.61086097870794975</c:v>
                </c:pt>
                <c:pt idx="106">
                  <c:v>0.57830869125734552</c:v>
                </c:pt>
                <c:pt idx="107">
                  <c:v>0.59490961370571793</c:v>
                </c:pt>
                <c:pt idx="108">
                  <c:v>0.47071376479032329</c:v>
                </c:pt>
                <c:pt idx="109">
                  <c:v>0.57124401224983756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8-4782-8C96-5B0A585D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235824"/>
        <c:axId val="1"/>
      </c:barChart>
      <c:catAx>
        <c:axId val="11932358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1193235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28575</xdr:rowOff>
    </xdr:from>
    <xdr:to>
      <xdr:col>22</xdr:col>
      <xdr:colOff>600075</xdr:colOff>
      <xdr:row>24</xdr:row>
      <xdr:rowOff>35722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26</xdr:row>
      <xdr:rowOff>47625</xdr:rowOff>
    </xdr:from>
    <xdr:to>
      <xdr:col>22</xdr:col>
      <xdr:colOff>600075</xdr:colOff>
      <xdr:row>45</xdr:row>
      <xdr:rowOff>8641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workbookViewId="0">
      <selection activeCell="I11" sqref="I11"/>
    </sheetView>
  </sheetViews>
  <sheetFormatPr defaultColWidth="9.28515625" defaultRowHeight="12.75" x14ac:dyDescent="0.2"/>
  <cols>
    <col min="1" max="1" width="9.28515625" customWidth="1"/>
    <col min="2" max="3" width="10.140625" customWidth="1"/>
    <col min="4" max="4" width="12" customWidth="1"/>
    <col min="5" max="8" width="9.28515625" customWidth="1"/>
    <col min="10" max="10" width="26" customWidth="1"/>
    <col min="11" max="13" width="14.5703125" customWidth="1"/>
  </cols>
  <sheetData>
    <row r="1" spans="1:17" ht="15.75" customHeight="1" x14ac:dyDescent="0.25">
      <c r="A1" s="1"/>
      <c r="B1" s="63" t="s">
        <v>1</v>
      </c>
      <c r="C1" s="64"/>
      <c r="D1" s="10"/>
      <c r="E1" s="65" t="s">
        <v>5</v>
      </c>
      <c r="F1" s="66"/>
      <c r="G1" s="67" t="s">
        <v>6</v>
      </c>
      <c r="H1" s="68"/>
      <c r="I1" s="18"/>
      <c r="J1" s="53" t="s">
        <v>7</v>
      </c>
      <c r="K1" s="21" t="s">
        <v>2</v>
      </c>
      <c r="L1" s="24"/>
      <c r="M1" s="26">
        <f>AVERAGE(G2:G112)</f>
        <v>0.64471285449981819</v>
      </c>
    </row>
    <row r="2" spans="1:17" ht="16.5" customHeight="1" x14ac:dyDescent="0.25">
      <c r="A2" s="2" t="s">
        <v>0</v>
      </c>
      <c r="B2" s="4" t="s">
        <v>2</v>
      </c>
      <c r="C2" s="7" t="s">
        <v>3</v>
      </c>
      <c r="D2" s="11" t="s">
        <v>4</v>
      </c>
      <c r="E2" s="4" t="s">
        <v>2</v>
      </c>
      <c r="F2" s="15" t="s">
        <v>3</v>
      </c>
      <c r="G2" s="4" t="s">
        <v>2</v>
      </c>
      <c r="H2" s="15" t="s">
        <v>3</v>
      </c>
      <c r="I2" s="18"/>
      <c r="J2" s="54"/>
      <c r="K2" s="22" t="s">
        <v>3</v>
      </c>
      <c r="L2" s="25"/>
      <c r="M2" s="27">
        <f>AVERAGE(H2:H112)</f>
        <v>0.59216269395666854</v>
      </c>
    </row>
    <row r="3" spans="1:17" ht="16.5" customHeight="1" x14ac:dyDescent="0.25">
      <c r="A3" s="2">
        <v>1</v>
      </c>
      <c r="B3" s="5">
        <v>258502</v>
      </c>
      <c r="C3" s="8">
        <v>20654</v>
      </c>
      <c r="D3" s="12">
        <f t="shared" ref="D3:D34" si="0">SUM(B3:C3)</f>
        <v>279156</v>
      </c>
      <c r="E3" s="13">
        <f t="shared" ref="E3:E34" si="1">B3/D3</f>
        <v>0.9260126954104515</v>
      </c>
      <c r="F3" s="16">
        <f t="shared" ref="F3:F34" si="2">C3/D3</f>
        <v>7.3987304589548497E-2</v>
      </c>
      <c r="G3" s="13">
        <f t="shared" ref="G3:G34" si="3">IF(E3&gt;0.5,E3,"")</f>
        <v>0.9260126954104515</v>
      </c>
      <c r="H3" s="16" t="str">
        <f t="shared" ref="H3:H34" si="4">IF(F3&gt;0.5,F3,"")</f>
        <v/>
      </c>
      <c r="I3" s="18"/>
      <c r="J3" s="10"/>
      <c r="K3" s="10"/>
      <c r="L3" s="10"/>
      <c r="M3" s="10"/>
      <c r="N3" s="28"/>
      <c r="O3" s="28"/>
      <c r="P3" s="28"/>
      <c r="Q3" s="29"/>
    </row>
    <row r="4" spans="1:17" ht="15.75" customHeight="1" x14ac:dyDescent="0.25">
      <c r="A4" s="3">
        <v>2</v>
      </c>
      <c r="B4" s="5">
        <v>261320</v>
      </c>
      <c r="C4" s="8">
        <v>174928</v>
      </c>
      <c r="D4" s="12">
        <f t="shared" si="0"/>
        <v>436248</v>
      </c>
      <c r="E4" s="13">
        <f t="shared" si="1"/>
        <v>0.59901707285764061</v>
      </c>
      <c r="F4" s="16">
        <f t="shared" si="2"/>
        <v>0.40098292714235939</v>
      </c>
      <c r="G4" s="14">
        <f t="shared" si="3"/>
        <v>0.59901707285764061</v>
      </c>
      <c r="H4" s="17" t="str">
        <f t="shared" si="4"/>
        <v/>
      </c>
      <c r="I4" s="18"/>
      <c r="J4" s="55" t="s">
        <v>8</v>
      </c>
      <c r="K4" s="56"/>
      <c r="L4" s="56"/>
      <c r="M4" s="57"/>
      <c r="N4" s="28"/>
      <c r="O4" s="28"/>
      <c r="P4" s="28"/>
      <c r="Q4" s="29"/>
    </row>
    <row r="5" spans="1:17" ht="15.75" customHeight="1" x14ac:dyDescent="0.25">
      <c r="A5" s="3">
        <v>3</v>
      </c>
      <c r="B5" s="5">
        <v>265267</v>
      </c>
      <c r="C5" s="8">
        <v>72758</v>
      </c>
      <c r="D5" s="12">
        <f t="shared" si="0"/>
        <v>338025</v>
      </c>
      <c r="E5" s="13">
        <f t="shared" si="1"/>
        <v>0.78475556541675906</v>
      </c>
      <c r="F5" s="16">
        <f t="shared" si="2"/>
        <v>0.21524443458324088</v>
      </c>
      <c r="G5" s="14">
        <f t="shared" si="3"/>
        <v>0.78475556541675906</v>
      </c>
      <c r="H5" s="17" t="str">
        <f t="shared" si="4"/>
        <v/>
      </c>
      <c r="I5" s="18"/>
      <c r="J5" s="19" t="str">
        <f>IF(MAX(M1:M2)=M1,K2,K1)</f>
        <v>Rep</v>
      </c>
      <c r="K5" s="58" t="s">
        <v>9</v>
      </c>
      <c r="L5" s="58"/>
      <c r="M5" s="59"/>
      <c r="N5" s="28"/>
      <c r="O5" s="28"/>
      <c r="P5" s="28"/>
      <c r="Q5" s="28"/>
    </row>
    <row r="6" spans="1:17" ht="16.5" customHeight="1" x14ac:dyDescent="0.25">
      <c r="A6" s="3">
        <v>4</v>
      </c>
      <c r="B6" s="5">
        <v>328745</v>
      </c>
      <c r="C6" s="8">
        <v>19885</v>
      </c>
      <c r="D6" s="12">
        <f t="shared" si="0"/>
        <v>348630</v>
      </c>
      <c r="E6" s="13">
        <f t="shared" si="1"/>
        <v>0.94296245303043336</v>
      </c>
      <c r="F6" s="16">
        <f t="shared" si="2"/>
        <v>5.7037546969566588E-2</v>
      </c>
      <c r="G6" s="14">
        <f t="shared" si="3"/>
        <v>0.94296245303043336</v>
      </c>
      <c r="H6" s="17" t="str">
        <f t="shared" si="4"/>
        <v/>
      </c>
      <c r="I6" s="18"/>
      <c r="J6" s="20"/>
      <c r="K6" s="60">
        <f>MAX(M1:M2)-MIN(M1:M2)</f>
        <v>5.2550160543149649E-2</v>
      </c>
      <c r="L6" s="61"/>
      <c r="M6" s="62"/>
      <c r="N6" s="28"/>
      <c r="O6" s="28"/>
      <c r="P6" s="28"/>
      <c r="Q6" s="28"/>
    </row>
    <row r="7" spans="1:17" ht="15.75" customHeight="1" x14ac:dyDescent="0.25">
      <c r="A7" s="3">
        <v>5</v>
      </c>
      <c r="B7" s="5">
        <v>438662</v>
      </c>
      <c r="C7" s="8">
        <v>126246</v>
      </c>
      <c r="D7" s="12">
        <f t="shared" si="0"/>
        <v>564908</v>
      </c>
      <c r="E7" s="13">
        <f t="shared" si="1"/>
        <v>0.77651936244485831</v>
      </c>
      <c r="F7" s="16">
        <f t="shared" si="2"/>
        <v>0.22348063755514172</v>
      </c>
      <c r="G7" s="14">
        <f t="shared" si="3"/>
        <v>0.77651936244485831</v>
      </c>
      <c r="H7" s="17" t="str">
        <f t="shared" si="4"/>
        <v/>
      </c>
      <c r="I7" s="18"/>
      <c r="J7" s="10"/>
      <c r="K7" s="10"/>
      <c r="L7" s="10"/>
      <c r="M7" s="10"/>
      <c r="N7" s="28"/>
      <c r="O7" s="28"/>
      <c r="P7" s="28"/>
      <c r="Q7" s="28"/>
    </row>
    <row r="8" spans="1:17" ht="15.75" customHeight="1" x14ac:dyDescent="0.25">
      <c r="A8" s="3">
        <v>6</v>
      </c>
      <c r="B8" s="6">
        <v>470863</v>
      </c>
      <c r="C8" s="9">
        <v>102192</v>
      </c>
      <c r="D8" s="12">
        <f t="shared" si="0"/>
        <v>573055</v>
      </c>
      <c r="E8" s="14">
        <f t="shared" si="1"/>
        <v>0.82167156730156787</v>
      </c>
      <c r="F8" s="17">
        <f t="shared" si="2"/>
        <v>0.1783284326984321</v>
      </c>
      <c r="G8" s="14">
        <f t="shared" si="3"/>
        <v>0.82167156730156787</v>
      </c>
      <c r="H8" s="17" t="str">
        <f t="shared" si="4"/>
        <v/>
      </c>
      <c r="I8" s="18"/>
      <c r="J8" s="10"/>
      <c r="K8" s="10"/>
      <c r="L8" s="10"/>
      <c r="M8" s="10"/>
    </row>
    <row r="9" spans="1:17" ht="15.75" customHeight="1" x14ac:dyDescent="0.25">
      <c r="A9" s="3">
        <v>7</v>
      </c>
      <c r="B9" s="6">
        <v>463517</v>
      </c>
      <c r="C9" s="9">
        <v>102015</v>
      </c>
      <c r="D9" s="12">
        <f t="shared" si="0"/>
        <v>565532</v>
      </c>
      <c r="E9" s="14">
        <f t="shared" si="1"/>
        <v>0.8196123296294463</v>
      </c>
      <c r="F9" s="17">
        <f t="shared" si="2"/>
        <v>0.18038767037055375</v>
      </c>
      <c r="G9" s="14">
        <f t="shared" si="3"/>
        <v>0.8196123296294463</v>
      </c>
      <c r="H9" s="17" t="str">
        <f t="shared" si="4"/>
        <v/>
      </c>
      <c r="I9" s="18"/>
      <c r="J9" s="10"/>
      <c r="K9" s="10"/>
      <c r="L9" s="10"/>
      <c r="M9" s="10"/>
    </row>
    <row r="10" spans="1:17" ht="15.75" customHeight="1" x14ac:dyDescent="0.25">
      <c r="A10" s="3">
        <v>8</v>
      </c>
      <c r="B10" s="6">
        <v>341385</v>
      </c>
      <c r="C10" s="9">
        <v>88387</v>
      </c>
      <c r="D10" s="12">
        <f t="shared" si="0"/>
        <v>429772</v>
      </c>
      <c r="E10" s="14">
        <f t="shared" si="1"/>
        <v>0.79433978946976536</v>
      </c>
      <c r="F10" s="17">
        <f t="shared" si="2"/>
        <v>0.20566021053023464</v>
      </c>
      <c r="G10" s="14">
        <f t="shared" si="3"/>
        <v>0.79433978946976536</v>
      </c>
      <c r="H10" s="17" t="str">
        <f t="shared" si="4"/>
        <v/>
      </c>
      <c r="I10" s="18"/>
      <c r="J10" s="10"/>
      <c r="K10" s="10"/>
      <c r="L10" s="10"/>
      <c r="M10" s="10"/>
    </row>
    <row r="11" spans="1:17" ht="15.75" customHeight="1" x14ac:dyDescent="0.25">
      <c r="A11" s="3">
        <v>9</v>
      </c>
      <c r="B11" s="6">
        <v>311310</v>
      </c>
      <c r="C11" s="9">
        <v>17291</v>
      </c>
      <c r="D11" s="12">
        <f t="shared" si="0"/>
        <v>328601</v>
      </c>
      <c r="E11" s="14">
        <f t="shared" si="1"/>
        <v>0.94737995319551671</v>
      </c>
      <c r="F11" s="17">
        <f t="shared" si="2"/>
        <v>5.2620046804483248E-2</v>
      </c>
      <c r="G11" s="14">
        <f t="shared" si="3"/>
        <v>0.94737995319551671</v>
      </c>
      <c r="H11" s="17" t="str">
        <f t="shared" si="4"/>
        <v/>
      </c>
      <c r="I11" s="18"/>
      <c r="J11" s="10"/>
      <c r="K11" s="10"/>
      <c r="L11" s="10"/>
      <c r="M11" s="10"/>
    </row>
    <row r="12" spans="1:17" ht="15.75" customHeight="1" x14ac:dyDescent="0.25">
      <c r="A12" s="3">
        <v>10</v>
      </c>
      <c r="B12" s="6">
        <v>366472</v>
      </c>
      <c r="C12" s="9">
        <v>198627</v>
      </c>
      <c r="D12" s="12">
        <f t="shared" si="0"/>
        <v>565099</v>
      </c>
      <c r="E12" s="14">
        <f t="shared" si="1"/>
        <v>0.64850937623319105</v>
      </c>
      <c r="F12" s="17">
        <f t="shared" si="2"/>
        <v>0.35149062376680901</v>
      </c>
      <c r="G12" s="14">
        <f t="shared" si="3"/>
        <v>0.64850937623319105</v>
      </c>
      <c r="H12" s="17" t="str">
        <f t="shared" si="4"/>
        <v/>
      </c>
      <c r="I12" s="18"/>
      <c r="J12" s="10"/>
      <c r="K12" s="10"/>
      <c r="L12" s="10"/>
      <c r="M12" s="10"/>
    </row>
    <row r="13" spans="1:17" ht="15.75" customHeight="1" x14ac:dyDescent="0.25">
      <c r="A13" s="3">
        <v>11</v>
      </c>
      <c r="B13" s="6">
        <v>353187</v>
      </c>
      <c r="C13" s="9">
        <v>168158</v>
      </c>
      <c r="D13" s="12">
        <f t="shared" si="0"/>
        <v>521345</v>
      </c>
      <c r="E13" s="14">
        <f t="shared" si="1"/>
        <v>0.67745350967209816</v>
      </c>
      <c r="F13" s="17">
        <f t="shared" si="2"/>
        <v>0.32254649032790189</v>
      </c>
      <c r="G13" s="14">
        <f t="shared" si="3"/>
        <v>0.67745350967209816</v>
      </c>
      <c r="H13" s="17" t="str">
        <f t="shared" si="4"/>
        <v/>
      </c>
      <c r="I13" s="18"/>
      <c r="J13" s="10"/>
      <c r="K13" s="10"/>
      <c r="L13" s="10"/>
      <c r="M13" s="10"/>
    </row>
    <row r="14" spans="1:17" ht="15.75" customHeight="1" x14ac:dyDescent="0.25">
      <c r="A14" s="3">
        <v>12</v>
      </c>
      <c r="B14" s="6">
        <v>313082</v>
      </c>
      <c r="C14" s="9">
        <v>125555</v>
      </c>
      <c r="D14" s="12">
        <f t="shared" si="0"/>
        <v>438637</v>
      </c>
      <c r="E14" s="14">
        <f t="shared" si="1"/>
        <v>0.71376103703061988</v>
      </c>
      <c r="F14" s="17">
        <f t="shared" si="2"/>
        <v>0.28623896296938017</v>
      </c>
      <c r="G14" s="14">
        <f t="shared" si="3"/>
        <v>0.71376103703061988</v>
      </c>
      <c r="H14" s="17" t="str">
        <f t="shared" si="4"/>
        <v/>
      </c>
      <c r="I14" s="18"/>
      <c r="J14" s="10"/>
      <c r="K14" s="10"/>
      <c r="L14" s="10"/>
      <c r="M14" s="10"/>
    </row>
    <row r="15" spans="1:17" ht="15.75" customHeight="1" x14ac:dyDescent="0.25">
      <c r="A15" s="3">
        <v>13</v>
      </c>
      <c r="B15" s="6">
        <v>303076</v>
      </c>
      <c r="C15" s="9">
        <v>144266</v>
      </c>
      <c r="D15" s="12">
        <f t="shared" si="0"/>
        <v>447342</v>
      </c>
      <c r="E15" s="14">
        <f t="shared" si="1"/>
        <v>0.67750401258991999</v>
      </c>
      <c r="F15" s="17">
        <f t="shared" si="2"/>
        <v>0.32249598741008001</v>
      </c>
      <c r="G15" s="14">
        <f t="shared" si="3"/>
        <v>0.67750401258991999</v>
      </c>
      <c r="H15" s="17" t="str">
        <f t="shared" si="4"/>
        <v/>
      </c>
      <c r="I15" s="18"/>
      <c r="J15" s="10"/>
      <c r="K15" s="10"/>
      <c r="L15" s="10"/>
      <c r="M15" s="10"/>
    </row>
    <row r="16" spans="1:17" ht="15.75" customHeight="1" x14ac:dyDescent="0.25">
      <c r="A16" s="3">
        <v>14</v>
      </c>
      <c r="B16" s="6">
        <v>306099</v>
      </c>
      <c r="C16" s="9">
        <v>104625</v>
      </c>
      <c r="D16" s="12">
        <f t="shared" si="0"/>
        <v>410724</v>
      </c>
      <c r="E16" s="14">
        <f t="shared" si="1"/>
        <v>0.74526689455692874</v>
      </c>
      <c r="F16" s="17">
        <f t="shared" si="2"/>
        <v>0.25473310544307126</v>
      </c>
      <c r="G16" s="14">
        <f t="shared" si="3"/>
        <v>0.74526689455692874</v>
      </c>
      <c r="H16" s="17" t="str">
        <f t="shared" si="4"/>
        <v/>
      </c>
      <c r="I16" s="18"/>
      <c r="J16" s="10"/>
      <c r="K16" s="10"/>
      <c r="L16" s="10"/>
      <c r="M16" s="10"/>
    </row>
    <row r="17" spans="1:9" ht="15.75" x14ac:dyDescent="0.25">
      <c r="A17" s="3">
        <v>15</v>
      </c>
      <c r="B17" s="6">
        <v>270884</v>
      </c>
      <c r="C17" s="9">
        <v>173183</v>
      </c>
      <c r="D17" s="12">
        <f t="shared" si="0"/>
        <v>444067</v>
      </c>
      <c r="E17" s="14">
        <f t="shared" si="1"/>
        <v>0.61000704848592668</v>
      </c>
      <c r="F17" s="17">
        <f t="shared" si="2"/>
        <v>0.38999295151407332</v>
      </c>
      <c r="G17" s="14">
        <f t="shared" si="3"/>
        <v>0.61000704848592668</v>
      </c>
      <c r="H17" s="17" t="str">
        <f t="shared" si="4"/>
        <v/>
      </c>
      <c r="I17" s="18"/>
    </row>
    <row r="18" spans="1:9" ht="15.75" x14ac:dyDescent="0.25">
      <c r="A18" s="3">
        <v>16</v>
      </c>
      <c r="B18" s="6">
        <v>405317</v>
      </c>
      <c r="C18" s="9">
        <v>123360</v>
      </c>
      <c r="D18" s="12">
        <f t="shared" si="0"/>
        <v>528677</v>
      </c>
      <c r="E18" s="14">
        <f t="shared" si="1"/>
        <v>0.76666282058799606</v>
      </c>
      <c r="F18" s="17">
        <f t="shared" si="2"/>
        <v>0.23333717941200394</v>
      </c>
      <c r="G18" s="14">
        <f t="shared" si="3"/>
        <v>0.76666282058799606</v>
      </c>
      <c r="H18" s="17" t="str">
        <f t="shared" si="4"/>
        <v/>
      </c>
      <c r="I18" s="18"/>
    </row>
    <row r="19" spans="1:9" ht="15.75" x14ac:dyDescent="0.25">
      <c r="A19" s="3">
        <v>17</v>
      </c>
      <c r="B19" s="6">
        <v>334631</v>
      </c>
      <c r="C19" s="9">
        <v>153279</v>
      </c>
      <c r="D19" s="12">
        <f t="shared" si="0"/>
        <v>487910</v>
      </c>
      <c r="E19" s="14">
        <f t="shared" si="1"/>
        <v>0.68584575024082306</v>
      </c>
      <c r="F19" s="17">
        <f t="shared" si="2"/>
        <v>0.31415424975917688</v>
      </c>
      <c r="G19" s="14">
        <f t="shared" si="3"/>
        <v>0.68584575024082306</v>
      </c>
      <c r="H19" s="17" t="str">
        <f t="shared" si="4"/>
        <v/>
      </c>
      <c r="I19" s="18"/>
    </row>
    <row r="20" spans="1:9" ht="15.75" x14ac:dyDescent="0.25">
      <c r="A20" s="3">
        <v>18</v>
      </c>
      <c r="B20" s="6">
        <v>491476</v>
      </c>
      <c r="C20" s="9">
        <v>126756</v>
      </c>
      <c r="D20" s="12">
        <f t="shared" si="0"/>
        <v>618232</v>
      </c>
      <c r="E20" s="14">
        <f t="shared" si="1"/>
        <v>0.79497017300948514</v>
      </c>
      <c r="F20" s="17">
        <f t="shared" si="2"/>
        <v>0.20502982699051489</v>
      </c>
      <c r="G20" s="14">
        <f t="shared" si="3"/>
        <v>0.79497017300948514</v>
      </c>
      <c r="H20" s="17" t="str">
        <f t="shared" si="4"/>
        <v/>
      </c>
      <c r="I20" s="18"/>
    </row>
    <row r="21" spans="1:9" ht="15.75" x14ac:dyDescent="0.25">
      <c r="A21" s="3">
        <v>19</v>
      </c>
      <c r="B21" s="6">
        <v>412797</v>
      </c>
      <c r="C21" s="9">
        <v>235189</v>
      </c>
      <c r="D21" s="12">
        <f t="shared" si="0"/>
        <v>647986</v>
      </c>
      <c r="E21" s="14">
        <f t="shared" si="1"/>
        <v>0.63704617075060266</v>
      </c>
      <c r="F21" s="17">
        <f t="shared" si="2"/>
        <v>0.36295382924939734</v>
      </c>
      <c r="G21" s="14">
        <f t="shared" si="3"/>
        <v>0.63704617075060266</v>
      </c>
      <c r="H21" s="17" t="str">
        <f t="shared" si="4"/>
        <v/>
      </c>
      <c r="I21" s="18"/>
    </row>
    <row r="22" spans="1:9" ht="15.75" x14ac:dyDescent="0.25">
      <c r="A22" s="3">
        <v>20</v>
      </c>
      <c r="B22" s="6">
        <v>349902</v>
      </c>
      <c r="C22" s="9">
        <v>284833</v>
      </c>
      <c r="D22" s="12">
        <f t="shared" si="0"/>
        <v>634735</v>
      </c>
      <c r="E22" s="14">
        <f t="shared" si="1"/>
        <v>0.55125682371383333</v>
      </c>
      <c r="F22" s="17">
        <f t="shared" si="2"/>
        <v>0.44874317628616667</v>
      </c>
      <c r="G22" s="14">
        <f t="shared" si="3"/>
        <v>0.55125682371383333</v>
      </c>
      <c r="H22" s="17" t="str">
        <f t="shared" si="4"/>
        <v/>
      </c>
      <c r="I22" s="18"/>
    </row>
    <row r="23" spans="1:9" ht="15.75" x14ac:dyDescent="0.25">
      <c r="A23" s="3">
        <v>21</v>
      </c>
      <c r="B23" s="6">
        <v>259240</v>
      </c>
      <c r="C23" s="9">
        <v>241843</v>
      </c>
      <c r="D23" s="12">
        <f t="shared" si="0"/>
        <v>501083</v>
      </c>
      <c r="E23" s="14">
        <f t="shared" si="1"/>
        <v>0.51735939954059507</v>
      </c>
      <c r="F23" s="17">
        <f t="shared" si="2"/>
        <v>0.48264060045940493</v>
      </c>
      <c r="G23" s="14">
        <f t="shared" si="3"/>
        <v>0.51735939954059507</v>
      </c>
      <c r="H23" s="17" t="str">
        <f t="shared" si="4"/>
        <v/>
      </c>
      <c r="I23" s="18"/>
    </row>
    <row r="24" spans="1:9" ht="15.75" x14ac:dyDescent="0.25">
      <c r="A24" s="3">
        <v>22</v>
      </c>
      <c r="B24" s="6">
        <v>309321</v>
      </c>
      <c r="C24" s="9">
        <v>339589</v>
      </c>
      <c r="D24" s="12">
        <f t="shared" si="0"/>
        <v>648910</v>
      </c>
      <c r="E24" s="14">
        <f t="shared" si="1"/>
        <v>0.47667781356428474</v>
      </c>
      <c r="F24" s="17">
        <f t="shared" si="2"/>
        <v>0.52332218643571526</v>
      </c>
      <c r="G24" s="14" t="str">
        <f t="shared" si="3"/>
        <v/>
      </c>
      <c r="H24" s="17">
        <f t="shared" si="4"/>
        <v>0.52332218643571526</v>
      </c>
      <c r="I24" s="18"/>
    </row>
    <row r="25" spans="1:9" ht="15.75" x14ac:dyDescent="0.25">
      <c r="A25" s="3">
        <v>23</v>
      </c>
      <c r="B25" s="6">
        <v>291695</v>
      </c>
      <c r="C25" s="9">
        <v>187546</v>
      </c>
      <c r="D25" s="12">
        <f t="shared" si="0"/>
        <v>479241</v>
      </c>
      <c r="E25" s="14">
        <f t="shared" si="1"/>
        <v>0.60866036086228015</v>
      </c>
      <c r="F25" s="17">
        <f t="shared" si="2"/>
        <v>0.39133963913771985</v>
      </c>
      <c r="G25" s="14">
        <f t="shared" si="3"/>
        <v>0.60866036086228015</v>
      </c>
      <c r="H25" s="17" t="str">
        <f t="shared" si="4"/>
        <v/>
      </c>
      <c r="I25" s="18"/>
    </row>
    <row r="26" spans="1:9" ht="15.75" x14ac:dyDescent="0.25">
      <c r="A26" s="3">
        <v>24</v>
      </c>
      <c r="B26" s="6">
        <v>305861</v>
      </c>
      <c r="C26" s="9">
        <v>223265</v>
      </c>
      <c r="D26" s="12">
        <f t="shared" si="0"/>
        <v>529126</v>
      </c>
      <c r="E26" s="14">
        <f t="shared" si="1"/>
        <v>0.5780494626988657</v>
      </c>
      <c r="F26" s="17">
        <f t="shared" si="2"/>
        <v>0.4219505373011343</v>
      </c>
      <c r="G26" s="14">
        <f t="shared" si="3"/>
        <v>0.5780494626988657</v>
      </c>
      <c r="H26" s="17" t="str">
        <f t="shared" si="4"/>
        <v/>
      </c>
      <c r="I26" s="18"/>
    </row>
    <row r="27" spans="1:9" ht="15.75" x14ac:dyDescent="0.25">
      <c r="A27" s="3">
        <v>25</v>
      </c>
      <c r="B27" s="6">
        <v>275148</v>
      </c>
      <c r="C27" s="9">
        <v>168470</v>
      </c>
      <c r="D27" s="12">
        <f t="shared" si="0"/>
        <v>443618</v>
      </c>
      <c r="E27" s="14">
        <f t="shared" si="1"/>
        <v>0.62023632945462082</v>
      </c>
      <c r="F27" s="17">
        <f t="shared" si="2"/>
        <v>0.37976367054537913</v>
      </c>
      <c r="G27" s="14">
        <f t="shared" si="3"/>
        <v>0.62023632945462082</v>
      </c>
      <c r="H27" s="17" t="str">
        <f t="shared" si="4"/>
        <v/>
      </c>
      <c r="I27" s="18"/>
    </row>
    <row r="28" spans="1:9" ht="15.75" x14ac:dyDescent="0.25">
      <c r="A28" s="3">
        <v>26</v>
      </c>
      <c r="B28" s="6">
        <v>312525</v>
      </c>
      <c r="C28" s="9">
        <v>129982</v>
      </c>
      <c r="D28" s="12">
        <f t="shared" si="0"/>
        <v>442507</v>
      </c>
      <c r="E28" s="14">
        <f t="shared" si="1"/>
        <v>0.70626001396588078</v>
      </c>
      <c r="F28" s="17">
        <f t="shared" si="2"/>
        <v>0.29373998603411922</v>
      </c>
      <c r="G28" s="14">
        <f t="shared" si="3"/>
        <v>0.70626001396588078</v>
      </c>
      <c r="H28" s="17" t="str">
        <f t="shared" si="4"/>
        <v/>
      </c>
      <c r="I28" s="18"/>
    </row>
    <row r="29" spans="1:9" ht="15.75" x14ac:dyDescent="0.25">
      <c r="A29" s="3">
        <v>27</v>
      </c>
      <c r="B29" s="6">
        <v>281073</v>
      </c>
      <c r="C29" s="9">
        <v>271239</v>
      </c>
      <c r="D29" s="12">
        <f t="shared" si="0"/>
        <v>552312</v>
      </c>
      <c r="E29" s="14">
        <f t="shared" si="1"/>
        <v>0.50890257680441486</v>
      </c>
      <c r="F29" s="17">
        <f t="shared" si="2"/>
        <v>0.49109742319558508</v>
      </c>
      <c r="G29" s="14">
        <f t="shared" si="3"/>
        <v>0.50890257680441486</v>
      </c>
      <c r="H29" s="17" t="str">
        <f t="shared" si="4"/>
        <v/>
      </c>
      <c r="I29" s="18"/>
    </row>
    <row r="30" spans="1:9" ht="15.75" x14ac:dyDescent="0.25">
      <c r="A30" s="3">
        <v>28</v>
      </c>
      <c r="B30" s="6">
        <v>251831</v>
      </c>
      <c r="C30" s="9">
        <v>229455</v>
      </c>
      <c r="D30" s="12">
        <f t="shared" si="0"/>
        <v>481286</v>
      </c>
      <c r="E30" s="14">
        <f t="shared" si="1"/>
        <v>0.52324605328224794</v>
      </c>
      <c r="F30" s="17">
        <f t="shared" si="2"/>
        <v>0.47675394671775201</v>
      </c>
      <c r="G30" s="14">
        <f t="shared" si="3"/>
        <v>0.52324605328224794</v>
      </c>
      <c r="H30" s="17" t="str">
        <f t="shared" si="4"/>
        <v/>
      </c>
      <c r="I30" s="18"/>
    </row>
    <row r="31" spans="1:9" ht="15.75" x14ac:dyDescent="0.25">
      <c r="A31" s="3">
        <v>29</v>
      </c>
      <c r="B31" s="6">
        <v>238070</v>
      </c>
      <c r="C31" s="9">
        <v>218638</v>
      </c>
      <c r="D31" s="12">
        <f t="shared" si="0"/>
        <v>456708</v>
      </c>
      <c r="E31" s="14">
        <f t="shared" si="1"/>
        <v>0.52127398688001958</v>
      </c>
      <c r="F31" s="17">
        <f t="shared" si="2"/>
        <v>0.47872601311998036</v>
      </c>
      <c r="G31" s="14">
        <f t="shared" si="3"/>
        <v>0.52127398688001958</v>
      </c>
      <c r="H31" s="17" t="str">
        <f t="shared" si="4"/>
        <v/>
      </c>
      <c r="I31" s="18"/>
    </row>
    <row r="32" spans="1:9" ht="15.75" x14ac:dyDescent="0.25">
      <c r="A32" s="3">
        <v>30</v>
      </c>
      <c r="B32" s="6">
        <v>230506</v>
      </c>
      <c r="C32" s="9">
        <v>290674</v>
      </c>
      <c r="D32" s="12">
        <f t="shared" si="0"/>
        <v>521180</v>
      </c>
      <c r="E32" s="14">
        <f t="shared" si="1"/>
        <v>0.44227714033539278</v>
      </c>
      <c r="F32" s="17">
        <f t="shared" si="2"/>
        <v>0.55772285966460722</v>
      </c>
      <c r="G32" s="14" t="str">
        <f t="shared" si="3"/>
        <v/>
      </c>
      <c r="H32" s="17">
        <f t="shared" si="4"/>
        <v>0.55772285966460722</v>
      </c>
      <c r="I32" s="18"/>
    </row>
    <row r="33" spans="1:9" ht="15.75" x14ac:dyDescent="0.25">
      <c r="A33" s="3">
        <v>31</v>
      </c>
      <c r="B33" s="6">
        <v>275393</v>
      </c>
      <c r="C33" s="9">
        <v>235646</v>
      </c>
      <c r="D33" s="12">
        <f t="shared" si="0"/>
        <v>511039</v>
      </c>
      <c r="E33" s="14">
        <f t="shared" si="1"/>
        <v>0.5388884214316324</v>
      </c>
      <c r="F33" s="17">
        <f t="shared" si="2"/>
        <v>0.4611115785683676</v>
      </c>
      <c r="G33" s="14">
        <f t="shared" si="3"/>
        <v>0.5388884214316324</v>
      </c>
      <c r="H33" s="17" t="str">
        <f t="shared" si="4"/>
        <v/>
      </c>
      <c r="I33" s="18"/>
    </row>
    <row r="34" spans="1:9" ht="15.75" x14ac:dyDescent="0.25">
      <c r="A34" s="3">
        <v>32</v>
      </c>
      <c r="B34" s="6">
        <v>360998</v>
      </c>
      <c r="C34" s="9">
        <v>108735</v>
      </c>
      <c r="D34" s="12">
        <f t="shared" si="0"/>
        <v>469733</v>
      </c>
      <c r="E34" s="14">
        <f t="shared" si="1"/>
        <v>0.76851743437229236</v>
      </c>
      <c r="F34" s="17">
        <f t="shared" si="2"/>
        <v>0.23148256562770766</v>
      </c>
      <c r="G34" s="14">
        <f t="shared" si="3"/>
        <v>0.76851743437229236</v>
      </c>
      <c r="H34" s="17" t="str">
        <f t="shared" si="4"/>
        <v/>
      </c>
      <c r="I34" s="18"/>
    </row>
    <row r="35" spans="1:9" ht="15.75" x14ac:dyDescent="0.25">
      <c r="A35" s="3">
        <v>33</v>
      </c>
      <c r="B35" s="6">
        <v>420621</v>
      </c>
      <c r="C35" s="9">
        <v>167901</v>
      </c>
      <c r="D35" s="12">
        <f t="shared" ref="D35:D66" si="5">SUM(B35:C35)</f>
        <v>588522</v>
      </c>
      <c r="E35" s="14">
        <f t="shared" ref="E35:E66" si="6">B35/D35</f>
        <v>0.7147073516368122</v>
      </c>
      <c r="F35" s="17">
        <f t="shared" ref="F35:F66" si="7">C35/D35</f>
        <v>0.2852926483631878</v>
      </c>
      <c r="G35" s="14">
        <f t="shared" ref="G35:G66" si="8">IF(E35&gt;0.5,E35,"")</f>
        <v>0.7147073516368122</v>
      </c>
      <c r="H35" s="17" t="str">
        <f t="shared" ref="H35:H66" si="9">IF(F35&gt;0.5,F35,"")</f>
        <v/>
      </c>
      <c r="I35" s="18"/>
    </row>
    <row r="36" spans="1:9" ht="15.75" x14ac:dyDescent="0.25">
      <c r="A36" s="3">
        <v>34</v>
      </c>
      <c r="B36" s="6">
        <v>214429</v>
      </c>
      <c r="C36" s="9">
        <v>277077</v>
      </c>
      <c r="D36" s="12">
        <f t="shared" si="5"/>
        <v>491506</v>
      </c>
      <c r="E36" s="14">
        <f t="shared" si="6"/>
        <v>0.43626934360923364</v>
      </c>
      <c r="F36" s="17">
        <f t="shared" si="7"/>
        <v>0.56373065639076636</v>
      </c>
      <c r="G36" s="14" t="str">
        <f t="shared" si="8"/>
        <v/>
      </c>
      <c r="H36" s="17">
        <f t="shared" si="9"/>
        <v>0.56373065639076636</v>
      </c>
      <c r="I36" s="18"/>
    </row>
    <row r="37" spans="1:9" ht="15.75" x14ac:dyDescent="0.25">
      <c r="A37" s="3">
        <v>35</v>
      </c>
      <c r="B37" s="6">
        <v>143815</v>
      </c>
      <c r="C37" s="9">
        <v>295685</v>
      </c>
      <c r="D37" s="12">
        <f t="shared" si="5"/>
        <v>439500</v>
      </c>
      <c r="E37" s="14">
        <f t="shared" si="6"/>
        <v>0.32722411831626846</v>
      </c>
      <c r="F37" s="17">
        <f t="shared" si="7"/>
        <v>0.67277588168373148</v>
      </c>
      <c r="G37" s="14" t="str">
        <f t="shared" si="8"/>
        <v/>
      </c>
      <c r="H37" s="17">
        <f t="shared" si="9"/>
        <v>0.67277588168373148</v>
      </c>
      <c r="I37" s="18"/>
    </row>
    <row r="38" spans="1:9" ht="15.75" x14ac:dyDescent="0.25">
      <c r="A38" s="3">
        <v>36</v>
      </c>
      <c r="B38" s="6">
        <v>153719</v>
      </c>
      <c r="C38" s="9">
        <v>264662</v>
      </c>
      <c r="D38" s="12">
        <f t="shared" si="5"/>
        <v>418381</v>
      </c>
      <c r="E38" s="14">
        <f t="shared" si="6"/>
        <v>0.36741391219964575</v>
      </c>
      <c r="F38" s="17">
        <f t="shared" si="7"/>
        <v>0.63258608780035419</v>
      </c>
      <c r="G38" s="14" t="str">
        <f t="shared" si="8"/>
        <v/>
      </c>
      <c r="H38" s="17">
        <f t="shared" si="9"/>
        <v>0.63258608780035419</v>
      </c>
      <c r="I38" s="18"/>
    </row>
    <row r="39" spans="1:9" ht="15.75" x14ac:dyDescent="0.25">
      <c r="A39" s="3">
        <v>37</v>
      </c>
      <c r="B39" s="6">
        <v>179718</v>
      </c>
      <c r="C39" s="9">
        <v>274797</v>
      </c>
      <c r="D39" s="12">
        <f t="shared" si="5"/>
        <v>454515</v>
      </c>
      <c r="E39" s="14">
        <f t="shared" si="6"/>
        <v>0.39540609220817796</v>
      </c>
      <c r="F39" s="17">
        <f t="shared" si="7"/>
        <v>0.60459390779182209</v>
      </c>
      <c r="G39" s="14" t="str">
        <f t="shared" si="8"/>
        <v/>
      </c>
      <c r="H39" s="17">
        <f t="shared" si="9"/>
        <v>0.60459390779182209</v>
      </c>
      <c r="I39" s="18"/>
    </row>
    <row r="40" spans="1:9" ht="15.75" x14ac:dyDescent="0.25">
      <c r="A40" s="3">
        <v>38</v>
      </c>
      <c r="B40" s="6">
        <v>285580</v>
      </c>
      <c r="C40" s="9">
        <v>266034</v>
      </c>
      <c r="D40" s="12">
        <f t="shared" si="5"/>
        <v>551614</v>
      </c>
      <c r="E40" s="14">
        <f t="shared" si="6"/>
        <v>0.517717099275943</v>
      </c>
      <c r="F40" s="17">
        <f t="shared" si="7"/>
        <v>0.48228290072405705</v>
      </c>
      <c r="G40" s="14">
        <f t="shared" si="8"/>
        <v>0.517717099275943</v>
      </c>
      <c r="H40" s="17" t="str">
        <f t="shared" si="9"/>
        <v/>
      </c>
      <c r="I40" s="18"/>
    </row>
    <row r="41" spans="1:9" ht="15.75" x14ac:dyDescent="0.25">
      <c r="A41" s="3">
        <v>39</v>
      </c>
      <c r="B41" s="6">
        <v>189211</v>
      </c>
      <c r="C41" s="9">
        <v>264591</v>
      </c>
      <c r="D41" s="12">
        <f t="shared" si="5"/>
        <v>453802</v>
      </c>
      <c r="E41" s="14">
        <f t="shared" si="6"/>
        <v>0.41694615713460936</v>
      </c>
      <c r="F41" s="17">
        <f t="shared" si="7"/>
        <v>0.58305384286539064</v>
      </c>
      <c r="G41" s="14" t="str">
        <f t="shared" si="8"/>
        <v/>
      </c>
      <c r="H41" s="17">
        <f t="shared" si="9"/>
        <v>0.58305384286539064</v>
      </c>
      <c r="I41" s="18"/>
    </row>
    <row r="42" spans="1:9" ht="15.75" x14ac:dyDescent="0.25">
      <c r="A42" s="3">
        <v>40</v>
      </c>
      <c r="B42" s="6">
        <v>297007</v>
      </c>
      <c r="C42" s="9">
        <v>253141</v>
      </c>
      <c r="D42" s="12">
        <f t="shared" si="5"/>
        <v>550148</v>
      </c>
      <c r="E42" s="14">
        <f t="shared" si="6"/>
        <v>0.53986745384878254</v>
      </c>
      <c r="F42" s="17">
        <f t="shared" si="7"/>
        <v>0.46013254615121751</v>
      </c>
      <c r="G42" s="14">
        <f t="shared" si="8"/>
        <v>0.53986745384878254</v>
      </c>
      <c r="H42" s="17" t="str">
        <f t="shared" si="9"/>
        <v/>
      </c>
      <c r="I42" s="18"/>
    </row>
    <row r="43" spans="1:9" ht="15.75" x14ac:dyDescent="0.25">
      <c r="A43" s="3">
        <v>41</v>
      </c>
      <c r="B43" s="6">
        <v>318040</v>
      </c>
      <c r="C43" s="9">
        <v>108655</v>
      </c>
      <c r="D43" s="12">
        <f t="shared" si="5"/>
        <v>426695</v>
      </c>
      <c r="E43" s="14">
        <f t="shared" si="6"/>
        <v>0.74535675365307774</v>
      </c>
      <c r="F43" s="17">
        <f t="shared" si="7"/>
        <v>0.25464324634692226</v>
      </c>
      <c r="G43" s="14">
        <f t="shared" si="8"/>
        <v>0.74535675365307774</v>
      </c>
      <c r="H43" s="17" t="str">
        <f t="shared" si="9"/>
        <v/>
      </c>
      <c r="I43" s="18"/>
    </row>
    <row r="44" spans="1:9" ht="15.75" x14ac:dyDescent="0.25">
      <c r="A44" s="3">
        <v>42</v>
      </c>
      <c r="B44" s="6">
        <v>246225</v>
      </c>
      <c r="C44" s="9">
        <v>295466</v>
      </c>
      <c r="D44" s="12">
        <f t="shared" si="5"/>
        <v>541691</v>
      </c>
      <c r="E44" s="14">
        <f t="shared" si="6"/>
        <v>0.45454881103802719</v>
      </c>
      <c r="F44" s="17">
        <f t="shared" si="7"/>
        <v>0.54545118896197275</v>
      </c>
      <c r="G44" s="14" t="str">
        <f t="shared" si="8"/>
        <v/>
      </c>
      <c r="H44" s="17">
        <f t="shared" si="9"/>
        <v>0.54545118896197275</v>
      </c>
      <c r="I44" s="18"/>
    </row>
    <row r="45" spans="1:9" ht="15.75" x14ac:dyDescent="0.25">
      <c r="A45" s="3">
        <v>43</v>
      </c>
      <c r="B45" s="6">
        <v>160976</v>
      </c>
      <c r="C45" s="9">
        <v>348109</v>
      </c>
      <c r="D45" s="12">
        <f t="shared" si="5"/>
        <v>509085</v>
      </c>
      <c r="E45" s="14">
        <f t="shared" si="6"/>
        <v>0.31620652739719302</v>
      </c>
      <c r="F45" s="17">
        <f t="shared" si="7"/>
        <v>0.68379347260280698</v>
      </c>
      <c r="G45" s="14" t="str">
        <f t="shared" si="8"/>
        <v/>
      </c>
      <c r="H45" s="17">
        <f t="shared" si="9"/>
        <v>0.68379347260280698</v>
      </c>
      <c r="I45" s="18"/>
    </row>
    <row r="46" spans="1:9" ht="15.75" x14ac:dyDescent="0.25">
      <c r="A46" s="3">
        <v>44</v>
      </c>
      <c r="B46" s="6">
        <v>217430</v>
      </c>
      <c r="C46" s="9">
        <v>200803</v>
      </c>
      <c r="D46" s="12">
        <f t="shared" si="5"/>
        <v>418233</v>
      </c>
      <c r="E46" s="14">
        <f t="shared" si="6"/>
        <v>0.51987767584097855</v>
      </c>
      <c r="F46" s="17">
        <f t="shared" si="7"/>
        <v>0.4801223241590214</v>
      </c>
      <c r="G46" s="14">
        <f t="shared" si="8"/>
        <v>0.51987767584097855</v>
      </c>
      <c r="H46" s="17" t="str">
        <f t="shared" si="9"/>
        <v/>
      </c>
      <c r="I46" s="18"/>
    </row>
    <row r="47" spans="1:9" ht="15.75" x14ac:dyDescent="0.25">
      <c r="A47" s="3">
        <v>45</v>
      </c>
      <c r="B47" s="6">
        <v>189025</v>
      </c>
      <c r="C47" s="9">
        <v>329707</v>
      </c>
      <c r="D47" s="12">
        <f t="shared" si="5"/>
        <v>518732</v>
      </c>
      <c r="E47" s="14">
        <f t="shared" si="6"/>
        <v>0.36439818634670695</v>
      </c>
      <c r="F47" s="17">
        <f t="shared" si="7"/>
        <v>0.63560181365329305</v>
      </c>
      <c r="G47" s="14" t="str">
        <f t="shared" si="8"/>
        <v/>
      </c>
      <c r="H47" s="17">
        <f t="shared" si="9"/>
        <v>0.63560181365329305</v>
      </c>
      <c r="I47" s="18"/>
    </row>
    <row r="48" spans="1:9" ht="15.75" x14ac:dyDescent="0.25">
      <c r="A48" s="3">
        <v>46</v>
      </c>
      <c r="B48" s="6">
        <v>215370</v>
      </c>
      <c r="C48" s="9">
        <v>200283</v>
      </c>
      <c r="D48" s="12">
        <f t="shared" si="5"/>
        <v>415653</v>
      </c>
      <c r="E48" s="14">
        <f t="shared" si="6"/>
        <v>0.5181485517968113</v>
      </c>
      <c r="F48" s="17">
        <f t="shared" si="7"/>
        <v>0.4818514482031887</v>
      </c>
      <c r="G48" s="14">
        <f t="shared" si="8"/>
        <v>0.5181485517968113</v>
      </c>
      <c r="H48" s="17" t="str">
        <f t="shared" si="9"/>
        <v/>
      </c>
      <c r="I48" s="18"/>
    </row>
    <row r="49" spans="1:9" ht="15.75" x14ac:dyDescent="0.25">
      <c r="A49" s="3">
        <v>47</v>
      </c>
      <c r="B49" s="6">
        <v>382546</v>
      </c>
      <c r="C49" s="9">
        <v>238809</v>
      </c>
      <c r="D49" s="12">
        <f t="shared" si="5"/>
        <v>621355</v>
      </c>
      <c r="E49" s="14">
        <f t="shared" si="6"/>
        <v>0.6156641533422923</v>
      </c>
      <c r="F49" s="17">
        <f t="shared" si="7"/>
        <v>0.38433584665770776</v>
      </c>
      <c r="G49" s="14">
        <f t="shared" si="8"/>
        <v>0.6156641533422923</v>
      </c>
      <c r="H49" s="17" t="str">
        <f t="shared" si="9"/>
        <v/>
      </c>
      <c r="I49" s="18"/>
    </row>
    <row r="50" spans="1:9" ht="15.75" x14ac:dyDescent="0.25">
      <c r="A50" s="3">
        <v>48</v>
      </c>
      <c r="B50" s="6">
        <v>312504</v>
      </c>
      <c r="C50" s="9">
        <v>306850</v>
      </c>
      <c r="D50" s="12">
        <f t="shared" si="5"/>
        <v>619354</v>
      </c>
      <c r="E50" s="14">
        <f t="shared" si="6"/>
        <v>0.50456443326433675</v>
      </c>
      <c r="F50" s="17">
        <f t="shared" si="7"/>
        <v>0.4954355667356633</v>
      </c>
      <c r="G50" s="14">
        <f t="shared" si="8"/>
        <v>0.50456443326433675</v>
      </c>
      <c r="H50" s="17" t="str">
        <f t="shared" si="9"/>
        <v/>
      </c>
      <c r="I50" s="18"/>
    </row>
    <row r="51" spans="1:9" ht="15.75" x14ac:dyDescent="0.25">
      <c r="A51" s="3">
        <v>49</v>
      </c>
      <c r="B51" s="6">
        <v>239660</v>
      </c>
      <c r="C51" s="9">
        <v>309345</v>
      </c>
      <c r="D51" s="12">
        <f t="shared" si="5"/>
        <v>549005</v>
      </c>
      <c r="E51" s="14">
        <f t="shared" si="6"/>
        <v>0.43653518638263766</v>
      </c>
      <c r="F51" s="17">
        <f t="shared" si="7"/>
        <v>0.56346481361736234</v>
      </c>
      <c r="G51" s="14" t="str">
        <f t="shared" si="8"/>
        <v/>
      </c>
      <c r="H51" s="17">
        <f t="shared" si="9"/>
        <v>0.56346481361736234</v>
      </c>
      <c r="I51" s="18"/>
    </row>
    <row r="52" spans="1:9" ht="15.75" x14ac:dyDescent="0.25">
      <c r="A52" s="3">
        <v>50</v>
      </c>
      <c r="B52" s="6">
        <v>196227</v>
      </c>
      <c r="C52" s="9">
        <v>359878</v>
      </c>
      <c r="D52" s="12">
        <f t="shared" si="5"/>
        <v>556105</v>
      </c>
      <c r="E52" s="14">
        <f t="shared" si="6"/>
        <v>0.35285962183400615</v>
      </c>
      <c r="F52" s="17">
        <f t="shared" si="7"/>
        <v>0.64714037816599379</v>
      </c>
      <c r="G52" s="14" t="str">
        <f t="shared" si="8"/>
        <v/>
      </c>
      <c r="H52" s="17">
        <f t="shared" si="9"/>
        <v>0.64714037816599379</v>
      </c>
      <c r="I52" s="18"/>
    </row>
    <row r="53" spans="1:9" ht="15.75" x14ac:dyDescent="0.25">
      <c r="A53" s="3">
        <v>51</v>
      </c>
      <c r="B53" s="6">
        <v>229955</v>
      </c>
      <c r="C53" s="9">
        <v>363093</v>
      </c>
      <c r="D53" s="12">
        <f t="shared" si="5"/>
        <v>593048</v>
      </c>
      <c r="E53" s="14">
        <f t="shared" si="6"/>
        <v>0.38775107579824902</v>
      </c>
      <c r="F53" s="17">
        <f t="shared" si="7"/>
        <v>0.61224892420175092</v>
      </c>
      <c r="G53" s="14" t="str">
        <f t="shared" si="8"/>
        <v/>
      </c>
      <c r="H53" s="17">
        <f t="shared" si="9"/>
        <v>0.61224892420175092</v>
      </c>
      <c r="I53" s="18"/>
    </row>
    <row r="54" spans="1:9" ht="15.75" x14ac:dyDescent="0.25">
      <c r="A54" s="3">
        <v>52</v>
      </c>
      <c r="B54" s="6">
        <v>239488</v>
      </c>
      <c r="C54" s="9">
        <v>344546</v>
      </c>
      <c r="D54" s="12">
        <f t="shared" si="5"/>
        <v>584034</v>
      </c>
      <c r="E54" s="14">
        <f t="shared" si="6"/>
        <v>0.41005831852255176</v>
      </c>
      <c r="F54" s="17">
        <f t="shared" si="7"/>
        <v>0.58994168147744819</v>
      </c>
      <c r="G54" s="14" t="str">
        <f t="shared" si="8"/>
        <v/>
      </c>
      <c r="H54" s="17">
        <f t="shared" si="9"/>
        <v>0.58994168147744819</v>
      </c>
      <c r="I54" s="18"/>
    </row>
    <row r="55" spans="1:9" ht="15.75" x14ac:dyDescent="0.25">
      <c r="A55" s="3">
        <v>53</v>
      </c>
      <c r="B55" s="6">
        <v>287443</v>
      </c>
      <c r="C55" s="9">
        <v>121241</v>
      </c>
      <c r="D55" s="12">
        <f t="shared" si="5"/>
        <v>408684</v>
      </c>
      <c r="E55" s="14">
        <f t="shared" si="6"/>
        <v>0.70333803133961692</v>
      </c>
      <c r="F55" s="17">
        <f t="shared" si="7"/>
        <v>0.29666196866038308</v>
      </c>
      <c r="G55" s="14">
        <f t="shared" si="8"/>
        <v>0.70333803133961692</v>
      </c>
      <c r="H55" s="17" t="str">
        <f t="shared" si="9"/>
        <v/>
      </c>
      <c r="I55" s="18"/>
    </row>
    <row r="56" spans="1:9" ht="15.75" x14ac:dyDescent="0.25">
      <c r="A56" s="3">
        <v>54</v>
      </c>
      <c r="B56" s="6">
        <v>267126</v>
      </c>
      <c r="C56" s="9">
        <v>309291</v>
      </c>
      <c r="D56" s="12">
        <f t="shared" si="5"/>
        <v>576417</v>
      </c>
      <c r="E56" s="14">
        <f t="shared" si="6"/>
        <v>0.46342491633661048</v>
      </c>
      <c r="F56" s="17">
        <f t="shared" si="7"/>
        <v>0.53657508366338957</v>
      </c>
      <c r="G56" s="14" t="str">
        <f t="shared" si="8"/>
        <v/>
      </c>
      <c r="H56" s="17">
        <f t="shared" si="9"/>
        <v>0.53657508366338957</v>
      </c>
      <c r="I56" s="18"/>
    </row>
    <row r="57" spans="1:9" ht="15.75" x14ac:dyDescent="0.25">
      <c r="A57" s="3">
        <v>55</v>
      </c>
      <c r="B57" s="6">
        <v>267990</v>
      </c>
      <c r="C57" s="9">
        <v>306710</v>
      </c>
      <c r="D57" s="12">
        <f t="shared" si="5"/>
        <v>574700</v>
      </c>
      <c r="E57" s="14">
        <f t="shared" si="6"/>
        <v>0.46631285888289542</v>
      </c>
      <c r="F57" s="17">
        <f t="shared" si="7"/>
        <v>0.53368714111710458</v>
      </c>
      <c r="G57" s="14" t="str">
        <f t="shared" si="8"/>
        <v/>
      </c>
      <c r="H57" s="17">
        <f t="shared" si="9"/>
        <v>0.53368714111710458</v>
      </c>
      <c r="I57" s="18"/>
    </row>
    <row r="58" spans="1:9" ht="15.75" x14ac:dyDescent="0.25">
      <c r="A58" s="3">
        <v>56</v>
      </c>
      <c r="B58" s="6">
        <v>291476</v>
      </c>
      <c r="C58" s="9">
        <v>264875</v>
      </c>
      <c r="D58" s="12">
        <f t="shared" si="5"/>
        <v>556351</v>
      </c>
      <c r="E58" s="14">
        <f t="shared" si="6"/>
        <v>0.52390667042927941</v>
      </c>
      <c r="F58" s="17">
        <f t="shared" si="7"/>
        <v>0.47609332957072065</v>
      </c>
      <c r="G58" s="14">
        <f t="shared" si="8"/>
        <v>0.52390667042927941</v>
      </c>
      <c r="H58" s="17" t="str">
        <f t="shared" si="9"/>
        <v/>
      </c>
      <c r="I58" s="18"/>
    </row>
    <row r="59" spans="1:9" ht="15.75" x14ac:dyDescent="0.25">
      <c r="A59" s="3">
        <v>57</v>
      </c>
      <c r="B59" s="6">
        <v>215912</v>
      </c>
      <c r="C59" s="9">
        <v>228973</v>
      </c>
      <c r="D59" s="12">
        <f t="shared" si="5"/>
        <v>444885</v>
      </c>
      <c r="E59" s="14">
        <f t="shared" si="6"/>
        <v>0.48532092563246682</v>
      </c>
      <c r="F59" s="17">
        <f t="shared" si="7"/>
        <v>0.51467907436753313</v>
      </c>
      <c r="G59" s="14" t="str">
        <f t="shared" si="8"/>
        <v/>
      </c>
      <c r="H59" s="17">
        <f t="shared" si="9"/>
        <v>0.51467907436753313</v>
      </c>
      <c r="I59" s="18"/>
    </row>
    <row r="60" spans="1:9" ht="15.75" x14ac:dyDescent="0.25">
      <c r="A60" s="3">
        <v>58</v>
      </c>
      <c r="B60" s="6">
        <v>239623</v>
      </c>
      <c r="C60" s="9">
        <v>242137</v>
      </c>
      <c r="D60" s="12">
        <f t="shared" si="5"/>
        <v>481760</v>
      </c>
      <c r="E60" s="14">
        <f t="shared" si="6"/>
        <v>0.49739081700431748</v>
      </c>
      <c r="F60" s="17">
        <f t="shared" si="7"/>
        <v>0.50260918299568247</v>
      </c>
      <c r="G60" s="14" t="str">
        <f t="shared" si="8"/>
        <v/>
      </c>
      <c r="H60" s="17">
        <f t="shared" si="9"/>
        <v>0.50260918299568247</v>
      </c>
      <c r="I60" s="18"/>
    </row>
    <row r="61" spans="1:9" ht="15.75" x14ac:dyDescent="0.25">
      <c r="A61" s="3">
        <v>59</v>
      </c>
      <c r="B61" s="6">
        <v>201755</v>
      </c>
      <c r="C61" s="9">
        <v>333786</v>
      </c>
      <c r="D61" s="12">
        <f t="shared" si="5"/>
        <v>535541</v>
      </c>
      <c r="E61" s="14">
        <f t="shared" si="6"/>
        <v>0.37673119331666483</v>
      </c>
      <c r="F61" s="17">
        <f t="shared" si="7"/>
        <v>0.62326880668333517</v>
      </c>
      <c r="G61" s="14" t="str">
        <f t="shared" si="8"/>
        <v/>
      </c>
      <c r="H61" s="17">
        <f t="shared" si="9"/>
        <v>0.62326880668333517</v>
      </c>
      <c r="I61" s="18"/>
    </row>
    <row r="62" spans="1:9" ht="15.75" x14ac:dyDescent="0.25">
      <c r="A62" s="3">
        <v>60</v>
      </c>
      <c r="B62" s="6">
        <v>234995</v>
      </c>
      <c r="C62" s="9">
        <v>299708</v>
      </c>
      <c r="D62" s="12">
        <f t="shared" si="5"/>
        <v>534703</v>
      </c>
      <c r="E62" s="14">
        <f t="shared" si="6"/>
        <v>0.43948696753150812</v>
      </c>
      <c r="F62" s="17">
        <f t="shared" si="7"/>
        <v>0.56051303246849182</v>
      </c>
      <c r="G62" s="14" t="str">
        <f t="shared" si="8"/>
        <v/>
      </c>
      <c r="H62" s="17">
        <f t="shared" si="9"/>
        <v>0.56051303246849182</v>
      </c>
      <c r="I62" s="18"/>
    </row>
    <row r="63" spans="1:9" ht="15.75" x14ac:dyDescent="0.25">
      <c r="A63" s="3">
        <v>61</v>
      </c>
      <c r="B63" s="6">
        <v>271563</v>
      </c>
      <c r="C63" s="9">
        <v>250509</v>
      </c>
      <c r="D63" s="12">
        <f t="shared" si="5"/>
        <v>522072</v>
      </c>
      <c r="E63" s="14">
        <f t="shared" si="6"/>
        <v>0.5201638854410886</v>
      </c>
      <c r="F63" s="17">
        <f t="shared" si="7"/>
        <v>0.4798361145589114</v>
      </c>
      <c r="G63" s="14">
        <f t="shared" si="8"/>
        <v>0.5201638854410886</v>
      </c>
      <c r="H63" s="17" t="str">
        <f t="shared" si="9"/>
        <v/>
      </c>
      <c r="I63" s="18"/>
    </row>
    <row r="64" spans="1:9" ht="15.75" x14ac:dyDescent="0.25">
      <c r="A64" s="3">
        <v>62</v>
      </c>
      <c r="B64" s="6">
        <v>273649</v>
      </c>
      <c r="C64" s="9">
        <v>273005</v>
      </c>
      <c r="D64" s="12">
        <f t="shared" si="5"/>
        <v>546654</v>
      </c>
      <c r="E64" s="14">
        <f t="shared" si="6"/>
        <v>0.50058903803868626</v>
      </c>
      <c r="F64" s="17">
        <f t="shared" si="7"/>
        <v>0.49941096196131374</v>
      </c>
      <c r="G64" s="14">
        <f t="shared" si="8"/>
        <v>0.50058903803868626</v>
      </c>
      <c r="H64" s="17" t="str">
        <f t="shared" si="9"/>
        <v/>
      </c>
      <c r="I64" s="18"/>
    </row>
    <row r="65" spans="1:9" ht="15.75" x14ac:dyDescent="0.25">
      <c r="A65" s="3">
        <v>63</v>
      </c>
      <c r="B65" s="6">
        <v>214269</v>
      </c>
      <c r="C65" s="9">
        <v>325099</v>
      </c>
      <c r="D65" s="12">
        <f t="shared" si="5"/>
        <v>539368</v>
      </c>
      <c r="E65" s="14">
        <f t="shared" si="6"/>
        <v>0.39725938505806796</v>
      </c>
      <c r="F65" s="17">
        <f t="shared" si="7"/>
        <v>0.60274061494193198</v>
      </c>
      <c r="G65" s="14" t="str">
        <f t="shared" si="8"/>
        <v/>
      </c>
      <c r="H65" s="17">
        <f t="shared" si="9"/>
        <v>0.60274061494193198</v>
      </c>
      <c r="I65" s="18"/>
    </row>
    <row r="66" spans="1:9" ht="15.75" x14ac:dyDescent="0.25">
      <c r="A66" s="3">
        <v>64</v>
      </c>
      <c r="B66" s="6">
        <v>217142</v>
      </c>
      <c r="C66" s="9">
        <v>262173</v>
      </c>
      <c r="D66" s="12">
        <f t="shared" si="5"/>
        <v>479315</v>
      </c>
      <c r="E66" s="14">
        <f t="shared" si="6"/>
        <v>0.4530256720528254</v>
      </c>
      <c r="F66" s="17">
        <f t="shared" si="7"/>
        <v>0.5469743279471746</v>
      </c>
      <c r="G66" s="14" t="str">
        <f t="shared" si="8"/>
        <v/>
      </c>
      <c r="H66" s="17">
        <f t="shared" si="9"/>
        <v>0.5469743279471746</v>
      </c>
      <c r="I66" s="18"/>
    </row>
    <row r="67" spans="1:9" ht="15.75" x14ac:dyDescent="0.25">
      <c r="A67" s="3">
        <v>65</v>
      </c>
      <c r="B67" s="6">
        <v>183403</v>
      </c>
      <c r="C67" s="9">
        <v>351999</v>
      </c>
      <c r="D67" s="12">
        <f t="shared" ref="D67:D98" si="10">SUM(B67:C67)</f>
        <v>535402</v>
      </c>
      <c r="E67" s="14">
        <f t="shared" ref="E67:E98" si="11">B67/D67</f>
        <v>0.342551951617663</v>
      </c>
      <c r="F67" s="17">
        <f t="shared" ref="F67:F98" si="12">C67/D67</f>
        <v>0.65744804838233706</v>
      </c>
      <c r="G67" s="14" t="str">
        <f t="shared" ref="G67:G98" si="13">IF(E67&gt;0.5,E67,"")</f>
        <v/>
      </c>
      <c r="H67" s="17">
        <f t="shared" ref="H67:H98" si="14">IF(F67&gt;0.5,F67,"")</f>
        <v>0.65744804838233706</v>
      </c>
      <c r="I67" s="18"/>
    </row>
    <row r="68" spans="1:9" ht="15.75" x14ac:dyDescent="0.25">
      <c r="A68" s="3">
        <v>66</v>
      </c>
      <c r="B68" s="6">
        <v>202864</v>
      </c>
      <c r="C68" s="9">
        <v>377939</v>
      </c>
      <c r="D68" s="12">
        <f t="shared" si="10"/>
        <v>580803</v>
      </c>
      <c r="E68" s="14">
        <f t="shared" si="11"/>
        <v>0.34928194241420929</v>
      </c>
      <c r="F68" s="17">
        <f t="shared" si="12"/>
        <v>0.65071805758579071</v>
      </c>
      <c r="G68" s="14" t="str">
        <f t="shared" si="13"/>
        <v/>
      </c>
      <c r="H68" s="17">
        <f t="shared" si="14"/>
        <v>0.65071805758579071</v>
      </c>
      <c r="I68" s="18"/>
    </row>
    <row r="69" spans="1:9" ht="15.75" x14ac:dyDescent="0.25">
      <c r="A69" s="3">
        <v>67</v>
      </c>
      <c r="B69" s="6">
        <v>250917</v>
      </c>
      <c r="C69" s="9">
        <v>293559</v>
      </c>
      <c r="D69" s="12">
        <f t="shared" si="10"/>
        <v>544476</v>
      </c>
      <c r="E69" s="14">
        <f t="shared" si="11"/>
        <v>0.46084124920106673</v>
      </c>
      <c r="F69" s="17">
        <f t="shared" si="12"/>
        <v>0.53915875079893327</v>
      </c>
      <c r="G69" s="14" t="str">
        <f t="shared" si="13"/>
        <v/>
      </c>
      <c r="H69" s="17">
        <f t="shared" si="14"/>
        <v>0.53915875079893327</v>
      </c>
      <c r="I69" s="18"/>
    </row>
    <row r="70" spans="1:9" ht="15.75" x14ac:dyDescent="0.25">
      <c r="A70" s="3">
        <v>68</v>
      </c>
      <c r="B70" s="6">
        <v>276355</v>
      </c>
      <c r="C70" s="9">
        <v>278227</v>
      </c>
      <c r="D70" s="12">
        <f t="shared" si="10"/>
        <v>554582</v>
      </c>
      <c r="E70" s="14">
        <f t="shared" si="11"/>
        <v>0.49831224237353539</v>
      </c>
      <c r="F70" s="17">
        <f t="shared" si="12"/>
        <v>0.50168775762646467</v>
      </c>
      <c r="G70" s="14" t="str">
        <f t="shared" si="13"/>
        <v/>
      </c>
      <c r="H70" s="17">
        <f t="shared" si="14"/>
        <v>0.50168775762646467</v>
      </c>
      <c r="I70" s="18"/>
    </row>
    <row r="71" spans="1:9" ht="15.75" x14ac:dyDescent="0.25">
      <c r="A71" s="3">
        <v>69</v>
      </c>
      <c r="B71" s="6">
        <v>323172</v>
      </c>
      <c r="C71" s="9">
        <v>203120</v>
      </c>
      <c r="D71" s="12">
        <f t="shared" si="10"/>
        <v>526292</v>
      </c>
      <c r="E71" s="14">
        <f t="shared" si="11"/>
        <v>0.61405455526589803</v>
      </c>
      <c r="F71" s="17">
        <f t="shared" si="12"/>
        <v>0.38594544473410197</v>
      </c>
      <c r="G71" s="14">
        <f t="shared" si="13"/>
        <v>0.61405455526589803</v>
      </c>
      <c r="H71" s="17" t="str">
        <f t="shared" si="14"/>
        <v/>
      </c>
      <c r="I71" s="18"/>
    </row>
    <row r="72" spans="1:9" ht="15.75" x14ac:dyDescent="0.25">
      <c r="A72" s="3">
        <v>70</v>
      </c>
      <c r="B72" s="6">
        <v>374227</v>
      </c>
      <c r="C72" s="9">
        <v>66491</v>
      </c>
      <c r="D72" s="12">
        <f t="shared" si="10"/>
        <v>440718</v>
      </c>
      <c r="E72" s="14">
        <f t="shared" si="11"/>
        <v>0.8491302828566113</v>
      </c>
      <c r="F72" s="17">
        <f t="shared" si="12"/>
        <v>0.15086971714338873</v>
      </c>
      <c r="G72" s="14">
        <f t="shared" si="13"/>
        <v>0.8491302828566113</v>
      </c>
      <c r="H72" s="17" t="str">
        <f t="shared" si="14"/>
        <v/>
      </c>
      <c r="I72" s="18"/>
    </row>
    <row r="73" spans="1:9" ht="15.75" x14ac:dyDescent="0.25">
      <c r="A73" s="3">
        <v>71</v>
      </c>
      <c r="B73" s="6">
        <v>251023</v>
      </c>
      <c r="C73" s="9">
        <v>301954</v>
      </c>
      <c r="D73" s="12">
        <f t="shared" si="10"/>
        <v>552977</v>
      </c>
      <c r="E73" s="14">
        <f t="shared" si="11"/>
        <v>0.45394835589906996</v>
      </c>
      <c r="F73" s="17">
        <f t="shared" si="12"/>
        <v>0.5460516441009301</v>
      </c>
      <c r="G73" s="14" t="str">
        <f t="shared" si="13"/>
        <v/>
      </c>
      <c r="H73" s="17">
        <f t="shared" si="14"/>
        <v>0.5460516441009301</v>
      </c>
      <c r="I73" s="18"/>
    </row>
    <row r="74" spans="1:9" ht="15.75" x14ac:dyDescent="0.25">
      <c r="A74" s="3">
        <v>72</v>
      </c>
      <c r="B74" s="6">
        <v>260583</v>
      </c>
      <c r="C74" s="9">
        <v>305018</v>
      </c>
      <c r="D74" s="12">
        <f t="shared" si="10"/>
        <v>565601</v>
      </c>
      <c r="E74" s="14">
        <f t="shared" si="11"/>
        <v>0.46071877524969013</v>
      </c>
      <c r="F74" s="17">
        <f t="shared" si="12"/>
        <v>0.53928122475030982</v>
      </c>
      <c r="G74" s="14" t="str">
        <f t="shared" si="13"/>
        <v/>
      </c>
      <c r="H74" s="17">
        <f t="shared" si="14"/>
        <v>0.53928122475030982</v>
      </c>
      <c r="I74" s="18"/>
    </row>
    <row r="75" spans="1:9" ht="15.75" x14ac:dyDescent="0.25">
      <c r="A75" s="3">
        <v>73</v>
      </c>
      <c r="B75" s="6">
        <v>262680</v>
      </c>
      <c r="C75" s="9">
        <v>214960</v>
      </c>
      <c r="D75" s="12">
        <f t="shared" si="10"/>
        <v>477640</v>
      </c>
      <c r="E75" s="14">
        <f t="shared" si="11"/>
        <v>0.54995394020601285</v>
      </c>
      <c r="F75" s="17">
        <f t="shared" si="12"/>
        <v>0.4500460597939871</v>
      </c>
      <c r="G75" s="14">
        <f t="shared" si="13"/>
        <v>0.54995394020601285</v>
      </c>
      <c r="H75" s="17" t="str">
        <f t="shared" si="14"/>
        <v/>
      </c>
      <c r="I75" s="18"/>
    </row>
    <row r="76" spans="1:9" ht="15.75" x14ac:dyDescent="0.25">
      <c r="A76" s="3">
        <v>74</v>
      </c>
      <c r="B76" s="6">
        <v>326911</v>
      </c>
      <c r="C76" s="9">
        <v>154066</v>
      </c>
      <c r="D76" s="12">
        <f t="shared" si="10"/>
        <v>480977</v>
      </c>
      <c r="E76" s="14">
        <f t="shared" si="11"/>
        <v>0.67968114899465049</v>
      </c>
      <c r="F76" s="17">
        <f t="shared" si="12"/>
        <v>0.32031885100534951</v>
      </c>
      <c r="G76" s="14">
        <f t="shared" si="13"/>
        <v>0.67968114899465049</v>
      </c>
      <c r="H76" s="17" t="str">
        <f t="shared" si="14"/>
        <v/>
      </c>
      <c r="I76" s="18"/>
    </row>
    <row r="77" spans="1:9" ht="15.75" x14ac:dyDescent="0.25">
      <c r="A77" s="3">
        <v>75</v>
      </c>
      <c r="B77" s="6">
        <v>327413</v>
      </c>
      <c r="C77" s="9">
        <v>227885</v>
      </c>
      <c r="D77" s="12">
        <f t="shared" si="10"/>
        <v>555298</v>
      </c>
      <c r="E77" s="14">
        <f t="shared" si="11"/>
        <v>0.58961674632359562</v>
      </c>
      <c r="F77" s="17">
        <f t="shared" si="12"/>
        <v>0.41038325367640438</v>
      </c>
      <c r="G77" s="14">
        <f t="shared" si="13"/>
        <v>0.58961674632359562</v>
      </c>
      <c r="H77" s="17" t="str">
        <f t="shared" si="14"/>
        <v/>
      </c>
      <c r="I77" s="18"/>
    </row>
    <row r="78" spans="1:9" ht="15.75" x14ac:dyDescent="0.25">
      <c r="A78" s="3">
        <v>76</v>
      </c>
      <c r="B78" s="6">
        <v>292290</v>
      </c>
      <c r="C78" s="9">
        <v>273022</v>
      </c>
      <c r="D78" s="12">
        <f t="shared" si="10"/>
        <v>565312</v>
      </c>
      <c r="E78" s="14">
        <f t="shared" si="11"/>
        <v>0.517041916676101</v>
      </c>
      <c r="F78" s="17">
        <f t="shared" si="12"/>
        <v>0.482958083323899</v>
      </c>
      <c r="G78" s="14">
        <f t="shared" si="13"/>
        <v>0.517041916676101</v>
      </c>
      <c r="H78" s="17" t="str">
        <f t="shared" si="14"/>
        <v/>
      </c>
      <c r="I78" s="18"/>
    </row>
    <row r="79" spans="1:9" ht="15.75" x14ac:dyDescent="0.25">
      <c r="A79" s="3">
        <v>77</v>
      </c>
      <c r="B79" s="6">
        <v>322455</v>
      </c>
      <c r="C79" s="9">
        <v>201503</v>
      </c>
      <c r="D79" s="12">
        <f t="shared" si="10"/>
        <v>523958</v>
      </c>
      <c r="E79" s="14">
        <f t="shared" si="11"/>
        <v>0.6154214650792621</v>
      </c>
      <c r="F79" s="17">
        <f t="shared" si="12"/>
        <v>0.3845785349207379</v>
      </c>
      <c r="G79" s="14">
        <f t="shared" si="13"/>
        <v>0.6154214650792621</v>
      </c>
      <c r="H79" s="17" t="str">
        <f t="shared" si="14"/>
        <v/>
      </c>
      <c r="I79" s="18"/>
    </row>
    <row r="80" spans="1:9" ht="15.75" x14ac:dyDescent="0.25">
      <c r="A80" s="3">
        <v>78</v>
      </c>
      <c r="B80" s="6">
        <v>177054</v>
      </c>
      <c r="C80" s="9">
        <v>291695</v>
      </c>
      <c r="D80" s="12">
        <f t="shared" si="10"/>
        <v>468749</v>
      </c>
      <c r="E80" s="14">
        <f t="shared" si="11"/>
        <v>0.37771600579414571</v>
      </c>
      <c r="F80" s="17">
        <f t="shared" si="12"/>
        <v>0.62228399420585434</v>
      </c>
      <c r="G80" s="14" t="str">
        <f t="shared" si="13"/>
        <v/>
      </c>
      <c r="H80" s="17">
        <f t="shared" si="14"/>
        <v>0.62228399420585434</v>
      </c>
      <c r="I80" s="18"/>
    </row>
    <row r="81" spans="1:9" ht="15.75" x14ac:dyDescent="0.25">
      <c r="A81" s="3">
        <v>79</v>
      </c>
      <c r="B81" s="6">
        <v>160508</v>
      </c>
      <c r="C81" s="9">
        <v>353131</v>
      </c>
      <c r="D81" s="12">
        <f t="shared" si="10"/>
        <v>513639</v>
      </c>
      <c r="E81" s="14">
        <f t="shared" si="11"/>
        <v>0.31249184738697799</v>
      </c>
      <c r="F81" s="17">
        <f t="shared" si="12"/>
        <v>0.68750815261302201</v>
      </c>
      <c r="G81" s="14" t="str">
        <f t="shared" si="13"/>
        <v/>
      </c>
      <c r="H81" s="17">
        <f t="shared" si="14"/>
        <v>0.68750815261302201</v>
      </c>
      <c r="I81" s="18"/>
    </row>
    <row r="82" spans="1:9" ht="15.75" x14ac:dyDescent="0.25">
      <c r="A82" s="3">
        <v>80</v>
      </c>
      <c r="B82" s="6">
        <v>275659</v>
      </c>
      <c r="C82" s="9">
        <v>259938</v>
      </c>
      <c r="D82" s="12">
        <f t="shared" si="10"/>
        <v>535597</v>
      </c>
      <c r="E82" s="14">
        <f t="shared" si="11"/>
        <v>0.51467614643099191</v>
      </c>
      <c r="F82" s="17">
        <f t="shared" si="12"/>
        <v>0.48532385356900803</v>
      </c>
      <c r="G82" s="14">
        <f t="shared" si="13"/>
        <v>0.51467614643099191</v>
      </c>
      <c r="H82" s="17" t="str">
        <f t="shared" si="14"/>
        <v/>
      </c>
      <c r="I82" s="18"/>
    </row>
    <row r="83" spans="1:9" ht="15.75" x14ac:dyDescent="0.25">
      <c r="A83" s="3">
        <v>81</v>
      </c>
      <c r="B83" s="6">
        <v>285844</v>
      </c>
      <c r="C83" s="9">
        <v>281219</v>
      </c>
      <c r="D83" s="12">
        <f t="shared" si="10"/>
        <v>567063</v>
      </c>
      <c r="E83" s="14">
        <f t="shared" si="11"/>
        <v>0.50407803013069097</v>
      </c>
      <c r="F83" s="17">
        <f t="shared" si="12"/>
        <v>0.49592196986930903</v>
      </c>
      <c r="G83" s="14">
        <f t="shared" si="13"/>
        <v>0.50407803013069097</v>
      </c>
      <c r="H83" s="17" t="str">
        <f t="shared" si="14"/>
        <v/>
      </c>
      <c r="I83" s="18"/>
    </row>
    <row r="84" spans="1:9" ht="15.75" x14ac:dyDescent="0.25">
      <c r="A84" s="3">
        <v>82</v>
      </c>
      <c r="B84" s="6">
        <v>312114</v>
      </c>
      <c r="C84" s="9">
        <v>123420</v>
      </c>
      <c r="D84" s="12">
        <f t="shared" si="10"/>
        <v>435534</v>
      </c>
      <c r="E84" s="14">
        <f t="shared" si="11"/>
        <v>0.71662373086831344</v>
      </c>
      <c r="F84" s="17">
        <f t="shared" si="12"/>
        <v>0.28337626913168662</v>
      </c>
      <c r="G84" s="14">
        <f t="shared" si="13"/>
        <v>0.71662373086831344</v>
      </c>
      <c r="H84" s="17" t="str">
        <f t="shared" si="14"/>
        <v/>
      </c>
      <c r="I84" s="18"/>
    </row>
    <row r="85" spans="1:9" ht="15.75" x14ac:dyDescent="0.25">
      <c r="A85" s="3">
        <v>83</v>
      </c>
      <c r="B85" s="6">
        <v>187012</v>
      </c>
      <c r="C85" s="9">
        <v>182812</v>
      </c>
      <c r="D85" s="12">
        <f t="shared" si="10"/>
        <v>369824</v>
      </c>
      <c r="E85" s="14">
        <f t="shared" si="11"/>
        <v>0.50567837674136884</v>
      </c>
      <c r="F85" s="17">
        <f t="shared" si="12"/>
        <v>0.49432162325863116</v>
      </c>
      <c r="G85" s="14">
        <f t="shared" si="13"/>
        <v>0.50567837674136884</v>
      </c>
      <c r="H85" s="17" t="str">
        <f t="shared" si="14"/>
        <v/>
      </c>
      <c r="I85" s="18"/>
    </row>
    <row r="86" spans="1:9" ht="15.75" x14ac:dyDescent="0.25">
      <c r="A86" s="3">
        <v>84</v>
      </c>
      <c r="B86" s="6">
        <v>243716</v>
      </c>
      <c r="C86" s="9">
        <v>249048</v>
      </c>
      <c r="D86" s="12">
        <f t="shared" si="10"/>
        <v>492764</v>
      </c>
      <c r="E86" s="14">
        <f t="shared" si="11"/>
        <v>0.49458970216980136</v>
      </c>
      <c r="F86" s="17">
        <f t="shared" si="12"/>
        <v>0.50541029783019864</v>
      </c>
      <c r="G86" s="14" t="str">
        <f t="shared" si="13"/>
        <v/>
      </c>
      <c r="H86" s="17">
        <f t="shared" si="14"/>
        <v>0.50541029783019864</v>
      </c>
      <c r="I86" s="18"/>
    </row>
    <row r="87" spans="1:9" ht="15.75" x14ac:dyDescent="0.25">
      <c r="A87" s="3">
        <v>85</v>
      </c>
      <c r="B87" s="6">
        <v>138039</v>
      </c>
      <c r="C87" s="9">
        <v>405083</v>
      </c>
      <c r="D87" s="12">
        <f t="shared" si="10"/>
        <v>543122</v>
      </c>
      <c r="E87" s="14">
        <f t="shared" si="11"/>
        <v>0.25415836589200952</v>
      </c>
      <c r="F87" s="17">
        <f t="shared" si="12"/>
        <v>0.74584163410799043</v>
      </c>
      <c r="G87" s="14" t="str">
        <f t="shared" si="13"/>
        <v/>
      </c>
      <c r="H87" s="17">
        <f t="shared" si="14"/>
        <v>0.74584163410799043</v>
      </c>
      <c r="I87" s="18"/>
    </row>
    <row r="88" spans="1:9" ht="15.75" x14ac:dyDescent="0.25">
      <c r="A88" s="3">
        <v>86</v>
      </c>
      <c r="B88" s="6">
        <v>203770</v>
      </c>
      <c r="C88" s="9">
        <v>270959</v>
      </c>
      <c r="D88" s="12">
        <f t="shared" si="10"/>
        <v>474729</v>
      </c>
      <c r="E88" s="14">
        <f t="shared" si="11"/>
        <v>0.42923436318404817</v>
      </c>
      <c r="F88" s="17">
        <f t="shared" si="12"/>
        <v>0.57076563681595183</v>
      </c>
      <c r="G88" s="14" t="str">
        <f t="shared" si="13"/>
        <v/>
      </c>
      <c r="H88" s="17">
        <f t="shared" si="14"/>
        <v>0.57076563681595183</v>
      </c>
      <c r="I88" s="18"/>
    </row>
    <row r="89" spans="1:9" ht="15.75" x14ac:dyDescent="0.25">
      <c r="A89" s="3">
        <v>87</v>
      </c>
      <c r="B89" s="6">
        <v>268142</v>
      </c>
      <c r="C89" s="9">
        <v>156618</v>
      </c>
      <c r="D89" s="12">
        <f t="shared" si="10"/>
        <v>424760</v>
      </c>
      <c r="E89" s="14">
        <f t="shared" si="11"/>
        <v>0.63127883981542521</v>
      </c>
      <c r="F89" s="17">
        <f t="shared" si="12"/>
        <v>0.36872116018457479</v>
      </c>
      <c r="G89" s="14">
        <f t="shared" si="13"/>
        <v>0.63127883981542521</v>
      </c>
      <c r="H89" s="17" t="str">
        <f t="shared" si="14"/>
        <v/>
      </c>
      <c r="I89" s="18"/>
    </row>
    <row r="90" spans="1:9" ht="15.75" x14ac:dyDescent="0.25">
      <c r="A90" s="3">
        <v>88</v>
      </c>
      <c r="B90" s="6">
        <v>245387</v>
      </c>
      <c r="C90" s="9">
        <v>325594</v>
      </c>
      <c r="D90" s="12">
        <f t="shared" si="10"/>
        <v>570981</v>
      </c>
      <c r="E90" s="14">
        <f t="shared" si="11"/>
        <v>0.42976386254533866</v>
      </c>
      <c r="F90" s="17">
        <f t="shared" si="12"/>
        <v>0.5702361374546614</v>
      </c>
      <c r="G90" s="14" t="str">
        <f t="shared" si="13"/>
        <v/>
      </c>
      <c r="H90" s="17">
        <f t="shared" si="14"/>
        <v>0.5702361374546614</v>
      </c>
      <c r="I90" s="18"/>
    </row>
    <row r="91" spans="1:9" ht="15.75" x14ac:dyDescent="0.25">
      <c r="A91" s="3">
        <v>89</v>
      </c>
      <c r="B91" s="6">
        <v>154660</v>
      </c>
      <c r="C91" s="9">
        <v>302784</v>
      </c>
      <c r="D91" s="12">
        <f t="shared" si="10"/>
        <v>457444</v>
      </c>
      <c r="E91" s="14">
        <f t="shared" si="11"/>
        <v>0.33809602924073767</v>
      </c>
      <c r="F91" s="17">
        <f t="shared" si="12"/>
        <v>0.66190397075926233</v>
      </c>
      <c r="G91" s="14" t="str">
        <f t="shared" si="13"/>
        <v/>
      </c>
      <c r="H91" s="17">
        <f t="shared" si="14"/>
        <v>0.66190397075926233</v>
      </c>
      <c r="I91" s="18"/>
    </row>
    <row r="92" spans="1:9" ht="15.75" x14ac:dyDescent="0.25">
      <c r="A92" s="3">
        <v>90</v>
      </c>
      <c r="B92" s="6">
        <v>207162</v>
      </c>
      <c r="C92" s="9">
        <v>349053</v>
      </c>
      <c r="D92" s="12">
        <f t="shared" si="10"/>
        <v>556215</v>
      </c>
      <c r="E92" s="14">
        <f t="shared" si="11"/>
        <v>0.37244950244060299</v>
      </c>
      <c r="F92" s="17">
        <f t="shared" si="12"/>
        <v>0.62755049755939696</v>
      </c>
      <c r="G92" s="14" t="str">
        <f t="shared" si="13"/>
        <v/>
      </c>
      <c r="H92" s="17">
        <f t="shared" si="14"/>
        <v>0.62755049755939696</v>
      </c>
      <c r="I92" s="18"/>
    </row>
    <row r="93" spans="1:9" ht="15.75" x14ac:dyDescent="0.25">
      <c r="A93" s="3">
        <v>91</v>
      </c>
      <c r="B93" s="6">
        <v>171026</v>
      </c>
      <c r="C93" s="9">
        <v>291337</v>
      </c>
      <c r="D93" s="12">
        <f t="shared" si="10"/>
        <v>462363</v>
      </c>
      <c r="E93" s="14">
        <f t="shared" si="11"/>
        <v>0.36989551499579337</v>
      </c>
      <c r="F93" s="17">
        <f t="shared" si="12"/>
        <v>0.63010448500420668</v>
      </c>
      <c r="G93" s="14" t="str">
        <f t="shared" si="13"/>
        <v/>
      </c>
      <c r="H93" s="17">
        <f t="shared" si="14"/>
        <v>0.63010448500420668</v>
      </c>
      <c r="I93" s="18"/>
    </row>
    <row r="94" spans="1:9" ht="15.75" x14ac:dyDescent="0.25">
      <c r="A94" s="3">
        <v>92</v>
      </c>
      <c r="B94" s="6">
        <v>203368</v>
      </c>
      <c r="C94" s="9">
        <v>208285</v>
      </c>
      <c r="D94" s="12">
        <f t="shared" si="10"/>
        <v>411653</v>
      </c>
      <c r="E94" s="14">
        <f t="shared" si="11"/>
        <v>0.49402773695321062</v>
      </c>
      <c r="F94" s="17">
        <f t="shared" si="12"/>
        <v>0.50597226304678944</v>
      </c>
      <c r="G94" s="14" t="str">
        <f t="shared" si="13"/>
        <v/>
      </c>
      <c r="H94" s="17">
        <f t="shared" si="14"/>
        <v>0.50597226304678944</v>
      </c>
      <c r="I94" s="18"/>
    </row>
    <row r="95" spans="1:9" ht="15.75" x14ac:dyDescent="0.25">
      <c r="A95" s="3">
        <v>93</v>
      </c>
      <c r="B95" s="6">
        <v>206155</v>
      </c>
      <c r="C95" s="9">
        <v>316588</v>
      </c>
      <c r="D95" s="12">
        <f t="shared" si="10"/>
        <v>522743</v>
      </c>
      <c r="E95" s="14">
        <f t="shared" si="11"/>
        <v>0.39437161281930128</v>
      </c>
      <c r="F95" s="17">
        <f t="shared" si="12"/>
        <v>0.60562838718069878</v>
      </c>
      <c r="G95" s="14" t="str">
        <f t="shared" si="13"/>
        <v/>
      </c>
      <c r="H95" s="17">
        <f t="shared" si="14"/>
        <v>0.60562838718069878</v>
      </c>
      <c r="I95" s="18"/>
    </row>
    <row r="96" spans="1:9" ht="15.75" x14ac:dyDescent="0.25">
      <c r="A96" s="3">
        <v>94</v>
      </c>
      <c r="B96" s="6">
        <v>336647</v>
      </c>
      <c r="C96" s="9">
        <v>148685</v>
      </c>
      <c r="D96" s="12">
        <f t="shared" si="10"/>
        <v>485332</v>
      </c>
      <c r="E96" s="14">
        <f t="shared" si="11"/>
        <v>0.69364270231511627</v>
      </c>
      <c r="F96" s="17">
        <f t="shared" si="12"/>
        <v>0.30635729768488373</v>
      </c>
      <c r="G96" s="14">
        <f t="shared" si="13"/>
        <v>0.69364270231511627</v>
      </c>
      <c r="H96" s="17" t="str">
        <f t="shared" si="14"/>
        <v/>
      </c>
      <c r="I96" s="18"/>
    </row>
    <row r="97" spans="1:9" ht="15.75" x14ac:dyDescent="0.25">
      <c r="A97" s="3">
        <v>95</v>
      </c>
      <c r="B97" s="6">
        <v>227166</v>
      </c>
      <c r="C97" s="9">
        <v>319003</v>
      </c>
      <c r="D97" s="12">
        <f t="shared" si="10"/>
        <v>546169</v>
      </c>
      <c r="E97" s="14">
        <f t="shared" si="11"/>
        <v>0.4159262059911859</v>
      </c>
      <c r="F97" s="17">
        <f t="shared" si="12"/>
        <v>0.5840737940088141</v>
      </c>
      <c r="G97" s="14" t="str">
        <f t="shared" si="13"/>
        <v/>
      </c>
      <c r="H97" s="17">
        <f t="shared" si="14"/>
        <v>0.5840737940088141</v>
      </c>
      <c r="I97" s="18"/>
    </row>
    <row r="98" spans="1:9" ht="15.75" x14ac:dyDescent="0.25">
      <c r="A98" s="3">
        <v>96</v>
      </c>
      <c r="B98" s="6">
        <v>274622</v>
      </c>
      <c r="C98" s="9">
        <v>271760</v>
      </c>
      <c r="D98" s="12">
        <f t="shared" si="10"/>
        <v>546382</v>
      </c>
      <c r="E98" s="14">
        <f t="shared" si="11"/>
        <v>0.50261904674751368</v>
      </c>
      <c r="F98" s="17">
        <f t="shared" si="12"/>
        <v>0.49738095325248638</v>
      </c>
      <c r="G98" s="14">
        <f t="shared" si="13"/>
        <v>0.50261904674751368</v>
      </c>
      <c r="H98" s="17" t="str">
        <f t="shared" si="14"/>
        <v/>
      </c>
      <c r="I98" s="18"/>
    </row>
    <row r="99" spans="1:9" ht="15.75" x14ac:dyDescent="0.25">
      <c r="A99" s="3">
        <v>97</v>
      </c>
      <c r="B99" s="6">
        <v>217116</v>
      </c>
      <c r="C99" s="9">
        <v>326656</v>
      </c>
      <c r="D99" s="12">
        <f t="shared" ref="D99:D130" si="15">SUM(B99:C99)</f>
        <v>543772</v>
      </c>
      <c r="E99" s="14">
        <f t="shared" ref="E99:E130" si="16">B99/D99</f>
        <v>0.39927763842198566</v>
      </c>
      <c r="F99" s="17">
        <f t="shared" ref="F99:F112" si="17">C99/D99</f>
        <v>0.60072236157801429</v>
      </c>
      <c r="G99" s="14" t="str">
        <f t="shared" ref="G99:G112" si="18">IF(E99&gt;0.5,E99,"")</f>
        <v/>
      </c>
      <c r="H99" s="17">
        <f t="shared" ref="H99:H112" si="19">IF(F99&gt;0.5,F99,"")</f>
        <v>0.60072236157801429</v>
      </c>
      <c r="I99" s="18"/>
    </row>
    <row r="100" spans="1:9" ht="15.75" x14ac:dyDescent="0.25">
      <c r="A100" s="3">
        <v>98</v>
      </c>
      <c r="B100" s="6">
        <v>180381</v>
      </c>
      <c r="C100" s="9">
        <v>338681</v>
      </c>
      <c r="D100" s="12">
        <f t="shared" si="15"/>
        <v>519062</v>
      </c>
      <c r="E100" s="14">
        <f t="shared" si="16"/>
        <v>0.34751339917004137</v>
      </c>
      <c r="F100" s="17">
        <f t="shared" si="17"/>
        <v>0.65248660082995869</v>
      </c>
      <c r="G100" s="14" t="str">
        <f t="shared" si="18"/>
        <v/>
      </c>
      <c r="H100" s="17">
        <f t="shared" si="19"/>
        <v>0.65248660082995869</v>
      </c>
      <c r="I100" s="18"/>
    </row>
    <row r="101" spans="1:9" ht="15.75" x14ac:dyDescent="0.25">
      <c r="A101" s="3">
        <v>99</v>
      </c>
      <c r="B101" s="6">
        <v>209769</v>
      </c>
      <c r="C101" s="9">
        <v>314549</v>
      </c>
      <c r="D101" s="12">
        <f t="shared" si="15"/>
        <v>524318</v>
      </c>
      <c r="E101" s="14">
        <f t="shared" si="16"/>
        <v>0.40007972261108715</v>
      </c>
      <c r="F101" s="17">
        <f t="shared" si="17"/>
        <v>0.59992027738891285</v>
      </c>
      <c r="G101" s="14" t="str">
        <f t="shared" si="18"/>
        <v/>
      </c>
      <c r="H101" s="17">
        <f t="shared" si="19"/>
        <v>0.59992027738891285</v>
      </c>
      <c r="I101" s="18"/>
    </row>
    <row r="102" spans="1:9" ht="15.75" x14ac:dyDescent="0.25">
      <c r="A102" s="3">
        <v>100</v>
      </c>
      <c r="B102" s="6">
        <v>182482</v>
      </c>
      <c r="C102" s="9">
        <v>298484</v>
      </c>
      <c r="D102" s="12">
        <f t="shared" si="15"/>
        <v>480966</v>
      </c>
      <c r="E102" s="14">
        <f t="shared" si="16"/>
        <v>0.37940727619000097</v>
      </c>
      <c r="F102" s="17">
        <f t="shared" si="17"/>
        <v>0.62059272380999908</v>
      </c>
      <c r="G102" s="14" t="str">
        <f t="shared" si="18"/>
        <v/>
      </c>
      <c r="H102" s="17">
        <f t="shared" si="19"/>
        <v>0.62059272380999908</v>
      </c>
      <c r="I102" s="18"/>
    </row>
    <row r="103" spans="1:9" ht="15.75" x14ac:dyDescent="0.25">
      <c r="A103" s="3">
        <v>101</v>
      </c>
      <c r="B103" s="6">
        <v>177978</v>
      </c>
      <c r="C103" s="9">
        <v>310629</v>
      </c>
      <c r="D103" s="12">
        <f t="shared" si="15"/>
        <v>488607</v>
      </c>
      <c r="E103" s="14">
        <f t="shared" si="16"/>
        <v>0.36425593575204612</v>
      </c>
      <c r="F103" s="17">
        <f t="shared" si="17"/>
        <v>0.63574406424795382</v>
      </c>
      <c r="G103" s="14" t="str">
        <f t="shared" si="18"/>
        <v/>
      </c>
      <c r="H103" s="17">
        <f t="shared" si="19"/>
        <v>0.63574406424795382</v>
      </c>
      <c r="I103" s="18"/>
    </row>
    <row r="104" spans="1:9" ht="15.75" x14ac:dyDescent="0.25">
      <c r="A104" s="3">
        <v>102</v>
      </c>
      <c r="B104" s="6">
        <v>230242</v>
      </c>
      <c r="C104" s="9">
        <v>295320</v>
      </c>
      <c r="D104" s="12">
        <f t="shared" si="15"/>
        <v>525562</v>
      </c>
      <c r="E104" s="14">
        <f t="shared" si="16"/>
        <v>0.4380872285286988</v>
      </c>
      <c r="F104" s="17">
        <f t="shared" si="17"/>
        <v>0.56191277147130114</v>
      </c>
      <c r="G104" s="14" t="str">
        <f t="shared" si="18"/>
        <v/>
      </c>
      <c r="H104" s="17">
        <f t="shared" si="19"/>
        <v>0.56191277147130114</v>
      </c>
      <c r="I104" s="18"/>
    </row>
    <row r="105" spans="1:9" ht="15.75" x14ac:dyDescent="0.25">
      <c r="A105" s="3">
        <v>103</v>
      </c>
      <c r="B105" s="6">
        <v>314152</v>
      </c>
      <c r="C105" s="9">
        <v>337962</v>
      </c>
      <c r="D105" s="12">
        <f t="shared" si="15"/>
        <v>652114</v>
      </c>
      <c r="E105" s="14">
        <f t="shared" si="16"/>
        <v>0.48174398954783981</v>
      </c>
      <c r="F105" s="17">
        <f t="shared" si="17"/>
        <v>0.51825601045216019</v>
      </c>
      <c r="G105" s="14" t="str">
        <f t="shared" si="18"/>
        <v/>
      </c>
      <c r="H105" s="17">
        <f t="shared" si="19"/>
        <v>0.51825601045216019</v>
      </c>
      <c r="I105" s="18"/>
    </row>
    <row r="106" spans="1:9" ht="15.75" x14ac:dyDescent="0.25">
      <c r="A106" s="3">
        <v>104</v>
      </c>
      <c r="B106" s="6">
        <v>218901</v>
      </c>
      <c r="C106" s="9">
        <v>344830</v>
      </c>
      <c r="D106" s="12">
        <f t="shared" si="15"/>
        <v>563731</v>
      </c>
      <c r="E106" s="14">
        <f t="shared" si="16"/>
        <v>0.38830754384626709</v>
      </c>
      <c r="F106" s="17">
        <f t="shared" si="17"/>
        <v>0.61169245615373291</v>
      </c>
      <c r="G106" s="14" t="str">
        <f t="shared" si="18"/>
        <v/>
      </c>
      <c r="H106" s="17">
        <f t="shared" si="19"/>
        <v>0.61169245615373291</v>
      </c>
      <c r="I106" s="18"/>
    </row>
    <row r="107" spans="1:9" ht="15.75" x14ac:dyDescent="0.25">
      <c r="A107" s="3">
        <v>105</v>
      </c>
      <c r="B107" s="6">
        <v>194704</v>
      </c>
      <c r="C107" s="9">
        <v>345949</v>
      </c>
      <c r="D107" s="12">
        <f t="shared" si="15"/>
        <v>540653</v>
      </c>
      <c r="E107" s="14">
        <f t="shared" si="16"/>
        <v>0.36012747547872664</v>
      </c>
      <c r="F107" s="17">
        <f t="shared" si="17"/>
        <v>0.6398725245212733</v>
      </c>
      <c r="G107" s="14" t="str">
        <f t="shared" si="18"/>
        <v/>
      </c>
      <c r="H107" s="17">
        <f t="shared" si="19"/>
        <v>0.6398725245212733</v>
      </c>
      <c r="I107" s="18"/>
    </row>
    <row r="108" spans="1:9" ht="15.75" x14ac:dyDescent="0.25">
      <c r="A108" s="3">
        <v>106</v>
      </c>
      <c r="B108" s="6">
        <v>223939</v>
      </c>
      <c r="C108" s="9">
        <v>351534</v>
      </c>
      <c r="D108" s="12">
        <f t="shared" si="15"/>
        <v>575473</v>
      </c>
      <c r="E108" s="14">
        <f t="shared" si="16"/>
        <v>0.38913902129205019</v>
      </c>
      <c r="F108" s="17">
        <f t="shared" si="17"/>
        <v>0.61086097870794975</v>
      </c>
      <c r="G108" s="14" t="str">
        <f t="shared" si="18"/>
        <v/>
      </c>
      <c r="H108" s="17">
        <f t="shared" si="19"/>
        <v>0.61086097870794975</v>
      </c>
      <c r="I108" s="18"/>
    </row>
    <row r="109" spans="1:9" ht="15.75" x14ac:dyDescent="0.25">
      <c r="A109" s="3">
        <v>107</v>
      </c>
      <c r="B109" s="6">
        <v>246137</v>
      </c>
      <c r="C109" s="9">
        <v>337553</v>
      </c>
      <c r="D109" s="12">
        <f t="shared" si="15"/>
        <v>583690</v>
      </c>
      <c r="E109" s="14">
        <f t="shared" si="16"/>
        <v>0.42169130874265448</v>
      </c>
      <c r="F109" s="17">
        <f t="shared" si="17"/>
        <v>0.57830869125734552</v>
      </c>
      <c r="G109" s="14" t="str">
        <f t="shared" si="18"/>
        <v/>
      </c>
      <c r="H109" s="17">
        <f t="shared" si="19"/>
        <v>0.57830869125734552</v>
      </c>
      <c r="I109" s="18"/>
    </row>
    <row r="110" spans="1:9" ht="15.75" x14ac:dyDescent="0.25">
      <c r="A110" s="3">
        <v>108</v>
      </c>
      <c r="B110" s="6">
        <v>202307</v>
      </c>
      <c r="C110" s="9">
        <v>297105</v>
      </c>
      <c r="D110" s="12">
        <f t="shared" si="15"/>
        <v>499412</v>
      </c>
      <c r="E110" s="14">
        <f t="shared" si="16"/>
        <v>0.40509038629428207</v>
      </c>
      <c r="F110" s="17">
        <f t="shared" si="17"/>
        <v>0.59490961370571793</v>
      </c>
      <c r="G110" s="14" t="str">
        <f t="shared" si="18"/>
        <v/>
      </c>
      <c r="H110" s="17">
        <f t="shared" si="19"/>
        <v>0.59490961370571793</v>
      </c>
      <c r="I110" s="18"/>
    </row>
    <row r="111" spans="1:9" ht="15.75" x14ac:dyDescent="0.25">
      <c r="A111" s="3">
        <v>109</v>
      </c>
      <c r="B111" s="6">
        <v>275060</v>
      </c>
      <c r="C111" s="9">
        <v>244621</v>
      </c>
      <c r="D111" s="12">
        <f t="shared" si="15"/>
        <v>519681</v>
      </c>
      <c r="E111" s="14">
        <f t="shared" si="16"/>
        <v>0.52928623520967666</v>
      </c>
      <c r="F111" s="17">
        <f t="shared" si="17"/>
        <v>0.47071376479032329</v>
      </c>
      <c r="G111" s="14">
        <f t="shared" si="18"/>
        <v>0.52928623520967666</v>
      </c>
      <c r="H111" s="17" t="str">
        <f t="shared" si="19"/>
        <v/>
      </c>
      <c r="I111" s="18"/>
    </row>
    <row r="112" spans="1:9" ht="15.75" x14ac:dyDescent="0.25">
      <c r="A112" s="3">
        <v>110</v>
      </c>
      <c r="B112" s="6">
        <v>220366</v>
      </c>
      <c r="C112" s="9">
        <v>293600</v>
      </c>
      <c r="D112" s="12">
        <f t="shared" si="15"/>
        <v>513966</v>
      </c>
      <c r="E112" s="14">
        <f t="shared" si="16"/>
        <v>0.42875598775016244</v>
      </c>
      <c r="F112" s="17">
        <f t="shared" si="17"/>
        <v>0.57124401224983756</v>
      </c>
      <c r="G112" s="14" t="str">
        <f t="shared" si="18"/>
        <v/>
      </c>
      <c r="H112" s="17">
        <f t="shared" si="19"/>
        <v>0.57124401224983756</v>
      </c>
      <c r="I112" s="18"/>
    </row>
  </sheetData>
  <mergeCells count="7">
    <mergeCell ref="J1:J2"/>
    <mergeCell ref="J4:M4"/>
    <mergeCell ref="K5:M5"/>
    <mergeCell ref="K6:M6"/>
    <mergeCell ref="B1:C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workbookViewId="0">
      <selection activeCell="A2" sqref="A2"/>
    </sheetView>
  </sheetViews>
  <sheetFormatPr defaultColWidth="9.28515625" defaultRowHeight="12.75" x14ac:dyDescent="0.2"/>
  <cols>
    <col min="1" max="1" width="9.42578125" customWidth="1"/>
    <col min="2" max="3" width="7.140625" customWidth="1"/>
    <col min="4" max="4" width="3.28515625" hidden="1" customWidth="1"/>
    <col min="5" max="5" width="0" hidden="1" customWidth="1"/>
    <col min="6" max="7" width="8.5703125" hidden="1" customWidth="1"/>
    <col min="9" max="9" width="29" customWidth="1"/>
    <col min="10" max="10" width="14.28515625" customWidth="1"/>
    <col min="11" max="12" width="14.140625" customWidth="1"/>
  </cols>
  <sheetData>
    <row r="1" spans="1:12" ht="15.75" customHeight="1" x14ac:dyDescent="0.25">
      <c r="A1" s="30"/>
      <c r="B1" s="63" t="s">
        <v>1</v>
      </c>
      <c r="C1" s="64"/>
      <c r="D1" s="33"/>
      <c r="E1" s="69" t="s">
        <v>10</v>
      </c>
      <c r="F1" s="70"/>
      <c r="G1" s="71"/>
      <c r="H1" s="18"/>
      <c r="I1" s="53" t="s">
        <v>11</v>
      </c>
      <c r="J1" s="21" t="s">
        <v>2</v>
      </c>
      <c r="K1" s="24"/>
      <c r="L1" s="41">
        <f>MEDIAN(B2:B112)</f>
        <v>0.50334853843910232</v>
      </c>
    </row>
    <row r="2" spans="1:12" ht="16.5" customHeight="1" x14ac:dyDescent="0.25">
      <c r="A2" s="2" t="s">
        <v>0</v>
      </c>
      <c r="B2" s="31" t="s">
        <v>2</v>
      </c>
      <c r="C2" s="32" t="s">
        <v>3</v>
      </c>
      <c r="D2" s="33"/>
      <c r="E2" s="34" t="s">
        <v>0</v>
      </c>
      <c r="F2" s="36" t="s">
        <v>2</v>
      </c>
      <c r="G2" s="39" t="s">
        <v>3</v>
      </c>
      <c r="H2" s="18"/>
      <c r="I2" s="54"/>
      <c r="J2" s="22" t="s">
        <v>3</v>
      </c>
      <c r="K2" s="25"/>
      <c r="L2" s="42">
        <f>MEDIAN(C2:C112)</f>
        <v>0.49665146156089768</v>
      </c>
    </row>
    <row r="3" spans="1:12" ht="15.75" customHeight="1" x14ac:dyDescent="0.25">
      <c r="A3" s="2">
        <v>1</v>
      </c>
      <c r="B3" s="13">
        <f>'Lopsided Margins'!E3</f>
        <v>0.9260126954104515</v>
      </c>
      <c r="C3" s="16">
        <f>'Lopsided Margins'!F3</f>
        <v>7.3987304589548497E-2</v>
      </c>
      <c r="D3" s="33">
        <f>RANK(B3,$B$3:$B$3)</f>
        <v>1</v>
      </c>
      <c r="E3" s="34">
        <v>1</v>
      </c>
      <c r="F3" s="37" t="e">
        <f t="shared" ref="F3:F34" si="0">INDEX($B$3:$B$3,MATCH(14,$D$3:$D$3,0))</f>
        <v>#N/A</v>
      </c>
      <c r="G3" s="40" t="e">
        <f t="shared" ref="G3:G34" si="1">INDEX($C$3:$C$3,MATCH(14,$D$3:$D$3,0))</f>
        <v>#N/A</v>
      </c>
      <c r="H3" s="18"/>
      <c r="I3" s="53" t="s">
        <v>12</v>
      </c>
      <c r="J3" s="21" t="s">
        <v>2</v>
      </c>
      <c r="K3" s="24"/>
      <c r="L3" s="41">
        <f>AVERAGE(B2:B112)</f>
        <v>0.53058190842532926</v>
      </c>
    </row>
    <row r="4" spans="1:12" ht="16.5" customHeight="1" x14ac:dyDescent="0.25">
      <c r="A4" s="3">
        <v>2</v>
      </c>
      <c r="B4" s="14">
        <f>'Lopsided Margins'!E4</f>
        <v>0.59901707285764061</v>
      </c>
      <c r="C4" s="17">
        <f>'Lopsided Margins'!F4</f>
        <v>0.40098292714235939</v>
      </c>
      <c r="E4" s="35">
        <v>2</v>
      </c>
      <c r="F4" s="38" t="e">
        <f t="shared" si="0"/>
        <v>#N/A</v>
      </c>
      <c r="G4" s="38" t="e">
        <f t="shared" si="1"/>
        <v>#N/A</v>
      </c>
      <c r="H4" s="18"/>
      <c r="I4" s="54"/>
      <c r="J4" s="22" t="s">
        <v>3</v>
      </c>
      <c r="K4" s="25"/>
      <c r="L4" s="42">
        <f>AVERAGE(C2:C112)</f>
        <v>0.46941809157467063</v>
      </c>
    </row>
    <row r="5" spans="1:12" ht="15.75" customHeight="1" x14ac:dyDescent="0.25">
      <c r="A5" s="3">
        <v>3</v>
      </c>
      <c r="B5" s="14">
        <f>'Lopsided Margins'!E5</f>
        <v>0.78475556541675906</v>
      </c>
      <c r="C5" s="17">
        <f>'Lopsided Margins'!F5</f>
        <v>0.21524443458324088</v>
      </c>
      <c r="E5" s="35">
        <v>3</v>
      </c>
      <c r="F5" s="38" t="e">
        <f t="shared" si="0"/>
        <v>#N/A</v>
      </c>
      <c r="G5" s="38" t="e">
        <f t="shared" si="1"/>
        <v>#N/A</v>
      </c>
      <c r="H5" s="18"/>
      <c r="I5" s="53" t="s">
        <v>13</v>
      </c>
      <c r="J5" s="21" t="s">
        <v>2</v>
      </c>
      <c r="K5" s="24"/>
      <c r="L5" s="41">
        <f>L3-L1</f>
        <v>2.7233369986226941E-2</v>
      </c>
    </row>
    <row r="6" spans="1:12" ht="16.5" customHeight="1" x14ac:dyDescent="0.25">
      <c r="A6" s="3">
        <v>4</v>
      </c>
      <c r="B6" s="14">
        <f>'Lopsided Margins'!E6</f>
        <v>0.94296245303043336</v>
      </c>
      <c r="C6" s="17">
        <f>'Lopsided Margins'!F6</f>
        <v>5.7037546969566588E-2</v>
      </c>
      <c r="E6" s="35">
        <v>4</v>
      </c>
      <c r="F6" s="38" t="e">
        <f t="shared" si="0"/>
        <v>#N/A</v>
      </c>
      <c r="G6" s="38" t="e">
        <f t="shared" si="1"/>
        <v>#N/A</v>
      </c>
      <c r="H6" s="18"/>
      <c r="I6" s="54"/>
      <c r="J6" s="22" t="s">
        <v>3</v>
      </c>
      <c r="K6" s="25"/>
      <c r="L6" s="42">
        <f>L4-L2</f>
        <v>-2.7233369986227052E-2</v>
      </c>
    </row>
    <row r="7" spans="1:12" ht="16.5" customHeight="1" x14ac:dyDescent="0.25">
      <c r="A7" s="3">
        <v>5</v>
      </c>
      <c r="B7" s="14">
        <f>'Lopsided Margins'!E7</f>
        <v>0.77651936244485831</v>
      </c>
      <c r="C7" s="17">
        <f>'Lopsided Margins'!F7</f>
        <v>0.22348063755514172</v>
      </c>
      <c r="E7" s="35">
        <v>5</v>
      </c>
      <c r="F7" s="38" t="e">
        <f t="shared" si="0"/>
        <v>#N/A</v>
      </c>
      <c r="G7" s="38" t="e">
        <f t="shared" si="1"/>
        <v>#N/A</v>
      </c>
      <c r="H7" s="18"/>
      <c r="I7" s="10"/>
      <c r="J7" s="10"/>
      <c r="K7" s="10"/>
      <c r="L7" s="10"/>
    </row>
    <row r="8" spans="1:12" ht="15.75" customHeight="1" x14ac:dyDescent="0.25">
      <c r="A8" s="3">
        <v>6</v>
      </c>
      <c r="B8" s="14">
        <f>'Lopsided Margins'!E8</f>
        <v>0.82167156730156787</v>
      </c>
      <c r="C8" s="17">
        <f>'Lopsided Margins'!F8</f>
        <v>0.1783284326984321</v>
      </c>
      <c r="E8" s="35">
        <v>6</v>
      </c>
      <c r="F8" s="38" t="e">
        <f t="shared" si="0"/>
        <v>#N/A</v>
      </c>
      <c r="G8" s="38" t="e">
        <f t="shared" si="1"/>
        <v>#N/A</v>
      </c>
      <c r="H8" s="18"/>
      <c r="I8" s="55" t="s">
        <v>14</v>
      </c>
      <c r="J8" s="56"/>
      <c r="K8" s="56"/>
      <c r="L8" s="57"/>
    </row>
    <row r="9" spans="1:12" ht="15.75" customHeight="1" x14ac:dyDescent="0.25">
      <c r="A9" s="3">
        <v>7</v>
      </c>
      <c r="B9" s="14">
        <f>'Lopsided Margins'!E9</f>
        <v>0.8196123296294463</v>
      </c>
      <c r="C9" s="17">
        <f>'Lopsided Margins'!F9</f>
        <v>0.18038767037055375</v>
      </c>
      <c r="E9" s="35">
        <v>7</v>
      </c>
      <c r="F9" s="38" t="e">
        <f t="shared" si="0"/>
        <v>#N/A</v>
      </c>
      <c r="G9" s="38" t="e">
        <f t="shared" si="1"/>
        <v>#N/A</v>
      </c>
      <c r="H9" s="18"/>
      <c r="I9" s="19" t="str">
        <f>IF(MAX(L5:L6)=L5,J6,J5)</f>
        <v>Rep</v>
      </c>
      <c r="J9" s="58" t="s">
        <v>15</v>
      </c>
      <c r="K9" s="58"/>
      <c r="L9" s="59"/>
    </row>
    <row r="10" spans="1:12" ht="16.5" customHeight="1" x14ac:dyDescent="0.25">
      <c r="A10" s="3">
        <v>8</v>
      </c>
      <c r="B10" s="14">
        <f>'Lopsided Margins'!E10</f>
        <v>0.79433978946976536</v>
      </c>
      <c r="C10" s="17">
        <f>'Lopsided Margins'!F10</f>
        <v>0.20566021053023464</v>
      </c>
      <c r="E10" s="35">
        <v>8</v>
      </c>
      <c r="F10" s="38" t="e">
        <f t="shared" si="0"/>
        <v>#N/A</v>
      </c>
      <c r="G10" s="38" t="e">
        <f t="shared" si="1"/>
        <v>#N/A</v>
      </c>
      <c r="H10" s="18"/>
      <c r="I10" s="20"/>
      <c r="J10" s="60">
        <f>ABS(MIN(L5:L6))</f>
        <v>2.7233369986227052E-2</v>
      </c>
      <c r="K10" s="61"/>
      <c r="L10" s="62"/>
    </row>
    <row r="11" spans="1:12" ht="15.75" customHeight="1" x14ac:dyDescent="0.25">
      <c r="A11" s="3">
        <v>9</v>
      </c>
      <c r="B11" s="14">
        <f>'Lopsided Margins'!E11</f>
        <v>0.94737995319551671</v>
      </c>
      <c r="C11" s="17">
        <f>'Lopsided Margins'!F11</f>
        <v>5.2620046804483248E-2</v>
      </c>
      <c r="E11" s="35">
        <v>9</v>
      </c>
      <c r="F11" s="38" t="e">
        <f t="shared" si="0"/>
        <v>#N/A</v>
      </c>
      <c r="G11" s="38" t="e">
        <f t="shared" si="1"/>
        <v>#N/A</v>
      </c>
      <c r="H11" s="18"/>
      <c r="I11" s="10"/>
      <c r="J11" s="10"/>
      <c r="K11" s="10"/>
      <c r="L11" s="10"/>
    </row>
    <row r="12" spans="1:12" ht="15.75" customHeight="1" x14ac:dyDescent="0.25">
      <c r="A12" s="3">
        <v>10</v>
      </c>
      <c r="B12" s="14">
        <f>'Lopsided Margins'!E12</f>
        <v>0.64850937623319105</v>
      </c>
      <c r="C12" s="17">
        <f>'Lopsided Margins'!F12</f>
        <v>0.35149062376680901</v>
      </c>
      <c r="E12" s="35">
        <v>10</v>
      </c>
      <c r="F12" s="38" t="e">
        <f t="shared" si="0"/>
        <v>#N/A</v>
      </c>
      <c r="G12" s="38" t="e">
        <f t="shared" si="1"/>
        <v>#N/A</v>
      </c>
      <c r="H12" s="18"/>
      <c r="I12" s="10"/>
      <c r="J12" s="10"/>
      <c r="K12" s="10"/>
      <c r="L12" s="10"/>
    </row>
    <row r="13" spans="1:12" ht="15.75" customHeight="1" x14ac:dyDescent="0.25">
      <c r="A13" s="3">
        <v>11</v>
      </c>
      <c r="B13" s="14">
        <f>'Lopsided Margins'!E13</f>
        <v>0.67745350967209816</v>
      </c>
      <c r="C13" s="17">
        <f>'Lopsided Margins'!F13</f>
        <v>0.32254649032790189</v>
      </c>
      <c r="E13" s="35">
        <v>11</v>
      </c>
      <c r="F13" s="38" t="e">
        <f t="shared" si="0"/>
        <v>#N/A</v>
      </c>
      <c r="G13" s="38" t="e">
        <f t="shared" si="1"/>
        <v>#N/A</v>
      </c>
      <c r="H13" s="18"/>
      <c r="I13" s="10"/>
      <c r="J13" s="10"/>
      <c r="K13" s="10"/>
      <c r="L13" s="10"/>
    </row>
    <row r="14" spans="1:12" ht="15.75" customHeight="1" x14ac:dyDescent="0.25">
      <c r="A14" s="3">
        <v>12</v>
      </c>
      <c r="B14" s="14">
        <f>'Lopsided Margins'!E14</f>
        <v>0.71376103703061988</v>
      </c>
      <c r="C14" s="17">
        <f>'Lopsided Margins'!F14</f>
        <v>0.28623896296938017</v>
      </c>
      <c r="E14" s="35">
        <v>12</v>
      </c>
      <c r="F14" s="38" t="e">
        <f t="shared" si="0"/>
        <v>#N/A</v>
      </c>
      <c r="G14" s="38" t="e">
        <f t="shared" si="1"/>
        <v>#N/A</v>
      </c>
      <c r="H14" s="18"/>
      <c r="I14" s="10"/>
      <c r="J14" s="10"/>
      <c r="K14" s="10"/>
      <c r="L14" s="10"/>
    </row>
    <row r="15" spans="1:12" ht="15.75" customHeight="1" x14ac:dyDescent="0.25">
      <c r="A15" s="3">
        <v>13</v>
      </c>
      <c r="B15" s="14">
        <f>'Lopsided Margins'!E15</f>
        <v>0.67750401258991999</v>
      </c>
      <c r="C15" s="17">
        <f>'Lopsided Margins'!F15</f>
        <v>0.32249598741008001</v>
      </c>
      <c r="E15" s="35">
        <v>13</v>
      </c>
      <c r="F15" s="38" t="e">
        <f t="shared" si="0"/>
        <v>#N/A</v>
      </c>
      <c r="G15" s="38" t="e">
        <f t="shared" si="1"/>
        <v>#N/A</v>
      </c>
      <c r="H15" s="18"/>
      <c r="I15" s="10"/>
      <c r="J15" s="10"/>
      <c r="K15" s="10"/>
      <c r="L15" s="10"/>
    </row>
    <row r="16" spans="1:12" ht="15.75" customHeight="1" x14ac:dyDescent="0.25">
      <c r="A16" s="3">
        <v>14</v>
      </c>
      <c r="B16" s="14">
        <f>'Lopsided Margins'!E16</f>
        <v>0.74526689455692874</v>
      </c>
      <c r="C16" s="17">
        <f>'Lopsided Margins'!F16</f>
        <v>0.25473310544307126</v>
      </c>
      <c r="E16" s="35">
        <v>14</v>
      </c>
      <c r="F16" s="38" t="e">
        <f t="shared" si="0"/>
        <v>#N/A</v>
      </c>
      <c r="G16" s="38" t="e">
        <f t="shared" si="1"/>
        <v>#N/A</v>
      </c>
      <c r="H16" s="18"/>
      <c r="I16" s="10"/>
      <c r="J16" s="10"/>
      <c r="K16" s="10"/>
      <c r="L16" s="10"/>
    </row>
    <row r="17" spans="1:8" ht="15.75" x14ac:dyDescent="0.25">
      <c r="A17" s="3">
        <v>15</v>
      </c>
      <c r="B17" s="14">
        <f>'Lopsided Margins'!E17</f>
        <v>0.61000704848592668</v>
      </c>
      <c r="C17" s="17">
        <f>'Lopsided Margins'!F17</f>
        <v>0.38999295151407332</v>
      </c>
      <c r="E17" s="35">
        <v>15</v>
      </c>
      <c r="F17" s="38" t="e">
        <f t="shared" si="0"/>
        <v>#N/A</v>
      </c>
      <c r="G17" s="38" t="e">
        <f t="shared" si="1"/>
        <v>#N/A</v>
      </c>
      <c r="H17" s="18"/>
    </row>
    <row r="18" spans="1:8" ht="15.75" x14ac:dyDescent="0.25">
      <c r="A18" s="3">
        <v>16</v>
      </c>
      <c r="B18" s="14">
        <f>'Lopsided Margins'!E18</f>
        <v>0.76666282058799606</v>
      </c>
      <c r="C18" s="17">
        <f>'Lopsided Margins'!F18</f>
        <v>0.23333717941200394</v>
      </c>
      <c r="E18" s="35">
        <v>16</v>
      </c>
      <c r="F18" s="38" t="e">
        <f t="shared" si="0"/>
        <v>#N/A</v>
      </c>
      <c r="G18" s="38" t="e">
        <f t="shared" si="1"/>
        <v>#N/A</v>
      </c>
      <c r="H18" s="18"/>
    </row>
    <row r="19" spans="1:8" ht="15.75" x14ac:dyDescent="0.25">
      <c r="A19" s="3">
        <v>17</v>
      </c>
      <c r="B19" s="14">
        <f>'Lopsided Margins'!E19</f>
        <v>0.68584575024082306</v>
      </c>
      <c r="C19" s="17">
        <f>'Lopsided Margins'!F19</f>
        <v>0.31415424975917688</v>
      </c>
      <c r="E19" s="35">
        <v>17</v>
      </c>
      <c r="F19" s="38" t="e">
        <f t="shared" si="0"/>
        <v>#N/A</v>
      </c>
      <c r="G19" s="38" t="e">
        <f t="shared" si="1"/>
        <v>#N/A</v>
      </c>
      <c r="H19" s="18"/>
    </row>
    <row r="20" spans="1:8" ht="15.75" x14ac:dyDescent="0.25">
      <c r="A20" s="3">
        <v>18</v>
      </c>
      <c r="B20" s="14">
        <f>'Lopsided Margins'!E20</f>
        <v>0.79497017300948514</v>
      </c>
      <c r="C20" s="17">
        <f>'Lopsided Margins'!F20</f>
        <v>0.20502982699051489</v>
      </c>
      <c r="E20" s="35">
        <v>18</v>
      </c>
      <c r="F20" s="38" t="e">
        <f t="shared" si="0"/>
        <v>#N/A</v>
      </c>
      <c r="G20" s="38" t="e">
        <f t="shared" si="1"/>
        <v>#N/A</v>
      </c>
      <c r="H20" s="18"/>
    </row>
    <row r="21" spans="1:8" ht="15.75" x14ac:dyDescent="0.25">
      <c r="A21" s="3">
        <v>19</v>
      </c>
      <c r="B21" s="14">
        <f>'Lopsided Margins'!E21</f>
        <v>0.63704617075060266</v>
      </c>
      <c r="C21" s="17">
        <f>'Lopsided Margins'!F21</f>
        <v>0.36295382924939734</v>
      </c>
      <c r="E21" s="35">
        <v>19</v>
      </c>
      <c r="F21" s="38" t="e">
        <f t="shared" si="0"/>
        <v>#N/A</v>
      </c>
      <c r="G21" s="38" t="e">
        <f t="shared" si="1"/>
        <v>#N/A</v>
      </c>
      <c r="H21" s="18"/>
    </row>
    <row r="22" spans="1:8" ht="15.75" x14ac:dyDescent="0.25">
      <c r="A22" s="3">
        <v>20</v>
      </c>
      <c r="B22" s="14">
        <f>'Lopsided Margins'!E22</f>
        <v>0.55125682371383333</v>
      </c>
      <c r="C22" s="17">
        <f>'Lopsided Margins'!F22</f>
        <v>0.44874317628616667</v>
      </c>
      <c r="E22" s="35">
        <v>20</v>
      </c>
      <c r="F22" s="38" t="e">
        <f t="shared" si="0"/>
        <v>#N/A</v>
      </c>
      <c r="G22" s="38" t="e">
        <f t="shared" si="1"/>
        <v>#N/A</v>
      </c>
      <c r="H22" s="18"/>
    </row>
    <row r="23" spans="1:8" ht="15.75" x14ac:dyDescent="0.25">
      <c r="A23" s="3">
        <v>21</v>
      </c>
      <c r="B23" s="14">
        <f>'Lopsided Margins'!E23</f>
        <v>0.51735939954059507</v>
      </c>
      <c r="C23" s="17">
        <f>'Lopsided Margins'!F23</f>
        <v>0.48264060045940493</v>
      </c>
      <c r="E23" s="35">
        <v>21</v>
      </c>
      <c r="F23" s="38" t="e">
        <f t="shared" si="0"/>
        <v>#N/A</v>
      </c>
      <c r="G23" s="38" t="e">
        <f t="shared" si="1"/>
        <v>#N/A</v>
      </c>
      <c r="H23" s="18"/>
    </row>
    <row r="24" spans="1:8" ht="15.75" x14ac:dyDescent="0.25">
      <c r="A24" s="3">
        <v>22</v>
      </c>
      <c r="B24" s="14">
        <f>'Lopsided Margins'!E24</f>
        <v>0.47667781356428474</v>
      </c>
      <c r="C24" s="17">
        <f>'Lopsided Margins'!F24</f>
        <v>0.52332218643571526</v>
      </c>
      <c r="E24" s="35">
        <v>22</v>
      </c>
      <c r="F24" s="38" t="e">
        <f t="shared" si="0"/>
        <v>#N/A</v>
      </c>
      <c r="G24" s="38" t="e">
        <f t="shared" si="1"/>
        <v>#N/A</v>
      </c>
      <c r="H24" s="18"/>
    </row>
    <row r="25" spans="1:8" ht="15.75" x14ac:dyDescent="0.25">
      <c r="A25" s="3">
        <v>23</v>
      </c>
      <c r="B25" s="14">
        <f>'Lopsided Margins'!E25</f>
        <v>0.60866036086228015</v>
      </c>
      <c r="C25" s="17">
        <f>'Lopsided Margins'!F25</f>
        <v>0.39133963913771985</v>
      </c>
      <c r="E25" s="35">
        <v>23</v>
      </c>
      <c r="F25" s="38" t="e">
        <f t="shared" si="0"/>
        <v>#N/A</v>
      </c>
      <c r="G25" s="38" t="e">
        <f t="shared" si="1"/>
        <v>#N/A</v>
      </c>
      <c r="H25" s="18"/>
    </row>
    <row r="26" spans="1:8" ht="15.75" x14ac:dyDescent="0.25">
      <c r="A26" s="3">
        <v>24</v>
      </c>
      <c r="B26" s="14">
        <f>'Lopsided Margins'!E26</f>
        <v>0.5780494626988657</v>
      </c>
      <c r="C26" s="17">
        <f>'Lopsided Margins'!F26</f>
        <v>0.4219505373011343</v>
      </c>
      <c r="E26" s="35">
        <v>24</v>
      </c>
      <c r="F26" s="38" t="e">
        <f t="shared" si="0"/>
        <v>#N/A</v>
      </c>
      <c r="G26" s="38" t="e">
        <f t="shared" si="1"/>
        <v>#N/A</v>
      </c>
      <c r="H26" s="18"/>
    </row>
    <row r="27" spans="1:8" ht="15.75" x14ac:dyDescent="0.25">
      <c r="A27" s="3">
        <v>25</v>
      </c>
      <c r="B27" s="14">
        <f>'Lopsided Margins'!E27</f>
        <v>0.62023632945462082</v>
      </c>
      <c r="C27" s="17">
        <f>'Lopsided Margins'!F27</f>
        <v>0.37976367054537913</v>
      </c>
      <c r="E27" s="35">
        <v>25</v>
      </c>
      <c r="F27" s="38" t="e">
        <f t="shared" si="0"/>
        <v>#N/A</v>
      </c>
      <c r="G27" s="38" t="e">
        <f t="shared" si="1"/>
        <v>#N/A</v>
      </c>
      <c r="H27" s="18"/>
    </row>
    <row r="28" spans="1:8" ht="15.75" x14ac:dyDescent="0.25">
      <c r="A28" s="3">
        <v>26</v>
      </c>
      <c r="B28" s="14">
        <f>'Lopsided Margins'!E28</f>
        <v>0.70626001396588078</v>
      </c>
      <c r="C28" s="17">
        <f>'Lopsided Margins'!F28</f>
        <v>0.29373998603411922</v>
      </c>
      <c r="E28" s="35">
        <v>26</v>
      </c>
      <c r="F28" s="38" t="e">
        <f t="shared" si="0"/>
        <v>#N/A</v>
      </c>
      <c r="G28" s="38" t="e">
        <f t="shared" si="1"/>
        <v>#N/A</v>
      </c>
      <c r="H28" s="18"/>
    </row>
    <row r="29" spans="1:8" ht="15.75" x14ac:dyDescent="0.25">
      <c r="A29" s="3">
        <v>27</v>
      </c>
      <c r="B29" s="14">
        <f>'Lopsided Margins'!E29</f>
        <v>0.50890257680441486</v>
      </c>
      <c r="C29" s="17">
        <f>'Lopsided Margins'!F29</f>
        <v>0.49109742319558508</v>
      </c>
      <c r="E29" s="35">
        <v>27</v>
      </c>
      <c r="F29" s="38" t="e">
        <f t="shared" si="0"/>
        <v>#N/A</v>
      </c>
      <c r="G29" s="38" t="e">
        <f t="shared" si="1"/>
        <v>#N/A</v>
      </c>
      <c r="H29" s="18"/>
    </row>
    <row r="30" spans="1:8" ht="15.75" x14ac:dyDescent="0.25">
      <c r="A30" s="3">
        <v>28</v>
      </c>
      <c r="B30" s="14">
        <f>'Lopsided Margins'!E30</f>
        <v>0.52324605328224794</v>
      </c>
      <c r="C30" s="17">
        <f>'Lopsided Margins'!F30</f>
        <v>0.47675394671775201</v>
      </c>
      <c r="E30" s="35">
        <v>28</v>
      </c>
      <c r="F30" s="38" t="e">
        <f t="shared" si="0"/>
        <v>#N/A</v>
      </c>
      <c r="G30" s="38" t="e">
        <f t="shared" si="1"/>
        <v>#N/A</v>
      </c>
      <c r="H30" s="18"/>
    </row>
    <row r="31" spans="1:8" ht="15.75" x14ac:dyDescent="0.25">
      <c r="A31" s="3">
        <v>29</v>
      </c>
      <c r="B31" s="14">
        <f>'Lopsided Margins'!E31</f>
        <v>0.52127398688001958</v>
      </c>
      <c r="C31" s="17">
        <f>'Lopsided Margins'!F31</f>
        <v>0.47872601311998036</v>
      </c>
      <c r="E31" s="35">
        <v>29</v>
      </c>
      <c r="F31" s="38" t="e">
        <f t="shared" si="0"/>
        <v>#N/A</v>
      </c>
      <c r="G31" s="38" t="e">
        <f t="shared" si="1"/>
        <v>#N/A</v>
      </c>
      <c r="H31" s="18"/>
    </row>
    <row r="32" spans="1:8" ht="15.75" x14ac:dyDescent="0.25">
      <c r="A32" s="3">
        <v>30</v>
      </c>
      <c r="B32" s="14">
        <f>'Lopsided Margins'!E32</f>
        <v>0.44227714033539278</v>
      </c>
      <c r="C32" s="17">
        <f>'Lopsided Margins'!F32</f>
        <v>0.55772285966460722</v>
      </c>
      <c r="E32" s="35">
        <v>30</v>
      </c>
      <c r="F32" s="38" t="e">
        <f t="shared" si="0"/>
        <v>#N/A</v>
      </c>
      <c r="G32" s="38" t="e">
        <f t="shared" si="1"/>
        <v>#N/A</v>
      </c>
      <c r="H32" s="18"/>
    </row>
    <row r="33" spans="1:8" ht="15.75" x14ac:dyDescent="0.25">
      <c r="A33" s="3">
        <v>31</v>
      </c>
      <c r="B33" s="14">
        <f>'Lopsided Margins'!E33</f>
        <v>0.5388884214316324</v>
      </c>
      <c r="C33" s="17">
        <f>'Lopsided Margins'!F33</f>
        <v>0.4611115785683676</v>
      </c>
      <c r="E33" s="35">
        <v>31</v>
      </c>
      <c r="F33" s="38" t="e">
        <f t="shared" si="0"/>
        <v>#N/A</v>
      </c>
      <c r="G33" s="38" t="e">
        <f t="shared" si="1"/>
        <v>#N/A</v>
      </c>
      <c r="H33" s="18"/>
    </row>
    <row r="34" spans="1:8" ht="15.75" x14ac:dyDescent="0.25">
      <c r="A34" s="3">
        <v>32</v>
      </c>
      <c r="B34" s="14">
        <f>'Lopsided Margins'!E34</f>
        <v>0.76851743437229236</v>
      </c>
      <c r="C34" s="17">
        <f>'Lopsided Margins'!F34</f>
        <v>0.23148256562770766</v>
      </c>
      <c r="E34" s="35">
        <v>32</v>
      </c>
      <c r="F34" s="38" t="e">
        <f t="shared" si="0"/>
        <v>#N/A</v>
      </c>
      <c r="G34" s="38" t="e">
        <f t="shared" si="1"/>
        <v>#N/A</v>
      </c>
      <c r="H34" s="18"/>
    </row>
    <row r="35" spans="1:8" ht="15.75" x14ac:dyDescent="0.25">
      <c r="A35" s="3">
        <v>33</v>
      </c>
      <c r="B35" s="14">
        <f>'Lopsided Margins'!E35</f>
        <v>0.7147073516368122</v>
      </c>
      <c r="C35" s="17">
        <f>'Lopsided Margins'!F35</f>
        <v>0.2852926483631878</v>
      </c>
      <c r="E35" s="35">
        <v>33</v>
      </c>
      <c r="F35" s="38" t="e">
        <f t="shared" ref="F35:F66" si="2">INDEX($B$3:$B$3,MATCH(14,$D$3:$D$3,0))</f>
        <v>#N/A</v>
      </c>
      <c r="G35" s="38" t="e">
        <f t="shared" ref="G35:G66" si="3">INDEX($C$3:$C$3,MATCH(14,$D$3:$D$3,0))</f>
        <v>#N/A</v>
      </c>
      <c r="H35" s="18"/>
    </row>
    <row r="36" spans="1:8" ht="15.75" x14ac:dyDescent="0.25">
      <c r="A36" s="3">
        <v>34</v>
      </c>
      <c r="B36" s="14">
        <f>'Lopsided Margins'!E36</f>
        <v>0.43626934360923364</v>
      </c>
      <c r="C36" s="17">
        <f>'Lopsided Margins'!F36</f>
        <v>0.56373065639076636</v>
      </c>
      <c r="E36" s="35">
        <v>34</v>
      </c>
      <c r="F36" s="38" t="e">
        <f t="shared" si="2"/>
        <v>#N/A</v>
      </c>
      <c r="G36" s="38" t="e">
        <f t="shared" si="3"/>
        <v>#N/A</v>
      </c>
      <c r="H36" s="18"/>
    </row>
    <row r="37" spans="1:8" ht="15.75" x14ac:dyDescent="0.25">
      <c r="A37" s="3">
        <v>35</v>
      </c>
      <c r="B37" s="14">
        <f>'Lopsided Margins'!E37</f>
        <v>0.32722411831626846</v>
      </c>
      <c r="C37" s="17">
        <f>'Lopsided Margins'!F37</f>
        <v>0.67277588168373148</v>
      </c>
      <c r="E37" s="35">
        <v>35</v>
      </c>
      <c r="F37" s="38" t="e">
        <f t="shared" si="2"/>
        <v>#N/A</v>
      </c>
      <c r="G37" s="38" t="e">
        <f t="shared" si="3"/>
        <v>#N/A</v>
      </c>
      <c r="H37" s="18"/>
    </row>
    <row r="38" spans="1:8" ht="15.75" x14ac:dyDescent="0.25">
      <c r="A38" s="3">
        <v>36</v>
      </c>
      <c r="B38" s="14">
        <f>'Lopsided Margins'!E38</f>
        <v>0.36741391219964575</v>
      </c>
      <c r="C38" s="17">
        <f>'Lopsided Margins'!F38</f>
        <v>0.63258608780035419</v>
      </c>
      <c r="E38" s="35">
        <v>36</v>
      </c>
      <c r="F38" s="38" t="e">
        <f t="shared" si="2"/>
        <v>#N/A</v>
      </c>
      <c r="G38" s="38" t="e">
        <f t="shared" si="3"/>
        <v>#N/A</v>
      </c>
      <c r="H38" s="18"/>
    </row>
    <row r="39" spans="1:8" ht="15.75" x14ac:dyDescent="0.25">
      <c r="A39" s="3">
        <v>37</v>
      </c>
      <c r="B39" s="14">
        <f>'Lopsided Margins'!E39</f>
        <v>0.39540609220817796</v>
      </c>
      <c r="C39" s="17">
        <f>'Lopsided Margins'!F39</f>
        <v>0.60459390779182209</v>
      </c>
      <c r="E39" s="35">
        <v>37</v>
      </c>
      <c r="F39" s="38" t="e">
        <f t="shared" si="2"/>
        <v>#N/A</v>
      </c>
      <c r="G39" s="38" t="e">
        <f t="shared" si="3"/>
        <v>#N/A</v>
      </c>
      <c r="H39" s="18"/>
    </row>
    <row r="40" spans="1:8" ht="15.75" x14ac:dyDescent="0.25">
      <c r="A40" s="3">
        <v>38</v>
      </c>
      <c r="B40" s="14">
        <f>'Lopsided Margins'!E40</f>
        <v>0.517717099275943</v>
      </c>
      <c r="C40" s="17">
        <f>'Lopsided Margins'!F40</f>
        <v>0.48228290072405705</v>
      </c>
      <c r="E40" s="35">
        <v>38</v>
      </c>
      <c r="F40" s="38" t="e">
        <f t="shared" si="2"/>
        <v>#N/A</v>
      </c>
      <c r="G40" s="38" t="e">
        <f t="shared" si="3"/>
        <v>#N/A</v>
      </c>
      <c r="H40" s="18"/>
    </row>
    <row r="41" spans="1:8" ht="15.75" x14ac:dyDescent="0.25">
      <c r="A41" s="3">
        <v>39</v>
      </c>
      <c r="B41" s="14">
        <f>'Lopsided Margins'!E41</f>
        <v>0.41694615713460936</v>
      </c>
      <c r="C41" s="17">
        <f>'Lopsided Margins'!F41</f>
        <v>0.58305384286539064</v>
      </c>
      <c r="E41" s="35">
        <v>39</v>
      </c>
      <c r="F41" s="38" t="e">
        <f t="shared" si="2"/>
        <v>#N/A</v>
      </c>
      <c r="G41" s="38" t="e">
        <f t="shared" si="3"/>
        <v>#N/A</v>
      </c>
      <c r="H41" s="18"/>
    </row>
    <row r="42" spans="1:8" ht="15.75" x14ac:dyDescent="0.25">
      <c r="A42" s="3">
        <v>40</v>
      </c>
      <c r="B42" s="14">
        <f>'Lopsided Margins'!E42</f>
        <v>0.53986745384878254</v>
      </c>
      <c r="C42" s="17">
        <f>'Lopsided Margins'!F42</f>
        <v>0.46013254615121751</v>
      </c>
      <c r="E42" s="35">
        <v>40</v>
      </c>
      <c r="F42" s="38" t="e">
        <f t="shared" si="2"/>
        <v>#N/A</v>
      </c>
      <c r="G42" s="38" t="e">
        <f t="shared" si="3"/>
        <v>#N/A</v>
      </c>
      <c r="H42" s="18"/>
    </row>
    <row r="43" spans="1:8" ht="15.75" x14ac:dyDescent="0.25">
      <c r="A43" s="3">
        <v>41</v>
      </c>
      <c r="B43" s="14">
        <f>'Lopsided Margins'!E43</f>
        <v>0.74535675365307774</v>
      </c>
      <c r="C43" s="17">
        <f>'Lopsided Margins'!F43</f>
        <v>0.25464324634692226</v>
      </c>
      <c r="E43" s="35">
        <v>41</v>
      </c>
      <c r="F43" s="38" t="e">
        <f t="shared" si="2"/>
        <v>#N/A</v>
      </c>
      <c r="G43" s="38" t="e">
        <f t="shared" si="3"/>
        <v>#N/A</v>
      </c>
      <c r="H43" s="18"/>
    </row>
    <row r="44" spans="1:8" ht="15.75" x14ac:dyDescent="0.25">
      <c r="A44" s="3">
        <v>42</v>
      </c>
      <c r="B44" s="14">
        <f>'Lopsided Margins'!E44</f>
        <v>0.45454881103802719</v>
      </c>
      <c r="C44" s="17">
        <f>'Lopsided Margins'!F44</f>
        <v>0.54545118896197275</v>
      </c>
      <c r="E44" s="35">
        <v>42</v>
      </c>
      <c r="F44" s="38" t="e">
        <f t="shared" si="2"/>
        <v>#N/A</v>
      </c>
      <c r="G44" s="38" t="e">
        <f t="shared" si="3"/>
        <v>#N/A</v>
      </c>
      <c r="H44" s="18"/>
    </row>
    <row r="45" spans="1:8" ht="15.75" x14ac:dyDescent="0.25">
      <c r="A45" s="3">
        <v>43</v>
      </c>
      <c r="B45" s="14">
        <f>'Lopsided Margins'!E45</f>
        <v>0.31620652739719302</v>
      </c>
      <c r="C45" s="17">
        <f>'Lopsided Margins'!F45</f>
        <v>0.68379347260280698</v>
      </c>
      <c r="E45" s="35">
        <v>43</v>
      </c>
      <c r="F45" s="38" t="e">
        <f t="shared" si="2"/>
        <v>#N/A</v>
      </c>
      <c r="G45" s="38" t="e">
        <f t="shared" si="3"/>
        <v>#N/A</v>
      </c>
      <c r="H45" s="18"/>
    </row>
    <row r="46" spans="1:8" ht="15.75" x14ac:dyDescent="0.25">
      <c r="A46" s="3">
        <v>44</v>
      </c>
      <c r="B46" s="14">
        <f>'Lopsided Margins'!E46</f>
        <v>0.51987767584097855</v>
      </c>
      <c r="C46" s="17">
        <f>'Lopsided Margins'!F46</f>
        <v>0.4801223241590214</v>
      </c>
      <c r="E46" s="35">
        <v>44</v>
      </c>
      <c r="F46" s="38" t="e">
        <f t="shared" si="2"/>
        <v>#N/A</v>
      </c>
      <c r="G46" s="38" t="e">
        <f t="shared" si="3"/>
        <v>#N/A</v>
      </c>
      <c r="H46" s="18"/>
    </row>
    <row r="47" spans="1:8" ht="15.75" x14ac:dyDescent="0.25">
      <c r="A47" s="3">
        <v>45</v>
      </c>
      <c r="B47" s="14">
        <f>'Lopsided Margins'!E47</f>
        <v>0.36439818634670695</v>
      </c>
      <c r="C47" s="17">
        <f>'Lopsided Margins'!F47</f>
        <v>0.63560181365329305</v>
      </c>
      <c r="E47" s="35">
        <v>45</v>
      </c>
      <c r="F47" s="38" t="e">
        <f t="shared" si="2"/>
        <v>#N/A</v>
      </c>
      <c r="G47" s="38" t="e">
        <f t="shared" si="3"/>
        <v>#N/A</v>
      </c>
      <c r="H47" s="18"/>
    </row>
    <row r="48" spans="1:8" ht="15.75" x14ac:dyDescent="0.25">
      <c r="A48" s="3">
        <v>46</v>
      </c>
      <c r="B48" s="14">
        <f>'Lopsided Margins'!E48</f>
        <v>0.5181485517968113</v>
      </c>
      <c r="C48" s="17">
        <f>'Lopsided Margins'!F48</f>
        <v>0.4818514482031887</v>
      </c>
      <c r="E48" s="35">
        <v>46</v>
      </c>
      <c r="F48" s="38" t="e">
        <f t="shared" si="2"/>
        <v>#N/A</v>
      </c>
      <c r="G48" s="38" t="e">
        <f t="shared" si="3"/>
        <v>#N/A</v>
      </c>
      <c r="H48" s="18"/>
    </row>
    <row r="49" spans="1:8" ht="15.75" x14ac:dyDescent="0.25">
      <c r="A49" s="3">
        <v>47</v>
      </c>
      <c r="B49" s="14">
        <f>'Lopsided Margins'!E49</f>
        <v>0.6156641533422923</v>
      </c>
      <c r="C49" s="17">
        <f>'Lopsided Margins'!F49</f>
        <v>0.38433584665770776</v>
      </c>
      <c r="E49" s="35">
        <v>47</v>
      </c>
      <c r="F49" s="38" t="e">
        <f t="shared" si="2"/>
        <v>#N/A</v>
      </c>
      <c r="G49" s="38" t="e">
        <f t="shared" si="3"/>
        <v>#N/A</v>
      </c>
      <c r="H49" s="18"/>
    </row>
    <row r="50" spans="1:8" ht="15.75" x14ac:dyDescent="0.25">
      <c r="A50" s="3">
        <v>48</v>
      </c>
      <c r="B50" s="14">
        <f>'Lopsided Margins'!E50</f>
        <v>0.50456443326433675</v>
      </c>
      <c r="C50" s="17">
        <f>'Lopsided Margins'!F50</f>
        <v>0.4954355667356633</v>
      </c>
      <c r="E50" s="35">
        <v>48</v>
      </c>
      <c r="F50" s="38" t="e">
        <f t="shared" si="2"/>
        <v>#N/A</v>
      </c>
      <c r="G50" s="38" t="e">
        <f t="shared" si="3"/>
        <v>#N/A</v>
      </c>
      <c r="H50" s="18"/>
    </row>
    <row r="51" spans="1:8" ht="15.75" x14ac:dyDescent="0.25">
      <c r="A51" s="3">
        <v>49</v>
      </c>
      <c r="B51" s="14">
        <f>'Lopsided Margins'!E51</f>
        <v>0.43653518638263766</v>
      </c>
      <c r="C51" s="17">
        <f>'Lopsided Margins'!F51</f>
        <v>0.56346481361736234</v>
      </c>
      <c r="E51" s="35">
        <v>49</v>
      </c>
      <c r="F51" s="38" t="e">
        <f t="shared" si="2"/>
        <v>#N/A</v>
      </c>
      <c r="G51" s="38" t="e">
        <f t="shared" si="3"/>
        <v>#N/A</v>
      </c>
      <c r="H51" s="18"/>
    </row>
    <row r="52" spans="1:8" ht="15.75" x14ac:dyDescent="0.25">
      <c r="A52" s="3">
        <v>50</v>
      </c>
      <c r="B52" s="14">
        <f>'Lopsided Margins'!E52</f>
        <v>0.35285962183400615</v>
      </c>
      <c r="C52" s="17">
        <f>'Lopsided Margins'!F52</f>
        <v>0.64714037816599379</v>
      </c>
      <c r="E52" s="35">
        <v>50</v>
      </c>
      <c r="F52" s="38" t="e">
        <f t="shared" si="2"/>
        <v>#N/A</v>
      </c>
      <c r="G52" s="38" t="e">
        <f t="shared" si="3"/>
        <v>#N/A</v>
      </c>
      <c r="H52" s="18"/>
    </row>
    <row r="53" spans="1:8" ht="15.75" x14ac:dyDescent="0.25">
      <c r="A53" s="3">
        <v>51</v>
      </c>
      <c r="B53" s="14">
        <f>'Lopsided Margins'!E53</f>
        <v>0.38775107579824902</v>
      </c>
      <c r="C53" s="17">
        <f>'Lopsided Margins'!F53</f>
        <v>0.61224892420175092</v>
      </c>
      <c r="E53" s="35">
        <v>51</v>
      </c>
      <c r="F53" s="38" t="e">
        <f t="shared" si="2"/>
        <v>#N/A</v>
      </c>
      <c r="G53" s="38" t="e">
        <f t="shared" si="3"/>
        <v>#N/A</v>
      </c>
      <c r="H53" s="18"/>
    </row>
    <row r="54" spans="1:8" ht="15.75" x14ac:dyDescent="0.25">
      <c r="A54" s="3">
        <v>52</v>
      </c>
      <c r="B54" s="14">
        <f>'Lopsided Margins'!E54</f>
        <v>0.41005831852255176</v>
      </c>
      <c r="C54" s="17">
        <f>'Lopsided Margins'!F54</f>
        <v>0.58994168147744819</v>
      </c>
      <c r="E54" s="35">
        <v>52</v>
      </c>
      <c r="F54" s="38" t="e">
        <f t="shared" si="2"/>
        <v>#N/A</v>
      </c>
      <c r="G54" s="38" t="e">
        <f t="shared" si="3"/>
        <v>#N/A</v>
      </c>
      <c r="H54" s="18"/>
    </row>
    <row r="55" spans="1:8" ht="15.75" x14ac:dyDescent="0.25">
      <c r="A55" s="3">
        <v>53</v>
      </c>
      <c r="B55" s="14">
        <f>'Lopsided Margins'!E55</f>
        <v>0.70333803133961692</v>
      </c>
      <c r="C55" s="17">
        <f>'Lopsided Margins'!F55</f>
        <v>0.29666196866038308</v>
      </c>
      <c r="E55" s="35">
        <v>53</v>
      </c>
      <c r="F55" s="38" t="e">
        <f t="shared" si="2"/>
        <v>#N/A</v>
      </c>
      <c r="G55" s="38" t="e">
        <f t="shared" si="3"/>
        <v>#N/A</v>
      </c>
      <c r="H55" s="18"/>
    </row>
    <row r="56" spans="1:8" ht="15.75" x14ac:dyDescent="0.25">
      <c r="A56" s="3">
        <v>54</v>
      </c>
      <c r="B56" s="14">
        <f>'Lopsided Margins'!E56</f>
        <v>0.46342491633661048</v>
      </c>
      <c r="C56" s="17">
        <f>'Lopsided Margins'!F56</f>
        <v>0.53657508366338957</v>
      </c>
      <c r="E56" s="35">
        <v>54</v>
      </c>
      <c r="F56" s="38" t="e">
        <f t="shared" si="2"/>
        <v>#N/A</v>
      </c>
      <c r="G56" s="38" t="e">
        <f t="shared" si="3"/>
        <v>#N/A</v>
      </c>
      <c r="H56" s="18"/>
    </row>
    <row r="57" spans="1:8" ht="15.75" x14ac:dyDescent="0.25">
      <c r="A57" s="3">
        <v>55</v>
      </c>
      <c r="B57" s="14">
        <f>'Lopsided Margins'!E57</f>
        <v>0.46631285888289542</v>
      </c>
      <c r="C57" s="17">
        <f>'Lopsided Margins'!F57</f>
        <v>0.53368714111710458</v>
      </c>
      <c r="E57" s="35">
        <v>55</v>
      </c>
      <c r="F57" s="38" t="e">
        <f t="shared" si="2"/>
        <v>#N/A</v>
      </c>
      <c r="G57" s="38" t="e">
        <f t="shared" si="3"/>
        <v>#N/A</v>
      </c>
      <c r="H57" s="18"/>
    </row>
    <row r="58" spans="1:8" ht="15.75" x14ac:dyDescent="0.25">
      <c r="A58" s="3">
        <v>56</v>
      </c>
      <c r="B58" s="14">
        <f>'Lopsided Margins'!E58</f>
        <v>0.52390667042927941</v>
      </c>
      <c r="C58" s="17">
        <f>'Lopsided Margins'!F58</f>
        <v>0.47609332957072065</v>
      </c>
      <c r="E58" s="35">
        <v>56</v>
      </c>
      <c r="F58" s="38" t="e">
        <f t="shared" si="2"/>
        <v>#N/A</v>
      </c>
      <c r="G58" s="38" t="e">
        <f t="shared" si="3"/>
        <v>#N/A</v>
      </c>
      <c r="H58" s="18"/>
    </row>
    <row r="59" spans="1:8" ht="15.75" x14ac:dyDescent="0.25">
      <c r="A59" s="3">
        <v>57</v>
      </c>
      <c r="B59" s="14">
        <f>'Lopsided Margins'!E59</f>
        <v>0.48532092563246682</v>
      </c>
      <c r="C59" s="17">
        <f>'Lopsided Margins'!F59</f>
        <v>0.51467907436753313</v>
      </c>
      <c r="E59" s="35">
        <v>57</v>
      </c>
      <c r="F59" s="38" t="e">
        <f t="shared" si="2"/>
        <v>#N/A</v>
      </c>
      <c r="G59" s="38" t="e">
        <f t="shared" si="3"/>
        <v>#N/A</v>
      </c>
      <c r="H59" s="18"/>
    </row>
    <row r="60" spans="1:8" ht="15.75" x14ac:dyDescent="0.25">
      <c r="A60" s="3">
        <v>58</v>
      </c>
      <c r="B60" s="14">
        <f>'Lopsided Margins'!E60</f>
        <v>0.49739081700431748</v>
      </c>
      <c r="C60" s="17">
        <f>'Lopsided Margins'!F60</f>
        <v>0.50260918299568247</v>
      </c>
      <c r="E60" s="35">
        <v>58</v>
      </c>
      <c r="F60" s="38" t="e">
        <f t="shared" si="2"/>
        <v>#N/A</v>
      </c>
      <c r="G60" s="38" t="e">
        <f t="shared" si="3"/>
        <v>#N/A</v>
      </c>
      <c r="H60" s="18"/>
    </row>
    <row r="61" spans="1:8" ht="15.75" x14ac:dyDescent="0.25">
      <c r="A61" s="3">
        <v>59</v>
      </c>
      <c r="B61" s="14">
        <f>'Lopsided Margins'!E61</f>
        <v>0.37673119331666483</v>
      </c>
      <c r="C61" s="17">
        <f>'Lopsided Margins'!F61</f>
        <v>0.62326880668333517</v>
      </c>
      <c r="E61" s="35">
        <v>59</v>
      </c>
      <c r="F61" s="38" t="e">
        <f t="shared" si="2"/>
        <v>#N/A</v>
      </c>
      <c r="G61" s="38" t="e">
        <f t="shared" si="3"/>
        <v>#N/A</v>
      </c>
      <c r="H61" s="18"/>
    </row>
    <row r="62" spans="1:8" ht="15.75" x14ac:dyDescent="0.25">
      <c r="A62" s="3">
        <v>60</v>
      </c>
      <c r="B62" s="14">
        <f>'Lopsided Margins'!E62</f>
        <v>0.43948696753150812</v>
      </c>
      <c r="C62" s="17">
        <f>'Lopsided Margins'!F62</f>
        <v>0.56051303246849182</v>
      </c>
      <c r="E62" s="35">
        <v>60</v>
      </c>
      <c r="F62" s="38" t="e">
        <f t="shared" si="2"/>
        <v>#N/A</v>
      </c>
      <c r="G62" s="38" t="e">
        <f t="shared" si="3"/>
        <v>#N/A</v>
      </c>
      <c r="H62" s="18"/>
    </row>
    <row r="63" spans="1:8" ht="15.75" x14ac:dyDescent="0.25">
      <c r="A63" s="3">
        <v>61</v>
      </c>
      <c r="B63" s="14">
        <f>'Lopsided Margins'!E63</f>
        <v>0.5201638854410886</v>
      </c>
      <c r="C63" s="17">
        <f>'Lopsided Margins'!F63</f>
        <v>0.4798361145589114</v>
      </c>
      <c r="E63" s="35">
        <v>61</v>
      </c>
      <c r="F63" s="38" t="e">
        <f t="shared" si="2"/>
        <v>#N/A</v>
      </c>
      <c r="G63" s="38" t="e">
        <f t="shared" si="3"/>
        <v>#N/A</v>
      </c>
      <c r="H63" s="18"/>
    </row>
    <row r="64" spans="1:8" ht="15.75" x14ac:dyDescent="0.25">
      <c r="A64" s="3">
        <v>62</v>
      </c>
      <c r="B64" s="14">
        <f>'Lopsided Margins'!E64</f>
        <v>0.50058903803868626</v>
      </c>
      <c r="C64" s="17">
        <f>'Lopsided Margins'!F64</f>
        <v>0.49941096196131374</v>
      </c>
      <c r="E64" s="35">
        <v>62</v>
      </c>
      <c r="F64" s="38" t="e">
        <f t="shared" si="2"/>
        <v>#N/A</v>
      </c>
      <c r="G64" s="38" t="e">
        <f t="shared" si="3"/>
        <v>#N/A</v>
      </c>
      <c r="H64" s="18"/>
    </row>
    <row r="65" spans="1:8" ht="15.75" x14ac:dyDescent="0.25">
      <c r="A65" s="3">
        <v>63</v>
      </c>
      <c r="B65" s="14">
        <f>'Lopsided Margins'!E65</f>
        <v>0.39725938505806796</v>
      </c>
      <c r="C65" s="17">
        <f>'Lopsided Margins'!F65</f>
        <v>0.60274061494193198</v>
      </c>
      <c r="E65" s="35">
        <v>63</v>
      </c>
      <c r="F65" s="38" t="e">
        <f t="shared" si="2"/>
        <v>#N/A</v>
      </c>
      <c r="G65" s="38" t="e">
        <f t="shared" si="3"/>
        <v>#N/A</v>
      </c>
      <c r="H65" s="18"/>
    </row>
    <row r="66" spans="1:8" ht="15.75" x14ac:dyDescent="0.25">
      <c r="A66" s="3">
        <v>64</v>
      </c>
      <c r="B66" s="14">
        <f>'Lopsided Margins'!E66</f>
        <v>0.4530256720528254</v>
      </c>
      <c r="C66" s="17">
        <f>'Lopsided Margins'!F66</f>
        <v>0.5469743279471746</v>
      </c>
      <c r="E66" s="35">
        <v>64</v>
      </c>
      <c r="F66" s="38" t="e">
        <f t="shared" si="2"/>
        <v>#N/A</v>
      </c>
      <c r="G66" s="38" t="e">
        <f t="shared" si="3"/>
        <v>#N/A</v>
      </c>
      <c r="H66" s="18"/>
    </row>
    <row r="67" spans="1:8" ht="15.75" x14ac:dyDescent="0.25">
      <c r="A67" s="3">
        <v>65</v>
      </c>
      <c r="B67" s="14">
        <f>'Lopsided Margins'!E67</f>
        <v>0.342551951617663</v>
      </c>
      <c r="C67" s="17">
        <f>'Lopsided Margins'!F67</f>
        <v>0.65744804838233706</v>
      </c>
      <c r="E67" s="35">
        <v>65</v>
      </c>
      <c r="F67" s="38" t="e">
        <f t="shared" ref="F67:F98" si="4">INDEX($B$3:$B$3,MATCH(14,$D$3:$D$3,0))</f>
        <v>#N/A</v>
      </c>
      <c r="G67" s="38" t="e">
        <f t="shared" ref="G67:G98" si="5">INDEX($C$3:$C$3,MATCH(14,$D$3:$D$3,0))</f>
        <v>#N/A</v>
      </c>
      <c r="H67" s="18"/>
    </row>
    <row r="68" spans="1:8" ht="15.75" x14ac:dyDescent="0.25">
      <c r="A68" s="3">
        <v>66</v>
      </c>
      <c r="B68" s="14">
        <f>'Lopsided Margins'!E68</f>
        <v>0.34928194241420929</v>
      </c>
      <c r="C68" s="17">
        <f>'Lopsided Margins'!F68</f>
        <v>0.65071805758579071</v>
      </c>
      <c r="E68" s="35">
        <v>66</v>
      </c>
      <c r="F68" s="38" t="e">
        <f t="shared" si="4"/>
        <v>#N/A</v>
      </c>
      <c r="G68" s="38" t="e">
        <f t="shared" si="5"/>
        <v>#N/A</v>
      </c>
      <c r="H68" s="18"/>
    </row>
    <row r="69" spans="1:8" ht="15.75" x14ac:dyDescent="0.25">
      <c r="A69" s="3">
        <v>67</v>
      </c>
      <c r="B69" s="14">
        <f>'Lopsided Margins'!E69</f>
        <v>0.46084124920106673</v>
      </c>
      <c r="C69" s="17">
        <f>'Lopsided Margins'!F69</f>
        <v>0.53915875079893327</v>
      </c>
      <c r="E69" s="35">
        <v>67</v>
      </c>
      <c r="F69" s="38" t="e">
        <f t="shared" si="4"/>
        <v>#N/A</v>
      </c>
      <c r="G69" s="38" t="e">
        <f t="shared" si="5"/>
        <v>#N/A</v>
      </c>
      <c r="H69" s="18"/>
    </row>
    <row r="70" spans="1:8" ht="15.75" x14ac:dyDescent="0.25">
      <c r="A70" s="3">
        <v>68</v>
      </c>
      <c r="B70" s="14">
        <f>'Lopsided Margins'!E70</f>
        <v>0.49831224237353539</v>
      </c>
      <c r="C70" s="17">
        <f>'Lopsided Margins'!F70</f>
        <v>0.50168775762646467</v>
      </c>
      <c r="E70" s="35">
        <v>68</v>
      </c>
      <c r="F70" s="38" t="e">
        <f t="shared" si="4"/>
        <v>#N/A</v>
      </c>
      <c r="G70" s="38" t="e">
        <f t="shared" si="5"/>
        <v>#N/A</v>
      </c>
      <c r="H70" s="18"/>
    </row>
    <row r="71" spans="1:8" ht="15.75" x14ac:dyDescent="0.25">
      <c r="A71" s="3">
        <v>69</v>
      </c>
      <c r="B71" s="14">
        <f>'Lopsided Margins'!E71</f>
        <v>0.61405455526589803</v>
      </c>
      <c r="C71" s="17">
        <f>'Lopsided Margins'!F71</f>
        <v>0.38594544473410197</v>
      </c>
      <c r="E71" s="35">
        <v>69</v>
      </c>
      <c r="F71" s="38" t="e">
        <f t="shared" si="4"/>
        <v>#N/A</v>
      </c>
      <c r="G71" s="38" t="e">
        <f t="shared" si="5"/>
        <v>#N/A</v>
      </c>
      <c r="H71" s="18"/>
    </row>
    <row r="72" spans="1:8" ht="15.75" x14ac:dyDescent="0.25">
      <c r="A72" s="3">
        <v>70</v>
      </c>
      <c r="B72" s="14">
        <f>'Lopsided Margins'!E72</f>
        <v>0.8491302828566113</v>
      </c>
      <c r="C72" s="17">
        <f>'Lopsided Margins'!F72</f>
        <v>0.15086971714338873</v>
      </c>
      <c r="E72" s="35">
        <v>70</v>
      </c>
      <c r="F72" s="38" t="e">
        <f t="shared" si="4"/>
        <v>#N/A</v>
      </c>
      <c r="G72" s="38" t="e">
        <f t="shared" si="5"/>
        <v>#N/A</v>
      </c>
      <c r="H72" s="18"/>
    </row>
    <row r="73" spans="1:8" ht="15.75" x14ac:dyDescent="0.25">
      <c r="A73" s="3">
        <v>71</v>
      </c>
      <c r="B73" s="14">
        <f>'Lopsided Margins'!E73</f>
        <v>0.45394835589906996</v>
      </c>
      <c r="C73" s="17">
        <f>'Lopsided Margins'!F73</f>
        <v>0.5460516441009301</v>
      </c>
      <c r="E73" s="35">
        <v>71</v>
      </c>
      <c r="F73" s="38" t="e">
        <f t="shared" si="4"/>
        <v>#N/A</v>
      </c>
      <c r="G73" s="38" t="e">
        <f t="shared" si="5"/>
        <v>#N/A</v>
      </c>
      <c r="H73" s="18"/>
    </row>
    <row r="74" spans="1:8" ht="15.75" x14ac:dyDescent="0.25">
      <c r="A74" s="3">
        <v>72</v>
      </c>
      <c r="B74" s="14">
        <f>'Lopsided Margins'!E74</f>
        <v>0.46071877524969013</v>
      </c>
      <c r="C74" s="17">
        <f>'Lopsided Margins'!F74</f>
        <v>0.53928122475030982</v>
      </c>
      <c r="E74" s="35">
        <v>72</v>
      </c>
      <c r="F74" s="38" t="e">
        <f t="shared" si="4"/>
        <v>#N/A</v>
      </c>
      <c r="G74" s="38" t="e">
        <f t="shared" si="5"/>
        <v>#N/A</v>
      </c>
      <c r="H74" s="18"/>
    </row>
    <row r="75" spans="1:8" ht="15.75" x14ac:dyDescent="0.25">
      <c r="A75" s="3">
        <v>73</v>
      </c>
      <c r="B75" s="14">
        <f>'Lopsided Margins'!E75</f>
        <v>0.54995394020601285</v>
      </c>
      <c r="C75" s="17">
        <f>'Lopsided Margins'!F75</f>
        <v>0.4500460597939871</v>
      </c>
      <c r="E75" s="35">
        <v>73</v>
      </c>
      <c r="F75" s="38" t="e">
        <f t="shared" si="4"/>
        <v>#N/A</v>
      </c>
      <c r="G75" s="38" t="e">
        <f t="shared" si="5"/>
        <v>#N/A</v>
      </c>
      <c r="H75" s="18"/>
    </row>
    <row r="76" spans="1:8" ht="15.75" x14ac:dyDescent="0.25">
      <c r="A76" s="3">
        <v>74</v>
      </c>
      <c r="B76" s="14">
        <f>'Lopsided Margins'!E76</f>
        <v>0.67968114899465049</v>
      </c>
      <c r="C76" s="17">
        <f>'Lopsided Margins'!F76</f>
        <v>0.32031885100534951</v>
      </c>
      <c r="E76" s="35">
        <v>74</v>
      </c>
      <c r="F76" s="38" t="e">
        <f t="shared" si="4"/>
        <v>#N/A</v>
      </c>
      <c r="G76" s="38" t="e">
        <f t="shared" si="5"/>
        <v>#N/A</v>
      </c>
      <c r="H76" s="18"/>
    </row>
    <row r="77" spans="1:8" ht="15.75" x14ac:dyDescent="0.25">
      <c r="A77" s="3">
        <v>75</v>
      </c>
      <c r="B77" s="14">
        <f>'Lopsided Margins'!E77</f>
        <v>0.58961674632359562</v>
      </c>
      <c r="C77" s="17">
        <f>'Lopsided Margins'!F77</f>
        <v>0.41038325367640438</v>
      </c>
      <c r="E77" s="35">
        <v>75</v>
      </c>
      <c r="F77" s="38" t="e">
        <f t="shared" si="4"/>
        <v>#N/A</v>
      </c>
      <c r="G77" s="38" t="e">
        <f t="shared" si="5"/>
        <v>#N/A</v>
      </c>
      <c r="H77" s="18"/>
    </row>
    <row r="78" spans="1:8" ht="15.75" x14ac:dyDescent="0.25">
      <c r="A78" s="3">
        <v>76</v>
      </c>
      <c r="B78" s="14">
        <f>'Lopsided Margins'!E78</f>
        <v>0.517041916676101</v>
      </c>
      <c r="C78" s="17">
        <f>'Lopsided Margins'!F78</f>
        <v>0.482958083323899</v>
      </c>
      <c r="E78" s="35">
        <v>76</v>
      </c>
      <c r="F78" s="38" t="e">
        <f t="shared" si="4"/>
        <v>#N/A</v>
      </c>
      <c r="G78" s="38" t="e">
        <f t="shared" si="5"/>
        <v>#N/A</v>
      </c>
      <c r="H78" s="18"/>
    </row>
    <row r="79" spans="1:8" ht="15.75" x14ac:dyDescent="0.25">
      <c r="A79" s="3">
        <v>77</v>
      </c>
      <c r="B79" s="14">
        <f>'Lopsided Margins'!E79</f>
        <v>0.6154214650792621</v>
      </c>
      <c r="C79" s="17">
        <f>'Lopsided Margins'!F79</f>
        <v>0.3845785349207379</v>
      </c>
      <c r="E79" s="35">
        <v>77</v>
      </c>
      <c r="F79" s="38" t="e">
        <f t="shared" si="4"/>
        <v>#N/A</v>
      </c>
      <c r="G79" s="38" t="e">
        <f t="shared" si="5"/>
        <v>#N/A</v>
      </c>
      <c r="H79" s="18"/>
    </row>
    <row r="80" spans="1:8" ht="15.75" x14ac:dyDescent="0.25">
      <c r="A80" s="3">
        <v>78</v>
      </c>
      <c r="B80" s="14">
        <f>'Lopsided Margins'!E80</f>
        <v>0.37771600579414571</v>
      </c>
      <c r="C80" s="17">
        <f>'Lopsided Margins'!F80</f>
        <v>0.62228399420585434</v>
      </c>
      <c r="E80" s="35">
        <v>78</v>
      </c>
      <c r="F80" s="38" t="e">
        <f t="shared" si="4"/>
        <v>#N/A</v>
      </c>
      <c r="G80" s="38" t="e">
        <f t="shared" si="5"/>
        <v>#N/A</v>
      </c>
      <c r="H80" s="18"/>
    </row>
    <row r="81" spans="1:8" ht="15.75" x14ac:dyDescent="0.25">
      <c r="A81" s="3">
        <v>79</v>
      </c>
      <c r="B81" s="14">
        <f>'Lopsided Margins'!E81</f>
        <v>0.31249184738697799</v>
      </c>
      <c r="C81" s="17">
        <f>'Lopsided Margins'!F81</f>
        <v>0.68750815261302201</v>
      </c>
      <c r="E81" s="35">
        <v>79</v>
      </c>
      <c r="F81" s="38" t="e">
        <f t="shared" si="4"/>
        <v>#N/A</v>
      </c>
      <c r="G81" s="38" t="e">
        <f t="shared" si="5"/>
        <v>#N/A</v>
      </c>
      <c r="H81" s="18"/>
    </row>
    <row r="82" spans="1:8" ht="15.75" x14ac:dyDescent="0.25">
      <c r="A82" s="3">
        <v>80</v>
      </c>
      <c r="B82" s="14">
        <f>'Lopsided Margins'!E82</f>
        <v>0.51467614643099191</v>
      </c>
      <c r="C82" s="17">
        <f>'Lopsided Margins'!F82</f>
        <v>0.48532385356900803</v>
      </c>
      <c r="E82" s="35">
        <v>80</v>
      </c>
      <c r="F82" s="38" t="e">
        <f t="shared" si="4"/>
        <v>#N/A</v>
      </c>
      <c r="G82" s="38" t="e">
        <f t="shared" si="5"/>
        <v>#N/A</v>
      </c>
      <c r="H82" s="18"/>
    </row>
    <row r="83" spans="1:8" ht="15.75" x14ac:dyDescent="0.25">
      <c r="A83" s="3">
        <v>81</v>
      </c>
      <c r="B83" s="14">
        <f>'Lopsided Margins'!E83</f>
        <v>0.50407803013069097</v>
      </c>
      <c r="C83" s="17">
        <f>'Lopsided Margins'!F83</f>
        <v>0.49592196986930903</v>
      </c>
      <c r="E83" s="35">
        <v>81</v>
      </c>
      <c r="F83" s="38" t="e">
        <f t="shared" si="4"/>
        <v>#N/A</v>
      </c>
      <c r="G83" s="38" t="e">
        <f t="shared" si="5"/>
        <v>#N/A</v>
      </c>
      <c r="H83" s="18"/>
    </row>
    <row r="84" spans="1:8" ht="15.75" x14ac:dyDescent="0.25">
      <c r="A84" s="3">
        <v>82</v>
      </c>
      <c r="B84" s="14">
        <f>'Lopsided Margins'!E84</f>
        <v>0.71662373086831344</v>
      </c>
      <c r="C84" s="17">
        <f>'Lopsided Margins'!F84</f>
        <v>0.28337626913168662</v>
      </c>
      <c r="E84" s="35">
        <v>82</v>
      </c>
      <c r="F84" s="38" t="e">
        <f t="shared" si="4"/>
        <v>#N/A</v>
      </c>
      <c r="G84" s="38" t="e">
        <f t="shared" si="5"/>
        <v>#N/A</v>
      </c>
      <c r="H84" s="18"/>
    </row>
    <row r="85" spans="1:8" ht="15.75" x14ac:dyDescent="0.25">
      <c r="A85" s="3">
        <v>83</v>
      </c>
      <c r="B85" s="14">
        <f>'Lopsided Margins'!E85</f>
        <v>0.50567837674136884</v>
      </c>
      <c r="C85" s="17">
        <f>'Lopsided Margins'!F85</f>
        <v>0.49432162325863116</v>
      </c>
      <c r="E85" s="35">
        <v>83</v>
      </c>
      <c r="F85" s="38" t="e">
        <f t="shared" si="4"/>
        <v>#N/A</v>
      </c>
      <c r="G85" s="38" t="e">
        <f t="shared" si="5"/>
        <v>#N/A</v>
      </c>
      <c r="H85" s="18"/>
    </row>
    <row r="86" spans="1:8" ht="15.75" x14ac:dyDescent="0.25">
      <c r="A86" s="3">
        <v>84</v>
      </c>
      <c r="B86" s="14">
        <f>'Lopsided Margins'!E86</f>
        <v>0.49458970216980136</v>
      </c>
      <c r="C86" s="17">
        <f>'Lopsided Margins'!F86</f>
        <v>0.50541029783019864</v>
      </c>
      <c r="E86" s="35">
        <v>84</v>
      </c>
      <c r="F86" s="38" t="e">
        <f t="shared" si="4"/>
        <v>#N/A</v>
      </c>
      <c r="G86" s="38" t="e">
        <f t="shared" si="5"/>
        <v>#N/A</v>
      </c>
      <c r="H86" s="18"/>
    </row>
    <row r="87" spans="1:8" ht="15.75" x14ac:dyDescent="0.25">
      <c r="A87" s="3">
        <v>85</v>
      </c>
      <c r="B87" s="14">
        <f>'Lopsided Margins'!E87</f>
        <v>0.25415836589200952</v>
      </c>
      <c r="C87" s="17">
        <f>'Lopsided Margins'!F87</f>
        <v>0.74584163410799043</v>
      </c>
      <c r="E87" s="35">
        <v>85</v>
      </c>
      <c r="F87" s="38" t="e">
        <f t="shared" si="4"/>
        <v>#N/A</v>
      </c>
      <c r="G87" s="38" t="e">
        <f t="shared" si="5"/>
        <v>#N/A</v>
      </c>
      <c r="H87" s="18"/>
    </row>
    <row r="88" spans="1:8" ht="15.75" x14ac:dyDescent="0.25">
      <c r="A88" s="3">
        <v>86</v>
      </c>
      <c r="B88" s="14">
        <f>'Lopsided Margins'!E88</f>
        <v>0.42923436318404817</v>
      </c>
      <c r="C88" s="17">
        <f>'Lopsided Margins'!F88</f>
        <v>0.57076563681595183</v>
      </c>
      <c r="E88" s="35">
        <v>86</v>
      </c>
      <c r="F88" s="38" t="e">
        <f t="shared" si="4"/>
        <v>#N/A</v>
      </c>
      <c r="G88" s="38" t="e">
        <f t="shared" si="5"/>
        <v>#N/A</v>
      </c>
      <c r="H88" s="18"/>
    </row>
    <row r="89" spans="1:8" ht="15.75" x14ac:dyDescent="0.25">
      <c r="A89" s="3">
        <v>87</v>
      </c>
      <c r="B89" s="14">
        <f>'Lopsided Margins'!E89</f>
        <v>0.63127883981542521</v>
      </c>
      <c r="C89" s="17">
        <f>'Lopsided Margins'!F89</f>
        <v>0.36872116018457479</v>
      </c>
      <c r="E89" s="35">
        <v>87</v>
      </c>
      <c r="F89" s="38" t="e">
        <f t="shared" si="4"/>
        <v>#N/A</v>
      </c>
      <c r="G89" s="38" t="e">
        <f t="shared" si="5"/>
        <v>#N/A</v>
      </c>
      <c r="H89" s="18"/>
    </row>
    <row r="90" spans="1:8" ht="15.75" x14ac:dyDescent="0.25">
      <c r="A90" s="3">
        <v>88</v>
      </c>
      <c r="B90" s="14">
        <f>'Lopsided Margins'!E90</f>
        <v>0.42976386254533866</v>
      </c>
      <c r="C90" s="17">
        <f>'Lopsided Margins'!F90</f>
        <v>0.5702361374546614</v>
      </c>
      <c r="E90" s="35">
        <v>88</v>
      </c>
      <c r="F90" s="38" t="e">
        <f t="shared" si="4"/>
        <v>#N/A</v>
      </c>
      <c r="G90" s="38" t="e">
        <f t="shared" si="5"/>
        <v>#N/A</v>
      </c>
      <c r="H90" s="18"/>
    </row>
    <row r="91" spans="1:8" ht="15.75" x14ac:dyDescent="0.25">
      <c r="A91" s="3">
        <v>89</v>
      </c>
      <c r="B91" s="14">
        <f>'Lopsided Margins'!E91</f>
        <v>0.33809602924073767</v>
      </c>
      <c r="C91" s="17">
        <f>'Lopsided Margins'!F91</f>
        <v>0.66190397075926233</v>
      </c>
      <c r="E91" s="35">
        <v>89</v>
      </c>
      <c r="F91" s="38" t="e">
        <f t="shared" si="4"/>
        <v>#N/A</v>
      </c>
      <c r="G91" s="38" t="e">
        <f t="shared" si="5"/>
        <v>#N/A</v>
      </c>
      <c r="H91" s="18"/>
    </row>
    <row r="92" spans="1:8" ht="15.75" x14ac:dyDescent="0.25">
      <c r="A92" s="3">
        <v>90</v>
      </c>
      <c r="B92" s="14">
        <f>'Lopsided Margins'!E92</f>
        <v>0.37244950244060299</v>
      </c>
      <c r="C92" s="17">
        <f>'Lopsided Margins'!F92</f>
        <v>0.62755049755939696</v>
      </c>
      <c r="E92" s="35">
        <v>90</v>
      </c>
      <c r="F92" s="38" t="e">
        <f t="shared" si="4"/>
        <v>#N/A</v>
      </c>
      <c r="G92" s="38" t="e">
        <f t="shared" si="5"/>
        <v>#N/A</v>
      </c>
      <c r="H92" s="18"/>
    </row>
    <row r="93" spans="1:8" ht="15.75" x14ac:dyDescent="0.25">
      <c r="A93" s="3">
        <v>91</v>
      </c>
      <c r="B93" s="14">
        <f>'Lopsided Margins'!E93</f>
        <v>0.36989551499579337</v>
      </c>
      <c r="C93" s="17">
        <f>'Lopsided Margins'!F93</f>
        <v>0.63010448500420668</v>
      </c>
      <c r="E93" s="35">
        <v>91</v>
      </c>
      <c r="F93" s="38" t="e">
        <f t="shared" si="4"/>
        <v>#N/A</v>
      </c>
      <c r="G93" s="38" t="e">
        <f t="shared" si="5"/>
        <v>#N/A</v>
      </c>
      <c r="H93" s="18"/>
    </row>
    <row r="94" spans="1:8" ht="15.75" x14ac:dyDescent="0.25">
      <c r="A94" s="3">
        <v>92</v>
      </c>
      <c r="B94" s="14">
        <f>'Lopsided Margins'!E94</f>
        <v>0.49402773695321062</v>
      </c>
      <c r="C94" s="17">
        <f>'Lopsided Margins'!F94</f>
        <v>0.50597226304678944</v>
      </c>
      <c r="E94" s="35">
        <v>92</v>
      </c>
      <c r="F94" s="38" t="e">
        <f t="shared" si="4"/>
        <v>#N/A</v>
      </c>
      <c r="G94" s="38" t="e">
        <f t="shared" si="5"/>
        <v>#N/A</v>
      </c>
      <c r="H94" s="18"/>
    </row>
    <row r="95" spans="1:8" ht="15.75" x14ac:dyDescent="0.25">
      <c r="A95" s="3">
        <v>93</v>
      </c>
      <c r="B95" s="14">
        <f>'Lopsided Margins'!E95</f>
        <v>0.39437161281930128</v>
      </c>
      <c r="C95" s="17">
        <f>'Lopsided Margins'!F95</f>
        <v>0.60562838718069878</v>
      </c>
      <c r="E95" s="35">
        <v>93</v>
      </c>
      <c r="F95" s="38" t="e">
        <f t="shared" si="4"/>
        <v>#N/A</v>
      </c>
      <c r="G95" s="38" t="e">
        <f t="shared" si="5"/>
        <v>#N/A</v>
      </c>
      <c r="H95" s="18"/>
    </row>
    <row r="96" spans="1:8" ht="15.75" x14ac:dyDescent="0.25">
      <c r="A96" s="3">
        <v>94</v>
      </c>
      <c r="B96" s="14">
        <f>'Lopsided Margins'!E96</f>
        <v>0.69364270231511627</v>
      </c>
      <c r="C96" s="17">
        <f>'Lopsided Margins'!F96</f>
        <v>0.30635729768488373</v>
      </c>
      <c r="E96" s="35">
        <v>94</v>
      </c>
      <c r="F96" s="38" t="e">
        <f t="shared" si="4"/>
        <v>#N/A</v>
      </c>
      <c r="G96" s="38" t="e">
        <f t="shared" si="5"/>
        <v>#N/A</v>
      </c>
      <c r="H96" s="18"/>
    </row>
    <row r="97" spans="1:8" ht="15.75" x14ac:dyDescent="0.25">
      <c r="A97" s="3">
        <v>95</v>
      </c>
      <c r="B97" s="14">
        <f>'Lopsided Margins'!E97</f>
        <v>0.4159262059911859</v>
      </c>
      <c r="C97" s="17">
        <f>'Lopsided Margins'!F97</f>
        <v>0.5840737940088141</v>
      </c>
      <c r="E97" s="35">
        <v>95</v>
      </c>
      <c r="F97" s="38" t="e">
        <f t="shared" si="4"/>
        <v>#N/A</v>
      </c>
      <c r="G97" s="38" t="e">
        <f t="shared" si="5"/>
        <v>#N/A</v>
      </c>
      <c r="H97" s="18"/>
    </row>
    <row r="98" spans="1:8" ht="15.75" x14ac:dyDescent="0.25">
      <c r="A98" s="3">
        <v>96</v>
      </c>
      <c r="B98" s="14">
        <f>'Lopsided Margins'!E98</f>
        <v>0.50261904674751368</v>
      </c>
      <c r="C98" s="17">
        <f>'Lopsided Margins'!F98</f>
        <v>0.49738095325248638</v>
      </c>
      <c r="E98" s="35">
        <v>96</v>
      </c>
      <c r="F98" s="38" t="e">
        <f t="shared" si="4"/>
        <v>#N/A</v>
      </c>
      <c r="G98" s="38" t="e">
        <f t="shared" si="5"/>
        <v>#N/A</v>
      </c>
      <c r="H98" s="18"/>
    </row>
    <row r="99" spans="1:8" ht="15.75" x14ac:dyDescent="0.25">
      <c r="A99" s="3">
        <v>97</v>
      </c>
      <c r="B99" s="14">
        <f>'Lopsided Margins'!E99</f>
        <v>0.39927763842198566</v>
      </c>
      <c r="C99" s="17">
        <f>'Lopsided Margins'!F99</f>
        <v>0.60072236157801429</v>
      </c>
      <c r="E99" s="35">
        <v>97</v>
      </c>
      <c r="F99" s="38" t="e">
        <f t="shared" ref="F99:F112" si="6">INDEX($B$3:$B$3,MATCH(14,$D$3:$D$3,0))</f>
        <v>#N/A</v>
      </c>
      <c r="G99" s="38" t="e">
        <f t="shared" ref="G99:G112" si="7">INDEX($C$3:$C$3,MATCH(14,$D$3:$D$3,0))</f>
        <v>#N/A</v>
      </c>
      <c r="H99" s="18"/>
    </row>
    <row r="100" spans="1:8" ht="15.75" x14ac:dyDescent="0.25">
      <c r="A100" s="3">
        <v>98</v>
      </c>
      <c r="B100" s="14">
        <f>'Lopsided Margins'!E100</f>
        <v>0.34751339917004137</v>
      </c>
      <c r="C100" s="17">
        <f>'Lopsided Margins'!F100</f>
        <v>0.65248660082995869</v>
      </c>
      <c r="E100" s="35">
        <v>98</v>
      </c>
      <c r="F100" s="38" t="e">
        <f t="shared" si="6"/>
        <v>#N/A</v>
      </c>
      <c r="G100" s="38" t="e">
        <f t="shared" si="7"/>
        <v>#N/A</v>
      </c>
      <c r="H100" s="18"/>
    </row>
    <row r="101" spans="1:8" ht="15.75" x14ac:dyDescent="0.25">
      <c r="A101" s="3">
        <v>99</v>
      </c>
      <c r="B101" s="14">
        <f>'Lopsided Margins'!E101</f>
        <v>0.40007972261108715</v>
      </c>
      <c r="C101" s="17">
        <f>'Lopsided Margins'!F101</f>
        <v>0.59992027738891285</v>
      </c>
      <c r="E101" s="35">
        <v>99</v>
      </c>
      <c r="F101" s="38" t="e">
        <f t="shared" si="6"/>
        <v>#N/A</v>
      </c>
      <c r="G101" s="38" t="e">
        <f t="shared" si="7"/>
        <v>#N/A</v>
      </c>
      <c r="H101" s="18"/>
    </row>
    <row r="102" spans="1:8" ht="15.75" x14ac:dyDescent="0.25">
      <c r="A102" s="3">
        <v>100</v>
      </c>
      <c r="B102" s="14">
        <f>'Lopsided Margins'!E102</f>
        <v>0.37940727619000097</v>
      </c>
      <c r="C102" s="17">
        <f>'Lopsided Margins'!F102</f>
        <v>0.62059272380999908</v>
      </c>
      <c r="E102" s="35">
        <v>100</v>
      </c>
      <c r="F102" s="38" t="e">
        <f t="shared" si="6"/>
        <v>#N/A</v>
      </c>
      <c r="G102" s="38" t="e">
        <f t="shared" si="7"/>
        <v>#N/A</v>
      </c>
      <c r="H102" s="18"/>
    </row>
    <row r="103" spans="1:8" ht="15.75" x14ac:dyDescent="0.25">
      <c r="A103" s="3">
        <v>101</v>
      </c>
      <c r="B103" s="14">
        <f>'Lopsided Margins'!E103</f>
        <v>0.36425593575204612</v>
      </c>
      <c r="C103" s="17">
        <f>'Lopsided Margins'!F103</f>
        <v>0.63574406424795382</v>
      </c>
      <c r="E103" s="35">
        <v>101</v>
      </c>
      <c r="F103" s="38" t="e">
        <f t="shared" si="6"/>
        <v>#N/A</v>
      </c>
      <c r="G103" s="38" t="e">
        <f t="shared" si="7"/>
        <v>#N/A</v>
      </c>
      <c r="H103" s="18"/>
    </row>
    <row r="104" spans="1:8" ht="15.75" x14ac:dyDescent="0.25">
      <c r="A104" s="3">
        <v>102</v>
      </c>
      <c r="B104" s="14">
        <f>'Lopsided Margins'!E104</f>
        <v>0.4380872285286988</v>
      </c>
      <c r="C104" s="17">
        <f>'Lopsided Margins'!F104</f>
        <v>0.56191277147130114</v>
      </c>
      <c r="E104" s="35">
        <v>102</v>
      </c>
      <c r="F104" s="38" t="e">
        <f t="shared" si="6"/>
        <v>#N/A</v>
      </c>
      <c r="G104" s="38" t="e">
        <f t="shared" si="7"/>
        <v>#N/A</v>
      </c>
      <c r="H104" s="18"/>
    </row>
    <row r="105" spans="1:8" ht="15.75" x14ac:dyDescent="0.25">
      <c r="A105" s="3">
        <v>103</v>
      </c>
      <c r="B105" s="14">
        <f>'Lopsided Margins'!E105</f>
        <v>0.48174398954783981</v>
      </c>
      <c r="C105" s="17">
        <f>'Lopsided Margins'!F105</f>
        <v>0.51825601045216019</v>
      </c>
      <c r="E105" s="35">
        <v>103</v>
      </c>
      <c r="F105" s="38" t="e">
        <f t="shared" si="6"/>
        <v>#N/A</v>
      </c>
      <c r="G105" s="38" t="e">
        <f t="shared" si="7"/>
        <v>#N/A</v>
      </c>
      <c r="H105" s="18"/>
    </row>
    <row r="106" spans="1:8" ht="15.75" x14ac:dyDescent="0.25">
      <c r="A106" s="3">
        <v>104</v>
      </c>
      <c r="B106" s="14">
        <f>'Lopsided Margins'!E106</f>
        <v>0.38830754384626709</v>
      </c>
      <c r="C106" s="17">
        <f>'Lopsided Margins'!F106</f>
        <v>0.61169245615373291</v>
      </c>
      <c r="E106" s="35">
        <v>104</v>
      </c>
      <c r="F106" s="38" t="e">
        <f t="shared" si="6"/>
        <v>#N/A</v>
      </c>
      <c r="G106" s="38" t="e">
        <f t="shared" si="7"/>
        <v>#N/A</v>
      </c>
      <c r="H106" s="18"/>
    </row>
    <row r="107" spans="1:8" ht="15.75" x14ac:dyDescent="0.25">
      <c r="A107" s="3">
        <v>105</v>
      </c>
      <c r="B107" s="14">
        <f>'Lopsided Margins'!E107</f>
        <v>0.36012747547872664</v>
      </c>
      <c r="C107" s="17">
        <f>'Lopsided Margins'!F107</f>
        <v>0.6398725245212733</v>
      </c>
      <c r="E107" s="35">
        <v>105</v>
      </c>
      <c r="F107" s="38" t="e">
        <f t="shared" si="6"/>
        <v>#N/A</v>
      </c>
      <c r="G107" s="38" t="e">
        <f t="shared" si="7"/>
        <v>#N/A</v>
      </c>
      <c r="H107" s="18"/>
    </row>
    <row r="108" spans="1:8" ht="15.75" x14ac:dyDescent="0.25">
      <c r="A108" s="3">
        <v>106</v>
      </c>
      <c r="B108" s="14">
        <f>'Lopsided Margins'!E108</f>
        <v>0.38913902129205019</v>
      </c>
      <c r="C108" s="17">
        <f>'Lopsided Margins'!F108</f>
        <v>0.61086097870794975</v>
      </c>
      <c r="E108" s="35">
        <v>106</v>
      </c>
      <c r="F108" s="38" t="e">
        <f t="shared" si="6"/>
        <v>#N/A</v>
      </c>
      <c r="G108" s="38" t="e">
        <f t="shared" si="7"/>
        <v>#N/A</v>
      </c>
      <c r="H108" s="18"/>
    </row>
    <row r="109" spans="1:8" ht="15.75" x14ac:dyDescent="0.25">
      <c r="A109" s="3">
        <v>107</v>
      </c>
      <c r="B109" s="14">
        <f>'Lopsided Margins'!E109</f>
        <v>0.42169130874265448</v>
      </c>
      <c r="C109" s="17">
        <f>'Lopsided Margins'!F109</f>
        <v>0.57830869125734552</v>
      </c>
      <c r="E109" s="35">
        <v>107</v>
      </c>
      <c r="F109" s="38" t="e">
        <f t="shared" si="6"/>
        <v>#N/A</v>
      </c>
      <c r="G109" s="38" t="e">
        <f t="shared" si="7"/>
        <v>#N/A</v>
      </c>
      <c r="H109" s="18"/>
    </row>
    <row r="110" spans="1:8" ht="15.75" x14ac:dyDescent="0.25">
      <c r="A110" s="3">
        <v>108</v>
      </c>
      <c r="B110" s="14">
        <f>'Lopsided Margins'!E110</f>
        <v>0.40509038629428207</v>
      </c>
      <c r="C110" s="17">
        <f>'Lopsided Margins'!F110</f>
        <v>0.59490961370571793</v>
      </c>
      <c r="E110" s="35">
        <v>108</v>
      </c>
      <c r="F110" s="38" t="e">
        <f t="shared" si="6"/>
        <v>#N/A</v>
      </c>
      <c r="G110" s="38" t="e">
        <f t="shared" si="7"/>
        <v>#N/A</v>
      </c>
      <c r="H110" s="18"/>
    </row>
    <row r="111" spans="1:8" ht="15.75" x14ac:dyDescent="0.25">
      <c r="A111" s="3">
        <v>109</v>
      </c>
      <c r="B111" s="14">
        <f>'Lopsided Margins'!E111</f>
        <v>0.52928623520967666</v>
      </c>
      <c r="C111" s="17">
        <f>'Lopsided Margins'!F111</f>
        <v>0.47071376479032329</v>
      </c>
      <c r="E111" s="35">
        <v>109</v>
      </c>
      <c r="F111" s="38" t="e">
        <f t="shared" si="6"/>
        <v>#N/A</v>
      </c>
      <c r="G111" s="38" t="e">
        <f t="shared" si="7"/>
        <v>#N/A</v>
      </c>
      <c r="H111" s="18"/>
    </row>
    <row r="112" spans="1:8" ht="15.75" x14ac:dyDescent="0.25">
      <c r="A112" s="3">
        <v>110</v>
      </c>
      <c r="B112" s="14">
        <f>'Lopsided Margins'!E112</f>
        <v>0.42875598775016244</v>
      </c>
      <c r="C112" s="17">
        <f>'Lopsided Margins'!F112</f>
        <v>0.57124401224983756</v>
      </c>
      <c r="E112" s="35">
        <v>110</v>
      </c>
      <c r="F112" s="38" t="e">
        <f t="shared" si="6"/>
        <v>#N/A</v>
      </c>
      <c r="G112" s="38" t="e">
        <f t="shared" si="7"/>
        <v>#N/A</v>
      </c>
      <c r="H112" s="18"/>
    </row>
  </sheetData>
  <sheetProtection sheet="1"/>
  <mergeCells count="8">
    <mergeCell ref="J10:L10"/>
    <mergeCell ref="B1:C1"/>
    <mergeCell ref="I1:I2"/>
    <mergeCell ref="I3:I4"/>
    <mergeCell ref="I5:I6"/>
    <mergeCell ref="I8:L8"/>
    <mergeCell ref="J9:L9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3" width="10.140625" style="10" customWidth="1"/>
    <col min="4" max="4" width="12" style="10" customWidth="1"/>
    <col min="5" max="6" width="10.140625" style="10" customWidth="1"/>
    <col min="7" max="7" width="17.5703125" style="10" customWidth="1"/>
    <col min="8" max="8" width="10.140625" style="10" customWidth="1"/>
    <col min="9" max="9" width="9.28515625" style="10" customWidth="1"/>
    <col min="10" max="11" width="11.42578125" style="10" customWidth="1"/>
    <col min="12" max="12" width="9.140625" style="10" bestFit="1"/>
    <col min="13" max="13" width="27.7109375" style="10" customWidth="1"/>
    <col min="14" max="14" width="9" style="10" customWidth="1"/>
    <col min="15" max="15" width="20.28515625" style="10" customWidth="1"/>
    <col min="16" max="17" width="30.42578125" style="10" customWidth="1"/>
    <col min="18" max="18" width="9.140625" style="10" bestFit="1"/>
    <col min="19" max="16384" width="9.140625" style="10"/>
  </cols>
  <sheetData>
    <row r="1" spans="1:17" ht="16.5" customHeight="1" x14ac:dyDescent="0.25">
      <c r="A1" s="1"/>
      <c r="B1" s="63" t="s">
        <v>1</v>
      </c>
      <c r="C1" s="64"/>
      <c r="E1" s="65" t="s">
        <v>16</v>
      </c>
      <c r="F1" s="66"/>
      <c r="H1" s="65" t="s">
        <v>18</v>
      </c>
      <c r="I1" s="66"/>
      <c r="J1" s="65" t="s">
        <v>19</v>
      </c>
      <c r="K1" s="66"/>
      <c r="L1" s="18"/>
      <c r="O1" s="45" t="s">
        <v>19</v>
      </c>
      <c r="P1" s="45" t="s">
        <v>22</v>
      </c>
    </row>
    <row r="2" spans="1:17" ht="16.5" customHeight="1" x14ac:dyDescent="0.25">
      <c r="A2" s="2" t="s">
        <v>0</v>
      </c>
      <c r="B2" s="4" t="s">
        <v>2</v>
      </c>
      <c r="C2" s="15" t="s">
        <v>3</v>
      </c>
      <c r="D2" s="11" t="s">
        <v>4</v>
      </c>
      <c r="E2" s="4" t="s">
        <v>2</v>
      </c>
      <c r="F2" s="15" t="s">
        <v>3</v>
      </c>
      <c r="G2" s="11" t="s">
        <v>17</v>
      </c>
      <c r="H2" s="4" t="s">
        <v>2</v>
      </c>
      <c r="I2" s="15" t="s">
        <v>3</v>
      </c>
      <c r="J2" s="4" t="s">
        <v>2</v>
      </c>
      <c r="K2" s="15" t="s">
        <v>3</v>
      </c>
      <c r="L2" s="18"/>
      <c r="M2" s="53" t="s">
        <v>20</v>
      </c>
      <c r="N2" s="21" t="s">
        <v>2</v>
      </c>
      <c r="O2" s="46">
        <f>SUM(J2:J112)</f>
        <v>15201003.5</v>
      </c>
      <c r="P2" s="48">
        <f>O2/SUM(D2:D112)</f>
        <v>0.2716067487534341</v>
      </c>
      <c r="Q2" s="50"/>
    </row>
    <row r="3" spans="1:17" ht="16.5" customHeight="1" x14ac:dyDescent="0.25">
      <c r="A3" s="2">
        <v>1</v>
      </c>
      <c r="B3" s="6">
        <f>'Lopsided Margins'!B3</f>
        <v>258502</v>
      </c>
      <c r="C3" s="9">
        <f>'Lopsided Margins'!C3</f>
        <v>20654</v>
      </c>
      <c r="D3" s="12">
        <f t="shared" ref="D3:D34" si="0">SUM(B3:C3)</f>
        <v>279156</v>
      </c>
      <c r="E3" s="43">
        <f t="shared" ref="E3:E34" si="1">IF(MAX(B3:C3)=B3,0,B3)</f>
        <v>0</v>
      </c>
      <c r="F3" s="44">
        <f t="shared" ref="F3:F34" si="2">IF(MAX(B3:C3)=B3,C3,0)</f>
        <v>20654</v>
      </c>
      <c r="G3" s="12">
        <f t="shared" ref="G3:G34" si="3">D3/2</f>
        <v>139578</v>
      </c>
      <c r="H3" s="43">
        <f t="shared" ref="H3:H34" si="4">IF(MAX(B3:C3)=B3,B3-G3,0)</f>
        <v>118924</v>
      </c>
      <c r="I3" s="44">
        <f t="shared" ref="I3:I34" si="5">IF(MAX(B3:C3)=B3,0,C3-G3)</f>
        <v>0</v>
      </c>
      <c r="J3" s="43">
        <f t="shared" ref="J3:J34" si="6">MAX(E3,H3)</f>
        <v>118924</v>
      </c>
      <c r="K3" s="44">
        <f t="shared" ref="K3:K34" si="7">MAX(F3,I3)</f>
        <v>20654</v>
      </c>
      <c r="L3" s="18"/>
      <c r="M3" s="54"/>
      <c r="N3" s="22" t="s">
        <v>3</v>
      </c>
      <c r="O3" s="47">
        <f>SUM(K2:K112)</f>
        <v>12782475.5</v>
      </c>
      <c r="P3" s="49">
        <f>O3/SUM(D2:D112)</f>
        <v>0.22839325124656587</v>
      </c>
      <c r="Q3" s="50"/>
    </row>
    <row r="4" spans="1:17" ht="16.5" customHeight="1" x14ac:dyDescent="0.25">
      <c r="A4" s="3">
        <v>2</v>
      </c>
      <c r="B4" s="6">
        <f>'Lopsided Margins'!B4</f>
        <v>261320</v>
      </c>
      <c r="C4" s="9">
        <f>'Lopsided Margins'!C4</f>
        <v>174928</v>
      </c>
      <c r="D4" s="12">
        <f t="shared" si="0"/>
        <v>436248</v>
      </c>
      <c r="E4" s="6">
        <f t="shared" si="1"/>
        <v>0</v>
      </c>
      <c r="F4" s="9">
        <f t="shared" si="2"/>
        <v>174928</v>
      </c>
      <c r="G4" s="12">
        <f t="shared" si="3"/>
        <v>218124</v>
      </c>
      <c r="H4" s="6">
        <f t="shared" si="4"/>
        <v>43196</v>
      </c>
      <c r="I4" s="9">
        <f t="shared" si="5"/>
        <v>0</v>
      </c>
      <c r="J4" s="6">
        <f t="shared" si="6"/>
        <v>43196</v>
      </c>
      <c r="K4" s="9">
        <f t="shared" si="7"/>
        <v>174928</v>
      </c>
      <c r="L4" s="18"/>
    </row>
    <row r="5" spans="1:17" x14ac:dyDescent="0.25">
      <c r="A5" s="3">
        <v>3</v>
      </c>
      <c r="B5" s="6">
        <f>'Lopsided Margins'!B5</f>
        <v>265267</v>
      </c>
      <c r="C5" s="9">
        <f>'Lopsided Margins'!C5</f>
        <v>72758</v>
      </c>
      <c r="D5" s="12">
        <f t="shared" si="0"/>
        <v>338025</v>
      </c>
      <c r="E5" s="6">
        <f t="shared" si="1"/>
        <v>0</v>
      </c>
      <c r="F5" s="9">
        <f t="shared" si="2"/>
        <v>72758</v>
      </c>
      <c r="G5" s="12">
        <f t="shared" si="3"/>
        <v>169012.5</v>
      </c>
      <c r="H5" s="6">
        <f t="shared" si="4"/>
        <v>96254.5</v>
      </c>
      <c r="I5" s="9">
        <f t="shared" si="5"/>
        <v>0</v>
      </c>
      <c r="J5" s="6">
        <f t="shared" si="6"/>
        <v>96254.5</v>
      </c>
      <c r="K5" s="9">
        <f t="shared" si="7"/>
        <v>72758</v>
      </c>
      <c r="L5" s="18"/>
      <c r="M5" s="55" t="s">
        <v>8</v>
      </c>
      <c r="N5" s="56"/>
      <c r="O5" s="56"/>
      <c r="P5" s="57"/>
      <c r="Q5" s="50"/>
    </row>
    <row r="6" spans="1:17" x14ac:dyDescent="0.25">
      <c r="A6" s="3">
        <v>4</v>
      </c>
      <c r="B6" s="6">
        <f>'Lopsided Margins'!B6</f>
        <v>328745</v>
      </c>
      <c r="C6" s="9">
        <f>'Lopsided Margins'!C6</f>
        <v>19885</v>
      </c>
      <c r="D6" s="12">
        <f t="shared" si="0"/>
        <v>348630</v>
      </c>
      <c r="E6" s="6">
        <f t="shared" si="1"/>
        <v>0</v>
      </c>
      <c r="F6" s="9">
        <f t="shared" si="2"/>
        <v>19885</v>
      </c>
      <c r="G6" s="12">
        <f t="shared" si="3"/>
        <v>174315</v>
      </c>
      <c r="H6" s="6">
        <f t="shared" si="4"/>
        <v>154430</v>
      </c>
      <c r="I6" s="9">
        <f t="shared" si="5"/>
        <v>0</v>
      </c>
      <c r="J6" s="6">
        <f t="shared" si="6"/>
        <v>154430</v>
      </c>
      <c r="K6" s="9">
        <f t="shared" si="7"/>
        <v>19885</v>
      </c>
      <c r="L6" s="18"/>
      <c r="M6" s="19" t="str">
        <f>IF(MAX(P2:P3)=P2,N3,N2)</f>
        <v>Rep</v>
      </c>
      <c r="N6" s="58" t="s">
        <v>21</v>
      </c>
      <c r="O6" s="58"/>
      <c r="P6" s="59"/>
    </row>
    <row r="7" spans="1:17" ht="16.5" customHeight="1" x14ac:dyDescent="0.25">
      <c r="A7" s="3">
        <v>5</v>
      </c>
      <c r="B7" s="6">
        <f>'Lopsided Margins'!B7</f>
        <v>438662</v>
      </c>
      <c r="C7" s="9">
        <f>'Lopsided Margins'!C7</f>
        <v>126246</v>
      </c>
      <c r="D7" s="12">
        <f t="shared" si="0"/>
        <v>564908</v>
      </c>
      <c r="E7" s="6">
        <f t="shared" si="1"/>
        <v>0</v>
      </c>
      <c r="F7" s="9">
        <f t="shared" si="2"/>
        <v>126246</v>
      </c>
      <c r="G7" s="12">
        <f t="shared" si="3"/>
        <v>282454</v>
      </c>
      <c r="H7" s="6">
        <f t="shared" si="4"/>
        <v>156208</v>
      </c>
      <c r="I7" s="9">
        <f t="shared" si="5"/>
        <v>0</v>
      </c>
      <c r="J7" s="6">
        <f t="shared" si="6"/>
        <v>156208</v>
      </c>
      <c r="K7" s="9">
        <f t="shared" si="7"/>
        <v>126246</v>
      </c>
      <c r="L7" s="18"/>
      <c r="M7" s="20"/>
      <c r="N7" s="60">
        <f>(MAX(O2:O3)-MIN(O2:O3))/SUM(D2:D112)</f>
        <v>4.3213497506868252E-2</v>
      </c>
      <c r="O7" s="61"/>
      <c r="P7" s="62"/>
    </row>
    <row r="8" spans="1:17" x14ac:dyDescent="0.25">
      <c r="A8" s="3">
        <v>6</v>
      </c>
      <c r="B8" s="6">
        <f>'Lopsided Margins'!B8</f>
        <v>470863</v>
      </c>
      <c r="C8" s="9">
        <f>'Lopsided Margins'!C8</f>
        <v>102192</v>
      </c>
      <c r="D8" s="12">
        <f t="shared" si="0"/>
        <v>573055</v>
      </c>
      <c r="E8" s="6">
        <f t="shared" si="1"/>
        <v>0</v>
      </c>
      <c r="F8" s="9">
        <f t="shared" si="2"/>
        <v>102192</v>
      </c>
      <c r="G8" s="12">
        <f t="shared" si="3"/>
        <v>286527.5</v>
      </c>
      <c r="H8" s="6">
        <f t="shared" si="4"/>
        <v>184335.5</v>
      </c>
      <c r="I8" s="9">
        <f t="shared" si="5"/>
        <v>0</v>
      </c>
      <c r="J8" s="6">
        <f t="shared" si="6"/>
        <v>184335.5</v>
      </c>
      <c r="K8" s="9">
        <f t="shared" si="7"/>
        <v>102192</v>
      </c>
      <c r="L8" s="18"/>
    </row>
    <row r="9" spans="1:17" x14ac:dyDescent="0.25">
      <c r="A9" s="3">
        <v>7</v>
      </c>
      <c r="B9" s="6">
        <f>'Lopsided Margins'!B9</f>
        <v>463517</v>
      </c>
      <c r="C9" s="9">
        <f>'Lopsided Margins'!C9</f>
        <v>102015</v>
      </c>
      <c r="D9" s="12">
        <f t="shared" si="0"/>
        <v>565532</v>
      </c>
      <c r="E9" s="6">
        <f t="shared" si="1"/>
        <v>0</v>
      </c>
      <c r="F9" s="9">
        <f t="shared" si="2"/>
        <v>102015</v>
      </c>
      <c r="G9" s="12">
        <f t="shared" si="3"/>
        <v>282766</v>
      </c>
      <c r="H9" s="6">
        <f t="shared" si="4"/>
        <v>180751</v>
      </c>
      <c r="I9" s="9">
        <f t="shared" si="5"/>
        <v>0</v>
      </c>
      <c r="J9" s="6">
        <f t="shared" si="6"/>
        <v>180751</v>
      </c>
      <c r="K9" s="9">
        <f t="shared" si="7"/>
        <v>102015</v>
      </c>
      <c r="L9" s="18"/>
    </row>
    <row r="10" spans="1:17" x14ac:dyDescent="0.25">
      <c r="A10" s="3">
        <v>8</v>
      </c>
      <c r="B10" s="6">
        <f>'Lopsided Margins'!B10</f>
        <v>341385</v>
      </c>
      <c r="C10" s="9">
        <f>'Lopsided Margins'!C10</f>
        <v>88387</v>
      </c>
      <c r="D10" s="12">
        <f t="shared" si="0"/>
        <v>429772</v>
      </c>
      <c r="E10" s="6">
        <f t="shared" si="1"/>
        <v>0</v>
      </c>
      <c r="F10" s="9">
        <f t="shared" si="2"/>
        <v>88387</v>
      </c>
      <c r="G10" s="12">
        <f t="shared" si="3"/>
        <v>214886</v>
      </c>
      <c r="H10" s="6">
        <f t="shared" si="4"/>
        <v>126499</v>
      </c>
      <c r="I10" s="9">
        <f t="shared" si="5"/>
        <v>0</v>
      </c>
      <c r="J10" s="6">
        <f t="shared" si="6"/>
        <v>126499</v>
      </c>
      <c r="K10" s="9">
        <f t="shared" si="7"/>
        <v>88387</v>
      </c>
      <c r="L10" s="18"/>
    </row>
    <row r="11" spans="1:17" x14ac:dyDescent="0.25">
      <c r="A11" s="3">
        <v>9</v>
      </c>
      <c r="B11" s="6">
        <f>'Lopsided Margins'!B11</f>
        <v>311310</v>
      </c>
      <c r="C11" s="9">
        <f>'Lopsided Margins'!C11</f>
        <v>17291</v>
      </c>
      <c r="D11" s="12">
        <f t="shared" si="0"/>
        <v>328601</v>
      </c>
      <c r="E11" s="6">
        <f t="shared" si="1"/>
        <v>0</v>
      </c>
      <c r="F11" s="9">
        <f t="shared" si="2"/>
        <v>17291</v>
      </c>
      <c r="G11" s="12">
        <f t="shared" si="3"/>
        <v>164300.5</v>
      </c>
      <c r="H11" s="6">
        <f t="shared" si="4"/>
        <v>147009.5</v>
      </c>
      <c r="I11" s="9">
        <f t="shared" si="5"/>
        <v>0</v>
      </c>
      <c r="J11" s="6">
        <f t="shared" si="6"/>
        <v>147009.5</v>
      </c>
      <c r="K11" s="9">
        <f t="shared" si="7"/>
        <v>17291</v>
      </c>
      <c r="L11" s="18"/>
    </row>
    <row r="12" spans="1:17" x14ac:dyDescent="0.25">
      <c r="A12" s="3">
        <v>10</v>
      </c>
      <c r="B12" s="6">
        <f>'Lopsided Margins'!B12</f>
        <v>366472</v>
      </c>
      <c r="C12" s="9">
        <f>'Lopsided Margins'!C12</f>
        <v>198627</v>
      </c>
      <c r="D12" s="12">
        <f t="shared" si="0"/>
        <v>565099</v>
      </c>
      <c r="E12" s="6">
        <f t="shared" si="1"/>
        <v>0</v>
      </c>
      <c r="F12" s="9">
        <f t="shared" si="2"/>
        <v>198627</v>
      </c>
      <c r="G12" s="12">
        <f t="shared" si="3"/>
        <v>282549.5</v>
      </c>
      <c r="H12" s="6">
        <f t="shared" si="4"/>
        <v>83922.5</v>
      </c>
      <c r="I12" s="9">
        <f t="shared" si="5"/>
        <v>0</v>
      </c>
      <c r="J12" s="6">
        <f t="shared" si="6"/>
        <v>83922.5</v>
      </c>
      <c r="K12" s="9">
        <f t="shared" si="7"/>
        <v>198627</v>
      </c>
      <c r="L12" s="18"/>
    </row>
    <row r="13" spans="1:17" x14ac:dyDescent="0.25">
      <c r="A13" s="3">
        <v>11</v>
      </c>
      <c r="B13" s="6">
        <f>'Lopsided Margins'!B13</f>
        <v>353187</v>
      </c>
      <c r="C13" s="9">
        <f>'Lopsided Margins'!C13</f>
        <v>168158</v>
      </c>
      <c r="D13" s="12">
        <f t="shared" si="0"/>
        <v>521345</v>
      </c>
      <c r="E13" s="6">
        <f t="shared" si="1"/>
        <v>0</v>
      </c>
      <c r="F13" s="9">
        <f t="shared" si="2"/>
        <v>168158</v>
      </c>
      <c r="G13" s="12">
        <f t="shared" si="3"/>
        <v>260672.5</v>
      </c>
      <c r="H13" s="6">
        <f t="shared" si="4"/>
        <v>92514.5</v>
      </c>
      <c r="I13" s="9">
        <f t="shared" si="5"/>
        <v>0</v>
      </c>
      <c r="J13" s="6">
        <f t="shared" si="6"/>
        <v>92514.5</v>
      </c>
      <c r="K13" s="9">
        <f t="shared" si="7"/>
        <v>168158</v>
      </c>
      <c r="L13" s="18"/>
    </row>
    <row r="14" spans="1:17" x14ac:dyDescent="0.25">
      <c r="A14" s="3">
        <v>12</v>
      </c>
      <c r="B14" s="6">
        <f>'Lopsided Margins'!B14</f>
        <v>313082</v>
      </c>
      <c r="C14" s="9">
        <f>'Lopsided Margins'!C14</f>
        <v>125555</v>
      </c>
      <c r="D14" s="12">
        <f t="shared" si="0"/>
        <v>438637</v>
      </c>
      <c r="E14" s="6">
        <f t="shared" si="1"/>
        <v>0</v>
      </c>
      <c r="F14" s="9">
        <f t="shared" si="2"/>
        <v>125555</v>
      </c>
      <c r="G14" s="12">
        <f t="shared" si="3"/>
        <v>219318.5</v>
      </c>
      <c r="H14" s="6">
        <f t="shared" si="4"/>
        <v>93763.5</v>
      </c>
      <c r="I14" s="9">
        <f t="shared" si="5"/>
        <v>0</v>
      </c>
      <c r="J14" s="6">
        <f t="shared" si="6"/>
        <v>93763.5</v>
      </c>
      <c r="K14" s="9">
        <f t="shared" si="7"/>
        <v>125555</v>
      </c>
      <c r="L14" s="18"/>
    </row>
    <row r="15" spans="1:17" x14ac:dyDescent="0.25">
      <c r="A15" s="3">
        <v>13</v>
      </c>
      <c r="B15" s="6">
        <f>'Lopsided Margins'!B15</f>
        <v>303076</v>
      </c>
      <c r="C15" s="9">
        <f>'Lopsided Margins'!C15</f>
        <v>144266</v>
      </c>
      <c r="D15" s="12">
        <f t="shared" si="0"/>
        <v>447342</v>
      </c>
      <c r="E15" s="6">
        <f t="shared" si="1"/>
        <v>0</v>
      </c>
      <c r="F15" s="9">
        <f t="shared" si="2"/>
        <v>144266</v>
      </c>
      <c r="G15" s="12">
        <f t="shared" si="3"/>
        <v>223671</v>
      </c>
      <c r="H15" s="6">
        <f t="shared" si="4"/>
        <v>79405</v>
      </c>
      <c r="I15" s="9">
        <f t="shared" si="5"/>
        <v>0</v>
      </c>
      <c r="J15" s="6">
        <f t="shared" si="6"/>
        <v>79405</v>
      </c>
      <c r="K15" s="9">
        <f t="shared" si="7"/>
        <v>144266</v>
      </c>
      <c r="L15" s="18"/>
    </row>
    <row r="16" spans="1:17" x14ac:dyDescent="0.25">
      <c r="A16" s="3">
        <v>14</v>
      </c>
      <c r="B16" s="6">
        <f>'Lopsided Margins'!B16</f>
        <v>306099</v>
      </c>
      <c r="C16" s="9">
        <f>'Lopsided Margins'!C16</f>
        <v>104625</v>
      </c>
      <c r="D16" s="12">
        <f t="shared" si="0"/>
        <v>410724</v>
      </c>
      <c r="E16" s="6">
        <f t="shared" si="1"/>
        <v>0</v>
      </c>
      <c r="F16" s="9">
        <f t="shared" si="2"/>
        <v>104625</v>
      </c>
      <c r="G16" s="12">
        <f t="shared" si="3"/>
        <v>205362</v>
      </c>
      <c r="H16" s="6">
        <f t="shared" si="4"/>
        <v>100737</v>
      </c>
      <c r="I16" s="9">
        <f t="shared" si="5"/>
        <v>0</v>
      </c>
      <c r="J16" s="6">
        <f t="shared" si="6"/>
        <v>100737</v>
      </c>
      <c r="K16" s="9">
        <f t="shared" si="7"/>
        <v>104625</v>
      </c>
      <c r="L16" s="18"/>
    </row>
    <row r="17" spans="1:12" x14ac:dyDescent="0.25">
      <c r="A17" s="3">
        <v>15</v>
      </c>
      <c r="B17" s="6">
        <f>'Lopsided Margins'!B17</f>
        <v>270884</v>
      </c>
      <c r="C17" s="9">
        <f>'Lopsided Margins'!C17</f>
        <v>173183</v>
      </c>
      <c r="D17" s="12">
        <f t="shared" si="0"/>
        <v>444067</v>
      </c>
      <c r="E17" s="6">
        <f t="shared" si="1"/>
        <v>0</v>
      </c>
      <c r="F17" s="9">
        <f t="shared" si="2"/>
        <v>173183</v>
      </c>
      <c r="G17" s="12">
        <f t="shared" si="3"/>
        <v>222033.5</v>
      </c>
      <c r="H17" s="6">
        <f t="shared" si="4"/>
        <v>48850.5</v>
      </c>
      <c r="I17" s="9">
        <f t="shared" si="5"/>
        <v>0</v>
      </c>
      <c r="J17" s="6">
        <f t="shared" si="6"/>
        <v>48850.5</v>
      </c>
      <c r="K17" s="9">
        <f t="shared" si="7"/>
        <v>173183</v>
      </c>
      <c r="L17" s="18"/>
    </row>
    <row r="18" spans="1:12" x14ac:dyDescent="0.25">
      <c r="A18" s="3">
        <v>16</v>
      </c>
      <c r="B18" s="6">
        <f>'Lopsided Margins'!B18</f>
        <v>405317</v>
      </c>
      <c r="C18" s="9">
        <f>'Lopsided Margins'!C18</f>
        <v>123360</v>
      </c>
      <c r="D18" s="12">
        <f t="shared" si="0"/>
        <v>528677</v>
      </c>
      <c r="E18" s="6">
        <f t="shared" si="1"/>
        <v>0</v>
      </c>
      <c r="F18" s="9">
        <f t="shared" si="2"/>
        <v>123360</v>
      </c>
      <c r="G18" s="12">
        <f t="shared" si="3"/>
        <v>264338.5</v>
      </c>
      <c r="H18" s="6">
        <f t="shared" si="4"/>
        <v>140978.5</v>
      </c>
      <c r="I18" s="9">
        <f t="shared" si="5"/>
        <v>0</v>
      </c>
      <c r="J18" s="6">
        <f t="shared" si="6"/>
        <v>140978.5</v>
      </c>
      <c r="K18" s="9">
        <f t="shared" si="7"/>
        <v>123360</v>
      </c>
      <c r="L18" s="18"/>
    </row>
    <row r="19" spans="1:12" x14ac:dyDescent="0.25">
      <c r="A19" s="3">
        <v>17</v>
      </c>
      <c r="B19" s="6">
        <f>'Lopsided Margins'!B19</f>
        <v>334631</v>
      </c>
      <c r="C19" s="9">
        <f>'Lopsided Margins'!C19</f>
        <v>153279</v>
      </c>
      <c r="D19" s="12">
        <f t="shared" si="0"/>
        <v>487910</v>
      </c>
      <c r="E19" s="6">
        <f t="shared" si="1"/>
        <v>0</v>
      </c>
      <c r="F19" s="9">
        <f t="shared" si="2"/>
        <v>153279</v>
      </c>
      <c r="G19" s="12">
        <f t="shared" si="3"/>
        <v>243955</v>
      </c>
      <c r="H19" s="6">
        <f t="shared" si="4"/>
        <v>90676</v>
      </c>
      <c r="I19" s="9">
        <f t="shared" si="5"/>
        <v>0</v>
      </c>
      <c r="J19" s="6">
        <f t="shared" si="6"/>
        <v>90676</v>
      </c>
      <c r="K19" s="9">
        <f t="shared" si="7"/>
        <v>153279</v>
      </c>
      <c r="L19" s="18"/>
    </row>
    <row r="20" spans="1:12" x14ac:dyDescent="0.25">
      <c r="A20" s="3">
        <v>18</v>
      </c>
      <c r="B20" s="6">
        <f>'Lopsided Margins'!B20</f>
        <v>491476</v>
      </c>
      <c r="C20" s="9">
        <f>'Lopsided Margins'!C20</f>
        <v>126756</v>
      </c>
      <c r="D20" s="12">
        <f t="shared" si="0"/>
        <v>618232</v>
      </c>
      <c r="E20" s="6">
        <f t="shared" si="1"/>
        <v>0</v>
      </c>
      <c r="F20" s="9">
        <f t="shared" si="2"/>
        <v>126756</v>
      </c>
      <c r="G20" s="12">
        <f t="shared" si="3"/>
        <v>309116</v>
      </c>
      <c r="H20" s="6">
        <f t="shared" si="4"/>
        <v>182360</v>
      </c>
      <c r="I20" s="9">
        <f t="shared" si="5"/>
        <v>0</v>
      </c>
      <c r="J20" s="6">
        <f t="shared" si="6"/>
        <v>182360</v>
      </c>
      <c r="K20" s="9">
        <f t="shared" si="7"/>
        <v>126756</v>
      </c>
      <c r="L20" s="18"/>
    </row>
    <row r="21" spans="1:12" x14ac:dyDescent="0.25">
      <c r="A21" s="3">
        <v>19</v>
      </c>
      <c r="B21" s="6">
        <f>'Lopsided Margins'!B21</f>
        <v>412797</v>
      </c>
      <c r="C21" s="9">
        <f>'Lopsided Margins'!C21</f>
        <v>235189</v>
      </c>
      <c r="D21" s="12">
        <f t="shared" si="0"/>
        <v>647986</v>
      </c>
      <c r="E21" s="6">
        <f t="shared" si="1"/>
        <v>0</v>
      </c>
      <c r="F21" s="9">
        <f t="shared" si="2"/>
        <v>235189</v>
      </c>
      <c r="G21" s="12">
        <f t="shared" si="3"/>
        <v>323993</v>
      </c>
      <c r="H21" s="6">
        <f t="shared" si="4"/>
        <v>88804</v>
      </c>
      <c r="I21" s="9">
        <f t="shared" si="5"/>
        <v>0</v>
      </c>
      <c r="J21" s="6">
        <f t="shared" si="6"/>
        <v>88804</v>
      </c>
      <c r="K21" s="9">
        <f t="shared" si="7"/>
        <v>235189</v>
      </c>
      <c r="L21" s="18"/>
    </row>
    <row r="22" spans="1:12" x14ac:dyDescent="0.25">
      <c r="A22" s="3">
        <v>20</v>
      </c>
      <c r="B22" s="6">
        <f>'Lopsided Margins'!B22</f>
        <v>349902</v>
      </c>
      <c r="C22" s="9">
        <f>'Lopsided Margins'!C22</f>
        <v>284833</v>
      </c>
      <c r="D22" s="12">
        <f t="shared" si="0"/>
        <v>634735</v>
      </c>
      <c r="E22" s="6">
        <f t="shared" si="1"/>
        <v>0</v>
      </c>
      <c r="F22" s="9">
        <f t="shared" si="2"/>
        <v>284833</v>
      </c>
      <c r="G22" s="12">
        <f t="shared" si="3"/>
        <v>317367.5</v>
      </c>
      <c r="H22" s="6">
        <f t="shared" si="4"/>
        <v>32534.5</v>
      </c>
      <c r="I22" s="9">
        <f t="shared" si="5"/>
        <v>0</v>
      </c>
      <c r="J22" s="6">
        <f t="shared" si="6"/>
        <v>32534.5</v>
      </c>
      <c r="K22" s="9">
        <f t="shared" si="7"/>
        <v>284833</v>
      </c>
      <c r="L22" s="18"/>
    </row>
    <row r="23" spans="1:12" x14ac:dyDescent="0.25">
      <c r="A23" s="3">
        <v>21</v>
      </c>
      <c r="B23" s="6">
        <f>'Lopsided Margins'!B23</f>
        <v>259240</v>
      </c>
      <c r="C23" s="9">
        <f>'Lopsided Margins'!C23</f>
        <v>241843</v>
      </c>
      <c r="D23" s="12">
        <f t="shared" si="0"/>
        <v>501083</v>
      </c>
      <c r="E23" s="6">
        <f t="shared" si="1"/>
        <v>0</v>
      </c>
      <c r="F23" s="9">
        <f t="shared" si="2"/>
        <v>241843</v>
      </c>
      <c r="G23" s="12">
        <f t="shared" si="3"/>
        <v>250541.5</v>
      </c>
      <c r="H23" s="6">
        <f t="shared" si="4"/>
        <v>8698.5</v>
      </c>
      <c r="I23" s="9">
        <f t="shared" si="5"/>
        <v>0</v>
      </c>
      <c r="J23" s="6">
        <f t="shared" si="6"/>
        <v>8698.5</v>
      </c>
      <c r="K23" s="9">
        <f t="shared" si="7"/>
        <v>241843</v>
      </c>
      <c r="L23" s="18"/>
    </row>
    <row r="24" spans="1:12" x14ac:dyDescent="0.25">
      <c r="A24" s="3">
        <v>22</v>
      </c>
      <c r="B24" s="6">
        <f>'Lopsided Margins'!B24</f>
        <v>309321</v>
      </c>
      <c r="C24" s="9">
        <f>'Lopsided Margins'!C24</f>
        <v>339589</v>
      </c>
      <c r="D24" s="12">
        <f t="shared" si="0"/>
        <v>648910</v>
      </c>
      <c r="E24" s="6">
        <f t="shared" si="1"/>
        <v>309321</v>
      </c>
      <c r="F24" s="9">
        <f t="shared" si="2"/>
        <v>0</v>
      </c>
      <c r="G24" s="12">
        <f t="shared" si="3"/>
        <v>324455</v>
      </c>
      <c r="H24" s="6">
        <f t="shared" si="4"/>
        <v>0</v>
      </c>
      <c r="I24" s="9">
        <f t="shared" si="5"/>
        <v>15134</v>
      </c>
      <c r="J24" s="6">
        <f t="shared" si="6"/>
        <v>309321</v>
      </c>
      <c r="K24" s="9">
        <f t="shared" si="7"/>
        <v>15134</v>
      </c>
      <c r="L24" s="18"/>
    </row>
    <row r="25" spans="1:12" x14ac:dyDescent="0.25">
      <c r="A25" s="3">
        <v>23</v>
      </c>
      <c r="B25" s="6">
        <f>'Lopsided Margins'!B25</f>
        <v>291695</v>
      </c>
      <c r="C25" s="9">
        <f>'Lopsided Margins'!C25</f>
        <v>187546</v>
      </c>
      <c r="D25" s="12">
        <f t="shared" si="0"/>
        <v>479241</v>
      </c>
      <c r="E25" s="6">
        <f t="shared" si="1"/>
        <v>0</v>
      </c>
      <c r="F25" s="9">
        <f t="shared" si="2"/>
        <v>187546</v>
      </c>
      <c r="G25" s="12">
        <f t="shared" si="3"/>
        <v>239620.5</v>
      </c>
      <c r="H25" s="6">
        <f t="shared" si="4"/>
        <v>52074.5</v>
      </c>
      <c r="I25" s="9">
        <f t="shared" si="5"/>
        <v>0</v>
      </c>
      <c r="J25" s="6">
        <f t="shared" si="6"/>
        <v>52074.5</v>
      </c>
      <c r="K25" s="9">
        <f t="shared" si="7"/>
        <v>187546</v>
      </c>
      <c r="L25" s="18"/>
    </row>
    <row r="26" spans="1:12" x14ac:dyDescent="0.25">
      <c r="A26" s="3">
        <v>24</v>
      </c>
      <c r="B26" s="6">
        <f>'Lopsided Margins'!B26</f>
        <v>305861</v>
      </c>
      <c r="C26" s="9">
        <f>'Lopsided Margins'!C26</f>
        <v>223265</v>
      </c>
      <c r="D26" s="12">
        <f t="shared" si="0"/>
        <v>529126</v>
      </c>
      <c r="E26" s="6">
        <f t="shared" si="1"/>
        <v>0</v>
      </c>
      <c r="F26" s="9">
        <f t="shared" si="2"/>
        <v>223265</v>
      </c>
      <c r="G26" s="12">
        <f t="shared" si="3"/>
        <v>264563</v>
      </c>
      <c r="H26" s="6">
        <f t="shared" si="4"/>
        <v>41298</v>
      </c>
      <c r="I26" s="9">
        <f t="shared" si="5"/>
        <v>0</v>
      </c>
      <c r="J26" s="6">
        <f t="shared" si="6"/>
        <v>41298</v>
      </c>
      <c r="K26" s="9">
        <f t="shared" si="7"/>
        <v>223265</v>
      </c>
      <c r="L26" s="18"/>
    </row>
    <row r="27" spans="1:12" x14ac:dyDescent="0.25">
      <c r="A27" s="3">
        <v>25</v>
      </c>
      <c r="B27" s="6">
        <f>'Lopsided Margins'!B27</f>
        <v>275148</v>
      </c>
      <c r="C27" s="9">
        <f>'Lopsided Margins'!C27</f>
        <v>168470</v>
      </c>
      <c r="D27" s="12">
        <f t="shared" si="0"/>
        <v>443618</v>
      </c>
      <c r="E27" s="6">
        <f t="shared" si="1"/>
        <v>0</v>
      </c>
      <c r="F27" s="9">
        <f t="shared" si="2"/>
        <v>168470</v>
      </c>
      <c r="G27" s="12">
        <f t="shared" si="3"/>
        <v>221809</v>
      </c>
      <c r="H27" s="6">
        <f t="shared" si="4"/>
        <v>53339</v>
      </c>
      <c r="I27" s="9">
        <f t="shared" si="5"/>
        <v>0</v>
      </c>
      <c r="J27" s="6">
        <f t="shared" si="6"/>
        <v>53339</v>
      </c>
      <c r="K27" s="9">
        <f t="shared" si="7"/>
        <v>168470</v>
      </c>
      <c r="L27" s="18"/>
    </row>
    <row r="28" spans="1:12" x14ac:dyDescent="0.25">
      <c r="A28" s="3">
        <v>26</v>
      </c>
      <c r="B28" s="6">
        <f>'Lopsided Margins'!B28</f>
        <v>312525</v>
      </c>
      <c r="C28" s="9">
        <f>'Lopsided Margins'!C28</f>
        <v>129982</v>
      </c>
      <c r="D28" s="12">
        <f t="shared" si="0"/>
        <v>442507</v>
      </c>
      <c r="E28" s="6">
        <f t="shared" si="1"/>
        <v>0</v>
      </c>
      <c r="F28" s="9">
        <f t="shared" si="2"/>
        <v>129982</v>
      </c>
      <c r="G28" s="12">
        <f t="shared" si="3"/>
        <v>221253.5</v>
      </c>
      <c r="H28" s="6">
        <f t="shared" si="4"/>
        <v>91271.5</v>
      </c>
      <c r="I28" s="9">
        <f t="shared" si="5"/>
        <v>0</v>
      </c>
      <c r="J28" s="6">
        <f t="shared" si="6"/>
        <v>91271.5</v>
      </c>
      <c r="K28" s="9">
        <f t="shared" si="7"/>
        <v>129982</v>
      </c>
      <c r="L28" s="18"/>
    </row>
    <row r="29" spans="1:12" x14ac:dyDescent="0.25">
      <c r="A29" s="3">
        <v>27</v>
      </c>
      <c r="B29" s="6">
        <f>'Lopsided Margins'!B29</f>
        <v>281073</v>
      </c>
      <c r="C29" s="9">
        <f>'Lopsided Margins'!C29</f>
        <v>271239</v>
      </c>
      <c r="D29" s="12">
        <f t="shared" si="0"/>
        <v>552312</v>
      </c>
      <c r="E29" s="6">
        <f t="shared" si="1"/>
        <v>0</v>
      </c>
      <c r="F29" s="9">
        <f t="shared" si="2"/>
        <v>271239</v>
      </c>
      <c r="G29" s="12">
        <f t="shared" si="3"/>
        <v>276156</v>
      </c>
      <c r="H29" s="6">
        <f t="shared" si="4"/>
        <v>4917</v>
      </c>
      <c r="I29" s="9">
        <f t="shared" si="5"/>
        <v>0</v>
      </c>
      <c r="J29" s="6">
        <f t="shared" si="6"/>
        <v>4917</v>
      </c>
      <c r="K29" s="9">
        <f t="shared" si="7"/>
        <v>271239</v>
      </c>
      <c r="L29" s="18"/>
    </row>
    <row r="30" spans="1:12" x14ac:dyDescent="0.25">
      <c r="A30" s="3">
        <v>28</v>
      </c>
      <c r="B30" s="6">
        <f>'Lopsided Margins'!B30</f>
        <v>251831</v>
      </c>
      <c r="C30" s="9">
        <f>'Lopsided Margins'!C30</f>
        <v>229455</v>
      </c>
      <c r="D30" s="12">
        <f t="shared" si="0"/>
        <v>481286</v>
      </c>
      <c r="E30" s="6">
        <f t="shared" si="1"/>
        <v>0</v>
      </c>
      <c r="F30" s="9">
        <f t="shared" si="2"/>
        <v>229455</v>
      </c>
      <c r="G30" s="12">
        <f t="shared" si="3"/>
        <v>240643</v>
      </c>
      <c r="H30" s="6">
        <f t="shared" si="4"/>
        <v>11188</v>
      </c>
      <c r="I30" s="9">
        <f t="shared" si="5"/>
        <v>0</v>
      </c>
      <c r="J30" s="6">
        <f t="shared" si="6"/>
        <v>11188</v>
      </c>
      <c r="K30" s="9">
        <f t="shared" si="7"/>
        <v>229455</v>
      </c>
      <c r="L30" s="18"/>
    </row>
    <row r="31" spans="1:12" x14ac:dyDescent="0.25">
      <c r="A31" s="3">
        <v>29</v>
      </c>
      <c r="B31" s="6">
        <f>'Lopsided Margins'!B31</f>
        <v>238070</v>
      </c>
      <c r="C31" s="9">
        <f>'Lopsided Margins'!C31</f>
        <v>218638</v>
      </c>
      <c r="D31" s="12">
        <f t="shared" si="0"/>
        <v>456708</v>
      </c>
      <c r="E31" s="6">
        <f t="shared" si="1"/>
        <v>0</v>
      </c>
      <c r="F31" s="9">
        <f t="shared" si="2"/>
        <v>218638</v>
      </c>
      <c r="G31" s="12">
        <f t="shared" si="3"/>
        <v>228354</v>
      </c>
      <c r="H31" s="6">
        <f t="shared" si="4"/>
        <v>9716</v>
      </c>
      <c r="I31" s="9">
        <f t="shared" si="5"/>
        <v>0</v>
      </c>
      <c r="J31" s="6">
        <f t="shared" si="6"/>
        <v>9716</v>
      </c>
      <c r="K31" s="9">
        <f t="shared" si="7"/>
        <v>218638</v>
      </c>
      <c r="L31" s="18"/>
    </row>
    <row r="32" spans="1:12" x14ac:dyDescent="0.25">
      <c r="A32" s="3">
        <v>30</v>
      </c>
      <c r="B32" s="6">
        <f>'Lopsided Margins'!B32</f>
        <v>230506</v>
      </c>
      <c r="C32" s="9">
        <f>'Lopsided Margins'!C32</f>
        <v>290674</v>
      </c>
      <c r="D32" s="12">
        <f t="shared" si="0"/>
        <v>521180</v>
      </c>
      <c r="E32" s="6">
        <f t="shared" si="1"/>
        <v>230506</v>
      </c>
      <c r="F32" s="9">
        <f t="shared" si="2"/>
        <v>0</v>
      </c>
      <c r="G32" s="12">
        <f t="shared" si="3"/>
        <v>260590</v>
      </c>
      <c r="H32" s="6">
        <f t="shared" si="4"/>
        <v>0</v>
      </c>
      <c r="I32" s="9">
        <f t="shared" si="5"/>
        <v>30084</v>
      </c>
      <c r="J32" s="6">
        <f t="shared" si="6"/>
        <v>230506</v>
      </c>
      <c r="K32" s="9">
        <f t="shared" si="7"/>
        <v>30084</v>
      </c>
      <c r="L32" s="18"/>
    </row>
    <row r="33" spans="1:12" x14ac:dyDescent="0.25">
      <c r="A33" s="3">
        <v>31</v>
      </c>
      <c r="B33" s="6">
        <f>'Lopsided Margins'!B33</f>
        <v>275393</v>
      </c>
      <c r="C33" s="9">
        <f>'Lopsided Margins'!C33</f>
        <v>235646</v>
      </c>
      <c r="D33" s="12">
        <f t="shared" si="0"/>
        <v>511039</v>
      </c>
      <c r="E33" s="6">
        <f t="shared" si="1"/>
        <v>0</v>
      </c>
      <c r="F33" s="9">
        <f t="shared" si="2"/>
        <v>235646</v>
      </c>
      <c r="G33" s="12">
        <f t="shared" si="3"/>
        <v>255519.5</v>
      </c>
      <c r="H33" s="6">
        <f t="shared" si="4"/>
        <v>19873.5</v>
      </c>
      <c r="I33" s="9">
        <f t="shared" si="5"/>
        <v>0</v>
      </c>
      <c r="J33" s="6">
        <f t="shared" si="6"/>
        <v>19873.5</v>
      </c>
      <c r="K33" s="9">
        <f t="shared" si="7"/>
        <v>235646</v>
      </c>
      <c r="L33" s="18"/>
    </row>
    <row r="34" spans="1:12" x14ac:dyDescent="0.25">
      <c r="A34" s="3">
        <v>32</v>
      </c>
      <c r="B34" s="6">
        <f>'Lopsided Margins'!B34</f>
        <v>360998</v>
      </c>
      <c r="C34" s="9">
        <f>'Lopsided Margins'!C34</f>
        <v>108735</v>
      </c>
      <c r="D34" s="12">
        <f t="shared" si="0"/>
        <v>469733</v>
      </c>
      <c r="E34" s="6">
        <f t="shared" si="1"/>
        <v>0</v>
      </c>
      <c r="F34" s="9">
        <f t="shared" si="2"/>
        <v>108735</v>
      </c>
      <c r="G34" s="12">
        <f t="shared" si="3"/>
        <v>234866.5</v>
      </c>
      <c r="H34" s="6">
        <f t="shared" si="4"/>
        <v>126131.5</v>
      </c>
      <c r="I34" s="9">
        <f t="shared" si="5"/>
        <v>0</v>
      </c>
      <c r="J34" s="6">
        <f t="shared" si="6"/>
        <v>126131.5</v>
      </c>
      <c r="K34" s="9">
        <f t="shared" si="7"/>
        <v>108735</v>
      </c>
      <c r="L34" s="18"/>
    </row>
    <row r="35" spans="1:12" x14ac:dyDescent="0.25">
      <c r="A35" s="3">
        <v>33</v>
      </c>
      <c r="B35" s="6">
        <f>'Lopsided Margins'!B35</f>
        <v>420621</v>
      </c>
      <c r="C35" s="9">
        <f>'Lopsided Margins'!C35</f>
        <v>167901</v>
      </c>
      <c r="D35" s="12">
        <f t="shared" ref="D35:D66" si="8">SUM(B35:C35)</f>
        <v>588522</v>
      </c>
      <c r="E35" s="6">
        <f t="shared" ref="E35:E66" si="9">IF(MAX(B35:C35)=B35,0,B35)</f>
        <v>0</v>
      </c>
      <c r="F35" s="9">
        <f t="shared" ref="F35:F66" si="10">IF(MAX(B35:C35)=B35,C35,0)</f>
        <v>167901</v>
      </c>
      <c r="G35" s="12">
        <f t="shared" ref="G35:G66" si="11">D35/2</f>
        <v>294261</v>
      </c>
      <c r="H35" s="6">
        <f t="shared" ref="H35:H66" si="12">IF(MAX(B35:C35)=B35,B35-G35,0)</f>
        <v>126360</v>
      </c>
      <c r="I35" s="9">
        <f t="shared" ref="I35:I66" si="13">IF(MAX(B35:C35)=B35,0,C35-G35)</f>
        <v>0</v>
      </c>
      <c r="J35" s="6">
        <f t="shared" ref="J35:J66" si="14">MAX(E35,H35)</f>
        <v>126360</v>
      </c>
      <c r="K35" s="9">
        <f t="shared" ref="K35:K66" si="15">MAX(F35,I35)</f>
        <v>167901</v>
      </c>
      <c r="L35" s="18"/>
    </row>
    <row r="36" spans="1:12" x14ac:dyDescent="0.25">
      <c r="A36" s="3">
        <v>34</v>
      </c>
      <c r="B36" s="6">
        <f>'Lopsided Margins'!B36</f>
        <v>214429</v>
      </c>
      <c r="C36" s="9">
        <f>'Lopsided Margins'!C36</f>
        <v>277077</v>
      </c>
      <c r="D36" s="12">
        <f t="shared" si="8"/>
        <v>491506</v>
      </c>
      <c r="E36" s="6">
        <f t="shared" si="9"/>
        <v>214429</v>
      </c>
      <c r="F36" s="9">
        <f t="shared" si="10"/>
        <v>0</v>
      </c>
      <c r="G36" s="12">
        <f t="shared" si="11"/>
        <v>245753</v>
      </c>
      <c r="H36" s="6">
        <f t="shared" si="12"/>
        <v>0</v>
      </c>
      <c r="I36" s="9">
        <f t="shared" si="13"/>
        <v>31324</v>
      </c>
      <c r="J36" s="6">
        <f t="shared" si="14"/>
        <v>214429</v>
      </c>
      <c r="K36" s="9">
        <f t="shared" si="15"/>
        <v>31324</v>
      </c>
      <c r="L36" s="18"/>
    </row>
    <row r="37" spans="1:12" x14ac:dyDescent="0.25">
      <c r="A37" s="3">
        <v>35</v>
      </c>
      <c r="B37" s="6">
        <f>'Lopsided Margins'!B37</f>
        <v>143815</v>
      </c>
      <c r="C37" s="9">
        <f>'Lopsided Margins'!C37</f>
        <v>295685</v>
      </c>
      <c r="D37" s="12">
        <f t="shared" si="8"/>
        <v>439500</v>
      </c>
      <c r="E37" s="6">
        <f t="shared" si="9"/>
        <v>143815</v>
      </c>
      <c r="F37" s="9">
        <f t="shared" si="10"/>
        <v>0</v>
      </c>
      <c r="G37" s="12">
        <f t="shared" si="11"/>
        <v>219750</v>
      </c>
      <c r="H37" s="6">
        <f t="shared" si="12"/>
        <v>0</v>
      </c>
      <c r="I37" s="9">
        <f t="shared" si="13"/>
        <v>75935</v>
      </c>
      <c r="J37" s="6">
        <f t="shared" si="14"/>
        <v>143815</v>
      </c>
      <c r="K37" s="9">
        <f t="shared" si="15"/>
        <v>75935</v>
      </c>
      <c r="L37" s="18"/>
    </row>
    <row r="38" spans="1:12" x14ac:dyDescent="0.25">
      <c r="A38" s="3">
        <v>36</v>
      </c>
      <c r="B38" s="6">
        <f>'Lopsided Margins'!B38</f>
        <v>153719</v>
      </c>
      <c r="C38" s="9">
        <f>'Lopsided Margins'!C38</f>
        <v>264662</v>
      </c>
      <c r="D38" s="12">
        <f t="shared" si="8"/>
        <v>418381</v>
      </c>
      <c r="E38" s="6">
        <f t="shared" si="9"/>
        <v>153719</v>
      </c>
      <c r="F38" s="9">
        <f t="shared" si="10"/>
        <v>0</v>
      </c>
      <c r="G38" s="12">
        <f t="shared" si="11"/>
        <v>209190.5</v>
      </c>
      <c r="H38" s="6">
        <f t="shared" si="12"/>
        <v>0</v>
      </c>
      <c r="I38" s="9">
        <f t="shared" si="13"/>
        <v>55471.5</v>
      </c>
      <c r="J38" s="6">
        <f t="shared" si="14"/>
        <v>153719</v>
      </c>
      <c r="K38" s="9">
        <f t="shared" si="15"/>
        <v>55471.5</v>
      </c>
      <c r="L38" s="18"/>
    </row>
    <row r="39" spans="1:12" x14ac:dyDescent="0.25">
      <c r="A39" s="3">
        <v>37</v>
      </c>
      <c r="B39" s="6">
        <f>'Lopsided Margins'!B39</f>
        <v>179718</v>
      </c>
      <c r="C39" s="9">
        <f>'Lopsided Margins'!C39</f>
        <v>274797</v>
      </c>
      <c r="D39" s="12">
        <f t="shared" si="8"/>
        <v>454515</v>
      </c>
      <c r="E39" s="6">
        <f t="shared" si="9"/>
        <v>179718</v>
      </c>
      <c r="F39" s="9">
        <f t="shared" si="10"/>
        <v>0</v>
      </c>
      <c r="G39" s="12">
        <f t="shared" si="11"/>
        <v>227257.5</v>
      </c>
      <c r="H39" s="6">
        <f t="shared" si="12"/>
        <v>0</v>
      </c>
      <c r="I39" s="9">
        <f t="shared" si="13"/>
        <v>47539.5</v>
      </c>
      <c r="J39" s="6">
        <f t="shared" si="14"/>
        <v>179718</v>
      </c>
      <c r="K39" s="9">
        <f t="shared" si="15"/>
        <v>47539.5</v>
      </c>
      <c r="L39" s="18"/>
    </row>
    <row r="40" spans="1:12" x14ac:dyDescent="0.25">
      <c r="A40" s="3">
        <v>38</v>
      </c>
      <c r="B40" s="6">
        <f>'Lopsided Margins'!B40</f>
        <v>285580</v>
      </c>
      <c r="C40" s="9">
        <f>'Lopsided Margins'!C40</f>
        <v>266034</v>
      </c>
      <c r="D40" s="12">
        <f t="shared" si="8"/>
        <v>551614</v>
      </c>
      <c r="E40" s="6">
        <f t="shared" si="9"/>
        <v>0</v>
      </c>
      <c r="F40" s="9">
        <f t="shared" si="10"/>
        <v>266034</v>
      </c>
      <c r="G40" s="12">
        <f t="shared" si="11"/>
        <v>275807</v>
      </c>
      <c r="H40" s="6">
        <f t="shared" si="12"/>
        <v>9773</v>
      </c>
      <c r="I40" s="9">
        <f t="shared" si="13"/>
        <v>0</v>
      </c>
      <c r="J40" s="6">
        <f t="shared" si="14"/>
        <v>9773</v>
      </c>
      <c r="K40" s="9">
        <f t="shared" si="15"/>
        <v>266034</v>
      </c>
      <c r="L40" s="18"/>
    </row>
    <row r="41" spans="1:12" x14ac:dyDescent="0.25">
      <c r="A41" s="3">
        <v>39</v>
      </c>
      <c r="B41" s="6">
        <f>'Lopsided Margins'!B41</f>
        <v>189211</v>
      </c>
      <c r="C41" s="9">
        <f>'Lopsided Margins'!C41</f>
        <v>264591</v>
      </c>
      <c r="D41" s="12">
        <f t="shared" si="8"/>
        <v>453802</v>
      </c>
      <c r="E41" s="6">
        <f t="shared" si="9"/>
        <v>189211</v>
      </c>
      <c r="F41" s="9">
        <f t="shared" si="10"/>
        <v>0</v>
      </c>
      <c r="G41" s="12">
        <f t="shared" si="11"/>
        <v>226901</v>
      </c>
      <c r="H41" s="6">
        <f t="shared" si="12"/>
        <v>0</v>
      </c>
      <c r="I41" s="9">
        <f t="shared" si="13"/>
        <v>37690</v>
      </c>
      <c r="J41" s="6">
        <f t="shared" si="14"/>
        <v>189211</v>
      </c>
      <c r="K41" s="9">
        <f t="shared" si="15"/>
        <v>37690</v>
      </c>
      <c r="L41" s="18"/>
    </row>
    <row r="42" spans="1:12" x14ac:dyDescent="0.25">
      <c r="A42" s="3">
        <v>40</v>
      </c>
      <c r="B42" s="6">
        <f>'Lopsided Margins'!B42</f>
        <v>297007</v>
      </c>
      <c r="C42" s="9">
        <f>'Lopsided Margins'!C42</f>
        <v>253141</v>
      </c>
      <c r="D42" s="12">
        <f t="shared" si="8"/>
        <v>550148</v>
      </c>
      <c r="E42" s="6">
        <f t="shared" si="9"/>
        <v>0</v>
      </c>
      <c r="F42" s="9">
        <f t="shared" si="10"/>
        <v>253141</v>
      </c>
      <c r="G42" s="12">
        <f t="shared" si="11"/>
        <v>275074</v>
      </c>
      <c r="H42" s="6">
        <f t="shared" si="12"/>
        <v>21933</v>
      </c>
      <c r="I42" s="9">
        <f t="shared" si="13"/>
        <v>0</v>
      </c>
      <c r="J42" s="6">
        <f t="shared" si="14"/>
        <v>21933</v>
      </c>
      <c r="K42" s="9">
        <f t="shared" si="15"/>
        <v>253141</v>
      </c>
      <c r="L42" s="18"/>
    </row>
    <row r="43" spans="1:12" x14ac:dyDescent="0.25">
      <c r="A43" s="3">
        <v>41</v>
      </c>
      <c r="B43" s="6">
        <f>'Lopsided Margins'!B43</f>
        <v>318040</v>
      </c>
      <c r="C43" s="9">
        <f>'Lopsided Margins'!C43</f>
        <v>108655</v>
      </c>
      <c r="D43" s="12">
        <f t="shared" si="8"/>
        <v>426695</v>
      </c>
      <c r="E43" s="6">
        <f t="shared" si="9"/>
        <v>0</v>
      </c>
      <c r="F43" s="9">
        <f t="shared" si="10"/>
        <v>108655</v>
      </c>
      <c r="G43" s="12">
        <f t="shared" si="11"/>
        <v>213347.5</v>
      </c>
      <c r="H43" s="6">
        <f t="shared" si="12"/>
        <v>104692.5</v>
      </c>
      <c r="I43" s="9">
        <f t="shared" si="13"/>
        <v>0</v>
      </c>
      <c r="J43" s="6">
        <f t="shared" si="14"/>
        <v>104692.5</v>
      </c>
      <c r="K43" s="9">
        <f t="shared" si="15"/>
        <v>108655</v>
      </c>
      <c r="L43" s="18"/>
    </row>
    <row r="44" spans="1:12" x14ac:dyDescent="0.25">
      <c r="A44" s="3">
        <v>42</v>
      </c>
      <c r="B44" s="6">
        <f>'Lopsided Margins'!B44</f>
        <v>246225</v>
      </c>
      <c r="C44" s="9">
        <f>'Lopsided Margins'!C44</f>
        <v>295466</v>
      </c>
      <c r="D44" s="12">
        <f t="shared" si="8"/>
        <v>541691</v>
      </c>
      <c r="E44" s="6">
        <f t="shared" si="9"/>
        <v>246225</v>
      </c>
      <c r="F44" s="9">
        <f t="shared" si="10"/>
        <v>0</v>
      </c>
      <c r="G44" s="12">
        <f t="shared" si="11"/>
        <v>270845.5</v>
      </c>
      <c r="H44" s="6">
        <f t="shared" si="12"/>
        <v>0</v>
      </c>
      <c r="I44" s="9">
        <f t="shared" si="13"/>
        <v>24620.5</v>
      </c>
      <c r="J44" s="6">
        <f t="shared" si="14"/>
        <v>246225</v>
      </c>
      <c r="K44" s="9">
        <f t="shared" si="15"/>
        <v>24620.5</v>
      </c>
      <c r="L44" s="18"/>
    </row>
    <row r="45" spans="1:12" x14ac:dyDescent="0.25">
      <c r="A45" s="3">
        <v>43</v>
      </c>
      <c r="B45" s="6">
        <f>'Lopsided Margins'!B45</f>
        <v>160976</v>
      </c>
      <c r="C45" s="9">
        <f>'Lopsided Margins'!C45</f>
        <v>348109</v>
      </c>
      <c r="D45" s="12">
        <f t="shared" si="8"/>
        <v>509085</v>
      </c>
      <c r="E45" s="6">
        <f t="shared" si="9"/>
        <v>160976</v>
      </c>
      <c r="F45" s="9">
        <f t="shared" si="10"/>
        <v>0</v>
      </c>
      <c r="G45" s="12">
        <f t="shared" si="11"/>
        <v>254542.5</v>
      </c>
      <c r="H45" s="6">
        <f t="shared" si="12"/>
        <v>0</v>
      </c>
      <c r="I45" s="9">
        <f t="shared" si="13"/>
        <v>93566.5</v>
      </c>
      <c r="J45" s="6">
        <f t="shared" si="14"/>
        <v>160976</v>
      </c>
      <c r="K45" s="9">
        <f t="shared" si="15"/>
        <v>93566.5</v>
      </c>
      <c r="L45" s="18"/>
    </row>
    <row r="46" spans="1:12" x14ac:dyDescent="0.25">
      <c r="A46" s="3">
        <v>44</v>
      </c>
      <c r="B46" s="6">
        <f>'Lopsided Margins'!B46</f>
        <v>217430</v>
      </c>
      <c r="C46" s="9">
        <f>'Lopsided Margins'!C46</f>
        <v>200803</v>
      </c>
      <c r="D46" s="12">
        <f t="shared" si="8"/>
        <v>418233</v>
      </c>
      <c r="E46" s="6">
        <f t="shared" si="9"/>
        <v>0</v>
      </c>
      <c r="F46" s="9">
        <f t="shared" si="10"/>
        <v>200803</v>
      </c>
      <c r="G46" s="12">
        <f t="shared" si="11"/>
        <v>209116.5</v>
      </c>
      <c r="H46" s="6">
        <f t="shared" si="12"/>
        <v>8313.5</v>
      </c>
      <c r="I46" s="9">
        <f t="shared" si="13"/>
        <v>0</v>
      </c>
      <c r="J46" s="6">
        <f t="shared" si="14"/>
        <v>8313.5</v>
      </c>
      <c r="K46" s="9">
        <f t="shared" si="15"/>
        <v>200803</v>
      </c>
      <c r="L46" s="18"/>
    </row>
    <row r="47" spans="1:12" x14ac:dyDescent="0.25">
      <c r="A47" s="3">
        <v>45</v>
      </c>
      <c r="B47" s="6">
        <f>'Lopsided Margins'!B47</f>
        <v>189025</v>
      </c>
      <c r="C47" s="9">
        <f>'Lopsided Margins'!C47</f>
        <v>329707</v>
      </c>
      <c r="D47" s="12">
        <f t="shared" si="8"/>
        <v>518732</v>
      </c>
      <c r="E47" s="6">
        <f t="shared" si="9"/>
        <v>189025</v>
      </c>
      <c r="F47" s="9">
        <f t="shared" si="10"/>
        <v>0</v>
      </c>
      <c r="G47" s="12">
        <f t="shared" si="11"/>
        <v>259366</v>
      </c>
      <c r="H47" s="6">
        <f t="shared" si="12"/>
        <v>0</v>
      </c>
      <c r="I47" s="9">
        <f t="shared" si="13"/>
        <v>70341</v>
      </c>
      <c r="J47" s="6">
        <f t="shared" si="14"/>
        <v>189025</v>
      </c>
      <c r="K47" s="9">
        <f t="shared" si="15"/>
        <v>70341</v>
      </c>
      <c r="L47" s="18"/>
    </row>
    <row r="48" spans="1:12" x14ac:dyDescent="0.25">
      <c r="A48" s="3">
        <v>46</v>
      </c>
      <c r="B48" s="6">
        <f>'Lopsided Margins'!B48</f>
        <v>215370</v>
      </c>
      <c r="C48" s="9">
        <f>'Lopsided Margins'!C48</f>
        <v>200283</v>
      </c>
      <c r="D48" s="12">
        <f t="shared" si="8"/>
        <v>415653</v>
      </c>
      <c r="E48" s="6">
        <f t="shared" si="9"/>
        <v>0</v>
      </c>
      <c r="F48" s="9">
        <f t="shared" si="10"/>
        <v>200283</v>
      </c>
      <c r="G48" s="12">
        <f t="shared" si="11"/>
        <v>207826.5</v>
      </c>
      <c r="H48" s="6">
        <f t="shared" si="12"/>
        <v>7543.5</v>
      </c>
      <c r="I48" s="9">
        <f t="shared" si="13"/>
        <v>0</v>
      </c>
      <c r="J48" s="6">
        <f t="shared" si="14"/>
        <v>7543.5</v>
      </c>
      <c r="K48" s="9">
        <f t="shared" si="15"/>
        <v>200283</v>
      </c>
      <c r="L48" s="18"/>
    </row>
    <row r="49" spans="1:12" x14ac:dyDescent="0.25">
      <c r="A49" s="3">
        <v>47</v>
      </c>
      <c r="B49" s="6">
        <f>'Lopsided Margins'!B49</f>
        <v>382546</v>
      </c>
      <c r="C49" s="9">
        <f>'Lopsided Margins'!C49</f>
        <v>238809</v>
      </c>
      <c r="D49" s="12">
        <f t="shared" si="8"/>
        <v>621355</v>
      </c>
      <c r="E49" s="6">
        <f t="shared" si="9"/>
        <v>0</v>
      </c>
      <c r="F49" s="9">
        <f t="shared" si="10"/>
        <v>238809</v>
      </c>
      <c r="G49" s="12">
        <f t="shared" si="11"/>
        <v>310677.5</v>
      </c>
      <c r="H49" s="6">
        <f t="shared" si="12"/>
        <v>71868.5</v>
      </c>
      <c r="I49" s="9">
        <f t="shared" si="13"/>
        <v>0</v>
      </c>
      <c r="J49" s="6">
        <f t="shared" si="14"/>
        <v>71868.5</v>
      </c>
      <c r="K49" s="9">
        <f t="shared" si="15"/>
        <v>238809</v>
      </c>
      <c r="L49" s="18"/>
    </row>
    <row r="50" spans="1:12" x14ac:dyDescent="0.25">
      <c r="A50" s="3">
        <v>48</v>
      </c>
      <c r="B50" s="6">
        <f>'Lopsided Margins'!B50</f>
        <v>312504</v>
      </c>
      <c r="C50" s="9">
        <f>'Lopsided Margins'!C50</f>
        <v>306850</v>
      </c>
      <c r="D50" s="12">
        <f t="shared" si="8"/>
        <v>619354</v>
      </c>
      <c r="E50" s="6">
        <f t="shared" si="9"/>
        <v>0</v>
      </c>
      <c r="F50" s="9">
        <f t="shared" si="10"/>
        <v>306850</v>
      </c>
      <c r="G50" s="12">
        <f t="shared" si="11"/>
        <v>309677</v>
      </c>
      <c r="H50" s="6">
        <f t="shared" si="12"/>
        <v>2827</v>
      </c>
      <c r="I50" s="9">
        <f t="shared" si="13"/>
        <v>0</v>
      </c>
      <c r="J50" s="6">
        <f t="shared" si="14"/>
        <v>2827</v>
      </c>
      <c r="K50" s="9">
        <f t="shared" si="15"/>
        <v>306850</v>
      </c>
      <c r="L50" s="18"/>
    </row>
    <row r="51" spans="1:12" x14ac:dyDescent="0.25">
      <c r="A51" s="3">
        <v>49</v>
      </c>
      <c r="B51" s="6">
        <f>'Lopsided Margins'!B51</f>
        <v>239660</v>
      </c>
      <c r="C51" s="9">
        <f>'Lopsided Margins'!C51</f>
        <v>309345</v>
      </c>
      <c r="D51" s="12">
        <f t="shared" si="8"/>
        <v>549005</v>
      </c>
      <c r="E51" s="6">
        <f t="shared" si="9"/>
        <v>239660</v>
      </c>
      <c r="F51" s="9">
        <f t="shared" si="10"/>
        <v>0</v>
      </c>
      <c r="G51" s="12">
        <f t="shared" si="11"/>
        <v>274502.5</v>
      </c>
      <c r="H51" s="6">
        <f t="shared" si="12"/>
        <v>0</v>
      </c>
      <c r="I51" s="9">
        <f t="shared" si="13"/>
        <v>34842.5</v>
      </c>
      <c r="J51" s="6">
        <f t="shared" si="14"/>
        <v>239660</v>
      </c>
      <c r="K51" s="9">
        <f t="shared" si="15"/>
        <v>34842.5</v>
      </c>
      <c r="L51" s="18"/>
    </row>
    <row r="52" spans="1:12" x14ac:dyDescent="0.25">
      <c r="A52" s="3">
        <v>50</v>
      </c>
      <c r="B52" s="6">
        <f>'Lopsided Margins'!B52</f>
        <v>196227</v>
      </c>
      <c r="C52" s="9">
        <f>'Lopsided Margins'!C52</f>
        <v>359878</v>
      </c>
      <c r="D52" s="12">
        <f t="shared" si="8"/>
        <v>556105</v>
      </c>
      <c r="E52" s="6">
        <f t="shared" si="9"/>
        <v>196227</v>
      </c>
      <c r="F52" s="9">
        <f t="shared" si="10"/>
        <v>0</v>
      </c>
      <c r="G52" s="12">
        <f t="shared" si="11"/>
        <v>278052.5</v>
      </c>
      <c r="H52" s="6">
        <f t="shared" si="12"/>
        <v>0</v>
      </c>
      <c r="I52" s="9">
        <f t="shared" si="13"/>
        <v>81825.5</v>
      </c>
      <c r="J52" s="6">
        <f t="shared" si="14"/>
        <v>196227</v>
      </c>
      <c r="K52" s="9">
        <f t="shared" si="15"/>
        <v>81825.5</v>
      </c>
      <c r="L52" s="18"/>
    </row>
    <row r="53" spans="1:12" x14ac:dyDescent="0.25">
      <c r="A53" s="3">
        <v>51</v>
      </c>
      <c r="B53" s="6">
        <f>'Lopsided Margins'!B53</f>
        <v>229955</v>
      </c>
      <c r="C53" s="9">
        <f>'Lopsided Margins'!C53</f>
        <v>363093</v>
      </c>
      <c r="D53" s="12">
        <f t="shared" si="8"/>
        <v>593048</v>
      </c>
      <c r="E53" s="6">
        <f t="shared" si="9"/>
        <v>229955</v>
      </c>
      <c r="F53" s="9">
        <f t="shared" si="10"/>
        <v>0</v>
      </c>
      <c r="G53" s="12">
        <f t="shared" si="11"/>
        <v>296524</v>
      </c>
      <c r="H53" s="6">
        <f t="shared" si="12"/>
        <v>0</v>
      </c>
      <c r="I53" s="9">
        <f t="shared" si="13"/>
        <v>66569</v>
      </c>
      <c r="J53" s="6">
        <f t="shared" si="14"/>
        <v>229955</v>
      </c>
      <c r="K53" s="9">
        <f t="shared" si="15"/>
        <v>66569</v>
      </c>
      <c r="L53" s="18"/>
    </row>
    <row r="54" spans="1:12" x14ac:dyDescent="0.25">
      <c r="A54" s="3">
        <v>52</v>
      </c>
      <c r="B54" s="6">
        <f>'Lopsided Margins'!B54</f>
        <v>239488</v>
      </c>
      <c r="C54" s="9">
        <f>'Lopsided Margins'!C54</f>
        <v>344546</v>
      </c>
      <c r="D54" s="12">
        <f t="shared" si="8"/>
        <v>584034</v>
      </c>
      <c r="E54" s="6">
        <f t="shared" si="9"/>
        <v>239488</v>
      </c>
      <c r="F54" s="9">
        <f t="shared" si="10"/>
        <v>0</v>
      </c>
      <c r="G54" s="12">
        <f t="shared" si="11"/>
        <v>292017</v>
      </c>
      <c r="H54" s="6">
        <f t="shared" si="12"/>
        <v>0</v>
      </c>
      <c r="I54" s="9">
        <f t="shared" si="13"/>
        <v>52529</v>
      </c>
      <c r="J54" s="6">
        <f t="shared" si="14"/>
        <v>239488</v>
      </c>
      <c r="K54" s="9">
        <f t="shared" si="15"/>
        <v>52529</v>
      </c>
      <c r="L54" s="18"/>
    </row>
    <row r="55" spans="1:12" x14ac:dyDescent="0.25">
      <c r="A55" s="3">
        <v>53</v>
      </c>
      <c r="B55" s="6">
        <f>'Lopsided Margins'!B55</f>
        <v>287443</v>
      </c>
      <c r="C55" s="9">
        <f>'Lopsided Margins'!C55</f>
        <v>121241</v>
      </c>
      <c r="D55" s="12">
        <f t="shared" si="8"/>
        <v>408684</v>
      </c>
      <c r="E55" s="6">
        <f t="shared" si="9"/>
        <v>0</v>
      </c>
      <c r="F55" s="9">
        <f t="shared" si="10"/>
        <v>121241</v>
      </c>
      <c r="G55" s="12">
        <f t="shared" si="11"/>
        <v>204342</v>
      </c>
      <c r="H55" s="6">
        <f t="shared" si="12"/>
        <v>83101</v>
      </c>
      <c r="I55" s="9">
        <f t="shared" si="13"/>
        <v>0</v>
      </c>
      <c r="J55" s="6">
        <f t="shared" si="14"/>
        <v>83101</v>
      </c>
      <c r="K55" s="9">
        <f t="shared" si="15"/>
        <v>121241</v>
      </c>
      <c r="L55" s="18"/>
    </row>
    <row r="56" spans="1:12" x14ac:dyDescent="0.25">
      <c r="A56" s="3">
        <v>54</v>
      </c>
      <c r="B56" s="6">
        <f>'Lopsided Margins'!B56</f>
        <v>267126</v>
      </c>
      <c r="C56" s="9">
        <f>'Lopsided Margins'!C56</f>
        <v>309291</v>
      </c>
      <c r="D56" s="12">
        <f t="shared" si="8"/>
        <v>576417</v>
      </c>
      <c r="E56" s="6">
        <f t="shared" si="9"/>
        <v>267126</v>
      </c>
      <c r="F56" s="9">
        <f t="shared" si="10"/>
        <v>0</v>
      </c>
      <c r="G56" s="12">
        <f t="shared" si="11"/>
        <v>288208.5</v>
      </c>
      <c r="H56" s="6">
        <f t="shared" si="12"/>
        <v>0</v>
      </c>
      <c r="I56" s="9">
        <f t="shared" si="13"/>
        <v>21082.5</v>
      </c>
      <c r="J56" s="6">
        <f t="shared" si="14"/>
        <v>267126</v>
      </c>
      <c r="K56" s="9">
        <f t="shared" si="15"/>
        <v>21082.5</v>
      </c>
      <c r="L56" s="18"/>
    </row>
    <row r="57" spans="1:12" x14ac:dyDescent="0.25">
      <c r="A57" s="3">
        <v>55</v>
      </c>
      <c r="B57" s="6">
        <f>'Lopsided Margins'!B57</f>
        <v>267990</v>
      </c>
      <c r="C57" s="9">
        <f>'Lopsided Margins'!C57</f>
        <v>306710</v>
      </c>
      <c r="D57" s="12">
        <f t="shared" si="8"/>
        <v>574700</v>
      </c>
      <c r="E57" s="6">
        <f t="shared" si="9"/>
        <v>267990</v>
      </c>
      <c r="F57" s="9">
        <f t="shared" si="10"/>
        <v>0</v>
      </c>
      <c r="G57" s="12">
        <f t="shared" si="11"/>
        <v>287350</v>
      </c>
      <c r="H57" s="6">
        <f t="shared" si="12"/>
        <v>0</v>
      </c>
      <c r="I57" s="9">
        <f t="shared" si="13"/>
        <v>19360</v>
      </c>
      <c r="J57" s="6">
        <f t="shared" si="14"/>
        <v>267990</v>
      </c>
      <c r="K57" s="9">
        <f t="shared" si="15"/>
        <v>19360</v>
      </c>
      <c r="L57" s="18"/>
    </row>
    <row r="58" spans="1:12" x14ac:dyDescent="0.25">
      <c r="A58" s="3">
        <v>56</v>
      </c>
      <c r="B58" s="6">
        <f>'Lopsided Margins'!B58</f>
        <v>291476</v>
      </c>
      <c r="C58" s="9">
        <f>'Lopsided Margins'!C58</f>
        <v>264875</v>
      </c>
      <c r="D58" s="12">
        <f t="shared" si="8"/>
        <v>556351</v>
      </c>
      <c r="E58" s="6">
        <f t="shared" si="9"/>
        <v>0</v>
      </c>
      <c r="F58" s="9">
        <f t="shared" si="10"/>
        <v>264875</v>
      </c>
      <c r="G58" s="12">
        <f t="shared" si="11"/>
        <v>278175.5</v>
      </c>
      <c r="H58" s="6">
        <f t="shared" si="12"/>
        <v>13300.5</v>
      </c>
      <c r="I58" s="9">
        <f t="shared" si="13"/>
        <v>0</v>
      </c>
      <c r="J58" s="6">
        <f t="shared" si="14"/>
        <v>13300.5</v>
      </c>
      <c r="K58" s="9">
        <f t="shared" si="15"/>
        <v>264875</v>
      </c>
      <c r="L58" s="18"/>
    </row>
    <row r="59" spans="1:12" x14ac:dyDescent="0.25">
      <c r="A59" s="3">
        <v>57</v>
      </c>
      <c r="B59" s="6">
        <f>'Lopsided Margins'!B59</f>
        <v>215912</v>
      </c>
      <c r="C59" s="9">
        <f>'Lopsided Margins'!C59</f>
        <v>228973</v>
      </c>
      <c r="D59" s="12">
        <f t="shared" si="8"/>
        <v>444885</v>
      </c>
      <c r="E59" s="6">
        <f t="shared" si="9"/>
        <v>215912</v>
      </c>
      <c r="F59" s="9">
        <f t="shared" si="10"/>
        <v>0</v>
      </c>
      <c r="G59" s="12">
        <f t="shared" si="11"/>
        <v>222442.5</v>
      </c>
      <c r="H59" s="6">
        <f t="shared" si="12"/>
        <v>0</v>
      </c>
      <c r="I59" s="9">
        <f t="shared" si="13"/>
        <v>6530.5</v>
      </c>
      <c r="J59" s="6">
        <f t="shared" si="14"/>
        <v>215912</v>
      </c>
      <c r="K59" s="9">
        <f t="shared" si="15"/>
        <v>6530.5</v>
      </c>
      <c r="L59" s="18"/>
    </row>
    <row r="60" spans="1:12" x14ac:dyDescent="0.25">
      <c r="A60" s="3">
        <v>58</v>
      </c>
      <c r="B60" s="6">
        <f>'Lopsided Margins'!B60</f>
        <v>239623</v>
      </c>
      <c r="C60" s="9">
        <f>'Lopsided Margins'!C60</f>
        <v>242137</v>
      </c>
      <c r="D60" s="12">
        <f t="shared" si="8"/>
        <v>481760</v>
      </c>
      <c r="E60" s="6">
        <f t="shared" si="9"/>
        <v>239623</v>
      </c>
      <c r="F60" s="9">
        <f t="shared" si="10"/>
        <v>0</v>
      </c>
      <c r="G60" s="12">
        <f t="shared" si="11"/>
        <v>240880</v>
      </c>
      <c r="H60" s="6">
        <f t="shared" si="12"/>
        <v>0</v>
      </c>
      <c r="I60" s="9">
        <f t="shared" si="13"/>
        <v>1257</v>
      </c>
      <c r="J60" s="6">
        <f t="shared" si="14"/>
        <v>239623</v>
      </c>
      <c r="K60" s="9">
        <f t="shared" si="15"/>
        <v>1257</v>
      </c>
      <c r="L60" s="18"/>
    </row>
    <row r="61" spans="1:12" x14ac:dyDescent="0.25">
      <c r="A61" s="3">
        <v>59</v>
      </c>
      <c r="B61" s="6">
        <f>'Lopsided Margins'!B61</f>
        <v>201755</v>
      </c>
      <c r="C61" s="9">
        <f>'Lopsided Margins'!C61</f>
        <v>333786</v>
      </c>
      <c r="D61" s="12">
        <f t="shared" si="8"/>
        <v>535541</v>
      </c>
      <c r="E61" s="6">
        <f t="shared" si="9"/>
        <v>201755</v>
      </c>
      <c r="F61" s="9">
        <f t="shared" si="10"/>
        <v>0</v>
      </c>
      <c r="G61" s="12">
        <f t="shared" si="11"/>
        <v>267770.5</v>
      </c>
      <c r="H61" s="6">
        <f t="shared" si="12"/>
        <v>0</v>
      </c>
      <c r="I61" s="9">
        <f t="shared" si="13"/>
        <v>66015.5</v>
      </c>
      <c r="J61" s="6">
        <f t="shared" si="14"/>
        <v>201755</v>
      </c>
      <c r="K61" s="9">
        <f t="shared" si="15"/>
        <v>66015.5</v>
      </c>
      <c r="L61" s="18"/>
    </row>
    <row r="62" spans="1:12" x14ac:dyDescent="0.25">
      <c r="A62" s="3">
        <v>60</v>
      </c>
      <c r="B62" s="6">
        <f>'Lopsided Margins'!B62</f>
        <v>234995</v>
      </c>
      <c r="C62" s="9">
        <f>'Lopsided Margins'!C62</f>
        <v>299708</v>
      </c>
      <c r="D62" s="12">
        <f t="shared" si="8"/>
        <v>534703</v>
      </c>
      <c r="E62" s="6">
        <f t="shared" si="9"/>
        <v>234995</v>
      </c>
      <c r="F62" s="9">
        <f t="shared" si="10"/>
        <v>0</v>
      </c>
      <c r="G62" s="12">
        <f t="shared" si="11"/>
        <v>267351.5</v>
      </c>
      <c r="H62" s="6">
        <f t="shared" si="12"/>
        <v>0</v>
      </c>
      <c r="I62" s="9">
        <f t="shared" si="13"/>
        <v>32356.5</v>
      </c>
      <c r="J62" s="6">
        <f t="shared" si="14"/>
        <v>234995</v>
      </c>
      <c r="K62" s="9">
        <f t="shared" si="15"/>
        <v>32356.5</v>
      </c>
      <c r="L62" s="18"/>
    </row>
    <row r="63" spans="1:12" x14ac:dyDescent="0.25">
      <c r="A63" s="3">
        <v>61</v>
      </c>
      <c r="B63" s="6">
        <f>'Lopsided Margins'!B63</f>
        <v>271563</v>
      </c>
      <c r="C63" s="9">
        <f>'Lopsided Margins'!C63</f>
        <v>250509</v>
      </c>
      <c r="D63" s="12">
        <f t="shared" si="8"/>
        <v>522072</v>
      </c>
      <c r="E63" s="6">
        <f t="shared" si="9"/>
        <v>0</v>
      </c>
      <c r="F63" s="9">
        <f t="shared" si="10"/>
        <v>250509</v>
      </c>
      <c r="G63" s="12">
        <f t="shared" si="11"/>
        <v>261036</v>
      </c>
      <c r="H63" s="6">
        <f t="shared" si="12"/>
        <v>10527</v>
      </c>
      <c r="I63" s="9">
        <f t="shared" si="13"/>
        <v>0</v>
      </c>
      <c r="J63" s="6">
        <f t="shared" si="14"/>
        <v>10527</v>
      </c>
      <c r="K63" s="9">
        <f t="shared" si="15"/>
        <v>250509</v>
      </c>
      <c r="L63" s="18"/>
    </row>
    <row r="64" spans="1:12" x14ac:dyDescent="0.25">
      <c r="A64" s="3">
        <v>62</v>
      </c>
      <c r="B64" s="6">
        <f>'Lopsided Margins'!B64</f>
        <v>273649</v>
      </c>
      <c r="C64" s="9">
        <f>'Lopsided Margins'!C64</f>
        <v>273005</v>
      </c>
      <c r="D64" s="12">
        <f t="shared" si="8"/>
        <v>546654</v>
      </c>
      <c r="E64" s="6">
        <f t="shared" si="9"/>
        <v>0</v>
      </c>
      <c r="F64" s="9">
        <f t="shared" si="10"/>
        <v>273005</v>
      </c>
      <c r="G64" s="12">
        <f t="shared" si="11"/>
        <v>273327</v>
      </c>
      <c r="H64" s="6">
        <f t="shared" si="12"/>
        <v>322</v>
      </c>
      <c r="I64" s="9">
        <f t="shared" si="13"/>
        <v>0</v>
      </c>
      <c r="J64" s="6">
        <f t="shared" si="14"/>
        <v>322</v>
      </c>
      <c r="K64" s="9">
        <f t="shared" si="15"/>
        <v>273005</v>
      </c>
      <c r="L64" s="18"/>
    </row>
    <row r="65" spans="1:12" x14ac:dyDescent="0.25">
      <c r="A65" s="3">
        <v>63</v>
      </c>
      <c r="B65" s="6">
        <f>'Lopsided Margins'!B65</f>
        <v>214269</v>
      </c>
      <c r="C65" s="9">
        <f>'Lopsided Margins'!C65</f>
        <v>325099</v>
      </c>
      <c r="D65" s="12">
        <f t="shared" si="8"/>
        <v>539368</v>
      </c>
      <c r="E65" s="6">
        <f t="shared" si="9"/>
        <v>214269</v>
      </c>
      <c r="F65" s="9">
        <f t="shared" si="10"/>
        <v>0</v>
      </c>
      <c r="G65" s="12">
        <f t="shared" si="11"/>
        <v>269684</v>
      </c>
      <c r="H65" s="6">
        <f t="shared" si="12"/>
        <v>0</v>
      </c>
      <c r="I65" s="9">
        <f t="shared" si="13"/>
        <v>55415</v>
      </c>
      <c r="J65" s="6">
        <f t="shared" si="14"/>
        <v>214269</v>
      </c>
      <c r="K65" s="9">
        <f t="shared" si="15"/>
        <v>55415</v>
      </c>
      <c r="L65" s="18"/>
    </row>
    <row r="66" spans="1:12" x14ac:dyDescent="0.25">
      <c r="A66" s="3">
        <v>64</v>
      </c>
      <c r="B66" s="6">
        <f>'Lopsided Margins'!B66</f>
        <v>217142</v>
      </c>
      <c r="C66" s="9">
        <f>'Lopsided Margins'!C66</f>
        <v>262173</v>
      </c>
      <c r="D66" s="12">
        <f t="shared" si="8"/>
        <v>479315</v>
      </c>
      <c r="E66" s="6">
        <f t="shared" si="9"/>
        <v>217142</v>
      </c>
      <c r="F66" s="9">
        <f t="shared" si="10"/>
        <v>0</v>
      </c>
      <c r="G66" s="12">
        <f t="shared" si="11"/>
        <v>239657.5</v>
      </c>
      <c r="H66" s="6">
        <f t="shared" si="12"/>
        <v>0</v>
      </c>
      <c r="I66" s="9">
        <f t="shared" si="13"/>
        <v>22515.5</v>
      </c>
      <c r="J66" s="6">
        <f t="shared" si="14"/>
        <v>217142</v>
      </c>
      <c r="K66" s="9">
        <f t="shared" si="15"/>
        <v>22515.5</v>
      </c>
      <c r="L66" s="18"/>
    </row>
    <row r="67" spans="1:12" x14ac:dyDescent="0.25">
      <c r="A67" s="3">
        <v>65</v>
      </c>
      <c r="B67" s="6">
        <f>'Lopsided Margins'!B67</f>
        <v>183403</v>
      </c>
      <c r="C67" s="9">
        <f>'Lopsided Margins'!C67</f>
        <v>351999</v>
      </c>
      <c r="D67" s="12">
        <f t="shared" ref="D67:D98" si="16">SUM(B67:C67)</f>
        <v>535402</v>
      </c>
      <c r="E67" s="6">
        <f t="shared" ref="E67:E98" si="17">IF(MAX(B67:C67)=B67,0,B67)</f>
        <v>183403</v>
      </c>
      <c r="F67" s="9">
        <f t="shared" ref="F67:F98" si="18">IF(MAX(B67:C67)=B67,C67,0)</f>
        <v>0</v>
      </c>
      <c r="G67" s="12">
        <f t="shared" ref="G67:G98" si="19">D67/2</f>
        <v>267701</v>
      </c>
      <c r="H67" s="6">
        <f t="shared" ref="H67:H98" si="20">IF(MAX(B67:C67)=B67,B67-G67,0)</f>
        <v>0</v>
      </c>
      <c r="I67" s="9">
        <f t="shared" ref="I67:I98" si="21">IF(MAX(B67:C67)=B67,0,C67-G67)</f>
        <v>84298</v>
      </c>
      <c r="J67" s="6">
        <f t="shared" ref="J67:J98" si="22">MAX(E67,H67)</f>
        <v>183403</v>
      </c>
      <c r="K67" s="9">
        <f t="shared" ref="K67:K98" si="23">MAX(F67,I67)</f>
        <v>84298</v>
      </c>
      <c r="L67" s="18"/>
    </row>
    <row r="68" spans="1:12" x14ac:dyDescent="0.25">
      <c r="A68" s="3">
        <v>66</v>
      </c>
      <c r="B68" s="6">
        <f>'Lopsided Margins'!B68</f>
        <v>202864</v>
      </c>
      <c r="C68" s="9">
        <f>'Lopsided Margins'!C68</f>
        <v>377939</v>
      </c>
      <c r="D68" s="12">
        <f t="shared" si="16"/>
        <v>580803</v>
      </c>
      <c r="E68" s="6">
        <f t="shared" si="17"/>
        <v>202864</v>
      </c>
      <c r="F68" s="9">
        <f t="shared" si="18"/>
        <v>0</v>
      </c>
      <c r="G68" s="12">
        <f t="shared" si="19"/>
        <v>290401.5</v>
      </c>
      <c r="H68" s="6">
        <f t="shared" si="20"/>
        <v>0</v>
      </c>
      <c r="I68" s="9">
        <f t="shared" si="21"/>
        <v>87537.5</v>
      </c>
      <c r="J68" s="6">
        <f t="shared" si="22"/>
        <v>202864</v>
      </c>
      <c r="K68" s="9">
        <f t="shared" si="23"/>
        <v>87537.5</v>
      </c>
      <c r="L68" s="18"/>
    </row>
    <row r="69" spans="1:12" x14ac:dyDescent="0.25">
      <c r="A69" s="3">
        <v>67</v>
      </c>
      <c r="B69" s="6">
        <f>'Lopsided Margins'!B69</f>
        <v>250917</v>
      </c>
      <c r="C69" s="9">
        <f>'Lopsided Margins'!C69</f>
        <v>293559</v>
      </c>
      <c r="D69" s="12">
        <f t="shared" si="16"/>
        <v>544476</v>
      </c>
      <c r="E69" s="6">
        <f t="shared" si="17"/>
        <v>250917</v>
      </c>
      <c r="F69" s="9">
        <f t="shared" si="18"/>
        <v>0</v>
      </c>
      <c r="G69" s="12">
        <f t="shared" si="19"/>
        <v>272238</v>
      </c>
      <c r="H69" s="6">
        <f t="shared" si="20"/>
        <v>0</v>
      </c>
      <c r="I69" s="9">
        <f t="shared" si="21"/>
        <v>21321</v>
      </c>
      <c r="J69" s="6">
        <f t="shared" si="22"/>
        <v>250917</v>
      </c>
      <c r="K69" s="9">
        <f t="shared" si="23"/>
        <v>21321</v>
      </c>
      <c r="L69" s="18"/>
    </row>
    <row r="70" spans="1:12" x14ac:dyDescent="0.25">
      <c r="A70" s="3">
        <v>68</v>
      </c>
      <c r="B70" s="6">
        <f>'Lopsided Margins'!B70</f>
        <v>276355</v>
      </c>
      <c r="C70" s="9">
        <f>'Lopsided Margins'!C70</f>
        <v>278227</v>
      </c>
      <c r="D70" s="12">
        <f t="shared" si="16"/>
        <v>554582</v>
      </c>
      <c r="E70" s="6">
        <f t="shared" si="17"/>
        <v>276355</v>
      </c>
      <c r="F70" s="9">
        <f t="shared" si="18"/>
        <v>0</v>
      </c>
      <c r="G70" s="12">
        <f t="shared" si="19"/>
        <v>277291</v>
      </c>
      <c r="H70" s="6">
        <f t="shared" si="20"/>
        <v>0</v>
      </c>
      <c r="I70" s="9">
        <f t="shared" si="21"/>
        <v>936</v>
      </c>
      <c r="J70" s="6">
        <f t="shared" si="22"/>
        <v>276355</v>
      </c>
      <c r="K70" s="9">
        <f t="shared" si="23"/>
        <v>936</v>
      </c>
      <c r="L70" s="18"/>
    </row>
    <row r="71" spans="1:12" x14ac:dyDescent="0.25">
      <c r="A71" s="3">
        <v>69</v>
      </c>
      <c r="B71" s="6">
        <f>'Lopsided Margins'!B71</f>
        <v>323172</v>
      </c>
      <c r="C71" s="9">
        <f>'Lopsided Margins'!C71</f>
        <v>203120</v>
      </c>
      <c r="D71" s="12">
        <f t="shared" si="16"/>
        <v>526292</v>
      </c>
      <c r="E71" s="6">
        <f t="shared" si="17"/>
        <v>0</v>
      </c>
      <c r="F71" s="9">
        <f t="shared" si="18"/>
        <v>203120</v>
      </c>
      <c r="G71" s="12">
        <f t="shared" si="19"/>
        <v>263146</v>
      </c>
      <c r="H71" s="6">
        <f t="shared" si="20"/>
        <v>60026</v>
      </c>
      <c r="I71" s="9">
        <f t="shared" si="21"/>
        <v>0</v>
      </c>
      <c r="J71" s="6">
        <f t="shared" si="22"/>
        <v>60026</v>
      </c>
      <c r="K71" s="9">
        <f t="shared" si="23"/>
        <v>203120</v>
      </c>
      <c r="L71" s="18"/>
    </row>
    <row r="72" spans="1:12" x14ac:dyDescent="0.25">
      <c r="A72" s="3">
        <v>70</v>
      </c>
      <c r="B72" s="6">
        <f>'Lopsided Margins'!B72</f>
        <v>374227</v>
      </c>
      <c r="C72" s="9">
        <f>'Lopsided Margins'!C72</f>
        <v>66491</v>
      </c>
      <c r="D72" s="12">
        <f t="shared" si="16"/>
        <v>440718</v>
      </c>
      <c r="E72" s="6">
        <f t="shared" si="17"/>
        <v>0</v>
      </c>
      <c r="F72" s="9">
        <f t="shared" si="18"/>
        <v>66491</v>
      </c>
      <c r="G72" s="12">
        <f t="shared" si="19"/>
        <v>220359</v>
      </c>
      <c r="H72" s="6">
        <f t="shared" si="20"/>
        <v>153868</v>
      </c>
      <c r="I72" s="9">
        <f t="shared" si="21"/>
        <v>0</v>
      </c>
      <c r="J72" s="6">
        <f t="shared" si="22"/>
        <v>153868</v>
      </c>
      <c r="K72" s="9">
        <f t="shared" si="23"/>
        <v>66491</v>
      </c>
      <c r="L72" s="18"/>
    </row>
    <row r="73" spans="1:12" x14ac:dyDescent="0.25">
      <c r="A73" s="3">
        <v>71</v>
      </c>
      <c r="B73" s="6">
        <f>'Lopsided Margins'!B73</f>
        <v>251023</v>
      </c>
      <c r="C73" s="9">
        <f>'Lopsided Margins'!C73</f>
        <v>301954</v>
      </c>
      <c r="D73" s="12">
        <f t="shared" si="16"/>
        <v>552977</v>
      </c>
      <c r="E73" s="6">
        <f t="shared" si="17"/>
        <v>251023</v>
      </c>
      <c r="F73" s="9">
        <f t="shared" si="18"/>
        <v>0</v>
      </c>
      <c r="G73" s="12">
        <f t="shared" si="19"/>
        <v>276488.5</v>
      </c>
      <c r="H73" s="6">
        <f t="shared" si="20"/>
        <v>0</v>
      </c>
      <c r="I73" s="9">
        <f t="shared" si="21"/>
        <v>25465.5</v>
      </c>
      <c r="J73" s="6">
        <f t="shared" si="22"/>
        <v>251023</v>
      </c>
      <c r="K73" s="9">
        <f t="shared" si="23"/>
        <v>25465.5</v>
      </c>
      <c r="L73" s="18"/>
    </row>
    <row r="74" spans="1:12" x14ac:dyDescent="0.25">
      <c r="A74" s="3">
        <v>72</v>
      </c>
      <c r="B74" s="6">
        <f>'Lopsided Margins'!B74</f>
        <v>260583</v>
      </c>
      <c r="C74" s="9">
        <f>'Lopsided Margins'!C74</f>
        <v>305018</v>
      </c>
      <c r="D74" s="12">
        <f t="shared" si="16"/>
        <v>565601</v>
      </c>
      <c r="E74" s="6">
        <f t="shared" si="17"/>
        <v>260583</v>
      </c>
      <c r="F74" s="9">
        <f t="shared" si="18"/>
        <v>0</v>
      </c>
      <c r="G74" s="12">
        <f t="shared" si="19"/>
        <v>282800.5</v>
      </c>
      <c r="H74" s="6">
        <f t="shared" si="20"/>
        <v>0</v>
      </c>
      <c r="I74" s="9">
        <f t="shared" si="21"/>
        <v>22217.5</v>
      </c>
      <c r="J74" s="6">
        <f t="shared" si="22"/>
        <v>260583</v>
      </c>
      <c r="K74" s="9">
        <f t="shared" si="23"/>
        <v>22217.5</v>
      </c>
      <c r="L74" s="18"/>
    </row>
    <row r="75" spans="1:12" x14ac:dyDescent="0.25">
      <c r="A75" s="3">
        <v>73</v>
      </c>
      <c r="B75" s="6">
        <f>'Lopsided Margins'!B75</f>
        <v>262680</v>
      </c>
      <c r="C75" s="9">
        <f>'Lopsided Margins'!C75</f>
        <v>214960</v>
      </c>
      <c r="D75" s="12">
        <f t="shared" si="16"/>
        <v>477640</v>
      </c>
      <c r="E75" s="6">
        <f t="shared" si="17"/>
        <v>0</v>
      </c>
      <c r="F75" s="9">
        <f t="shared" si="18"/>
        <v>214960</v>
      </c>
      <c r="G75" s="12">
        <f t="shared" si="19"/>
        <v>238820</v>
      </c>
      <c r="H75" s="6">
        <f t="shared" si="20"/>
        <v>23860</v>
      </c>
      <c r="I75" s="9">
        <f t="shared" si="21"/>
        <v>0</v>
      </c>
      <c r="J75" s="6">
        <f t="shared" si="22"/>
        <v>23860</v>
      </c>
      <c r="K75" s="9">
        <f t="shared" si="23"/>
        <v>214960</v>
      </c>
      <c r="L75" s="18"/>
    </row>
    <row r="76" spans="1:12" x14ac:dyDescent="0.25">
      <c r="A76" s="3">
        <v>74</v>
      </c>
      <c r="B76" s="6">
        <f>'Lopsided Margins'!B76</f>
        <v>326911</v>
      </c>
      <c r="C76" s="9">
        <f>'Lopsided Margins'!C76</f>
        <v>154066</v>
      </c>
      <c r="D76" s="12">
        <f t="shared" si="16"/>
        <v>480977</v>
      </c>
      <c r="E76" s="6">
        <f t="shared" si="17"/>
        <v>0</v>
      </c>
      <c r="F76" s="9">
        <f t="shared" si="18"/>
        <v>154066</v>
      </c>
      <c r="G76" s="12">
        <f t="shared" si="19"/>
        <v>240488.5</v>
      </c>
      <c r="H76" s="6">
        <f t="shared" si="20"/>
        <v>86422.5</v>
      </c>
      <c r="I76" s="9">
        <f t="shared" si="21"/>
        <v>0</v>
      </c>
      <c r="J76" s="6">
        <f t="shared" si="22"/>
        <v>86422.5</v>
      </c>
      <c r="K76" s="9">
        <f t="shared" si="23"/>
        <v>154066</v>
      </c>
      <c r="L76" s="18"/>
    </row>
    <row r="77" spans="1:12" x14ac:dyDescent="0.25">
      <c r="A77" s="3">
        <v>75</v>
      </c>
      <c r="B77" s="6">
        <f>'Lopsided Margins'!B77</f>
        <v>327413</v>
      </c>
      <c r="C77" s="9">
        <f>'Lopsided Margins'!C77</f>
        <v>227885</v>
      </c>
      <c r="D77" s="12">
        <f t="shared" si="16"/>
        <v>555298</v>
      </c>
      <c r="E77" s="6">
        <f t="shared" si="17"/>
        <v>0</v>
      </c>
      <c r="F77" s="9">
        <f t="shared" si="18"/>
        <v>227885</v>
      </c>
      <c r="G77" s="12">
        <f t="shared" si="19"/>
        <v>277649</v>
      </c>
      <c r="H77" s="6">
        <f t="shared" si="20"/>
        <v>49764</v>
      </c>
      <c r="I77" s="9">
        <f t="shared" si="21"/>
        <v>0</v>
      </c>
      <c r="J77" s="6">
        <f t="shared" si="22"/>
        <v>49764</v>
      </c>
      <c r="K77" s="9">
        <f t="shared" si="23"/>
        <v>227885</v>
      </c>
      <c r="L77" s="18"/>
    </row>
    <row r="78" spans="1:12" x14ac:dyDescent="0.25">
      <c r="A78" s="3">
        <v>76</v>
      </c>
      <c r="B78" s="6">
        <f>'Lopsided Margins'!B78</f>
        <v>292290</v>
      </c>
      <c r="C78" s="9">
        <f>'Lopsided Margins'!C78</f>
        <v>273022</v>
      </c>
      <c r="D78" s="12">
        <f t="shared" si="16"/>
        <v>565312</v>
      </c>
      <c r="E78" s="6">
        <f t="shared" si="17"/>
        <v>0</v>
      </c>
      <c r="F78" s="9">
        <f t="shared" si="18"/>
        <v>273022</v>
      </c>
      <c r="G78" s="12">
        <f t="shared" si="19"/>
        <v>282656</v>
      </c>
      <c r="H78" s="6">
        <f t="shared" si="20"/>
        <v>9634</v>
      </c>
      <c r="I78" s="9">
        <f t="shared" si="21"/>
        <v>0</v>
      </c>
      <c r="J78" s="6">
        <f t="shared" si="22"/>
        <v>9634</v>
      </c>
      <c r="K78" s="9">
        <f t="shared" si="23"/>
        <v>273022</v>
      </c>
      <c r="L78" s="18"/>
    </row>
    <row r="79" spans="1:12" x14ac:dyDescent="0.25">
      <c r="A79" s="3">
        <v>77</v>
      </c>
      <c r="B79" s="6">
        <f>'Lopsided Margins'!B79</f>
        <v>322455</v>
      </c>
      <c r="C79" s="9">
        <f>'Lopsided Margins'!C79</f>
        <v>201503</v>
      </c>
      <c r="D79" s="12">
        <f t="shared" si="16"/>
        <v>523958</v>
      </c>
      <c r="E79" s="6">
        <f t="shared" si="17"/>
        <v>0</v>
      </c>
      <c r="F79" s="9">
        <f t="shared" si="18"/>
        <v>201503</v>
      </c>
      <c r="G79" s="12">
        <f t="shared" si="19"/>
        <v>261979</v>
      </c>
      <c r="H79" s="6">
        <f t="shared" si="20"/>
        <v>60476</v>
      </c>
      <c r="I79" s="9">
        <f t="shared" si="21"/>
        <v>0</v>
      </c>
      <c r="J79" s="6">
        <f t="shared" si="22"/>
        <v>60476</v>
      </c>
      <c r="K79" s="9">
        <f t="shared" si="23"/>
        <v>201503</v>
      </c>
      <c r="L79" s="18"/>
    </row>
    <row r="80" spans="1:12" x14ac:dyDescent="0.25">
      <c r="A80" s="3">
        <v>78</v>
      </c>
      <c r="B80" s="6">
        <f>'Lopsided Margins'!B80</f>
        <v>177054</v>
      </c>
      <c r="C80" s="9">
        <f>'Lopsided Margins'!C80</f>
        <v>291695</v>
      </c>
      <c r="D80" s="12">
        <f t="shared" si="16"/>
        <v>468749</v>
      </c>
      <c r="E80" s="6">
        <f t="shared" si="17"/>
        <v>177054</v>
      </c>
      <c r="F80" s="9">
        <f t="shared" si="18"/>
        <v>0</v>
      </c>
      <c r="G80" s="12">
        <f t="shared" si="19"/>
        <v>234374.5</v>
      </c>
      <c r="H80" s="6">
        <f t="shared" si="20"/>
        <v>0</v>
      </c>
      <c r="I80" s="9">
        <f t="shared" si="21"/>
        <v>57320.5</v>
      </c>
      <c r="J80" s="6">
        <f t="shared" si="22"/>
        <v>177054</v>
      </c>
      <c r="K80" s="9">
        <f t="shared" si="23"/>
        <v>57320.5</v>
      </c>
      <c r="L80" s="18"/>
    </row>
    <row r="81" spans="1:12" x14ac:dyDescent="0.25">
      <c r="A81" s="3">
        <v>79</v>
      </c>
      <c r="B81" s="6">
        <f>'Lopsided Margins'!B81</f>
        <v>160508</v>
      </c>
      <c r="C81" s="9">
        <f>'Lopsided Margins'!C81</f>
        <v>353131</v>
      </c>
      <c r="D81" s="12">
        <f t="shared" si="16"/>
        <v>513639</v>
      </c>
      <c r="E81" s="6">
        <f t="shared" si="17"/>
        <v>160508</v>
      </c>
      <c r="F81" s="9">
        <f t="shared" si="18"/>
        <v>0</v>
      </c>
      <c r="G81" s="12">
        <f t="shared" si="19"/>
        <v>256819.5</v>
      </c>
      <c r="H81" s="6">
        <f t="shared" si="20"/>
        <v>0</v>
      </c>
      <c r="I81" s="9">
        <f t="shared" si="21"/>
        <v>96311.5</v>
      </c>
      <c r="J81" s="6">
        <f t="shared" si="22"/>
        <v>160508</v>
      </c>
      <c r="K81" s="9">
        <f t="shared" si="23"/>
        <v>96311.5</v>
      </c>
      <c r="L81" s="18"/>
    </row>
    <row r="82" spans="1:12" x14ac:dyDescent="0.25">
      <c r="A82" s="3">
        <v>80</v>
      </c>
      <c r="B82" s="6">
        <f>'Lopsided Margins'!B82</f>
        <v>275659</v>
      </c>
      <c r="C82" s="9">
        <f>'Lopsided Margins'!C82</f>
        <v>259938</v>
      </c>
      <c r="D82" s="12">
        <f t="shared" si="16"/>
        <v>535597</v>
      </c>
      <c r="E82" s="6">
        <f t="shared" si="17"/>
        <v>0</v>
      </c>
      <c r="F82" s="9">
        <f t="shared" si="18"/>
        <v>259938</v>
      </c>
      <c r="G82" s="12">
        <f t="shared" si="19"/>
        <v>267798.5</v>
      </c>
      <c r="H82" s="6">
        <f t="shared" si="20"/>
        <v>7860.5</v>
      </c>
      <c r="I82" s="9">
        <f t="shared" si="21"/>
        <v>0</v>
      </c>
      <c r="J82" s="6">
        <f t="shared" si="22"/>
        <v>7860.5</v>
      </c>
      <c r="K82" s="9">
        <f t="shared" si="23"/>
        <v>259938</v>
      </c>
      <c r="L82" s="18"/>
    </row>
    <row r="83" spans="1:12" x14ac:dyDescent="0.25">
      <c r="A83" s="3">
        <v>81</v>
      </c>
      <c r="B83" s="6">
        <f>'Lopsided Margins'!B83</f>
        <v>285844</v>
      </c>
      <c r="C83" s="9">
        <f>'Lopsided Margins'!C83</f>
        <v>281219</v>
      </c>
      <c r="D83" s="12">
        <f t="shared" si="16"/>
        <v>567063</v>
      </c>
      <c r="E83" s="6">
        <f t="shared" si="17"/>
        <v>0</v>
      </c>
      <c r="F83" s="9">
        <f t="shared" si="18"/>
        <v>281219</v>
      </c>
      <c r="G83" s="12">
        <f t="shared" si="19"/>
        <v>283531.5</v>
      </c>
      <c r="H83" s="6">
        <f t="shared" si="20"/>
        <v>2312.5</v>
      </c>
      <c r="I83" s="9">
        <f t="shared" si="21"/>
        <v>0</v>
      </c>
      <c r="J83" s="6">
        <f t="shared" si="22"/>
        <v>2312.5</v>
      </c>
      <c r="K83" s="9">
        <f t="shared" si="23"/>
        <v>281219</v>
      </c>
      <c r="L83" s="18"/>
    </row>
    <row r="84" spans="1:12" x14ac:dyDescent="0.25">
      <c r="A84" s="3">
        <v>82</v>
      </c>
      <c r="B84" s="6">
        <f>'Lopsided Margins'!B84</f>
        <v>312114</v>
      </c>
      <c r="C84" s="9">
        <f>'Lopsided Margins'!C84</f>
        <v>123420</v>
      </c>
      <c r="D84" s="12">
        <f t="shared" si="16"/>
        <v>435534</v>
      </c>
      <c r="E84" s="6">
        <f t="shared" si="17"/>
        <v>0</v>
      </c>
      <c r="F84" s="9">
        <f t="shared" si="18"/>
        <v>123420</v>
      </c>
      <c r="G84" s="12">
        <f t="shared" si="19"/>
        <v>217767</v>
      </c>
      <c r="H84" s="6">
        <f t="shared" si="20"/>
        <v>94347</v>
      </c>
      <c r="I84" s="9">
        <f t="shared" si="21"/>
        <v>0</v>
      </c>
      <c r="J84" s="6">
        <f t="shared" si="22"/>
        <v>94347</v>
      </c>
      <c r="K84" s="9">
        <f t="shared" si="23"/>
        <v>123420</v>
      </c>
      <c r="L84" s="18"/>
    </row>
    <row r="85" spans="1:12" x14ac:dyDescent="0.25">
      <c r="A85" s="3">
        <v>83</v>
      </c>
      <c r="B85" s="6">
        <f>'Lopsided Margins'!B85</f>
        <v>187012</v>
      </c>
      <c r="C85" s="9">
        <f>'Lopsided Margins'!C85</f>
        <v>182812</v>
      </c>
      <c r="D85" s="12">
        <f t="shared" si="16"/>
        <v>369824</v>
      </c>
      <c r="E85" s="6">
        <f t="shared" si="17"/>
        <v>0</v>
      </c>
      <c r="F85" s="9">
        <f t="shared" si="18"/>
        <v>182812</v>
      </c>
      <c r="G85" s="12">
        <f t="shared" si="19"/>
        <v>184912</v>
      </c>
      <c r="H85" s="6">
        <f t="shared" si="20"/>
        <v>2100</v>
      </c>
      <c r="I85" s="9">
        <f t="shared" si="21"/>
        <v>0</v>
      </c>
      <c r="J85" s="6">
        <f t="shared" si="22"/>
        <v>2100</v>
      </c>
      <c r="K85" s="9">
        <f t="shared" si="23"/>
        <v>182812</v>
      </c>
      <c r="L85" s="18"/>
    </row>
    <row r="86" spans="1:12" x14ac:dyDescent="0.25">
      <c r="A86" s="3">
        <v>84</v>
      </c>
      <c r="B86" s="6">
        <f>'Lopsided Margins'!B86</f>
        <v>243716</v>
      </c>
      <c r="C86" s="9">
        <f>'Lopsided Margins'!C86</f>
        <v>249048</v>
      </c>
      <c r="D86" s="12">
        <f t="shared" si="16"/>
        <v>492764</v>
      </c>
      <c r="E86" s="6">
        <f t="shared" si="17"/>
        <v>243716</v>
      </c>
      <c r="F86" s="9">
        <f t="shared" si="18"/>
        <v>0</v>
      </c>
      <c r="G86" s="12">
        <f t="shared" si="19"/>
        <v>246382</v>
      </c>
      <c r="H86" s="6">
        <f t="shared" si="20"/>
        <v>0</v>
      </c>
      <c r="I86" s="9">
        <f t="shared" si="21"/>
        <v>2666</v>
      </c>
      <c r="J86" s="6">
        <f t="shared" si="22"/>
        <v>243716</v>
      </c>
      <c r="K86" s="9">
        <f t="shared" si="23"/>
        <v>2666</v>
      </c>
      <c r="L86" s="18"/>
    </row>
    <row r="87" spans="1:12" x14ac:dyDescent="0.25">
      <c r="A87" s="3">
        <v>85</v>
      </c>
      <c r="B87" s="6">
        <f>'Lopsided Margins'!B87</f>
        <v>138039</v>
      </c>
      <c r="C87" s="9">
        <f>'Lopsided Margins'!C87</f>
        <v>405083</v>
      </c>
      <c r="D87" s="12">
        <f t="shared" si="16"/>
        <v>543122</v>
      </c>
      <c r="E87" s="6">
        <f t="shared" si="17"/>
        <v>138039</v>
      </c>
      <c r="F87" s="9">
        <f t="shared" si="18"/>
        <v>0</v>
      </c>
      <c r="G87" s="12">
        <f t="shared" si="19"/>
        <v>271561</v>
      </c>
      <c r="H87" s="6">
        <f t="shared" si="20"/>
        <v>0</v>
      </c>
      <c r="I87" s="9">
        <f t="shared" si="21"/>
        <v>133522</v>
      </c>
      <c r="J87" s="6">
        <f t="shared" si="22"/>
        <v>138039</v>
      </c>
      <c r="K87" s="9">
        <f t="shared" si="23"/>
        <v>133522</v>
      </c>
      <c r="L87" s="18"/>
    </row>
    <row r="88" spans="1:12" x14ac:dyDescent="0.25">
      <c r="A88" s="3">
        <v>86</v>
      </c>
      <c r="B88" s="6">
        <f>'Lopsided Margins'!B88</f>
        <v>203770</v>
      </c>
      <c r="C88" s="9">
        <f>'Lopsided Margins'!C88</f>
        <v>270959</v>
      </c>
      <c r="D88" s="12">
        <f t="shared" si="16"/>
        <v>474729</v>
      </c>
      <c r="E88" s="6">
        <f t="shared" si="17"/>
        <v>203770</v>
      </c>
      <c r="F88" s="9">
        <f t="shared" si="18"/>
        <v>0</v>
      </c>
      <c r="G88" s="12">
        <f t="shared" si="19"/>
        <v>237364.5</v>
      </c>
      <c r="H88" s="6">
        <f t="shared" si="20"/>
        <v>0</v>
      </c>
      <c r="I88" s="9">
        <f t="shared" si="21"/>
        <v>33594.5</v>
      </c>
      <c r="J88" s="6">
        <f t="shared" si="22"/>
        <v>203770</v>
      </c>
      <c r="K88" s="9">
        <f t="shared" si="23"/>
        <v>33594.5</v>
      </c>
      <c r="L88" s="18"/>
    </row>
    <row r="89" spans="1:12" x14ac:dyDescent="0.25">
      <c r="A89" s="3">
        <v>87</v>
      </c>
      <c r="B89" s="6">
        <f>'Lopsided Margins'!B89</f>
        <v>268142</v>
      </c>
      <c r="C89" s="9">
        <f>'Lopsided Margins'!C89</f>
        <v>156618</v>
      </c>
      <c r="D89" s="12">
        <f t="shared" si="16"/>
        <v>424760</v>
      </c>
      <c r="E89" s="6">
        <f t="shared" si="17"/>
        <v>0</v>
      </c>
      <c r="F89" s="9">
        <f t="shared" si="18"/>
        <v>156618</v>
      </c>
      <c r="G89" s="12">
        <f t="shared" si="19"/>
        <v>212380</v>
      </c>
      <c r="H89" s="6">
        <f t="shared" si="20"/>
        <v>55762</v>
      </c>
      <c r="I89" s="9">
        <f t="shared" si="21"/>
        <v>0</v>
      </c>
      <c r="J89" s="6">
        <f t="shared" si="22"/>
        <v>55762</v>
      </c>
      <c r="K89" s="9">
        <f t="shared" si="23"/>
        <v>156618</v>
      </c>
      <c r="L89" s="18"/>
    </row>
    <row r="90" spans="1:12" x14ac:dyDescent="0.25">
      <c r="A90" s="3">
        <v>88</v>
      </c>
      <c r="B90" s="6">
        <f>'Lopsided Margins'!B90</f>
        <v>245387</v>
      </c>
      <c r="C90" s="9">
        <f>'Lopsided Margins'!C90</f>
        <v>325594</v>
      </c>
      <c r="D90" s="12">
        <f t="shared" si="16"/>
        <v>570981</v>
      </c>
      <c r="E90" s="6">
        <f t="shared" si="17"/>
        <v>245387</v>
      </c>
      <c r="F90" s="9">
        <f t="shared" si="18"/>
        <v>0</v>
      </c>
      <c r="G90" s="12">
        <f t="shared" si="19"/>
        <v>285490.5</v>
      </c>
      <c r="H90" s="6">
        <f t="shared" si="20"/>
        <v>0</v>
      </c>
      <c r="I90" s="9">
        <f t="shared" si="21"/>
        <v>40103.5</v>
      </c>
      <c r="J90" s="6">
        <f t="shared" si="22"/>
        <v>245387</v>
      </c>
      <c r="K90" s="9">
        <f t="shared" si="23"/>
        <v>40103.5</v>
      </c>
      <c r="L90" s="18"/>
    </row>
    <row r="91" spans="1:12" x14ac:dyDescent="0.25">
      <c r="A91" s="3">
        <v>89</v>
      </c>
      <c r="B91" s="6">
        <f>'Lopsided Margins'!B91</f>
        <v>154660</v>
      </c>
      <c r="C91" s="9">
        <f>'Lopsided Margins'!C91</f>
        <v>302784</v>
      </c>
      <c r="D91" s="12">
        <f t="shared" si="16"/>
        <v>457444</v>
      </c>
      <c r="E91" s="6">
        <f t="shared" si="17"/>
        <v>154660</v>
      </c>
      <c r="F91" s="9">
        <f t="shared" si="18"/>
        <v>0</v>
      </c>
      <c r="G91" s="12">
        <f t="shared" si="19"/>
        <v>228722</v>
      </c>
      <c r="H91" s="6">
        <f t="shared" si="20"/>
        <v>0</v>
      </c>
      <c r="I91" s="9">
        <f t="shared" si="21"/>
        <v>74062</v>
      </c>
      <c r="J91" s="6">
        <f t="shared" si="22"/>
        <v>154660</v>
      </c>
      <c r="K91" s="9">
        <f t="shared" si="23"/>
        <v>74062</v>
      </c>
      <c r="L91" s="18"/>
    </row>
    <row r="92" spans="1:12" x14ac:dyDescent="0.25">
      <c r="A92" s="3">
        <v>90</v>
      </c>
      <c r="B92" s="6">
        <f>'Lopsided Margins'!B92</f>
        <v>207162</v>
      </c>
      <c r="C92" s="9">
        <f>'Lopsided Margins'!C92</f>
        <v>349053</v>
      </c>
      <c r="D92" s="12">
        <f t="shared" si="16"/>
        <v>556215</v>
      </c>
      <c r="E92" s="6">
        <f t="shared" si="17"/>
        <v>207162</v>
      </c>
      <c r="F92" s="9">
        <f t="shared" si="18"/>
        <v>0</v>
      </c>
      <c r="G92" s="12">
        <f t="shared" si="19"/>
        <v>278107.5</v>
      </c>
      <c r="H92" s="6">
        <f t="shared" si="20"/>
        <v>0</v>
      </c>
      <c r="I92" s="9">
        <f t="shared" si="21"/>
        <v>70945.5</v>
      </c>
      <c r="J92" s="6">
        <f t="shared" si="22"/>
        <v>207162</v>
      </c>
      <c r="K92" s="9">
        <f t="shared" si="23"/>
        <v>70945.5</v>
      </c>
      <c r="L92" s="18"/>
    </row>
    <row r="93" spans="1:12" x14ac:dyDescent="0.25">
      <c r="A93" s="3">
        <v>91</v>
      </c>
      <c r="B93" s="6">
        <f>'Lopsided Margins'!B93</f>
        <v>171026</v>
      </c>
      <c r="C93" s="9">
        <f>'Lopsided Margins'!C93</f>
        <v>291337</v>
      </c>
      <c r="D93" s="12">
        <f t="shared" si="16"/>
        <v>462363</v>
      </c>
      <c r="E93" s="6">
        <f t="shared" si="17"/>
        <v>171026</v>
      </c>
      <c r="F93" s="9">
        <f t="shared" si="18"/>
        <v>0</v>
      </c>
      <c r="G93" s="12">
        <f t="shared" si="19"/>
        <v>231181.5</v>
      </c>
      <c r="H93" s="6">
        <f t="shared" si="20"/>
        <v>0</v>
      </c>
      <c r="I93" s="9">
        <f t="shared" si="21"/>
        <v>60155.5</v>
      </c>
      <c r="J93" s="6">
        <f t="shared" si="22"/>
        <v>171026</v>
      </c>
      <c r="K93" s="9">
        <f t="shared" si="23"/>
        <v>60155.5</v>
      </c>
      <c r="L93" s="18"/>
    </row>
    <row r="94" spans="1:12" x14ac:dyDescent="0.25">
      <c r="A94" s="3">
        <v>92</v>
      </c>
      <c r="B94" s="6">
        <f>'Lopsided Margins'!B94</f>
        <v>203368</v>
      </c>
      <c r="C94" s="9">
        <f>'Lopsided Margins'!C94</f>
        <v>208285</v>
      </c>
      <c r="D94" s="12">
        <f t="shared" si="16"/>
        <v>411653</v>
      </c>
      <c r="E94" s="6">
        <f t="shared" si="17"/>
        <v>203368</v>
      </c>
      <c r="F94" s="9">
        <f t="shared" si="18"/>
        <v>0</v>
      </c>
      <c r="G94" s="12">
        <f t="shared" si="19"/>
        <v>205826.5</v>
      </c>
      <c r="H94" s="6">
        <f t="shared" si="20"/>
        <v>0</v>
      </c>
      <c r="I94" s="9">
        <f t="shared" si="21"/>
        <v>2458.5</v>
      </c>
      <c r="J94" s="6">
        <f t="shared" si="22"/>
        <v>203368</v>
      </c>
      <c r="K94" s="9">
        <f t="shared" si="23"/>
        <v>2458.5</v>
      </c>
      <c r="L94" s="18"/>
    </row>
    <row r="95" spans="1:12" x14ac:dyDescent="0.25">
      <c r="A95" s="3">
        <v>93</v>
      </c>
      <c r="B95" s="6">
        <f>'Lopsided Margins'!B95</f>
        <v>206155</v>
      </c>
      <c r="C95" s="9">
        <f>'Lopsided Margins'!C95</f>
        <v>316588</v>
      </c>
      <c r="D95" s="12">
        <f t="shared" si="16"/>
        <v>522743</v>
      </c>
      <c r="E95" s="6">
        <f t="shared" si="17"/>
        <v>206155</v>
      </c>
      <c r="F95" s="9">
        <f t="shared" si="18"/>
        <v>0</v>
      </c>
      <c r="G95" s="12">
        <f t="shared" si="19"/>
        <v>261371.5</v>
      </c>
      <c r="H95" s="6">
        <f t="shared" si="20"/>
        <v>0</v>
      </c>
      <c r="I95" s="9">
        <f t="shared" si="21"/>
        <v>55216.5</v>
      </c>
      <c r="J95" s="6">
        <f t="shared" si="22"/>
        <v>206155</v>
      </c>
      <c r="K95" s="9">
        <f t="shared" si="23"/>
        <v>55216.5</v>
      </c>
      <c r="L95" s="18"/>
    </row>
    <row r="96" spans="1:12" x14ac:dyDescent="0.25">
      <c r="A96" s="3">
        <v>94</v>
      </c>
      <c r="B96" s="6">
        <f>'Lopsided Margins'!B96</f>
        <v>336647</v>
      </c>
      <c r="C96" s="9">
        <f>'Lopsided Margins'!C96</f>
        <v>148685</v>
      </c>
      <c r="D96" s="12">
        <f t="shared" si="16"/>
        <v>485332</v>
      </c>
      <c r="E96" s="6">
        <f t="shared" si="17"/>
        <v>0</v>
      </c>
      <c r="F96" s="9">
        <f t="shared" si="18"/>
        <v>148685</v>
      </c>
      <c r="G96" s="12">
        <f t="shared" si="19"/>
        <v>242666</v>
      </c>
      <c r="H96" s="6">
        <f t="shared" si="20"/>
        <v>93981</v>
      </c>
      <c r="I96" s="9">
        <f t="shared" si="21"/>
        <v>0</v>
      </c>
      <c r="J96" s="6">
        <f t="shared" si="22"/>
        <v>93981</v>
      </c>
      <c r="K96" s="9">
        <f t="shared" si="23"/>
        <v>148685</v>
      </c>
      <c r="L96" s="18"/>
    </row>
    <row r="97" spans="1:12" x14ac:dyDescent="0.25">
      <c r="A97" s="3">
        <v>95</v>
      </c>
      <c r="B97" s="6">
        <f>'Lopsided Margins'!B97</f>
        <v>227166</v>
      </c>
      <c r="C97" s="9">
        <f>'Lopsided Margins'!C97</f>
        <v>319003</v>
      </c>
      <c r="D97" s="12">
        <f t="shared" si="16"/>
        <v>546169</v>
      </c>
      <c r="E97" s="6">
        <f t="shared" si="17"/>
        <v>227166</v>
      </c>
      <c r="F97" s="9">
        <f t="shared" si="18"/>
        <v>0</v>
      </c>
      <c r="G97" s="12">
        <f t="shared" si="19"/>
        <v>273084.5</v>
      </c>
      <c r="H97" s="6">
        <f t="shared" si="20"/>
        <v>0</v>
      </c>
      <c r="I97" s="9">
        <f t="shared" si="21"/>
        <v>45918.5</v>
      </c>
      <c r="J97" s="6">
        <f t="shared" si="22"/>
        <v>227166</v>
      </c>
      <c r="K97" s="9">
        <f t="shared" si="23"/>
        <v>45918.5</v>
      </c>
      <c r="L97" s="18"/>
    </row>
    <row r="98" spans="1:12" x14ac:dyDescent="0.25">
      <c r="A98" s="3">
        <v>96</v>
      </c>
      <c r="B98" s="6">
        <f>'Lopsided Margins'!B98</f>
        <v>274622</v>
      </c>
      <c r="C98" s="9">
        <f>'Lopsided Margins'!C98</f>
        <v>271760</v>
      </c>
      <c r="D98" s="12">
        <f t="shared" si="16"/>
        <v>546382</v>
      </c>
      <c r="E98" s="6">
        <f t="shared" si="17"/>
        <v>0</v>
      </c>
      <c r="F98" s="9">
        <f t="shared" si="18"/>
        <v>271760</v>
      </c>
      <c r="G98" s="12">
        <f t="shared" si="19"/>
        <v>273191</v>
      </c>
      <c r="H98" s="6">
        <f t="shared" si="20"/>
        <v>1431</v>
      </c>
      <c r="I98" s="9">
        <f t="shared" si="21"/>
        <v>0</v>
      </c>
      <c r="J98" s="6">
        <f t="shared" si="22"/>
        <v>1431</v>
      </c>
      <c r="K98" s="9">
        <f t="shared" si="23"/>
        <v>271760</v>
      </c>
      <c r="L98" s="18"/>
    </row>
    <row r="99" spans="1:12" x14ac:dyDescent="0.25">
      <c r="A99" s="3">
        <v>97</v>
      </c>
      <c r="B99" s="6">
        <f>'Lopsided Margins'!B99</f>
        <v>217116</v>
      </c>
      <c r="C99" s="9">
        <f>'Lopsided Margins'!C99</f>
        <v>326656</v>
      </c>
      <c r="D99" s="12">
        <f t="shared" ref="D99:D130" si="24">SUM(B99:C99)</f>
        <v>543772</v>
      </c>
      <c r="E99" s="6">
        <f t="shared" ref="E99:E112" si="25">IF(MAX(B99:C99)=B99,0,B99)</f>
        <v>217116</v>
      </c>
      <c r="F99" s="9">
        <f t="shared" ref="F99:F112" si="26">IF(MAX(B99:C99)=B99,C99,0)</f>
        <v>0</v>
      </c>
      <c r="G99" s="12">
        <f t="shared" ref="G99:G112" si="27">D99/2</f>
        <v>271886</v>
      </c>
      <c r="H99" s="6">
        <f t="shared" ref="H99:H130" si="28">IF(MAX(B99:C99)=B99,B99-G99,0)</f>
        <v>0</v>
      </c>
      <c r="I99" s="9">
        <f t="shared" ref="I99:I112" si="29">IF(MAX(B99:C99)=B99,0,C99-G99)</f>
        <v>54770</v>
      </c>
      <c r="J99" s="6">
        <f t="shared" ref="J99:J112" si="30">MAX(E99,H99)</f>
        <v>217116</v>
      </c>
      <c r="K99" s="9">
        <f t="shared" ref="K99:K112" si="31">MAX(F99,I99)</f>
        <v>54770</v>
      </c>
      <c r="L99" s="18"/>
    </row>
    <row r="100" spans="1:12" x14ac:dyDescent="0.25">
      <c r="A100" s="3">
        <v>98</v>
      </c>
      <c r="B100" s="6">
        <f>'Lopsided Margins'!B100</f>
        <v>180381</v>
      </c>
      <c r="C100" s="9">
        <f>'Lopsided Margins'!C100</f>
        <v>338681</v>
      </c>
      <c r="D100" s="12">
        <f t="shared" si="24"/>
        <v>519062</v>
      </c>
      <c r="E100" s="6">
        <f t="shared" si="25"/>
        <v>180381</v>
      </c>
      <c r="F100" s="9">
        <f t="shared" si="26"/>
        <v>0</v>
      </c>
      <c r="G100" s="12">
        <f t="shared" si="27"/>
        <v>259531</v>
      </c>
      <c r="H100" s="6">
        <f t="shared" si="28"/>
        <v>0</v>
      </c>
      <c r="I100" s="9">
        <f t="shared" si="29"/>
        <v>79150</v>
      </c>
      <c r="J100" s="6">
        <f t="shared" si="30"/>
        <v>180381</v>
      </c>
      <c r="K100" s="9">
        <f t="shared" si="31"/>
        <v>79150</v>
      </c>
      <c r="L100" s="18"/>
    </row>
    <row r="101" spans="1:12" x14ac:dyDescent="0.25">
      <c r="A101" s="3">
        <v>99</v>
      </c>
      <c r="B101" s="6">
        <f>'Lopsided Margins'!B101</f>
        <v>209769</v>
      </c>
      <c r="C101" s="9">
        <f>'Lopsided Margins'!C101</f>
        <v>314549</v>
      </c>
      <c r="D101" s="12">
        <f t="shared" si="24"/>
        <v>524318</v>
      </c>
      <c r="E101" s="6">
        <f t="shared" si="25"/>
        <v>209769</v>
      </c>
      <c r="F101" s="9">
        <f t="shared" si="26"/>
        <v>0</v>
      </c>
      <c r="G101" s="12">
        <f t="shared" si="27"/>
        <v>262159</v>
      </c>
      <c r="H101" s="6">
        <f t="shared" si="28"/>
        <v>0</v>
      </c>
      <c r="I101" s="9">
        <f t="shared" si="29"/>
        <v>52390</v>
      </c>
      <c r="J101" s="6">
        <f t="shared" si="30"/>
        <v>209769</v>
      </c>
      <c r="K101" s="9">
        <f t="shared" si="31"/>
        <v>52390</v>
      </c>
      <c r="L101" s="18"/>
    </row>
    <row r="102" spans="1:12" x14ac:dyDescent="0.25">
      <c r="A102" s="3">
        <v>100</v>
      </c>
      <c r="B102" s="6">
        <f>'Lopsided Margins'!B102</f>
        <v>182482</v>
      </c>
      <c r="C102" s="9">
        <f>'Lopsided Margins'!C102</f>
        <v>298484</v>
      </c>
      <c r="D102" s="12">
        <f t="shared" si="24"/>
        <v>480966</v>
      </c>
      <c r="E102" s="6">
        <f t="shared" si="25"/>
        <v>182482</v>
      </c>
      <c r="F102" s="9">
        <f t="shared" si="26"/>
        <v>0</v>
      </c>
      <c r="G102" s="12">
        <f t="shared" si="27"/>
        <v>240483</v>
      </c>
      <c r="H102" s="6">
        <f t="shared" si="28"/>
        <v>0</v>
      </c>
      <c r="I102" s="9">
        <f t="shared" si="29"/>
        <v>58001</v>
      </c>
      <c r="J102" s="6">
        <f t="shared" si="30"/>
        <v>182482</v>
      </c>
      <c r="K102" s="9">
        <f t="shared" si="31"/>
        <v>58001</v>
      </c>
      <c r="L102" s="18"/>
    </row>
    <row r="103" spans="1:12" x14ac:dyDescent="0.25">
      <c r="A103" s="3">
        <v>101</v>
      </c>
      <c r="B103" s="6">
        <f>'Lopsided Margins'!B103</f>
        <v>177978</v>
      </c>
      <c r="C103" s="9">
        <f>'Lopsided Margins'!C103</f>
        <v>310629</v>
      </c>
      <c r="D103" s="12">
        <f t="shared" si="24"/>
        <v>488607</v>
      </c>
      <c r="E103" s="6">
        <f t="shared" si="25"/>
        <v>177978</v>
      </c>
      <c r="F103" s="9">
        <f t="shared" si="26"/>
        <v>0</v>
      </c>
      <c r="G103" s="12">
        <f t="shared" si="27"/>
        <v>244303.5</v>
      </c>
      <c r="H103" s="6">
        <f t="shared" si="28"/>
        <v>0</v>
      </c>
      <c r="I103" s="9">
        <f t="shared" si="29"/>
        <v>66325.5</v>
      </c>
      <c r="J103" s="6">
        <f t="shared" si="30"/>
        <v>177978</v>
      </c>
      <c r="K103" s="9">
        <f t="shared" si="31"/>
        <v>66325.5</v>
      </c>
      <c r="L103" s="18"/>
    </row>
    <row r="104" spans="1:12" x14ac:dyDescent="0.25">
      <c r="A104" s="3">
        <v>102</v>
      </c>
      <c r="B104" s="6">
        <f>'Lopsided Margins'!B104</f>
        <v>230242</v>
      </c>
      <c r="C104" s="9">
        <f>'Lopsided Margins'!C104</f>
        <v>295320</v>
      </c>
      <c r="D104" s="12">
        <f t="shared" si="24"/>
        <v>525562</v>
      </c>
      <c r="E104" s="6">
        <f t="shared" si="25"/>
        <v>230242</v>
      </c>
      <c r="F104" s="9">
        <f t="shared" si="26"/>
        <v>0</v>
      </c>
      <c r="G104" s="12">
        <f t="shared" si="27"/>
        <v>262781</v>
      </c>
      <c r="H104" s="6">
        <f t="shared" si="28"/>
        <v>0</v>
      </c>
      <c r="I104" s="9">
        <f t="shared" si="29"/>
        <v>32539</v>
      </c>
      <c r="J104" s="6">
        <f t="shared" si="30"/>
        <v>230242</v>
      </c>
      <c r="K104" s="9">
        <f t="shared" si="31"/>
        <v>32539</v>
      </c>
      <c r="L104" s="18"/>
    </row>
    <row r="105" spans="1:12" x14ac:dyDescent="0.25">
      <c r="A105" s="3">
        <v>103</v>
      </c>
      <c r="B105" s="6">
        <f>'Lopsided Margins'!B105</f>
        <v>314152</v>
      </c>
      <c r="C105" s="9">
        <f>'Lopsided Margins'!C105</f>
        <v>337962</v>
      </c>
      <c r="D105" s="12">
        <f t="shared" si="24"/>
        <v>652114</v>
      </c>
      <c r="E105" s="6">
        <f t="shared" si="25"/>
        <v>314152</v>
      </c>
      <c r="F105" s="9">
        <f t="shared" si="26"/>
        <v>0</v>
      </c>
      <c r="G105" s="12">
        <f t="shared" si="27"/>
        <v>326057</v>
      </c>
      <c r="H105" s="6">
        <f t="shared" si="28"/>
        <v>0</v>
      </c>
      <c r="I105" s="9">
        <f t="shared" si="29"/>
        <v>11905</v>
      </c>
      <c r="J105" s="6">
        <f t="shared" si="30"/>
        <v>314152</v>
      </c>
      <c r="K105" s="9">
        <f t="shared" si="31"/>
        <v>11905</v>
      </c>
      <c r="L105" s="18"/>
    </row>
    <row r="106" spans="1:12" x14ac:dyDescent="0.25">
      <c r="A106" s="3">
        <v>104</v>
      </c>
      <c r="B106" s="6">
        <f>'Lopsided Margins'!B106</f>
        <v>218901</v>
      </c>
      <c r="C106" s="9">
        <f>'Lopsided Margins'!C106</f>
        <v>344830</v>
      </c>
      <c r="D106" s="12">
        <f t="shared" si="24"/>
        <v>563731</v>
      </c>
      <c r="E106" s="6">
        <f t="shared" si="25"/>
        <v>218901</v>
      </c>
      <c r="F106" s="9">
        <f t="shared" si="26"/>
        <v>0</v>
      </c>
      <c r="G106" s="12">
        <f t="shared" si="27"/>
        <v>281865.5</v>
      </c>
      <c r="H106" s="6">
        <f t="shared" si="28"/>
        <v>0</v>
      </c>
      <c r="I106" s="9">
        <f t="shared" si="29"/>
        <v>62964.5</v>
      </c>
      <c r="J106" s="6">
        <f t="shared" si="30"/>
        <v>218901</v>
      </c>
      <c r="K106" s="9">
        <f t="shared" si="31"/>
        <v>62964.5</v>
      </c>
      <c r="L106" s="18"/>
    </row>
    <row r="107" spans="1:12" x14ac:dyDescent="0.25">
      <c r="A107" s="3">
        <v>105</v>
      </c>
      <c r="B107" s="6">
        <f>'Lopsided Margins'!B107</f>
        <v>194704</v>
      </c>
      <c r="C107" s="9">
        <f>'Lopsided Margins'!C107</f>
        <v>345949</v>
      </c>
      <c r="D107" s="12">
        <f t="shared" si="24"/>
        <v>540653</v>
      </c>
      <c r="E107" s="6">
        <f t="shared" si="25"/>
        <v>194704</v>
      </c>
      <c r="F107" s="9">
        <f t="shared" si="26"/>
        <v>0</v>
      </c>
      <c r="G107" s="12">
        <f t="shared" si="27"/>
        <v>270326.5</v>
      </c>
      <c r="H107" s="6">
        <f t="shared" si="28"/>
        <v>0</v>
      </c>
      <c r="I107" s="9">
        <f t="shared" si="29"/>
        <v>75622.5</v>
      </c>
      <c r="J107" s="6">
        <f t="shared" si="30"/>
        <v>194704</v>
      </c>
      <c r="K107" s="9">
        <f t="shared" si="31"/>
        <v>75622.5</v>
      </c>
      <c r="L107" s="18"/>
    </row>
    <row r="108" spans="1:12" x14ac:dyDescent="0.25">
      <c r="A108" s="3">
        <v>106</v>
      </c>
      <c r="B108" s="6">
        <f>'Lopsided Margins'!B108</f>
        <v>223939</v>
      </c>
      <c r="C108" s="9">
        <f>'Lopsided Margins'!C108</f>
        <v>351534</v>
      </c>
      <c r="D108" s="12">
        <f t="shared" si="24"/>
        <v>575473</v>
      </c>
      <c r="E108" s="6">
        <f t="shared" si="25"/>
        <v>223939</v>
      </c>
      <c r="F108" s="9">
        <f t="shared" si="26"/>
        <v>0</v>
      </c>
      <c r="G108" s="12">
        <f t="shared" si="27"/>
        <v>287736.5</v>
      </c>
      <c r="H108" s="6">
        <f t="shared" si="28"/>
        <v>0</v>
      </c>
      <c r="I108" s="9">
        <f t="shared" si="29"/>
        <v>63797.5</v>
      </c>
      <c r="J108" s="6">
        <f t="shared" si="30"/>
        <v>223939</v>
      </c>
      <c r="K108" s="9">
        <f t="shared" si="31"/>
        <v>63797.5</v>
      </c>
      <c r="L108" s="18"/>
    </row>
    <row r="109" spans="1:12" x14ac:dyDescent="0.25">
      <c r="A109" s="3">
        <v>107</v>
      </c>
      <c r="B109" s="6">
        <f>'Lopsided Margins'!B109</f>
        <v>246137</v>
      </c>
      <c r="C109" s="9">
        <f>'Lopsided Margins'!C109</f>
        <v>337553</v>
      </c>
      <c r="D109" s="12">
        <f t="shared" si="24"/>
        <v>583690</v>
      </c>
      <c r="E109" s="6">
        <f t="shared" si="25"/>
        <v>246137</v>
      </c>
      <c r="F109" s="9">
        <f t="shared" si="26"/>
        <v>0</v>
      </c>
      <c r="G109" s="12">
        <f t="shared" si="27"/>
        <v>291845</v>
      </c>
      <c r="H109" s="6">
        <f t="shared" si="28"/>
        <v>0</v>
      </c>
      <c r="I109" s="9">
        <f t="shared" si="29"/>
        <v>45708</v>
      </c>
      <c r="J109" s="6">
        <f t="shared" si="30"/>
        <v>246137</v>
      </c>
      <c r="K109" s="9">
        <f t="shared" si="31"/>
        <v>45708</v>
      </c>
      <c r="L109" s="18"/>
    </row>
    <row r="110" spans="1:12" x14ac:dyDescent="0.25">
      <c r="A110" s="3">
        <v>108</v>
      </c>
      <c r="B110" s="6">
        <f>'Lopsided Margins'!B110</f>
        <v>202307</v>
      </c>
      <c r="C110" s="9">
        <f>'Lopsided Margins'!C110</f>
        <v>297105</v>
      </c>
      <c r="D110" s="12">
        <f t="shared" si="24"/>
        <v>499412</v>
      </c>
      <c r="E110" s="6">
        <f t="shared" si="25"/>
        <v>202307</v>
      </c>
      <c r="F110" s="9">
        <f t="shared" si="26"/>
        <v>0</v>
      </c>
      <c r="G110" s="12">
        <f t="shared" si="27"/>
        <v>249706</v>
      </c>
      <c r="H110" s="6">
        <f t="shared" si="28"/>
        <v>0</v>
      </c>
      <c r="I110" s="9">
        <f t="shared" si="29"/>
        <v>47399</v>
      </c>
      <c r="J110" s="6">
        <f t="shared" si="30"/>
        <v>202307</v>
      </c>
      <c r="K110" s="9">
        <f t="shared" si="31"/>
        <v>47399</v>
      </c>
      <c r="L110" s="18"/>
    </row>
    <row r="111" spans="1:12" x14ac:dyDescent="0.25">
      <c r="A111" s="3">
        <v>109</v>
      </c>
      <c r="B111" s="6">
        <f>'Lopsided Margins'!B111</f>
        <v>275060</v>
      </c>
      <c r="C111" s="9">
        <f>'Lopsided Margins'!C111</f>
        <v>244621</v>
      </c>
      <c r="D111" s="12">
        <f t="shared" si="24"/>
        <v>519681</v>
      </c>
      <c r="E111" s="6">
        <f t="shared" si="25"/>
        <v>0</v>
      </c>
      <c r="F111" s="9">
        <f t="shared" si="26"/>
        <v>244621</v>
      </c>
      <c r="G111" s="12">
        <f t="shared" si="27"/>
        <v>259840.5</v>
      </c>
      <c r="H111" s="6">
        <f t="shared" si="28"/>
        <v>15219.5</v>
      </c>
      <c r="I111" s="9">
        <f t="shared" si="29"/>
        <v>0</v>
      </c>
      <c r="J111" s="6">
        <f t="shared" si="30"/>
        <v>15219.5</v>
      </c>
      <c r="K111" s="9">
        <f t="shared" si="31"/>
        <v>244621</v>
      </c>
      <c r="L111" s="18"/>
    </row>
    <row r="112" spans="1:12" x14ac:dyDescent="0.25">
      <c r="A112" s="3">
        <v>110</v>
      </c>
      <c r="B112" s="6">
        <f>'Lopsided Margins'!B112</f>
        <v>220366</v>
      </c>
      <c r="C112" s="9">
        <f>'Lopsided Margins'!C112</f>
        <v>293600</v>
      </c>
      <c r="D112" s="12">
        <f t="shared" si="24"/>
        <v>513966</v>
      </c>
      <c r="E112" s="6">
        <f t="shared" si="25"/>
        <v>220366</v>
      </c>
      <c r="F112" s="9">
        <f t="shared" si="26"/>
        <v>0</v>
      </c>
      <c r="G112" s="12">
        <f t="shared" si="27"/>
        <v>256983</v>
      </c>
      <c r="H112" s="6">
        <f t="shared" si="28"/>
        <v>0</v>
      </c>
      <c r="I112" s="9">
        <f t="shared" si="29"/>
        <v>36617</v>
      </c>
      <c r="J112" s="6">
        <f t="shared" si="30"/>
        <v>220366</v>
      </c>
      <c r="K112" s="9">
        <f t="shared" si="31"/>
        <v>36617</v>
      </c>
      <c r="L112" s="18"/>
    </row>
  </sheetData>
  <sheetProtection sheet="1"/>
  <mergeCells count="8">
    <mergeCell ref="M2:M3"/>
    <mergeCell ref="M5:P5"/>
    <mergeCell ref="N6:P6"/>
    <mergeCell ref="N7:P7"/>
    <mergeCell ref="B1:C1"/>
    <mergeCell ref="E1:F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2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2" width="10.140625" style="10" customWidth="1"/>
    <col min="3" max="3" width="7.42578125" style="10" customWidth="1"/>
    <col min="4" max="4" width="10.140625" style="10" customWidth="1"/>
    <col min="5" max="5" width="6.85546875" style="10" customWidth="1"/>
    <col min="6" max="6" width="9.140625" style="10" bestFit="1"/>
    <col min="7" max="7" width="9.28515625" style="10" customWidth="1"/>
    <col min="8" max="8" width="11" style="10" customWidth="1"/>
    <col min="9" max="9" width="14.5703125" style="10" customWidth="1"/>
    <col min="10" max="10" width="10.5703125" style="10" customWidth="1"/>
    <col min="11" max="11" width="19.42578125" style="10" customWidth="1"/>
    <col min="12" max="12" width="9.140625" style="10" bestFit="1"/>
    <col min="13" max="16384" width="9.140625" style="10"/>
  </cols>
  <sheetData>
    <row r="1" spans="1:11" ht="16.5" customHeight="1" x14ac:dyDescent="0.25">
      <c r="A1" s="1"/>
      <c r="B1" s="63" t="s">
        <v>23</v>
      </c>
      <c r="C1" s="72"/>
      <c r="D1" s="72"/>
      <c r="E1" s="64"/>
      <c r="H1" s="23" t="s">
        <v>26</v>
      </c>
      <c r="I1" s="23" t="s">
        <v>27</v>
      </c>
      <c r="J1" s="23" t="s">
        <v>28</v>
      </c>
      <c r="K1" s="23" t="s">
        <v>29</v>
      </c>
    </row>
    <row r="2" spans="1:11" ht="16.5" customHeight="1" x14ac:dyDescent="0.25">
      <c r="A2" s="2" t="s">
        <v>0</v>
      </c>
      <c r="B2" s="31" t="s">
        <v>2</v>
      </c>
      <c r="C2" s="51" t="s">
        <v>24</v>
      </c>
      <c r="D2" s="52" t="s">
        <v>3</v>
      </c>
      <c r="E2" s="32" t="s">
        <v>25</v>
      </c>
      <c r="G2" s="21" t="s">
        <v>2</v>
      </c>
      <c r="H2" s="38">
        <f>SUM(B2:B112)/(SUM(B2:B112)+SUM(D2:D112))</f>
        <v>0.52313942094190646</v>
      </c>
      <c r="I2" s="23">
        <f>COUNT('Lopsided Margins'!G2:G112)</f>
        <v>57</v>
      </c>
      <c r="J2" s="37">
        <f>I2/(I2+I3)</f>
        <v>0.51818181818181819</v>
      </c>
      <c r="K2" s="38">
        <f>J2-H2</f>
        <v>-4.9576027600882755E-3</v>
      </c>
    </row>
    <row r="3" spans="1:11" ht="16.5" customHeight="1" x14ac:dyDescent="0.25">
      <c r="A3" s="2">
        <v>1</v>
      </c>
      <c r="B3" s="6">
        <f>'Lopsided Margins'!B3</f>
        <v>258502</v>
      </c>
      <c r="C3" s="14">
        <f>'Lopsided Margins'!E3</f>
        <v>0.9260126954104515</v>
      </c>
      <c r="D3" s="9">
        <f>'Lopsided Margins'!C3</f>
        <v>20654</v>
      </c>
      <c r="E3" s="17">
        <f>'Lopsided Margins'!F3</f>
        <v>7.3987304589548497E-2</v>
      </c>
      <c r="G3" s="22" t="s">
        <v>3</v>
      </c>
      <c r="H3" s="38">
        <f>SUM(D2:D112)/(SUM(B2:B112)+SUM(D2:D112))</f>
        <v>0.47686057905809354</v>
      </c>
      <c r="I3" s="23">
        <f>COUNT('Lopsided Margins'!H2:H1112)</f>
        <v>53</v>
      </c>
      <c r="J3" s="37">
        <f>I3/(I2+I3)</f>
        <v>0.48181818181818181</v>
      </c>
      <c r="K3" s="38">
        <f>J3-H3</f>
        <v>4.9576027600882755E-3</v>
      </c>
    </row>
    <row r="4" spans="1:11" x14ac:dyDescent="0.25">
      <c r="A4" s="3">
        <v>2</v>
      </c>
      <c r="B4" s="6">
        <f>'Lopsided Margins'!B4</f>
        <v>261320</v>
      </c>
      <c r="C4" s="14">
        <f>'Lopsided Margins'!E4</f>
        <v>0.59901707285764061</v>
      </c>
      <c r="D4" s="9">
        <f>'Lopsided Margins'!C4</f>
        <v>174928</v>
      </c>
      <c r="E4" s="17">
        <f>'Lopsided Margins'!F4</f>
        <v>0.40098292714235939</v>
      </c>
    </row>
    <row r="5" spans="1:11" x14ac:dyDescent="0.25">
      <c r="A5" s="3">
        <v>3</v>
      </c>
      <c r="B5" s="6">
        <f>'Lopsided Margins'!B5</f>
        <v>265267</v>
      </c>
      <c r="C5" s="14">
        <f>'Lopsided Margins'!E5</f>
        <v>0.78475556541675906</v>
      </c>
      <c r="D5" s="9">
        <f>'Lopsided Margins'!C5</f>
        <v>72758</v>
      </c>
      <c r="E5" s="17">
        <f>'Lopsided Margins'!F5</f>
        <v>0.21524443458324088</v>
      </c>
    </row>
    <row r="6" spans="1:11" x14ac:dyDescent="0.25">
      <c r="A6" s="3">
        <v>4</v>
      </c>
      <c r="B6" s="6">
        <f>'Lopsided Margins'!B6</f>
        <v>328745</v>
      </c>
      <c r="C6" s="14">
        <f>'Lopsided Margins'!E6</f>
        <v>0.94296245303043336</v>
      </c>
      <c r="D6" s="9">
        <f>'Lopsided Margins'!C6</f>
        <v>19885</v>
      </c>
      <c r="E6" s="17">
        <f>'Lopsided Margins'!F6</f>
        <v>5.7037546969566588E-2</v>
      </c>
    </row>
    <row r="7" spans="1:11" x14ac:dyDescent="0.25">
      <c r="A7" s="3">
        <v>5</v>
      </c>
      <c r="B7" s="6">
        <f>'Lopsided Margins'!B7</f>
        <v>438662</v>
      </c>
      <c r="C7" s="14">
        <f>'Lopsided Margins'!E7</f>
        <v>0.77651936244485831</v>
      </c>
      <c r="D7" s="9">
        <f>'Lopsided Margins'!C7</f>
        <v>126246</v>
      </c>
      <c r="E7" s="17">
        <f>'Lopsided Margins'!F7</f>
        <v>0.22348063755514172</v>
      </c>
    </row>
    <row r="8" spans="1:11" x14ac:dyDescent="0.25">
      <c r="A8" s="3">
        <v>6</v>
      </c>
      <c r="B8" s="6">
        <f>'Lopsided Margins'!B8</f>
        <v>470863</v>
      </c>
      <c r="C8" s="14">
        <f>'Lopsided Margins'!E8</f>
        <v>0.82167156730156787</v>
      </c>
      <c r="D8" s="9">
        <f>'Lopsided Margins'!C8</f>
        <v>102192</v>
      </c>
      <c r="E8" s="17">
        <f>'Lopsided Margins'!F8</f>
        <v>0.1783284326984321</v>
      </c>
    </row>
    <row r="9" spans="1:11" x14ac:dyDescent="0.25">
      <c r="A9" s="3">
        <v>7</v>
      </c>
      <c r="B9" s="6">
        <f>'Lopsided Margins'!B9</f>
        <v>463517</v>
      </c>
      <c r="C9" s="14">
        <f>'Lopsided Margins'!E9</f>
        <v>0.8196123296294463</v>
      </c>
      <c r="D9" s="9">
        <f>'Lopsided Margins'!C9</f>
        <v>102015</v>
      </c>
      <c r="E9" s="17">
        <f>'Lopsided Margins'!F9</f>
        <v>0.18038767037055375</v>
      </c>
    </row>
    <row r="10" spans="1:11" x14ac:dyDescent="0.25">
      <c r="A10" s="3">
        <v>8</v>
      </c>
      <c r="B10" s="6">
        <f>'Lopsided Margins'!B10</f>
        <v>341385</v>
      </c>
      <c r="C10" s="14">
        <f>'Lopsided Margins'!E10</f>
        <v>0.79433978946976536</v>
      </c>
      <c r="D10" s="9">
        <f>'Lopsided Margins'!C10</f>
        <v>88387</v>
      </c>
      <c r="E10" s="17">
        <f>'Lopsided Margins'!F10</f>
        <v>0.20566021053023464</v>
      </c>
    </row>
    <row r="11" spans="1:11" x14ac:dyDescent="0.25">
      <c r="A11" s="3">
        <v>9</v>
      </c>
      <c r="B11" s="6">
        <f>'Lopsided Margins'!B11</f>
        <v>311310</v>
      </c>
      <c r="C11" s="14">
        <f>'Lopsided Margins'!E11</f>
        <v>0.94737995319551671</v>
      </c>
      <c r="D11" s="9">
        <f>'Lopsided Margins'!C11</f>
        <v>17291</v>
      </c>
      <c r="E11" s="17">
        <f>'Lopsided Margins'!F11</f>
        <v>5.2620046804483248E-2</v>
      </c>
    </row>
    <row r="12" spans="1:11" x14ac:dyDescent="0.25">
      <c r="A12" s="3">
        <v>10</v>
      </c>
      <c r="B12" s="6">
        <f>'Lopsided Margins'!B12</f>
        <v>366472</v>
      </c>
      <c r="C12" s="14">
        <f>'Lopsided Margins'!E12</f>
        <v>0.64850937623319105</v>
      </c>
      <c r="D12" s="9">
        <f>'Lopsided Margins'!C12</f>
        <v>198627</v>
      </c>
      <c r="E12" s="17">
        <f>'Lopsided Margins'!F12</f>
        <v>0.35149062376680901</v>
      </c>
    </row>
    <row r="13" spans="1:11" x14ac:dyDescent="0.25">
      <c r="A13" s="3">
        <v>11</v>
      </c>
      <c r="B13" s="6">
        <f>'Lopsided Margins'!B13</f>
        <v>353187</v>
      </c>
      <c r="C13" s="14">
        <f>'Lopsided Margins'!E13</f>
        <v>0.67745350967209816</v>
      </c>
      <c r="D13" s="9">
        <f>'Lopsided Margins'!C13</f>
        <v>168158</v>
      </c>
      <c r="E13" s="17">
        <f>'Lopsided Margins'!F13</f>
        <v>0.32254649032790189</v>
      </c>
    </row>
    <row r="14" spans="1:11" x14ac:dyDescent="0.25">
      <c r="A14" s="3">
        <v>12</v>
      </c>
      <c r="B14" s="6">
        <f>'Lopsided Margins'!B14</f>
        <v>313082</v>
      </c>
      <c r="C14" s="14">
        <f>'Lopsided Margins'!E14</f>
        <v>0.71376103703061988</v>
      </c>
      <c r="D14" s="9">
        <f>'Lopsided Margins'!C14</f>
        <v>125555</v>
      </c>
      <c r="E14" s="17">
        <f>'Lopsided Margins'!F14</f>
        <v>0.28623896296938017</v>
      </c>
    </row>
    <row r="15" spans="1:11" x14ac:dyDescent="0.25">
      <c r="A15" s="3">
        <v>13</v>
      </c>
      <c r="B15" s="6">
        <f>'Lopsided Margins'!B15</f>
        <v>303076</v>
      </c>
      <c r="C15" s="14">
        <f>'Lopsided Margins'!E15</f>
        <v>0.67750401258991999</v>
      </c>
      <c r="D15" s="9">
        <f>'Lopsided Margins'!C15</f>
        <v>144266</v>
      </c>
      <c r="E15" s="17">
        <f>'Lopsided Margins'!F15</f>
        <v>0.32249598741008001</v>
      </c>
    </row>
    <row r="16" spans="1:11" x14ac:dyDescent="0.25">
      <c r="A16" s="3">
        <v>14</v>
      </c>
      <c r="B16" s="6">
        <f>'Lopsided Margins'!B16</f>
        <v>306099</v>
      </c>
      <c r="C16" s="14">
        <f>'Lopsided Margins'!E16</f>
        <v>0.74526689455692874</v>
      </c>
      <c r="D16" s="9">
        <f>'Lopsided Margins'!C16</f>
        <v>104625</v>
      </c>
      <c r="E16" s="17">
        <f>'Lopsided Margins'!F16</f>
        <v>0.25473310544307126</v>
      </c>
    </row>
    <row r="17" spans="1:5" x14ac:dyDescent="0.25">
      <c r="A17" s="3">
        <v>15</v>
      </c>
      <c r="B17" s="6">
        <f>'Lopsided Margins'!B17</f>
        <v>270884</v>
      </c>
      <c r="C17" s="14">
        <f>'Lopsided Margins'!E17</f>
        <v>0.61000704848592668</v>
      </c>
      <c r="D17" s="9">
        <f>'Lopsided Margins'!C17</f>
        <v>173183</v>
      </c>
      <c r="E17" s="17">
        <f>'Lopsided Margins'!F17</f>
        <v>0.38999295151407332</v>
      </c>
    </row>
    <row r="18" spans="1:5" x14ac:dyDescent="0.25">
      <c r="A18" s="3">
        <v>16</v>
      </c>
      <c r="B18" s="6">
        <f>'Lopsided Margins'!B18</f>
        <v>405317</v>
      </c>
      <c r="C18" s="14">
        <f>'Lopsided Margins'!E18</f>
        <v>0.76666282058799606</v>
      </c>
      <c r="D18" s="9">
        <f>'Lopsided Margins'!C18</f>
        <v>123360</v>
      </c>
      <c r="E18" s="17">
        <f>'Lopsided Margins'!F18</f>
        <v>0.23333717941200394</v>
      </c>
    </row>
    <row r="19" spans="1:5" x14ac:dyDescent="0.25">
      <c r="A19" s="3">
        <v>17</v>
      </c>
      <c r="B19" s="6">
        <f>'Lopsided Margins'!B19</f>
        <v>334631</v>
      </c>
      <c r="C19" s="14">
        <f>'Lopsided Margins'!E19</f>
        <v>0.68584575024082306</v>
      </c>
      <c r="D19" s="9">
        <f>'Lopsided Margins'!C19</f>
        <v>153279</v>
      </c>
      <c r="E19" s="17">
        <f>'Lopsided Margins'!F19</f>
        <v>0.31415424975917688</v>
      </c>
    </row>
    <row r="20" spans="1:5" x14ac:dyDescent="0.25">
      <c r="A20" s="3">
        <v>18</v>
      </c>
      <c r="B20" s="6">
        <f>'Lopsided Margins'!B20</f>
        <v>491476</v>
      </c>
      <c r="C20" s="14">
        <f>'Lopsided Margins'!E20</f>
        <v>0.79497017300948514</v>
      </c>
      <c r="D20" s="9">
        <f>'Lopsided Margins'!C20</f>
        <v>126756</v>
      </c>
      <c r="E20" s="17">
        <f>'Lopsided Margins'!F20</f>
        <v>0.20502982699051489</v>
      </c>
    </row>
    <row r="21" spans="1:5" x14ac:dyDescent="0.25">
      <c r="A21" s="3">
        <v>19</v>
      </c>
      <c r="B21" s="6">
        <f>'Lopsided Margins'!B21</f>
        <v>412797</v>
      </c>
      <c r="C21" s="14">
        <f>'Lopsided Margins'!E21</f>
        <v>0.63704617075060266</v>
      </c>
      <c r="D21" s="9">
        <f>'Lopsided Margins'!C21</f>
        <v>235189</v>
      </c>
      <c r="E21" s="17">
        <f>'Lopsided Margins'!F21</f>
        <v>0.36295382924939734</v>
      </c>
    </row>
    <row r="22" spans="1:5" x14ac:dyDescent="0.25">
      <c r="A22" s="3">
        <v>20</v>
      </c>
      <c r="B22" s="6">
        <f>'Lopsided Margins'!B22</f>
        <v>349902</v>
      </c>
      <c r="C22" s="14">
        <f>'Lopsided Margins'!E22</f>
        <v>0.55125682371383333</v>
      </c>
      <c r="D22" s="9">
        <f>'Lopsided Margins'!C22</f>
        <v>284833</v>
      </c>
      <c r="E22" s="17">
        <f>'Lopsided Margins'!F22</f>
        <v>0.44874317628616667</v>
      </c>
    </row>
    <row r="23" spans="1:5" x14ac:dyDescent="0.25">
      <c r="A23" s="3">
        <v>21</v>
      </c>
      <c r="B23" s="6">
        <f>'Lopsided Margins'!B23</f>
        <v>259240</v>
      </c>
      <c r="C23" s="14">
        <f>'Lopsided Margins'!E23</f>
        <v>0.51735939954059507</v>
      </c>
      <c r="D23" s="9">
        <f>'Lopsided Margins'!C23</f>
        <v>241843</v>
      </c>
      <c r="E23" s="17">
        <f>'Lopsided Margins'!F23</f>
        <v>0.48264060045940493</v>
      </c>
    </row>
    <row r="24" spans="1:5" x14ac:dyDescent="0.25">
      <c r="A24" s="3">
        <v>22</v>
      </c>
      <c r="B24" s="6">
        <f>'Lopsided Margins'!B24</f>
        <v>309321</v>
      </c>
      <c r="C24" s="14">
        <f>'Lopsided Margins'!E24</f>
        <v>0.47667781356428474</v>
      </c>
      <c r="D24" s="9">
        <f>'Lopsided Margins'!C24</f>
        <v>339589</v>
      </c>
      <c r="E24" s="17">
        <f>'Lopsided Margins'!F24</f>
        <v>0.52332218643571526</v>
      </c>
    </row>
    <row r="25" spans="1:5" x14ac:dyDescent="0.25">
      <c r="A25" s="3">
        <v>23</v>
      </c>
      <c r="B25" s="6">
        <f>'Lopsided Margins'!B25</f>
        <v>291695</v>
      </c>
      <c r="C25" s="14">
        <f>'Lopsided Margins'!E25</f>
        <v>0.60866036086228015</v>
      </c>
      <c r="D25" s="9">
        <f>'Lopsided Margins'!C25</f>
        <v>187546</v>
      </c>
      <c r="E25" s="17">
        <f>'Lopsided Margins'!F25</f>
        <v>0.39133963913771985</v>
      </c>
    </row>
    <row r="26" spans="1:5" x14ac:dyDescent="0.25">
      <c r="A26" s="3">
        <v>24</v>
      </c>
      <c r="B26" s="6">
        <f>'Lopsided Margins'!B26</f>
        <v>305861</v>
      </c>
      <c r="C26" s="14">
        <f>'Lopsided Margins'!E26</f>
        <v>0.5780494626988657</v>
      </c>
      <c r="D26" s="9">
        <f>'Lopsided Margins'!C26</f>
        <v>223265</v>
      </c>
      <c r="E26" s="17">
        <f>'Lopsided Margins'!F26</f>
        <v>0.4219505373011343</v>
      </c>
    </row>
    <row r="27" spans="1:5" x14ac:dyDescent="0.25">
      <c r="A27" s="3">
        <v>25</v>
      </c>
      <c r="B27" s="6">
        <f>'Lopsided Margins'!B27</f>
        <v>275148</v>
      </c>
      <c r="C27" s="14">
        <f>'Lopsided Margins'!E27</f>
        <v>0.62023632945462082</v>
      </c>
      <c r="D27" s="9">
        <f>'Lopsided Margins'!C27</f>
        <v>168470</v>
      </c>
      <c r="E27" s="17">
        <f>'Lopsided Margins'!F27</f>
        <v>0.37976367054537913</v>
      </c>
    </row>
    <row r="28" spans="1:5" x14ac:dyDescent="0.25">
      <c r="A28" s="3">
        <v>26</v>
      </c>
      <c r="B28" s="6">
        <f>'Lopsided Margins'!B28</f>
        <v>312525</v>
      </c>
      <c r="C28" s="14">
        <f>'Lopsided Margins'!E28</f>
        <v>0.70626001396588078</v>
      </c>
      <c r="D28" s="9">
        <f>'Lopsided Margins'!C28</f>
        <v>129982</v>
      </c>
      <c r="E28" s="17">
        <f>'Lopsided Margins'!F28</f>
        <v>0.29373998603411922</v>
      </c>
    </row>
    <row r="29" spans="1:5" x14ac:dyDescent="0.25">
      <c r="A29" s="3">
        <v>27</v>
      </c>
      <c r="B29" s="6">
        <f>'Lopsided Margins'!B29</f>
        <v>281073</v>
      </c>
      <c r="C29" s="14">
        <f>'Lopsided Margins'!E29</f>
        <v>0.50890257680441486</v>
      </c>
      <c r="D29" s="9">
        <f>'Lopsided Margins'!C29</f>
        <v>271239</v>
      </c>
      <c r="E29" s="17">
        <f>'Lopsided Margins'!F29</f>
        <v>0.49109742319558508</v>
      </c>
    </row>
    <row r="30" spans="1:5" x14ac:dyDescent="0.25">
      <c r="A30" s="3">
        <v>28</v>
      </c>
      <c r="B30" s="6">
        <f>'Lopsided Margins'!B30</f>
        <v>251831</v>
      </c>
      <c r="C30" s="14">
        <f>'Lopsided Margins'!E30</f>
        <v>0.52324605328224794</v>
      </c>
      <c r="D30" s="9">
        <f>'Lopsided Margins'!C30</f>
        <v>229455</v>
      </c>
      <c r="E30" s="17">
        <f>'Lopsided Margins'!F30</f>
        <v>0.47675394671775201</v>
      </c>
    </row>
    <row r="31" spans="1:5" x14ac:dyDescent="0.25">
      <c r="A31" s="3">
        <v>29</v>
      </c>
      <c r="B31" s="6">
        <f>'Lopsided Margins'!B31</f>
        <v>238070</v>
      </c>
      <c r="C31" s="14">
        <f>'Lopsided Margins'!E31</f>
        <v>0.52127398688001958</v>
      </c>
      <c r="D31" s="9">
        <f>'Lopsided Margins'!C31</f>
        <v>218638</v>
      </c>
      <c r="E31" s="17">
        <f>'Lopsided Margins'!F31</f>
        <v>0.47872601311998036</v>
      </c>
    </row>
    <row r="32" spans="1:5" x14ac:dyDescent="0.25">
      <c r="A32" s="3">
        <v>30</v>
      </c>
      <c r="B32" s="6">
        <f>'Lopsided Margins'!B32</f>
        <v>230506</v>
      </c>
      <c r="C32" s="14">
        <f>'Lopsided Margins'!E32</f>
        <v>0.44227714033539278</v>
      </c>
      <c r="D32" s="9">
        <f>'Lopsided Margins'!C32</f>
        <v>290674</v>
      </c>
      <c r="E32" s="17">
        <f>'Lopsided Margins'!F32</f>
        <v>0.55772285966460722</v>
      </c>
    </row>
    <row r="33" spans="1:5" x14ac:dyDescent="0.25">
      <c r="A33" s="3">
        <v>31</v>
      </c>
      <c r="B33" s="6">
        <f>'Lopsided Margins'!B33</f>
        <v>275393</v>
      </c>
      <c r="C33" s="14">
        <f>'Lopsided Margins'!E33</f>
        <v>0.5388884214316324</v>
      </c>
      <c r="D33" s="9">
        <f>'Lopsided Margins'!C33</f>
        <v>235646</v>
      </c>
      <c r="E33" s="17">
        <f>'Lopsided Margins'!F33</f>
        <v>0.4611115785683676</v>
      </c>
    </row>
    <row r="34" spans="1:5" x14ac:dyDescent="0.25">
      <c r="A34" s="3">
        <v>32</v>
      </c>
      <c r="B34" s="6">
        <f>'Lopsided Margins'!B34</f>
        <v>360998</v>
      </c>
      <c r="C34" s="14">
        <f>'Lopsided Margins'!E34</f>
        <v>0.76851743437229236</v>
      </c>
      <c r="D34" s="9">
        <f>'Lopsided Margins'!C34</f>
        <v>108735</v>
      </c>
      <c r="E34" s="17">
        <f>'Lopsided Margins'!F34</f>
        <v>0.23148256562770766</v>
      </c>
    </row>
    <row r="35" spans="1:5" x14ac:dyDescent="0.25">
      <c r="A35" s="3">
        <v>33</v>
      </c>
      <c r="B35" s="6">
        <f>'Lopsided Margins'!B35</f>
        <v>420621</v>
      </c>
      <c r="C35" s="14">
        <f>'Lopsided Margins'!E35</f>
        <v>0.7147073516368122</v>
      </c>
      <c r="D35" s="9">
        <f>'Lopsided Margins'!C35</f>
        <v>167901</v>
      </c>
      <c r="E35" s="17">
        <f>'Lopsided Margins'!F35</f>
        <v>0.2852926483631878</v>
      </c>
    </row>
    <row r="36" spans="1:5" x14ac:dyDescent="0.25">
      <c r="A36" s="3">
        <v>34</v>
      </c>
      <c r="B36" s="6">
        <f>'Lopsided Margins'!B36</f>
        <v>214429</v>
      </c>
      <c r="C36" s="14">
        <f>'Lopsided Margins'!E36</f>
        <v>0.43626934360923364</v>
      </c>
      <c r="D36" s="9">
        <f>'Lopsided Margins'!C36</f>
        <v>277077</v>
      </c>
      <c r="E36" s="17">
        <f>'Lopsided Margins'!F36</f>
        <v>0.56373065639076636</v>
      </c>
    </row>
    <row r="37" spans="1:5" x14ac:dyDescent="0.25">
      <c r="A37" s="3">
        <v>35</v>
      </c>
      <c r="B37" s="6">
        <f>'Lopsided Margins'!B37</f>
        <v>143815</v>
      </c>
      <c r="C37" s="14">
        <f>'Lopsided Margins'!E37</f>
        <v>0.32722411831626846</v>
      </c>
      <c r="D37" s="9">
        <f>'Lopsided Margins'!C37</f>
        <v>295685</v>
      </c>
      <c r="E37" s="17">
        <f>'Lopsided Margins'!F37</f>
        <v>0.67277588168373148</v>
      </c>
    </row>
    <row r="38" spans="1:5" x14ac:dyDescent="0.25">
      <c r="A38" s="3">
        <v>36</v>
      </c>
      <c r="B38" s="6">
        <f>'Lopsided Margins'!B38</f>
        <v>153719</v>
      </c>
      <c r="C38" s="14">
        <f>'Lopsided Margins'!E38</f>
        <v>0.36741391219964575</v>
      </c>
      <c r="D38" s="9">
        <f>'Lopsided Margins'!C38</f>
        <v>264662</v>
      </c>
      <c r="E38" s="17">
        <f>'Lopsided Margins'!F38</f>
        <v>0.63258608780035419</v>
      </c>
    </row>
    <row r="39" spans="1:5" x14ac:dyDescent="0.25">
      <c r="A39" s="3">
        <v>37</v>
      </c>
      <c r="B39" s="6">
        <f>'Lopsided Margins'!B39</f>
        <v>179718</v>
      </c>
      <c r="C39" s="14">
        <f>'Lopsided Margins'!E39</f>
        <v>0.39540609220817796</v>
      </c>
      <c r="D39" s="9">
        <f>'Lopsided Margins'!C39</f>
        <v>274797</v>
      </c>
      <c r="E39" s="17">
        <f>'Lopsided Margins'!F39</f>
        <v>0.60459390779182209</v>
      </c>
    </row>
    <row r="40" spans="1:5" x14ac:dyDescent="0.25">
      <c r="A40" s="3">
        <v>38</v>
      </c>
      <c r="B40" s="6">
        <f>'Lopsided Margins'!B40</f>
        <v>285580</v>
      </c>
      <c r="C40" s="14">
        <f>'Lopsided Margins'!E40</f>
        <v>0.517717099275943</v>
      </c>
      <c r="D40" s="9">
        <f>'Lopsided Margins'!C40</f>
        <v>266034</v>
      </c>
      <c r="E40" s="17">
        <f>'Lopsided Margins'!F40</f>
        <v>0.48228290072405705</v>
      </c>
    </row>
    <row r="41" spans="1:5" x14ac:dyDescent="0.25">
      <c r="A41" s="3">
        <v>39</v>
      </c>
      <c r="B41" s="6">
        <f>'Lopsided Margins'!B41</f>
        <v>189211</v>
      </c>
      <c r="C41" s="14">
        <f>'Lopsided Margins'!E41</f>
        <v>0.41694615713460936</v>
      </c>
      <c r="D41" s="9">
        <f>'Lopsided Margins'!C41</f>
        <v>264591</v>
      </c>
      <c r="E41" s="17">
        <f>'Lopsided Margins'!F41</f>
        <v>0.58305384286539064</v>
      </c>
    </row>
    <row r="42" spans="1:5" x14ac:dyDescent="0.25">
      <c r="A42" s="3">
        <v>40</v>
      </c>
      <c r="B42" s="6">
        <f>'Lopsided Margins'!B42</f>
        <v>297007</v>
      </c>
      <c r="C42" s="14">
        <f>'Lopsided Margins'!E42</f>
        <v>0.53986745384878254</v>
      </c>
      <c r="D42" s="9">
        <f>'Lopsided Margins'!C42</f>
        <v>253141</v>
      </c>
      <c r="E42" s="17">
        <f>'Lopsided Margins'!F42</f>
        <v>0.46013254615121751</v>
      </c>
    </row>
    <row r="43" spans="1:5" x14ac:dyDescent="0.25">
      <c r="A43" s="3">
        <v>41</v>
      </c>
      <c r="B43" s="6">
        <f>'Lopsided Margins'!B43</f>
        <v>318040</v>
      </c>
      <c r="C43" s="14">
        <f>'Lopsided Margins'!E43</f>
        <v>0.74535675365307774</v>
      </c>
      <c r="D43" s="9">
        <f>'Lopsided Margins'!C43</f>
        <v>108655</v>
      </c>
      <c r="E43" s="17">
        <f>'Lopsided Margins'!F43</f>
        <v>0.25464324634692226</v>
      </c>
    </row>
    <row r="44" spans="1:5" x14ac:dyDescent="0.25">
      <c r="A44" s="3">
        <v>42</v>
      </c>
      <c r="B44" s="6">
        <f>'Lopsided Margins'!B44</f>
        <v>246225</v>
      </c>
      <c r="C44" s="14">
        <f>'Lopsided Margins'!E44</f>
        <v>0.45454881103802719</v>
      </c>
      <c r="D44" s="9">
        <f>'Lopsided Margins'!C44</f>
        <v>295466</v>
      </c>
      <c r="E44" s="17">
        <f>'Lopsided Margins'!F44</f>
        <v>0.54545118896197275</v>
      </c>
    </row>
    <row r="45" spans="1:5" x14ac:dyDescent="0.25">
      <c r="A45" s="3">
        <v>43</v>
      </c>
      <c r="B45" s="6">
        <f>'Lopsided Margins'!B45</f>
        <v>160976</v>
      </c>
      <c r="C45" s="14">
        <f>'Lopsided Margins'!E45</f>
        <v>0.31620652739719302</v>
      </c>
      <c r="D45" s="9">
        <f>'Lopsided Margins'!C45</f>
        <v>348109</v>
      </c>
      <c r="E45" s="17">
        <f>'Lopsided Margins'!F45</f>
        <v>0.68379347260280698</v>
      </c>
    </row>
    <row r="46" spans="1:5" x14ac:dyDescent="0.25">
      <c r="A46" s="3">
        <v>44</v>
      </c>
      <c r="B46" s="6">
        <f>'Lopsided Margins'!B46</f>
        <v>217430</v>
      </c>
      <c r="C46" s="14">
        <f>'Lopsided Margins'!E46</f>
        <v>0.51987767584097855</v>
      </c>
      <c r="D46" s="9">
        <f>'Lopsided Margins'!C46</f>
        <v>200803</v>
      </c>
      <c r="E46" s="17">
        <f>'Lopsided Margins'!F46</f>
        <v>0.4801223241590214</v>
      </c>
    </row>
    <row r="47" spans="1:5" x14ac:dyDescent="0.25">
      <c r="A47" s="3">
        <v>45</v>
      </c>
      <c r="B47" s="6">
        <f>'Lopsided Margins'!B47</f>
        <v>189025</v>
      </c>
      <c r="C47" s="14">
        <f>'Lopsided Margins'!E47</f>
        <v>0.36439818634670695</v>
      </c>
      <c r="D47" s="9">
        <f>'Lopsided Margins'!C47</f>
        <v>329707</v>
      </c>
      <c r="E47" s="17">
        <f>'Lopsided Margins'!F47</f>
        <v>0.63560181365329305</v>
      </c>
    </row>
    <row r="48" spans="1:5" x14ac:dyDescent="0.25">
      <c r="A48" s="3">
        <v>46</v>
      </c>
      <c r="B48" s="6">
        <f>'Lopsided Margins'!B48</f>
        <v>215370</v>
      </c>
      <c r="C48" s="14">
        <f>'Lopsided Margins'!E48</f>
        <v>0.5181485517968113</v>
      </c>
      <c r="D48" s="9">
        <f>'Lopsided Margins'!C48</f>
        <v>200283</v>
      </c>
      <c r="E48" s="17">
        <f>'Lopsided Margins'!F48</f>
        <v>0.4818514482031887</v>
      </c>
    </row>
    <row r="49" spans="1:5" x14ac:dyDescent="0.25">
      <c r="A49" s="3">
        <v>47</v>
      </c>
      <c r="B49" s="6">
        <f>'Lopsided Margins'!B49</f>
        <v>382546</v>
      </c>
      <c r="C49" s="14">
        <f>'Lopsided Margins'!E49</f>
        <v>0.6156641533422923</v>
      </c>
      <c r="D49" s="9">
        <f>'Lopsided Margins'!C49</f>
        <v>238809</v>
      </c>
      <c r="E49" s="17">
        <f>'Lopsided Margins'!F49</f>
        <v>0.38433584665770776</v>
      </c>
    </row>
    <row r="50" spans="1:5" x14ac:dyDescent="0.25">
      <c r="A50" s="3">
        <v>48</v>
      </c>
      <c r="B50" s="6">
        <f>'Lopsided Margins'!B50</f>
        <v>312504</v>
      </c>
      <c r="C50" s="14">
        <f>'Lopsided Margins'!E50</f>
        <v>0.50456443326433675</v>
      </c>
      <c r="D50" s="9">
        <f>'Lopsided Margins'!C50</f>
        <v>306850</v>
      </c>
      <c r="E50" s="17">
        <f>'Lopsided Margins'!F50</f>
        <v>0.4954355667356633</v>
      </c>
    </row>
    <row r="51" spans="1:5" x14ac:dyDescent="0.25">
      <c r="A51" s="3">
        <v>49</v>
      </c>
      <c r="B51" s="6">
        <f>'Lopsided Margins'!B51</f>
        <v>239660</v>
      </c>
      <c r="C51" s="14">
        <f>'Lopsided Margins'!E51</f>
        <v>0.43653518638263766</v>
      </c>
      <c r="D51" s="9">
        <f>'Lopsided Margins'!C51</f>
        <v>309345</v>
      </c>
      <c r="E51" s="17">
        <f>'Lopsided Margins'!F51</f>
        <v>0.56346481361736234</v>
      </c>
    </row>
    <row r="52" spans="1:5" x14ac:dyDescent="0.25">
      <c r="A52" s="3">
        <v>50</v>
      </c>
      <c r="B52" s="6">
        <f>'Lopsided Margins'!B52</f>
        <v>196227</v>
      </c>
      <c r="C52" s="14">
        <f>'Lopsided Margins'!E52</f>
        <v>0.35285962183400615</v>
      </c>
      <c r="D52" s="9">
        <f>'Lopsided Margins'!C52</f>
        <v>359878</v>
      </c>
      <c r="E52" s="17">
        <f>'Lopsided Margins'!F52</f>
        <v>0.64714037816599379</v>
      </c>
    </row>
    <row r="53" spans="1:5" x14ac:dyDescent="0.25">
      <c r="A53" s="3">
        <v>51</v>
      </c>
      <c r="B53" s="6">
        <f>'Lopsided Margins'!B53</f>
        <v>229955</v>
      </c>
      <c r="C53" s="14">
        <f>'Lopsided Margins'!E53</f>
        <v>0.38775107579824902</v>
      </c>
      <c r="D53" s="9">
        <f>'Lopsided Margins'!C53</f>
        <v>363093</v>
      </c>
      <c r="E53" s="17">
        <f>'Lopsided Margins'!F53</f>
        <v>0.61224892420175092</v>
      </c>
    </row>
    <row r="54" spans="1:5" x14ac:dyDescent="0.25">
      <c r="A54" s="3">
        <v>52</v>
      </c>
      <c r="B54" s="6">
        <f>'Lopsided Margins'!B54</f>
        <v>239488</v>
      </c>
      <c r="C54" s="14">
        <f>'Lopsided Margins'!E54</f>
        <v>0.41005831852255176</v>
      </c>
      <c r="D54" s="9">
        <f>'Lopsided Margins'!C54</f>
        <v>344546</v>
      </c>
      <c r="E54" s="17">
        <f>'Lopsided Margins'!F54</f>
        <v>0.58994168147744819</v>
      </c>
    </row>
    <row r="55" spans="1:5" x14ac:dyDescent="0.25">
      <c r="A55" s="3">
        <v>53</v>
      </c>
      <c r="B55" s="6">
        <f>'Lopsided Margins'!B55</f>
        <v>287443</v>
      </c>
      <c r="C55" s="14">
        <f>'Lopsided Margins'!E55</f>
        <v>0.70333803133961692</v>
      </c>
      <c r="D55" s="9">
        <f>'Lopsided Margins'!C55</f>
        <v>121241</v>
      </c>
      <c r="E55" s="17">
        <f>'Lopsided Margins'!F55</f>
        <v>0.29666196866038308</v>
      </c>
    </row>
    <row r="56" spans="1:5" x14ac:dyDescent="0.25">
      <c r="A56" s="3">
        <v>54</v>
      </c>
      <c r="B56" s="6">
        <f>'Lopsided Margins'!B56</f>
        <v>267126</v>
      </c>
      <c r="C56" s="14">
        <f>'Lopsided Margins'!E56</f>
        <v>0.46342491633661048</v>
      </c>
      <c r="D56" s="9">
        <f>'Lopsided Margins'!C56</f>
        <v>309291</v>
      </c>
      <c r="E56" s="17">
        <f>'Lopsided Margins'!F56</f>
        <v>0.53657508366338957</v>
      </c>
    </row>
    <row r="57" spans="1:5" x14ac:dyDescent="0.25">
      <c r="A57" s="3">
        <v>55</v>
      </c>
      <c r="B57" s="6">
        <f>'Lopsided Margins'!B57</f>
        <v>267990</v>
      </c>
      <c r="C57" s="14">
        <f>'Lopsided Margins'!E57</f>
        <v>0.46631285888289542</v>
      </c>
      <c r="D57" s="9">
        <f>'Lopsided Margins'!C57</f>
        <v>306710</v>
      </c>
      <c r="E57" s="17">
        <f>'Lopsided Margins'!F57</f>
        <v>0.53368714111710458</v>
      </c>
    </row>
    <row r="58" spans="1:5" x14ac:dyDescent="0.25">
      <c r="A58" s="3">
        <v>56</v>
      </c>
      <c r="B58" s="6">
        <f>'Lopsided Margins'!B58</f>
        <v>291476</v>
      </c>
      <c r="C58" s="14">
        <f>'Lopsided Margins'!E58</f>
        <v>0.52390667042927941</v>
      </c>
      <c r="D58" s="9">
        <f>'Lopsided Margins'!C58</f>
        <v>264875</v>
      </c>
      <c r="E58" s="17">
        <f>'Lopsided Margins'!F58</f>
        <v>0.47609332957072065</v>
      </c>
    </row>
    <row r="59" spans="1:5" x14ac:dyDescent="0.25">
      <c r="A59" s="3">
        <v>57</v>
      </c>
      <c r="B59" s="6">
        <f>'Lopsided Margins'!B59</f>
        <v>215912</v>
      </c>
      <c r="C59" s="14">
        <f>'Lopsided Margins'!E59</f>
        <v>0.48532092563246682</v>
      </c>
      <c r="D59" s="9">
        <f>'Lopsided Margins'!C59</f>
        <v>228973</v>
      </c>
      <c r="E59" s="17">
        <f>'Lopsided Margins'!F59</f>
        <v>0.51467907436753313</v>
      </c>
    </row>
    <row r="60" spans="1:5" x14ac:dyDescent="0.25">
      <c r="A60" s="3">
        <v>58</v>
      </c>
      <c r="B60" s="6">
        <f>'Lopsided Margins'!B60</f>
        <v>239623</v>
      </c>
      <c r="C60" s="14">
        <f>'Lopsided Margins'!E60</f>
        <v>0.49739081700431748</v>
      </c>
      <c r="D60" s="9">
        <f>'Lopsided Margins'!C60</f>
        <v>242137</v>
      </c>
      <c r="E60" s="17">
        <f>'Lopsided Margins'!F60</f>
        <v>0.50260918299568247</v>
      </c>
    </row>
    <row r="61" spans="1:5" x14ac:dyDescent="0.25">
      <c r="A61" s="3">
        <v>59</v>
      </c>
      <c r="B61" s="6">
        <f>'Lopsided Margins'!B61</f>
        <v>201755</v>
      </c>
      <c r="C61" s="14">
        <f>'Lopsided Margins'!E61</f>
        <v>0.37673119331666483</v>
      </c>
      <c r="D61" s="9">
        <f>'Lopsided Margins'!C61</f>
        <v>333786</v>
      </c>
      <c r="E61" s="17">
        <f>'Lopsided Margins'!F61</f>
        <v>0.62326880668333517</v>
      </c>
    </row>
    <row r="62" spans="1:5" x14ac:dyDescent="0.25">
      <c r="A62" s="3">
        <v>60</v>
      </c>
      <c r="B62" s="6">
        <f>'Lopsided Margins'!B62</f>
        <v>234995</v>
      </c>
      <c r="C62" s="14">
        <f>'Lopsided Margins'!E62</f>
        <v>0.43948696753150812</v>
      </c>
      <c r="D62" s="9">
        <f>'Lopsided Margins'!C62</f>
        <v>299708</v>
      </c>
      <c r="E62" s="17">
        <f>'Lopsided Margins'!F62</f>
        <v>0.56051303246849182</v>
      </c>
    </row>
    <row r="63" spans="1:5" x14ac:dyDescent="0.25">
      <c r="A63" s="3">
        <v>61</v>
      </c>
      <c r="B63" s="6">
        <f>'Lopsided Margins'!B63</f>
        <v>271563</v>
      </c>
      <c r="C63" s="14">
        <f>'Lopsided Margins'!E63</f>
        <v>0.5201638854410886</v>
      </c>
      <c r="D63" s="9">
        <f>'Lopsided Margins'!C63</f>
        <v>250509</v>
      </c>
      <c r="E63" s="17">
        <f>'Lopsided Margins'!F63</f>
        <v>0.4798361145589114</v>
      </c>
    </row>
    <row r="64" spans="1:5" x14ac:dyDescent="0.25">
      <c r="A64" s="3">
        <v>62</v>
      </c>
      <c r="B64" s="6">
        <f>'Lopsided Margins'!B64</f>
        <v>273649</v>
      </c>
      <c r="C64" s="14">
        <f>'Lopsided Margins'!E64</f>
        <v>0.50058903803868626</v>
      </c>
      <c r="D64" s="9">
        <f>'Lopsided Margins'!C64</f>
        <v>273005</v>
      </c>
      <c r="E64" s="17">
        <f>'Lopsided Margins'!F64</f>
        <v>0.49941096196131374</v>
      </c>
    </row>
    <row r="65" spans="1:5" x14ac:dyDescent="0.25">
      <c r="A65" s="3">
        <v>63</v>
      </c>
      <c r="B65" s="6">
        <f>'Lopsided Margins'!B65</f>
        <v>214269</v>
      </c>
      <c r="C65" s="14">
        <f>'Lopsided Margins'!E65</f>
        <v>0.39725938505806796</v>
      </c>
      <c r="D65" s="9">
        <f>'Lopsided Margins'!C65</f>
        <v>325099</v>
      </c>
      <c r="E65" s="17">
        <f>'Lopsided Margins'!F65</f>
        <v>0.60274061494193198</v>
      </c>
    </row>
    <row r="66" spans="1:5" x14ac:dyDescent="0.25">
      <c r="A66" s="3">
        <v>64</v>
      </c>
      <c r="B66" s="6">
        <f>'Lopsided Margins'!B66</f>
        <v>217142</v>
      </c>
      <c r="C66" s="14">
        <f>'Lopsided Margins'!E66</f>
        <v>0.4530256720528254</v>
      </c>
      <c r="D66" s="9">
        <f>'Lopsided Margins'!C66</f>
        <v>262173</v>
      </c>
      <c r="E66" s="17">
        <f>'Lopsided Margins'!F66</f>
        <v>0.5469743279471746</v>
      </c>
    </row>
    <row r="67" spans="1:5" x14ac:dyDescent="0.25">
      <c r="A67" s="3">
        <v>65</v>
      </c>
      <c r="B67" s="6">
        <f>'Lopsided Margins'!B67</f>
        <v>183403</v>
      </c>
      <c r="C67" s="14">
        <f>'Lopsided Margins'!E67</f>
        <v>0.342551951617663</v>
      </c>
      <c r="D67" s="9">
        <f>'Lopsided Margins'!C67</f>
        <v>351999</v>
      </c>
      <c r="E67" s="17">
        <f>'Lopsided Margins'!F67</f>
        <v>0.65744804838233706</v>
      </c>
    </row>
    <row r="68" spans="1:5" x14ac:dyDescent="0.25">
      <c r="A68" s="3">
        <v>66</v>
      </c>
      <c r="B68" s="6">
        <f>'Lopsided Margins'!B68</f>
        <v>202864</v>
      </c>
      <c r="C68" s="14">
        <f>'Lopsided Margins'!E68</f>
        <v>0.34928194241420929</v>
      </c>
      <c r="D68" s="9">
        <f>'Lopsided Margins'!C68</f>
        <v>377939</v>
      </c>
      <c r="E68" s="17">
        <f>'Lopsided Margins'!F68</f>
        <v>0.65071805758579071</v>
      </c>
    </row>
    <row r="69" spans="1:5" x14ac:dyDescent="0.25">
      <c r="A69" s="3">
        <v>67</v>
      </c>
      <c r="B69" s="6">
        <f>'Lopsided Margins'!B69</f>
        <v>250917</v>
      </c>
      <c r="C69" s="14">
        <f>'Lopsided Margins'!E69</f>
        <v>0.46084124920106673</v>
      </c>
      <c r="D69" s="9">
        <f>'Lopsided Margins'!C69</f>
        <v>293559</v>
      </c>
      <c r="E69" s="17">
        <f>'Lopsided Margins'!F69</f>
        <v>0.53915875079893327</v>
      </c>
    </row>
    <row r="70" spans="1:5" x14ac:dyDescent="0.25">
      <c r="A70" s="3">
        <v>68</v>
      </c>
      <c r="B70" s="6">
        <f>'Lopsided Margins'!B70</f>
        <v>276355</v>
      </c>
      <c r="C70" s="14">
        <f>'Lopsided Margins'!E70</f>
        <v>0.49831224237353539</v>
      </c>
      <c r="D70" s="9">
        <f>'Lopsided Margins'!C70</f>
        <v>278227</v>
      </c>
      <c r="E70" s="17">
        <f>'Lopsided Margins'!F70</f>
        <v>0.50168775762646467</v>
      </c>
    </row>
    <row r="71" spans="1:5" x14ac:dyDescent="0.25">
      <c r="A71" s="3">
        <v>69</v>
      </c>
      <c r="B71" s="6">
        <f>'Lopsided Margins'!B71</f>
        <v>323172</v>
      </c>
      <c r="C71" s="14">
        <f>'Lopsided Margins'!E71</f>
        <v>0.61405455526589803</v>
      </c>
      <c r="D71" s="9">
        <f>'Lopsided Margins'!C71</f>
        <v>203120</v>
      </c>
      <c r="E71" s="17">
        <f>'Lopsided Margins'!F71</f>
        <v>0.38594544473410197</v>
      </c>
    </row>
    <row r="72" spans="1:5" x14ac:dyDescent="0.25">
      <c r="A72" s="3">
        <v>70</v>
      </c>
      <c r="B72" s="6">
        <f>'Lopsided Margins'!B72</f>
        <v>374227</v>
      </c>
      <c r="C72" s="14">
        <f>'Lopsided Margins'!E72</f>
        <v>0.8491302828566113</v>
      </c>
      <c r="D72" s="9">
        <f>'Lopsided Margins'!C72</f>
        <v>66491</v>
      </c>
      <c r="E72" s="17">
        <f>'Lopsided Margins'!F72</f>
        <v>0.15086971714338873</v>
      </c>
    </row>
    <row r="73" spans="1:5" x14ac:dyDescent="0.25">
      <c r="A73" s="3">
        <v>71</v>
      </c>
      <c r="B73" s="6">
        <f>'Lopsided Margins'!B73</f>
        <v>251023</v>
      </c>
      <c r="C73" s="14">
        <f>'Lopsided Margins'!E73</f>
        <v>0.45394835589906996</v>
      </c>
      <c r="D73" s="9">
        <f>'Lopsided Margins'!C73</f>
        <v>301954</v>
      </c>
      <c r="E73" s="17">
        <f>'Lopsided Margins'!F73</f>
        <v>0.5460516441009301</v>
      </c>
    </row>
    <row r="74" spans="1:5" x14ac:dyDescent="0.25">
      <c r="A74" s="3">
        <v>72</v>
      </c>
      <c r="B74" s="6">
        <f>'Lopsided Margins'!B74</f>
        <v>260583</v>
      </c>
      <c r="C74" s="14">
        <f>'Lopsided Margins'!E74</f>
        <v>0.46071877524969013</v>
      </c>
      <c r="D74" s="9">
        <f>'Lopsided Margins'!C74</f>
        <v>305018</v>
      </c>
      <c r="E74" s="17">
        <f>'Lopsided Margins'!F74</f>
        <v>0.53928122475030982</v>
      </c>
    </row>
    <row r="75" spans="1:5" x14ac:dyDescent="0.25">
      <c r="A75" s="3">
        <v>73</v>
      </c>
      <c r="B75" s="6">
        <f>'Lopsided Margins'!B75</f>
        <v>262680</v>
      </c>
      <c r="C75" s="14">
        <f>'Lopsided Margins'!E75</f>
        <v>0.54995394020601285</v>
      </c>
      <c r="D75" s="9">
        <f>'Lopsided Margins'!C75</f>
        <v>214960</v>
      </c>
      <c r="E75" s="17">
        <f>'Lopsided Margins'!F75</f>
        <v>0.4500460597939871</v>
      </c>
    </row>
    <row r="76" spans="1:5" x14ac:dyDescent="0.25">
      <c r="A76" s="3">
        <v>74</v>
      </c>
      <c r="B76" s="6">
        <f>'Lopsided Margins'!B76</f>
        <v>326911</v>
      </c>
      <c r="C76" s="14">
        <f>'Lopsided Margins'!E76</f>
        <v>0.67968114899465049</v>
      </c>
      <c r="D76" s="9">
        <f>'Lopsided Margins'!C76</f>
        <v>154066</v>
      </c>
      <c r="E76" s="17">
        <f>'Lopsided Margins'!F76</f>
        <v>0.32031885100534951</v>
      </c>
    </row>
    <row r="77" spans="1:5" x14ac:dyDescent="0.25">
      <c r="A77" s="3">
        <v>75</v>
      </c>
      <c r="B77" s="6">
        <f>'Lopsided Margins'!B77</f>
        <v>327413</v>
      </c>
      <c r="C77" s="14">
        <f>'Lopsided Margins'!E77</f>
        <v>0.58961674632359562</v>
      </c>
      <c r="D77" s="9">
        <f>'Lopsided Margins'!C77</f>
        <v>227885</v>
      </c>
      <c r="E77" s="17">
        <f>'Lopsided Margins'!F77</f>
        <v>0.41038325367640438</v>
      </c>
    </row>
    <row r="78" spans="1:5" x14ac:dyDescent="0.25">
      <c r="A78" s="3">
        <v>76</v>
      </c>
      <c r="B78" s="6">
        <f>'Lopsided Margins'!B78</f>
        <v>292290</v>
      </c>
      <c r="C78" s="14">
        <f>'Lopsided Margins'!E78</f>
        <v>0.517041916676101</v>
      </c>
      <c r="D78" s="9">
        <f>'Lopsided Margins'!C78</f>
        <v>273022</v>
      </c>
      <c r="E78" s="17">
        <f>'Lopsided Margins'!F78</f>
        <v>0.482958083323899</v>
      </c>
    </row>
    <row r="79" spans="1:5" x14ac:dyDescent="0.25">
      <c r="A79" s="3">
        <v>77</v>
      </c>
      <c r="B79" s="6">
        <f>'Lopsided Margins'!B79</f>
        <v>322455</v>
      </c>
      <c r="C79" s="14">
        <f>'Lopsided Margins'!E79</f>
        <v>0.6154214650792621</v>
      </c>
      <c r="D79" s="9">
        <f>'Lopsided Margins'!C79</f>
        <v>201503</v>
      </c>
      <c r="E79" s="17">
        <f>'Lopsided Margins'!F79</f>
        <v>0.3845785349207379</v>
      </c>
    </row>
    <row r="80" spans="1:5" x14ac:dyDescent="0.25">
      <c r="A80" s="3">
        <v>78</v>
      </c>
      <c r="B80" s="6">
        <f>'Lopsided Margins'!B80</f>
        <v>177054</v>
      </c>
      <c r="C80" s="14">
        <f>'Lopsided Margins'!E80</f>
        <v>0.37771600579414571</v>
      </c>
      <c r="D80" s="9">
        <f>'Lopsided Margins'!C80</f>
        <v>291695</v>
      </c>
      <c r="E80" s="17">
        <f>'Lopsided Margins'!F80</f>
        <v>0.62228399420585434</v>
      </c>
    </row>
    <row r="81" spans="1:5" x14ac:dyDescent="0.25">
      <c r="A81" s="3">
        <v>79</v>
      </c>
      <c r="B81" s="6">
        <f>'Lopsided Margins'!B81</f>
        <v>160508</v>
      </c>
      <c r="C81" s="14">
        <f>'Lopsided Margins'!E81</f>
        <v>0.31249184738697799</v>
      </c>
      <c r="D81" s="9">
        <f>'Lopsided Margins'!C81</f>
        <v>353131</v>
      </c>
      <c r="E81" s="17">
        <f>'Lopsided Margins'!F81</f>
        <v>0.68750815261302201</v>
      </c>
    </row>
    <row r="82" spans="1:5" x14ac:dyDescent="0.25">
      <c r="A82" s="3">
        <v>80</v>
      </c>
      <c r="B82" s="6">
        <f>'Lopsided Margins'!B82</f>
        <v>275659</v>
      </c>
      <c r="C82" s="14">
        <f>'Lopsided Margins'!E82</f>
        <v>0.51467614643099191</v>
      </c>
      <c r="D82" s="9">
        <f>'Lopsided Margins'!C82</f>
        <v>259938</v>
      </c>
      <c r="E82" s="17">
        <f>'Lopsided Margins'!F82</f>
        <v>0.48532385356900803</v>
      </c>
    </row>
    <row r="83" spans="1:5" x14ac:dyDescent="0.25">
      <c r="A83" s="3">
        <v>81</v>
      </c>
      <c r="B83" s="6">
        <f>'Lopsided Margins'!B83</f>
        <v>285844</v>
      </c>
      <c r="C83" s="14">
        <f>'Lopsided Margins'!E83</f>
        <v>0.50407803013069097</v>
      </c>
      <c r="D83" s="9">
        <f>'Lopsided Margins'!C83</f>
        <v>281219</v>
      </c>
      <c r="E83" s="17">
        <f>'Lopsided Margins'!F83</f>
        <v>0.49592196986930903</v>
      </c>
    </row>
    <row r="84" spans="1:5" x14ac:dyDescent="0.25">
      <c r="A84" s="3">
        <v>82</v>
      </c>
      <c r="B84" s="6">
        <f>'Lopsided Margins'!B84</f>
        <v>312114</v>
      </c>
      <c r="C84" s="14">
        <f>'Lopsided Margins'!E84</f>
        <v>0.71662373086831344</v>
      </c>
      <c r="D84" s="9">
        <f>'Lopsided Margins'!C84</f>
        <v>123420</v>
      </c>
      <c r="E84" s="17">
        <f>'Lopsided Margins'!F84</f>
        <v>0.28337626913168662</v>
      </c>
    </row>
    <row r="85" spans="1:5" x14ac:dyDescent="0.25">
      <c r="A85" s="3">
        <v>83</v>
      </c>
      <c r="B85" s="6">
        <f>'Lopsided Margins'!B85</f>
        <v>187012</v>
      </c>
      <c r="C85" s="14">
        <f>'Lopsided Margins'!E85</f>
        <v>0.50567837674136884</v>
      </c>
      <c r="D85" s="9">
        <f>'Lopsided Margins'!C85</f>
        <v>182812</v>
      </c>
      <c r="E85" s="17">
        <f>'Lopsided Margins'!F85</f>
        <v>0.49432162325863116</v>
      </c>
    </row>
    <row r="86" spans="1:5" x14ac:dyDescent="0.25">
      <c r="A86" s="3">
        <v>84</v>
      </c>
      <c r="B86" s="6">
        <f>'Lopsided Margins'!B86</f>
        <v>243716</v>
      </c>
      <c r="C86" s="14">
        <f>'Lopsided Margins'!E86</f>
        <v>0.49458970216980136</v>
      </c>
      <c r="D86" s="9">
        <f>'Lopsided Margins'!C86</f>
        <v>249048</v>
      </c>
      <c r="E86" s="17">
        <f>'Lopsided Margins'!F86</f>
        <v>0.50541029783019864</v>
      </c>
    </row>
    <row r="87" spans="1:5" x14ac:dyDescent="0.25">
      <c r="A87" s="3">
        <v>85</v>
      </c>
      <c r="B87" s="6">
        <f>'Lopsided Margins'!B87</f>
        <v>138039</v>
      </c>
      <c r="C87" s="14">
        <f>'Lopsided Margins'!E87</f>
        <v>0.25415836589200952</v>
      </c>
      <c r="D87" s="9">
        <f>'Lopsided Margins'!C87</f>
        <v>405083</v>
      </c>
      <c r="E87" s="17">
        <f>'Lopsided Margins'!F87</f>
        <v>0.74584163410799043</v>
      </c>
    </row>
    <row r="88" spans="1:5" x14ac:dyDescent="0.25">
      <c r="A88" s="3">
        <v>86</v>
      </c>
      <c r="B88" s="6">
        <f>'Lopsided Margins'!B88</f>
        <v>203770</v>
      </c>
      <c r="C88" s="14">
        <f>'Lopsided Margins'!E88</f>
        <v>0.42923436318404817</v>
      </c>
      <c r="D88" s="9">
        <f>'Lopsided Margins'!C88</f>
        <v>270959</v>
      </c>
      <c r="E88" s="17">
        <f>'Lopsided Margins'!F88</f>
        <v>0.57076563681595183</v>
      </c>
    </row>
    <row r="89" spans="1:5" x14ac:dyDescent="0.25">
      <c r="A89" s="3">
        <v>87</v>
      </c>
      <c r="B89" s="6">
        <f>'Lopsided Margins'!B89</f>
        <v>268142</v>
      </c>
      <c r="C89" s="14">
        <f>'Lopsided Margins'!E89</f>
        <v>0.63127883981542521</v>
      </c>
      <c r="D89" s="9">
        <f>'Lopsided Margins'!C89</f>
        <v>156618</v>
      </c>
      <c r="E89" s="17">
        <f>'Lopsided Margins'!F89</f>
        <v>0.36872116018457479</v>
      </c>
    </row>
    <row r="90" spans="1:5" x14ac:dyDescent="0.25">
      <c r="A90" s="3">
        <v>88</v>
      </c>
      <c r="B90" s="6">
        <f>'Lopsided Margins'!B90</f>
        <v>245387</v>
      </c>
      <c r="C90" s="14">
        <f>'Lopsided Margins'!E90</f>
        <v>0.42976386254533866</v>
      </c>
      <c r="D90" s="9">
        <f>'Lopsided Margins'!C90</f>
        <v>325594</v>
      </c>
      <c r="E90" s="17">
        <f>'Lopsided Margins'!F90</f>
        <v>0.5702361374546614</v>
      </c>
    </row>
    <row r="91" spans="1:5" x14ac:dyDescent="0.25">
      <c r="A91" s="3">
        <v>89</v>
      </c>
      <c r="B91" s="6">
        <f>'Lopsided Margins'!B91</f>
        <v>154660</v>
      </c>
      <c r="C91" s="14">
        <f>'Lopsided Margins'!E91</f>
        <v>0.33809602924073767</v>
      </c>
      <c r="D91" s="9">
        <f>'Lopsided Margins'!C91</f>
        <v>302784</v>
      </c>
      <c r="E91" s="17">
        <f>'Lopsided Margins'!F91</f>
        <v>0.66190397075926233</v>
      </c>
    </row>
    <row r="92" spans="1:5" x14ac:dyDescent="0.25">
      <c r="A92" s="3">
        <v>90</v>
      </c>
      <c r="B92" s="6">
        <f>'Lopsided Margins'!B92</f>
        <v>207162</v>
      </c>
      <c r="C92" s="14">
        <f>'Lopsided Margins'!E92</f>
        <v>0.37244950244060299</v>
      </c>
      <c r="D92" s="9">
        <f>'Lopsided Margins'!C92</f>
        <v>349053</v>
      </c>
      <c r="E92" s="17">
        <f>'Lopsided Margins'!F92</f>
        <v>0.62755049755939696</v>
      </c>
    </row>
    <row r="93" spans="1:5" x14ac:dyDescent="0.25">
      <c r="A93" s="3">
        <v>91</v>
      </c>
      <c r="B93" s="6">
        <f>'Lopsided Margins'!B93</f>
        <v>171026</v>
      </c>
      <c r="C93" s="14">
        <f>'Lopsided Margins'!E93</f>
        <v>0.36989551499579337</v>
      </c>
      <c r="D93" s="9">
        <f>'Lopsided Margins'!C93</f>
        <v>291337</v>
      </c>
      <c r="E93" s="17">
        <f>'Lopsided Margins'!F93</f>
        <v>0.63010448500420668</v>
      </c>
    </row>
    <row r="94" spans="1:5" x14ac:dyDescent="0.25">
      <c r="A94" s="3">
        <v>92</v>
      </c>
      <c r="B94" s="6">
        <f>'Lopsided Margins'!B94</f>
        <v>203368</v>
      </c>
      <c r="C94" s="14">
        <f>'Lopsided Margins'!E94</f>
        <v>0.49402773695321062</v>
      </c>
      <c r="D94" s="9">
        <f>'Lopsided Margins'!C94</f>
        <v>208285</v>
      </c>
      <c r="E94" s="17">
        <f>'Lopsided Margins'!F94</f>
        <v>0.50597226304678944</v>
      </c>
    </row>
    <row r="95" spans="1:5" x14ac:dyDescent="0.25">
      <c r="A95" s="3">
        <v>93</v>
      </c>
      <c r="B95" s="6">
        <f>'Lopsided Margins'!B95</f>
        <v>206155</v>
      </c>
      <c r="C95" s="14">
        <f>'Lopsided Margins'!E95</f>
        <v>0.39437161281930128</v>
      </c>
      <c r="D95" s="9">
        <f>'Lopsided Margins'!C95</f>
        <v>316588</v>
      </c>
      <c r="E95" s="17">
        <f>'Lopsided Margins'!F95</f>
        <v>0.60562838718069878</v>
      </c>
    </row>
    <row r="96" spans="1:5" x14ac:dyDescent="0.25">
      <c r="A96" s="3">
        <v>94</v>
      </c>
      <c r="B96" s="6">
        <f>'Lopsided Margins'!B96</f>
        <v>336647</v>
      </c>
      <c r="C96" s="14">
        <f>'Lopsided Margins'!E96</f>
        <v>0.69364270231511627</v>
      </c>
      <c r="D96" s="9">
        <f>'Lopsided Margins'!C96</f>
        <v>148685</v>
      </c>
      <c r="E96" s="17">
        <f>'Lopsided Margins'!F96</f>
        <v>0.30635729768488373</v>
      </c>
    </row>
    <row r="97" spans="1:5" x14ac:dyDescent="0.25">
      <c r="A97" s="3">
        <v>95</v>
      </c>
      <c r="B97" s="6">
        <f>'Lopsided Margins'!B97</f>
        <v>227166</v>
      </c>
      <c r="C97" s="14">
        <f>'Lopsided Margins'!E97</f>
        <v>0.4159262059911859</v>
      </c>
      <c r="D97" s="9">
        <f>'Lopsided Margins'!C97</f>
        <v>319003</v>
      </c>
      <c r="E97" s="17">
        <f>'Lopsided Margins'!F97</f>
        <v>0.5840737940088141</v>
      </c>
    </row>
    <row r="98" spans="1:5" x14ac:dyDescent="0.25">
      <c r="A98" s="3">
        <v>96</v>
      </c>
      <c r="B98" s="6">
        <f>'Lopsided Margins'!B98</f>
        <v>274622</v>
      </c>
      <c r="C98" s="14">
        <f>'Lopsided Margins'!E98</f>
        <v>0.50261904674751368</v>
      </c>
      <c r="D98" s="9">
        <f>'Lopsided Margins'!C98</f>
        <v>271760</v>
      </c>
      <c r="E98" s="17">
        <f>'Lopsided Margins'!F98</f>
        <v>0.49738095325248638</v>
      </c>
    </row>
    <row r="99" spans="1:5" x14ac:dyDescent="0.25">
      <c r="A99" s="3">
        <v>97</v>
      </c>
      <c r="B99" s="6">
        <f>'Lopsided Margins'!B99</f>
        <v>217116</v>
      </c>
      <c r="C99" s="14">
        <f>'Lopsided Margins'!E99</f>
        <v>0.39927763842198566</v>
      </c>
      <c r="D99" s="9">
        <f>'Lopsided Margins'!C99</f>
        <v>326656</v>
      </c>
      <c r="E99" s="17">
        <f>'Lopsided Margins'!F99</f>
        <v>0.60072236157801429</v>
      </c>
    </row>
    <row r="100" spans="1:5" x14ac:dyDescent="0.25">
      <c r="A100" s="3">
        <v>98</v>
      </c>
      <c r="B100" s="6">
        <f>'Lopsided Margins'!B100</f>
        <v>180381</v>
      </c>
      <c r="C100" s="14">
        <f>'Lopsided Margins'!E100</f>
        <v>0.34751339917004137</v>
      </c>
      <c r="D100" s="9">
        <f>'Lopsided Margins'!C100</f>
        <v>338681</v>
      </c>
      <c r="E100" s="17">
        <f>'Lopsided Margins'!F100</f>
        <v>0.65248660082995869</v>
      </c>
    </row>
    <row r="101" spans="1:5" x14ac:dyDescent="0.25">
      <c r="A101" s="3">
        <v>99</v>
      </c>
      <c r="B101" s="6">
        <f>'Lopsided Margins'!B101</f>
        <v>209769</v>
      </c>
      <c r="C101" s="14">
        <f>'Lopsided Margins'!E101</f>
        <v>0.40007972261108715</v>
      </c>
      <c r="D101" s="9">
        <f>'Lopsided Margins'!C101</f>
        <v>314549</v>
      </c>
      <c r="E101" s="17">
        <f>'Lopsided Margins'!F101</f>
        <v>0.59992027738891285</v>
      </c>
    </row>
    <row r="102" spans="1:5" x14ac:dyDescent="0.25">
      <c r="A102" s="3">
        <v>100</v>
      </c>
      <c r="B102" s="6">
        <f>'Lopsided Margins'!B102</f>
        <v>182482</v>
      </c>
      <c r="C102" s="14">
        <f>'Lopsided Margins'!E102</f>
        <v>0.37940727619000097</v>
      </c>
      <c r="D102" s="9">
        <f>'Lopsided Margins'!C102</f>
        <v>298484</v>
      </c>
      <c r="E102" s="17">
        <f>'Lopsided Margins'!F102</f>
        <v>0.62059272380999908</v>
      </c>
    </row>
    <row r="103" spans="1:5" x14ac:dyDescent="0.25">
      <c r="A103" s="3">
        <v>101</v>
      </c>
      <c r="B103" s="6">
        <f>'Lopsided Margins'!B103</f>
        <v>177978</v>
      </c>
      <c r="C103" s="14">
        <f>'Lopsided Margins'!E103</f>
        <v>0.36425593575204612</v>
      </c>
      <c r="D103" s="9">
        <f>'Lopsided Margins'!C103</f>
        <v>310629</v>
      </c>
      <c r="E103" s="17">
        <f>'Lopsided Margins'!F103</f>
        <v>0.63574406424795382</v>
      </c>
    </row>
    <row r="104" spans="1:5" x14ac:dyDescent="0.25">
      <c r="A104" s="3">
        <v>102</v>
      </c>
      <c r="B104" s="6">
        <f>'Lopsided Margins'!B104</f>
        <v>230242</v>
      </c>
      <c r="C104" s="14">
        <f>'Lopsided Margins'!E104</f>
        <v>0.4380872285286988</v>
      </c>
      <c r="D104" s="9">
        <f>'Lopsided Margins'!C104</f>
        <v>295320</v>
      </c>
      <c r="E104" s="17">
        <f>'Lopsided Margins'!F104</f>
        <v>0.56191277147130114</v>
      </c>
    </row>
    <row r="105" spans="1:5" x14ac:dyDescent="0.25">
      <c r="A105" s="3">
        <v>103</v>
      </c>
      <c r="B105" s="6">
        <f>'Lopsided Margins'!B105</f>
        <v>314152</v>
      </c>
      <c r="C105" s="14">
        <f>'Lopsided Margins'!E105</f>
        <v>0.48174398954783981</v>
      </c>
      <c r="D105" s="9">
        <f>'Lopsided Margins'!C105</f>
        <v>337962</v>
      </c>
      <c r="E105" s="17">
        <f>'Lopsided Margins'!F105</f>
        <v>0.51825601045216019</v>
      </c>
    </row>
    <row r="106" spans="1:5" x14ac:dyDescent="0.25">
      <c r="A106" s="3">
        <v>104</v>
      </c>
      <c r="B106" s="6">
        <f>'Lopsided Margins'!B106</f>
        <v>218901</v>
      </c>
      <c r="C106" s="14">
        <f>'Lopsided Margins'!E106</f>
        <v>0.38830754384626709</v>
      </c>
      <c r="D106" s="9">
        <f>'Lopsided Margins'!C106</f>
        <v>344830</v>
      </c>
      <c r="E106" s="17">
        <f>'Lopsided Margins'!F106</f>
        <v>0.61169245615373291</v>
      </c>
    </row>
    <row r="107" spans="1:5" x14ac:dyDescent="0.25">
      <c r="A107" s="3">
        <v>105</v>
      </c>
      <c r="B107" s="6">
        <f>'Lopsided Margins'!B107</f>
        <v>194704</v>
      </c>
      <c r="C107" s="14">
        <f>'Lopsided Margins'!E107</f>
        <v>0.36012747547872664</v>
      </c>
      <c r="D107" s="9">
        <f>'Lopsided Margins'!C107</f>
        <v>345949</v>
      </c>
      <c r="E107" s="17">
        <f>'Lopsided Margins'!F107</f>
        <v>0.6398725245212733</v>
      </c>
    </row>
    <row r="108" spans="1:5" x14ac:dyDescent="0.25">
      <c r="A108" s="3">
        <v>106</v>
      </c>
      <c r="B108" s="6">
        <f>'Lopsided Margins'!B108</f>
        <v>223939</v>
      </c>
      <c r="C108" s="14">
        <f>'Lopsided Margins'!E108</f>
        <v>0.38913902129205019</v>
      </c>
      <c r="D108" s="9">
        <f>'Lopsided Margins'!C108</f>
        <v>351534</v>
      </c>
      <c r="E108" s="17">
        <f>'Lopsided Margins'!F108</f>
        <v>0.61086097870794975</v>
      </c>
    </row>
    <row r="109" spans="1:5" x14ac:dyDescent="0.25">
      <c r="A109" s="3">
        <v>107</v>
      </c>
      <c r="B109" s="6">
        <f>'Lopsided Margins'!B109</f>
        <v>246137</v>
      </c>
      <c r="C109" s="14">
        <f>'Lopsided Margins'!E109</f>
        <v>0.42169130874265448</v>
      </c>
      <c r="D109" s="9">
        <f>'Lopsided Margins'!C109</f>
        <v>337553</v>
      </c>
      <c r="E109" s="17">
        <f>'Lopsided Margins'!F109</f>
        <v>0.57830869125734552</v>
      </c>
    </row>
    <row r="110" spans="1:5" x14ac:dyDescent="0.25">
      <c r="A110" s="3">
        <v>108</v>
      </c>
      <c r="B110" s="6">
        <f>'Lopsided Margins'!B110</f>
        <v>202307</v>
      </c>
      <c r="C110" s="14">
        <f>'Lopsided Margins'!E110</f>
        <v>0.40509038629428207</v>
      </c>
      <c r="D110" s="9">
        <f>'Lopsided Margins'!C110</f>
        <v>297105</v>
      </c>
      <c r="E110" s="17">
        <f>'Lopsided Margins'!F110</f>
        <v>0.59490961370571793</v>
      </c>
    </row>
    <row r="111" spans="1:5" x14ac:dyDescent="0.25">
      <c r="A111" s="3">
        <v>109</v>
      </c>
      <c r="B111" s="6">
        <f>'Lopsided Margins'!B111</f>
        <v>275060</v>
      </c>
      <c r="C111" s="14">
        <f>'Lopsided Margins'!E111</f>
        <v>0.52928623520967666</v>
      </c>
      <c r="D111" s="9">
        <f>'Lopsided Margins'!C111</f>
        <v>244621</v>
      </c>
      <c r="E111" s="17">
        <f>'Lopsided Margins'!F111</f>
        <v>0.47071376479032329</v>
      </c>
    </row>
    <row r="112" spans="1:5" x14ac:dyDescent="0.25">
      <c r="A112" s="3">
        <v>110</v>
      </c>
      <c r="B112" s="6">
        <f>'Lopsided Margins'!B112</f>
        <v>220366</v>
      </c>
      <c r="C112" s="14">
        <f>'Lopsided Margins'!E112</f>
        <v>0.42875598775016244</v>
      </c>
      <c r="D112" s="9">
        <f>'Lopsided Margins'!C112</f>
        <v>293600</v>
      </c>
      <c r="E112" s="17">
        <f>'Lopsided Margins'!F112</f>
        <v>0.57124401224983756</v>
      </c>
    </row>
  </sheetData>
  <sheetProtection sheet="1"/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Lopsided Margins</vt:lpstr>
      <vt:lpstr>Mean-Median Difference</vt:lpstr>
      <vt:lpstr>Efficiency Gap</vt:lpstr>
      <vt:lpstr>Seats Votes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Stigall</dc:creator>
  <cp:lastModifiedBy>Kent Stigall</cp:lastModifiedBy>
  <dcterms:created xsi:type="dcterms:W3CDTF">2021-11-05T04:20:55Z</dcterms:created>
  <dcterms:modified xsi:type="dcterms:W3CDTF">2021-11-05T04:20:55Z</dcterms:modified>
</cp:coreProperties>
</file>