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oastcomau.sharepoint.com/sites/Bluecoast621/Shared Documents/Projects/P19010-JonsonStreetProtectionWorks/03_Technical Data/03_GIS/01_DroneSurvey/Survey1_July2019/Analysis_Mission/"/>
    </mc:Choice>
  </mc:AlternateContent>
  <xr:revisionPtr revIDLastSave="29" documentId="8_{5A80B359-6A1F-4594-AB79-EC6E7AC36349}" xr6:coauthVersionLast="43" xr6:coauthVersionMax="43" xr10:uidLastSave="{9AE7DC18-A0C6-462D-823B-0181C0B2BB0F}"/>
  <bookViews>
    <workbookView xWindow="-110" yWindow="-110" windowWidth="25820" windowHeight="14020" activeTab="1" xr2:uid="{E3B2F538-DA23-467E-A720-8BE883515E29}"/>
  </bookViews>
  <sheets>
    <sheet name="GCPs" sheetId="1" r:id="rId1"/>
    <sheet name="Trans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3" i="1" l="1"/>
  <c r="H42" i="1" l="1"/>
  <c r="G40" i="1"/>
  <c r="H41" i="1"/>
  <c r="H4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2" i="1"/>
</calcChain>
</file>

<file path=xl/sharedStrings.xml><?xml version="1.0" encoding="utf-8"?>
<sst xmlns="http://schemas.openxmlformats.org/spreadsheetml/2006/main" count="76" uniqueCount="76">
  <si>
    <t>POINTID</t>
  </si>
  <si>
    <t>X</t>
  </si>
  <si>
    <t>Y</t>
  </si>
  <si>
    <t>AHD_height</t>
  </si>
  <si>
    <t>rvalue_1</t>
  </si>
  <si>
    <t>gcp_001</t>
  </si>
  <si>
    <t>gcp_002</t>
  </si>
  <si>
    <t>gcp_003</t>
  </si>
  <si>
    <t>gcp_004</t>
  </si>
  <si>
    <t>gcp_005</t>
  </si>
  <si>
    <t>gcp_006</t>
  </si>
  <si>
    <t>gcp_007</t>
  </si>
  <si>
    <t>gcp_008</t>
  </si>
  <si>
    <t>gcp_009</t>
  </si>
  <si>
    <t>gcp_010</t>
  </si>
  <si>
    <t>gcp_011</t>
  </si>
  <si>
    <t>gcp_012</t>
  </si>
  <si>
    <t>gcp_013</t>
  </si>
  <si>
    <t>gcp_014</t>
  </si>
  <si>
    <t>gcp_015</t>
  </si>
  <si>
    <t>gcp_016</t>
  </si>
  <si>
    <t>gcp_017</t>
  </si>
  <si>
    <t>gcp_018</t>
  </si>
  <si>
    <t>gcp_019</t>
  </si>
  <si>
    <t>gcp_020</t>
  </si>
  <si>
    <t>gcp_021</t>
  </si>
  <si>
    <t>gcp_022</t>
  </si>
  <si>
    <t>gcp_023</t>
  </si>
  <si>
    <t>gcp_024</t>
  </si>
  <si>
    <t>gcp_025</t>
  </si>
  <si>
    <t>gcp_026</t>
  </si>
  <si>
    <t>gcp_027</t>
  </si>
  <si>
    <t>gcp_028</t>
  </si>
  <si>
    <t>gcp_029</t>
  </si>
  <si>
    <t>gcp_030</t>
  </si>
  <si>
    <t>gcp_031</t>
  </si>
  <si>
    <t>gcp_032</t>
  </si>
  <si>
    <t>gcp_033</t>
  </si>
  <si>
    <t>gcp_034</t>
  </si>
  <si>
    <t>gcp_035</t>
  </si>
  <si>
    <t>gcp_036</t>
  </si>
  <si>
    <t>gcp_039</t>
  </si>
  <si>
    <t>diff</t>
  </si>
  <si>
    <t>Point_id</t>
  </si>
  <si>
    <t>byron_001</t>
  </si>
  <si>
    <t>byron_002</t>
  </si>
  <si>
    <t>byron_003</t>
  </si>
  <si>
    <t>byron_004</t>
  </si>
  <si>
    <t>byron_005</t>
  </si>
  <si>
    <t>byron_006</t>
  </si>
  <si>
    <t>byron_007</t>
  </si>
  <si>
    <t>byron_008</t>
  </si>
  <si>
    <t>byron_009</t>
  </si>
  <si>
    <t>byron_010</t>
  </si>
  <si>
    <t>byron_011</t>
  </si>
  <si>
    <t>byron_012</t>
  </si>
  <si>
    <t>byron_013</t>
  </si>
  <si>
    <t>byron_014</t>
  </si>
  <si>
    <t>byron_015</t>
  </si>
  <si>
    <t>byron_016</t>
  </si>
  <si>
    <t>byron_017</t>
  </si>
  <si>
    <t>byron_018</t>
  </si>
  <si>
    <t>byron_019</t>
  </si>
  <si>
    <t>byron_020</t>
  </si>
  <si>
    <t>byron_021</t>
  </si>
  <si>
    <t>byron_022</t>
  </si>
  <si>
    <t>abs diff</t>
  </si>
  <si>
    <t>mean</t>
  </si>
  <si>
    <t>median</t>
  </si>
  <si>
    <t>standart dev.</t>
  </si>
  <si>
    <t>RTK Beach Transect - Byron Bay 29 July 2019</t>
  </si>
  <si>
    <t>Collected with: Trimble R8 using AlldayRTK Correction signal</t>
  </si>
  <si>
    <t>Collected by: Bluecoast Consulting Engineers (Heiko and Evan)</t>
  </si>
  <si>
    <t>Height (AHD)</t>
  </si>
  <si>
    <t>Longitude (WGS 84)</t>
  </si>
  <si>
    <t>Latitude (WGS 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</si>
</sst>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" fillId="0" borderId="0" xfId="0" applyFont="1"/>
    <xf numFmtId="164" fontId="0" fillId="0" borderId="0" xfId="0" applyNumberFormat="1"/>
    <xf numFmtId="1" fontId="0" fillId="0" borderId="0" xfId="0" applyNumberFormat="1" applyBorder="1" applyAlignment="1">
      <alignment vertical="center" wrapText="1"/>
    </xf>
    <xf numFmtId="1" fontId="0" fillId="0" borderId="0" xfId="0" applyNumberFormat="1"/>
    <xf numFmtId="1" fontId="0" fillId="0" borderId="0" xfId="0" applyNumberForma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1" fontId="0" fillId="0" borderId="0" xfId="0" applyNumberForma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DSM</a:t>
            </a:r>
            <a:r>
              <a:rPr lang="en-AU" baseline="0"/>
              <a:t> vs GCPs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GCPs!$D$2:$D$38</c:f>
              <c:numCache>
                <c:formatCode>General</c:formatCode>
                <c:ptCount val="37"/>
                <c:pt idx="0">
                  <c:v>6.4509999999999996</c:v>
                </c:pt>
                <c:pt idx="1">
                  <c:v>3.1629999999999998</c:v>
                </c:pt>
                <c:pt idx="2">
                  <c:v>18.417999999999999</c:v>
                </c:pt>
                <c:pt idx="3">
                  <c:v>2.7429999999999999</c:v>
                </c:pt>
                <c:pt idx="4">
                  <c:v>1.629</c:v>
                </c:pt>
                <c:pt idx="5">
                  <c:v>1.9610000000000001</c:v>
                </c:pt>
                <c:pt idx="6">
                  <c:v>1.6759999999999999</c:v>
                </c:pt>
                <c:pt idx="7">
                  <c:v>2.2709999999999999</c:v>
                </c:pt>
                <c:pt idx="8">
                  <c:v>1.8580000000000001</c:v>
                </c:pt>
                <c:pt idx="9">
                  <c:v>5.3090000000000002</c:v>
                </c:pt>
                <c:pt idx="10">
                  <c:v>18.776</c:v>
                </c:pt>
                <c:pt idx="11">
                  <c:v>1.6060000000000001</c:v>
                </c:pt>
                <c:pt idx="12">
                  <c:v>2.899</c:v>
                </c:pt>
                <c:pt idx="13">
                  <c:v>3.0649999999999999</c:v>
                </c:pt>
                <c:pt idx="14">
                  <c:v>1.921</c:v>
                </c:pt>
                <c:pt idx="15">
                  <c:v>7.3090000000000002</c:v>
                </c:pt>
                <c:pt idx="16">
                  <c:v>1.4470000000000001</c:v>
                </c:pt>
                <c:pt idx="17">
                  <c:v>4.22</c:v>
                </c:pt>
                <c:pt idx="18">
                  <c:v>1.4410000000000001</c:v>
                </c:pt>
                <c:pt idx="19">
                  <c:v>2.2669999999999999</c:v>
                </c:pt>
                <c:pt idx="20">
                  <c:v>4.0880000000000001</c:v>
                </c:pt>
                <c:pt idx="21">
                  <c:v>5.6310000000000002</c:v>
                </c:pt>
                <c:pt idx="22">
                  <c:v>5.4690000000000003</c:v>
                </c:pt>
                <c:pt idx="23">
                  <c:v>5.4589999999999996</c:v>
                </c:pt>
                <c:pt idx="24">
                  <c:v>5.4050000000000002</c:v>
                </c:pt>
                <c:pt idx="25">
                  <c:v>6.7549999999999999</c:v>
                </c:pt>
                <c:pt idx="26">
                  <c:v>7.2279999999999998</c:v>
                </c:pt>
                <c:pt idx="27">
                  <c:v>6.71</c:v>
                </c:pt>
                <c:pt idx="28">
                  <c:v>7.1239999999999997</c:v>
                </c:pt>
                <c:pt idx="29">
                  <c:v>6.05</c:v>
                </c:pt>
                <c:pt idx="30">
                  <c:v>5.7140000000000004</c:v>
                </c:pt>
                <c:pt idx="31">
                  <c:v>6.7270000000000003</c:v>
                </c:pt>
                <c:pt idx="32">
                  <c:v>5.6379999999999999</c:v>
                </c:pt>
                <c:pt idx="33">
                  <c:v>6.8789999999999996</c:v>
                </c:pt>
                <c:pt idx="34">
                  <c:v>6.4320000000000004</c:v>
                </c:pt>
                <c:pt idx="35">
                  <c:v>25.291</c:v>
                </c:pt>
                <c:pt idx="36">
                  <c:v>2.1349999999999998</c:v>
                </c:pt>
              </c:numCache>
            </c:numRef>
          </c:xVal>
          <c:yVal>
            <c:numRef>
              <c:f>GCPs!$E$2:$E$38</c:f>
              <c:numCache>
                <c:formatCode>General</c:formatCode>
                <c:ptCount val="37"/>
                <c:pt idx="0">
                  <c:v>6.4899997711181596</c:v>
                </c:pt>
                <c:pt idx="1">
                  <c:v>3.1400001049041699</c:v>
                </c:pt>
                <c:pt idx="2">
                  <c:v>18.340000152587798</c:v>
                </c:pt>
                <c:pt idx="3">
                  <c:v>2.7699999809265101</c:v>
                </c:pt>
                <c:pt idx="4">
                  <c:v>1.6000000238418499</c:v>
                </c:pt>
                <c:pt idx="5">
                  <c:v>1.9299999475479099</c:v>
                </c:pt>
                <c:pt idx="6">
                  <c:v>1.6799999475479099</c:v>
                </c:pt>
                <c:pt idx="7">
                  <c:v>2.2599999904632502</c:v>
                </c:pt>
                <c:pt idx="8">
                  <c:v>1.7799999713897701</c:v>
                </c:pt>
                <c:pt idx="9">
                  <c:v>5.6599998474120996</c:v>
                </c:pt>
                <c:pt idx="10">
                  <c:v>18.9500007629394</c:v>
                </c:pt>
                <c:pt idx="11">
                  <c:v>1.6799999475479099</c:v>
                </c:pt>
                <c:pt idx="12">
                  <c:v>2.92000007629394</c:v>
                </c:pt>
                <c:pt idx="13">
                  <c:v>3.16000008583068</c:v>
                </c:pt>
                <c:pt idx="14">
                  <c:v>1.95000004768371</c:v>
                </c:pt>
                <c:pt idx="15">
                  <c:v>7.2800002098083496</c:v>
                </c:pt>
                <c:pt idx="16">
                  <c:v>1.50999999046325</c:v>
                </c:pt>
                <c:pt idx="17">
                  <c:v>4.3699998855590803</c:v>
                </c:pt>
                <c:pt idx="18">
                  <c:v>1.41999995708465</c:v>
                </c:pt>
                <c:pt idx="19">
                  <c:v>2.25</c:v>
                </c:pt>
                <c:pt idx="20">
                  <c:v>4.0599999427795401</c:v>
                </c:pt>
                <c:pt idx="21">
                  <c:v>5.5999999046325604</c:v>
                </c:pt>
                <c:pt idx="22">
                  <c:v>5.5300002098083496</c:v>
                </c:pt>
                <c:pt idx="23">
                  <c:v>5.5399999618530202</c:v>
                </c:pt>
                <c:pt idx="24">
                  <c:v>5.4699997901916504</c:v>
                </c:pt>
                <c:pt idx="25">
                  <c:v>6.6999998092651296</c:v>
                </c:pt>
                <c:pt idx="26">
                  <c:v>7.2600002288818297</c:v>
                </c:pt>
                <c:pt idx="27">
                  <c:v>6.6500000953674299</c:v>
                </c:pt>
                <c:pt idx="28">
                  <c:v>7.17000007629394</c:v>
                </c:pt>
                <c:pt idx="29">
                  <c:v>6.0199999809265101</c:v>
                </c:pt>
                <c:pt idx="30">
                  <c:v>5.71000003814697</c:v>
                </c:pt>
                <c:pt idx="31">
                  <c:v>6.7600002288818297</c:v>
                </c:pt>
                <c:pt idx="32">
                  <c:v>5.6999998092651296</c:v>
                </c:pt>
                <c:pt idx="33">
                  <c:v>6.9099998474120996</c:v>
                </c:pt>
                <c:pt idx="34">
                  <c:v>6.46000003814697</c:v>
                </c:pt>
                <c:pt idx="35">
                  <c:v>25.309999465942301</c:v>
                </c:pt>
                <c:pt idx="36">
                  <c:v>2.3499999046325599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E-4745-BA75-E68B40C60328}"/>
            </c:ext>
          </c:extLst>
        </c:ser>
        <c:ser>
          <c:idx val="1"/>
          <c:order val="1"/>
          <c:spPr>
            <a:ln w="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220E-4745-BA75-E68B40C60328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30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30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20E-4745-BA75-E68B40C60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392832"/>
        <c:axId val="1526676688"/>
      </c:scatterChart>
      <c:valAx>
        <c:axId val="167739283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Elevation</a:t>
                </a:r>
                <a:r>
                  <a:rPr lang="en-AU" baseline="0"/>
                  <a:t> GCPs mAHD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676688"/>
        <c:crosses val="autoZero"/>
        <c:crossBetween val="midCat"/>
      </c:valAx>
      <c:valAx>
        <c:axId val="1526676688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Elevation</a:t>
                </a:r>
                <a:r>
                  <a:rPr lang="en-AU" baseline="0"/>
                  <a:t> DSM mAHD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39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682366313479052E-2"/>
          <c:y val="1.4553120820841496E-2"/>
          <c:w val="0.94346948120583229"/>
          <c:h val="0.8725795044156949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Transect!$D$8:$D$29</c:f>
              <c:numCache>
                <c:formatCode>General</c:formatCode>
                <c:ptCount val="22"/>
                <c:pt idx="0">
                  <c:v>4.78</c:v>
                </c:pt>
                <c:pt idx="1">
                  <c:v>4.8470000000000004</c:v>
                </c:pt>
                <c:pt idx="2">
                  <c:v>4.7569999999999997</c:v>
                </c:pt>
                <c:pt idx="3">
                  <c:v>3.4420000000000002</c:v>
                </c:pt>
                <c:pt idx="4">
                  <c:v>3.0070000000000001</c:v>
                </c:pt>
                <c:pt idx="5">
                  <c:v>2.7810000000000001</c:v>
                </c:pt>
                <c:pt idx="6">
                  <c:v>2.6399999999999997</c:v>
                </c:pt>
                <c:pt idx="7">
                  <c:v>2.3849999999999998</c:v>
                </c:pt>
                <c:pt idx="8">
                  <c:v>2.0430000000000001</c:v>
                </c:pt>
                <c:pt idx="9">
                  <c:v>1.9470000000000001</c:v>
                </c:pt>
                <c:pt idx="10">
                  <c:v>1.855</c:v>
                </c:pt>
                <c:pt idx="11">
                  <c:v>1.7550000000000001</c:v>
                </c:pt>
                <c:pt idx="12">
                  <c:v>1.581</c:v>
                </c:pt>
                <c:pt idx="13">
                  <c:v>1.359</c:v>
                </c:pt>
                <c:pt idx="14">
                  <c:v>1.196</c:v>
                </c:pt>
                <c:pt idx="15">
                  <c:v>0.91</c:v>
                </c:pt>
                <c:pt idx="16">
                  <c:v>0.72000000000000008</c:v>
                </c:pt>
                <c:pt idx="17">
                  <c:v>0.50600000000000001</c:v>
                </c:pt>
                <c:pt idx="18">
                  <c:v>0.253</c:v>
                </c:pt>
                <c:pt idx="19">
                  <c:v>0.14599999999999999</c:v>
                </c:pt>
                <c:pt idx="20">
                  <c:v>-0.122</c:v>
                </c:pt>
                <c:pt idx="21">
                  <c:v>-0.224</c:v>
                </c:pt>
              </c:numCache>
            </c:numRef>
          </c:xVal>
          <c:yVal>
            <c:numRef>
              <c:f>Transect!#REF!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43-4780-BEAC-B48A605368D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-1</c:v>
              </c:pt>
              <c:pt idx="1">
                <c:v>6</c:v>
              </c:pt>
            </c:numLit>
          </c:xVal>
          <c:yVal>
            <c:numLit>
              <c:formatCode>General</c:formatCode>
              <c:ptCount val="2"/>
              <c:pt idx="0">
                <c:v>-1</c:v>
              </c:pt>
              <c:pt idx="1">
                <c:v>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8843-4780-BEAC-B48A60536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689776"/>
        <c:axId val="1598055488"/>
      </c:scatterChart>
      <c:valAx>
        <c:axId val="168268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055488"/>
        <c:crosses val="autoZero"/>
        <c:crossBetween val="midCat"/>
      </c:valAx>
      <c:valAx>
        <c:axId val="15980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68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58962</xdr:colOff>
      <xdr:row>5</xdr:row>
      <xdr:rowOff>172357</xdr:rowOff>
    </xdr:from>
    <xdr:to>
      <xdr:col>17</xdr:col>
      <xdr:colOff>317499</xdr:colOff>
      <xdr:row>28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AC46C8-E243-4AF7-BD84-18CD16BA0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447675</xdr:colOff>
      <xdr:row>6</xdr:row>
      <xdr:rowOff>262831</xdr:rowOff>
    </xdr:from>
    <xdr:to>
      <xdr:col>35</xdr:col>
      <xdr:colOff>239032</xdr:colOff>
      <xdr:row>31</xdr:row>
      <xdr:rowOff>24040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A73D2D8-42F5-4CC5-B9BC-D71719BF9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4338-1E6C-43F8-97EE-9EAC967356E6}">
  <dimension ref="A1:J43"/>
  <sheetViews>
    <sheetView topLeftCell="D15" zoomScaleNormal="100" workbookViewId="0">
      <selection activeCell="H43" sqref="H43"/>
    </sheetView>
  </sheetViews>
  <sheetFormatPr defaultRowHeight="14.5" x14ac:dyDescent="0.35"/>
  <cols>
    <col min="4" max="4" width="12.81640625" customWidth="1"/>
    <col min="5" max="5" width="12" customWidth="1"/>
  </cols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42</v>
      </c>
      <c r="H1" s="2" t="s">
        <v>66</v>
      </c>
    </row>
    <row r="2" spans="1:10" x14ac:dyDescent="0.35">
      <c r="A2" s="1" t="s">
        <v>5</v>
      </c>
      <c r="B2" s="1">
        <v>561482.40489999996</v>
      </c>
      <c r="C2" s="1">
        <v>6831999.6140000001</v>
      </c>
      <c r="D2" s="1">
        <v>6.4509999999999996</v>
      </c>
      <c r="E2" s="1">
        <v>6.4899997711181596</v>
      </c>
      <c r="G2">
        <f>E2-D2</f>
        <v>3.8999771118159998E-2</v>
      </c>
      <c r="H2">
        <f>ABS(G2)</f>
        <v>3.8999771118159998E-2</v>
      </c>
      <c r="J2">
        <v>-1</v>
      </c>
    </row>
    <row r="3" spans="1:10" x14ac:dyDescent="0.35">
      <c r="A3" s="1" t="s">
        <v>6</v>
      </c>
      <c r="B3" s="1">
        <v>561432.09149999998</v>
      </c>
      <c r="C3" s="1">
        <v>6832048.898</v>
      </c>
      <c r="D3" s="1">
        <v>3.1629999999999998</v>
      </c>
      <c r="E3" s="1">
        <v>3.1400001049041699</v>
      </c>
      <c r="G3">
        <f t="shared" ref="G3:G38" si="0">E3-D3</f>
        <v>-2.2999895095829892E-2</v>
      </c>
      <c r="H3">
        <f t="shared" ref="H3:H38" si="1">ABS(G3)</f>
        <v>2.2999895095829892E-2</v>
      </c>
      <c r="J3">
        <v>6</v>
      </c>
    </row>
    <row r="4" spans="1:10" x14ac:dyDescent="0.35">
      <c r="A4" s="1" t="s">
        <v>7</v>
      </c>
      <c r="B4" s="1">
        <v>561606.04509999999</v>
      </c>
      <c r="C4" s="1">
        <v>6832085.6960000005</v>
      </c>
      <c r="D4" s="1">
        <v>18.417999999999999</v>
      </c>
      <c r="E4" s="1">
        <v>18.340000152587798</v>
      </c>
      <c r="G4">
        <f t="shared" si="0"/>
        <v>-7.7999847412201007E-2</v>
      </c>
      <c r="H4">
        <f t="shared" si="1"/>
        <v>7.7999847412201007E-2</v>
      </c>
    </row>
    <row r="5" spans="1:10" x14ac:dyDescent="0.35">
      <c r="A5" s="1" t="s">
        <v>8</v>
      </c>
      <c r="B5" s="1">
        <v>561470.39890000003</v>
      </c>
      <c r="C5" s="1">
        <v>6832123.5049999999</v>
      </c>
      <c r="D5" s="1">
        <v>2.7429999999999999</v>
      </c>
      <c r="E5" s="1">
        <v>2.7699999809265101</v>
      </c>
      <c r="G5">
        <f t="shared" si="0"/>
        <v>2.6999980926510236E-2</v>
      </c>
      <c r="H5">
        <f t="shared" si="1"/>
        <v>2.6999980926510236E-2</v>
      </c>
    </row>
    <row r="6" spans="1:10" x14ac:dyDescent="0.35">
      <c r="A6" s="1" t="s">
        <v>9</v>
      </c>
      <c r="B6" s="1">
        <v>561386.63879999996</v>
      </c>
      <c r="C6" s="1">
        <v>6831957.4210000001</v>
      </c>
      <c r="D6" s="1">
        <v>1.629</v>
      </c>
      <c r="E6" s="1">
        <v>1.6000000238418499</v>
      </c>
      <c r="G6">
        <f t="shared" si="0"/>
        <v>-2.8999976158150087E-2</v>
      </c>
      <c r="H6">
        <f t="shared" si="1"/>
        <v>2.8999976158150087E-2</v>
      </c>
    </row>
    <row r="7" spans="1:10" x14ac:dyDescent="0.35">
      <c r="A7" s="1" t="s">
        <v>10</v>
      </c>
      <c r="B7" s="1">
        <v>561390.09039999999</v>
      </c>
      <c r="C7" s="1">
        <v>6831927.8859999999</v>
      </c>
      <c r="D7" s="1">
        <v>1.9610000000000001</v>
      </c>
      <c r="E7" s="1">
        <v>1.9299999475479099</v>
      </c>
      <c r="G7">
        <f t="shared" si="0"/>
        <v>-3.1000052452090143E-2</v>
      </c>
      <c r="H7">
        <f t="shared" si="1"/>
        <v>3.1000052452090143E-2</v>
      </c>
    </row>
    <row r="8" spans="1:10" x14ac:dyDescent="0.35">
      <c r="A8" s="1" t="s">
        <v>11</v>
      </c>
      <c r="B8" s="1">
        <v>561347.87990000006</v>
      </c>
      <c r="C8" s="1">
        <v>6831863.6390000004</v>
      </c>
      <c r="D8" s="1">
        <v>1.6759999999999999</v>
      </c>
      <c r="E8" s="1">
        <v>1.6799999475479099</v>
      </c>
      <c r="G8">
        <f t="shared" si="0"/>
        <v>3.9999475479099988E-3</v>
      </c>
      <c r="H8">
        <f t="shared" si="1"/>
        <v>3.9999475479099988E-3</v>
      </c>
    </row>
    <row r="9" spans="1:10" x14ac:dyDescent="0.35">
      <c r="A9" s="1" t="s">
        <v>12</v>
      </c>
      <c r="B9" s="1">
        <v>561337.97880000004</v>
      </c>
      <c r="C9" s="1">
        <v>6831833.8789999997</v>
      </c>
      <c r="D9" s="1">
        <v>2.2709999999999999</v>
      </c>
      <c r="E9" s="1">
        <v>2.2599999904632502</v>
      </c>
      <c r="G9">
        <f t="shared" si="0"/>
        <v>-1.1000009536749733E-2</v>
      </c>
      <c r="H9">
        <f t="shared" si="1"/>
        <v>1.1000009536749733E-2</v>
      </c>
    </row>
    <row r="10" spans="1:10" x14ac:dyDescent="0.35">
      <c r="A10" s="1" t="s">
        <v>13</v>
      </c>
      <c r="B10" s="1">
        <v>561320.21699999995</v>
      </c>
      <c r="C10" s="1">
        <v>6831697.5530000003</v>
      </c>
      <c r="D10" s="1">
        <v>1.8580000000000001</v>
      </c>
      <c r="E10" s="1">
        <v>1.7799999713897701</v>
      </c>
      <c r="G10">
        <f t="shared" si="0"/>
        <v>-7.8000028610230032E-2</v>
      </c>
      <c r="H10">
        <f t="shared" si="1"/>
        <v>7.8000028610230032E-2</v>
      </c>
    </row>
    <row r="11" spans="1:10" x14ac:dyDescent="0.35">
      <c r="A11" s="1" t="s">
        <v>14</v>
      </c>
      <c r="B11" s="1">
        <v>561176.92220000003</v>
      </c>
      <c r="C11" s="1">
        <v>6831595.523</v>
      </c>
      <c r="D11" s="1">
        <v>5.3090000000000002</v>
      </c>
      <c r="E11" s="1">
        <v>5.6599998474120996</v>
      </c>
      <c r="G11">
        <f t="shared" si="0"/>
        <v>0.35099984741209944</v>
      </c>
      <c r="H11">
        <f t="shared" si="1"/>
        <v>0.35099984741209944</v>
      </c>
    </row>
    <row r="12" spans="1:10" x14ac:dyDescent="0.35">
      <c r="A12" s="1" t="s">
        <v>15</v>
      </c>
      <c r="B12" s="1">
        <v>561200.31160000002</v>
      </c>
      <c r="C12" s="1">
        <v>6831535.8650000002</v>
      </c>
      <c r="D12" s="1">
        <v>18.776</v>
      </c>
      <c r="E12" s="1">
        <v>18.9500007629394</v>
      </c>
      <c r="G12">
        <f t="shared" si="0"/>
        <v>0.17400076293940003</v>
      </c>
      <c r="H12">
        <f t="shared" si="1"/>
        <v>0.17400076293940003</v>
      </c>
    </row>
    <row r="13" spans="1:10" x14ac:dyDescent="0.35">
      <c r="A13" s="1" t="s">
        <v>16</v>
      </c>
      <c r="B13" s="1">
        <v>561133.60190000001</v>
      </c>
      <c r="C13" s="1">
        <v>6831583.966</v>
      </c>
      <c r="D13" s="1">
        <v>1.6060000000000001</v>
      </c>
      <c r="E13" s="1">
        <v>1.6799999475479099</v>
      </c>
      <c r="G13">
        <f t="shared" si="0"/>
        <v>7.3999947547909839E-2</v>
      </c>
      <c r="H13">
        <f t="shared" si="1"/>
        <v>7.3999947547909839E-2</v>
      </c>
    </row>
    <row r="14" spans="1:10" x14ac:dyDescent="0.35">
      <c r="A14" s="1" t="s">
        <v>17</v>
      </c>
      <c r="B14" s="1">
        <v>561039.77870000002</v>
      </c>
      <c r="C14" s="1">
        <v>6831516.1339999996</v>
      </c>
      <c r="D14" s="1">
        <v>2.899</v>
      </c>
      <c r="E14" s="1">
        <v>2.92000007629394</v>
      </c>
      <c r="G14">
        <f t="shared" si="0"/>
        <v>2.1000076293939962E-2</v>
      </c>
      <c r="H14">
        <f t="shared" si="1"/>
        <v>2.1000076293939962E-2</v>
      </c>
    </row>
    <row r="15" spans="1:10" x14ac:dyDescent="0.35">
      <c r="A15" s="1" t="s">
        <v>18</v>
      </c>
      <c r="B15" s="1">
        <v>560325.07819999999</v>
      </c>
      <c r="C15" s="1">
        <v>6831546.2659999998</v>
      </c>
      <c r="D15" s="1">
        <v>3.0649999999999999</v>
      </c>
      <c r="E15" s="1">
        <v>3.16000008583068</v>
      </c>
      <c r="G15">
        <f t="shared" si="0"/>
        <v>9.5000085830680092E-2</v>
      </c>
      <c r="H15">
        <f t="shared" si="1"/>
        <v>9.5000085830680092E-2</v>
      </c>
    </row>
    <row r="16" spans="1:10" x14ac:dyDescent="0.35">
      <c r="A16" s="1" t="s">
        <v>19</v>
      </c>
      <c r="B16" s="1">
        <v>560099.90260000003</v>
      </c>
      <c r="C16" s="1">
        <v>6831633.0199999996</v>
      </c>
      <c r="D16" s="1">
        <v>1.921</v>
      </c>
      <c r="E16" s="1">
        <v>1.95000004768371</v>
      </c>
      <c r="G16">
        <f t="shared" si="0"/>
        <v>2.9000047683710006E-2</v>
      </c>
      <c r="H16">
        <f t="shared" si="1"/>
        <v>2.9000047683710006E-2</v>
      </c>
    </row>
    <row r="17" spans="1:8" x14ac:dyDescent="0.35">
      <c r="A17" s="1" t="s">
        <v>20</v>
      </c>
      <c r="B17" s="1">
        <v>560039.55489999999</v>
      </c>
      <c r="C17" s="1">
        <v>6831628.6459999997</v>
      </c>
      <c r="D17" s="1">
        <v>7.3090000000000002</v>
      </c>
      <c r="E17" s="1">
        <v>7.2800002098083496</v>
      </c>
      <c r="G17">
        <f t="shared" si="0"/>
        <v>-2.8999790191650554E-2</v>
      </c>
      <c r="H17">
        <f t="shared" si="1"/>
        <v>2.8999790191650554E-2</v>
      </c>
    </row>
    <row r="18" spans="1:8" x14ac:dyDescent="0.35">
      <c r="A18" s="1" t="s">
        <v>21</v>
      </c>
      <c r="B18" s="1">
        <v>559996.08189999999</v>
      </c>
      <c r="C18" s="1">
        <v>6831688.0089999996</v>
      </c>
      <c r="D18" s="1">
        <v>1.4470000000000001</v>
      </c>
      <c r="E18" s="1">
        <v>1.50999999046325</v>
      </c>
      <c r="G18">
        <f t="shared" si="0"/>
        <v>6.2999990463249889E-2</v>
      </c>
      <c r="H18">
        <f t="shared" si="1"/>
        <v>6.2999990463249889E-2</v>
      </c>
    </row>
    <row r="19" spans="1:8" x14ac:dyDescent="0.35">
      <c r="A19" s="1" t="s">
        <v>22</v>
      </c>
      <c r="B19" s="1">
        <v>559912.4656</v>
      </c>
      <c r="C19" s="1">
        <v>6831714.8480000002</v>
      </c>
      <c r="D19" s="1">
        <v>4.22</v>
      </c>
      <c r="E19" s="1">
        <v>4.3699998855590803</v>
      </c>
      <c r="G19">
        <f t="shared" si="0"/>
        <v>0.1499998855590805</v>
      </c>
      <c r="H19">
        <f t="shared" si="1"/>
        <v>0.1499998855590805</v>
      </c>
    </row>
    <row r="20" spans="1:8" x14ac:dyDescent="0.35">
      <c r="A20" s="1" t="s">
        <v>23</v>
      </c>
      <c r="B20" s="1">
        <v>559844.69149999996</v>
      </c>
      <c r="C20" s="1">
        <v>6831724.2719999999</v>
      </c>
      <c r="D20" s="1">
        <v>1.4410000000000001</v>
      </c>
      <c r="E20" s="1">
        <v>1.41999995708465</v>
      </c>
      <c r="G20">
        <f t="shared" si="0"/>
        <v>-2.100004291535007E-2</v>
      </c>
      <c r="H20">
        <f t="shared" si="1"/>
        <v>2.100004291535007E-2</v>
      </c>
    </row>
    <row r="21" spans="1:8" x14ac:dyDescent="0.35">
      <c r="A21" s="1" t="s">
        <v>24</v>
      </c>
      <c r="B21" s="1">
        <v>559707.81660000002</v>
      </c>
      <c r="C21" s="1">
        <v>6831749.4230000004</v>
      </c>
      <c r="D21" s="1">
        <v>2.2669999999999999</v>
      </c>
      <c r="E21" s="1">
        <v>2.25</v>
      </c>
      <c r="G21">
        <f t="shared" si="0"/>
        <v>-1.6999999999999904E-2</v>
      </c>
      <c r="H21">
        <f t="shared" si="1"/>
        <v>1.6999999999999904E-2</v>
      </c>
    </row>
    <row r="22" spans="1:8" x14ac:dyDescent="0.35">
      <c r="A22" s="1" t="s">
        <v>25</v>
      </c>
      <c r="B22" s="1">
        <v>559664.8088</v>
      </c>
      <c r="C22" s="1">
        <v>6831741.4369999999</v>
      </c>
      <c r="D22" s="1">
        <v>4.0880000000000001</v>
      </c>
      <c r="E22" s="1">
        <v>4.0599999427795401</v>
      </c>
      <c r="G22">
        <f t="shared" si="0"/>
        <v>-2.8000057220459951E-2</v>
      </c>
      <c r="H22">
        <f t="shared" si="1"/>
        <v>2.8000057220459951E-2</v>
      </c>
    </row>
    <row r="23" spans="1:8" x14ac:dyDescent="0.35">
      <c r="A23" s="1" t="s">
        <v>26</v>
      </c>
      <c r="B23" s="1">
        <v>559872.44689999998</v>
      </c>
      <c r="C23" s="1">
        <v>6831691.267</v>
      </c>
      <c r="D23" s="1">
        <v>5.6310000000000002</v>
      </c>
      <c r="E23" s="1">
        <v>5.5999999046325604</v>
      </c>
      <c r="G23">
        <f t="shared" si="0"/>
        <v>-3.1000095367439862E-2</v>
      </c>
      <c r="H23">
        <f t="shared" si="1"/>
        <v>3.1000095367439862E-2</v>
      </c>
    </row>
    <row r="24" spans="1:8" x14ac:dyDescent="0.35">
      <c r="A24" s="1" t="s">
        <v>27</v>
      </c>
      <c r="B24" s="1">
        <v>559999.42249999999</v>
      </c>
      <c r="C24" s="1">
        <v>6831666.6610000003</v>
      </c>
      <c r="D24" s="1">
        <v>5.4690000000000003</v>
      </c>
      <c r="E24" s="1">
        <v>5.5300002098083496</v>
      </c>
      <c r="G24">
        <f t="shared" si="0"/>
        <v>6.1000209808349304E-2</v>
      </c>
      <c r="H24">
        <f t="shared" si="1"/>
        <v>6.1000209808349304E-2</v>
      </c>
    </row>
    <row r="25" spans="1:8" x14ac:dyDescent="0.35">
      <c r="A25" s="1" t="s">
        <v>28</v>
      </c>
      <c r="B25" s="1">
        <v>559992.97519999999</v>
      </c>
      <c r="C25" s="1">
        <v>6831671.1699999999</v>
      </c>
      <c r="D25" s="1">
        <v>5.4589999999999996</v>
      </c>
      <c r="E25" s="1">
        <v>5.5399999618530202</v>
      </c>
      <c r="G25">
        <f t="shared" si="0"/>
        <v>8.0999961853020608E-2</v>
      </c>
      <c r="H25">
        <f t="shared" si="1"/>
        <v>8.0999961853020608E-2</v>
      </c>
    </row>
    <row r="26" spans="1:8" x14ac:dyDescent="0.35">
      <c r="A26" s="1" t="s">
        <v>29</v>
      </c>
      <c r="B26" s="1">
        <v>559985.22939999995</v>
      </c>
      <c r="C26" s="1">
        <v>6831672.1299999999</v>
      </c>
      <c r="D26" s="1">
        <v>5.4050000000000002</v>
      </c>
      <c r="E26" s="1">
        <v>5.4699997901916504</v>
      </c>
      <c r="G26">
        <f t="shared" si="0"/>
        <v>6.4999790191650142E-2</v>
      </c>
      <c r="H26">
        <f t="shared" si="1"/>
        <v>6.4999790191650142E-2</v>
      </c>
    </row>
    <row r="27" spans="1:8" x14ac:dyDescent="0.35">
      <c r="A27" s="1" t="s">
        <v>30</v>
      </c>
      <c r="B27" s="1">
        <v>560281.17660000001</v>
      </c>
      <c r="C27" s="1">
        <v>6831497.6040000003</v>
      </c>
      <c r="D27" s="1">
        <v>6.7549999999999999</v>
      </c>
      <c r="E27" s="1">
        <v>6.6999998092651296</v>
      </c>
      <c r="G27">
        <f t="shared" si="0"/>
        <v>-5.500019073487028E-2</v>
      </c>
      <c r="H27">
        <f t="shared" si="1"/>
        <v>5.500019073487028E-2</v>
      </c>
    </row>
    <row r="28" spans="1:8" x14ac:dyDescent="0.35">
      <c r="A28" s="1" t="s">
        <v>31</v>
      </c>
      <c r="B28" s="1">
        <v>560347.82720000006</v>
      </c>
      <c r="C28" s="1">
        <v>6831481.0130000003</v>
      </c>
      <c r="D28" s="1">
        <v>7.2279999999999998</v>
      </c>
      <c r="E28" s="1">
        <v>7.2600002288818297</v>
      </c>
      <c r="G28">
        <f t="shared" si="0"/>
        <v>3.2000228881829962E-2</v>
      </c>
      <c r="H28">
        <f t="shared" si="1"/>
        <v>3.2000228881829962E-2</v>
      </c>
    </row>
    <row r="29" spans="1:8" x14ac:dyDescent="0.35">
      <c r="A29" s="1" t="s">
        <v>32</v>
      </c>
      <c r="B29" s="1">
        <v>560402.8702</v>
      </c>
      <c r="C29" s="1">
        <v>6831446.2819999997</v>
      </c>
      <c r="D29" s="1">
        <v>6.71</v>
      </c>
      <c r="E29" s="1">
        <v>6.6500000953674299</v>
      </c>
      <c r="G29">
        <f t="shared" si="0"/>
        <v>-5.99999046325701E-2</v>
      </c>
      <c r="H29">
        <f t="shared" si="1"/>
        <v>5.99999046325701E-2</v>
      </c>
    </row>
    <row r="30" spans="1:8" x14ac:dyDescent="0.35">
      <c r="A30" s="1" t="s">
        <v>33</v>
      </c>
      <c r="B30" s="1">
        <v>560480.44629999995</v>
      </c>
      <c r="C30" s="1">
        <v>6831440.7850000001</v>
      </c>
      <c r="D30" s="1">
        <v>7.1239999999999997</v>
      </c>
      <c r="E30" s="1">
        <v>7.17000007629394</v>
      </c>
      <c r="G30">
        <f t="shared" si="0"/>
        <v>4.6000076293940317E-2</v>
      </c>
      <c r="H30">
        <f t="shared" si="1"/>
        <v>4.6000076293940317E-2</v>
      </c>
    </row>
    <row r="31" spans="1:8" x14ac:dyDescent="0.35">
      <c r="A31" s="1" t="s">
        <v>34</v>
      </c>
      <c r="B31" s="1">
        <v>560536.78289999999</v>
      </c>
      <c r="C31" s="1">
        <v>6831403.0820000004</v>
      </c>
      <c r="D31" s="1">
        <v>6.05</v>
      </c>
      <c r="E31" s="1">
        <v>6.0199999809265101</v>
      </c>
      <c r="G31">
        <f t="shared" si="0"/>
        <v>-3.0000019073489703E-2</v>
      </c>
      <c r="H31">
        <f t="shared" si="1"/>
        <v>3.0000019073489703E-2</v>
      </c>
    </row>
    <row r="32" spans="1:8" x14ac:dyDescent="0.35">
      <c r="A32" s="1" t="s">
        <v>35</v>
      </c>
      <c r="B32" s="1">
        <v>560580.55249999999</v>
      </c>
      <c r="C32" s="1">
        <v>6831390.3260000004</v>
      </c>
      <c r="D32" s="1">
        <v>5.7140000000000004</v>
      </c>
      <c r="E32" s="1">
        <v>5.71000003814697</v>
      </c>
      <c r="G32">
        <f t="shared" si="0"/>
        <v>-3.9999618530304204E-3</v>
      </c>
      <c r="H32">
        <f t="shared" si="1"/>
        <v>3.9999618530304204E-3</v>
      </c>
    </row>
    <row r="33" spans="1:9" x14ac:dyDescent="0.35">
      <c r="A33" s="1" t="s">
        <v>36</v>
      </c>
      <c r="B33" s="1">
        <v>560623.08409999998</v>
      </c>
      <c r="C33" s="1">
        <v>6831398.9539999999</v>
      </c>
      <c r="D33" s="1">
        <v>6.7270000000000003</v>
      </c>
      <c r="E33" s="1">
        <v>6.7600002288818297</v>
      </c>
      <c r="G33">
        <f t="shared" si="0"/>
        <v>3.3000228881829408E-2</v>
      </c>
      <c r="H33">
        <f t="shared" si="1"/>
        <v>3.3000228881829408E-2</v>
      </c>
    </row>
    <row r="34" spans="1:9" x14ac:dyDescent="0.35">
      <c r="A34" s="1" t="s">
        <v>37</v>
      </c>
      <c r="B34" s="1">
        <v>560671.95759999997</v>
      </c>
      <c r="C34" s="1">
        <v>6831371.5590000004</v>
      </c>
      <c r="D34" s="1">
        <v>5.6379999999999999</v>
      </c>
      <c r="E34" s="1">
        <v>5.6999998092651296</v>
      </c>
      <c r="G34">
        <f t="shared" si="0"/>
        <v>6.1999809265129713E-2</v>
      </c>
      <c r="H34">
        <f t="shared" si="1"/>
        <v>6.1999809265129713E-2</v>
      </c>
    </row>
    <row r="35" spans="1:9" x14ac:dyDescent="0.35">
      <c r="A35" s="1" t="s">
        <v>38</v>
      </c>
      <c r="B35" s="1">
        <v>560757.03170000005</v>
      </c>
      <c r="C35" s="1">
        <v>6831387.1279999996</v>
      </c>
      <c r="D35" s="1">
        <v>6.8789999999999996</v>
      </c>
      <c r="E35" s="1">
        <v>6.9099998474120996</v>
      </c>
      <c r="G35">
        <f t="shared" si="0"/>
        <v>3.0999847412100046E-2</v>
      </c>
      <c r="H35">
        <f t="shared" si="1"/>
        <v>3.0999847412100046E-2</v>
      </c>
    </row>
    <row r="36" spans="1:9" x14ac:dyDescent="0.35">
      <c r="A36" s="1" t="s">
        <v>39</v>
      </c>
      <c r="B36" s="1">
        <v>560931.29570000002</v>
      </c>
      <c r="C36" s="1">
        <v>6831440.8020000001</v>
      </c>
      <c r="D36" s="1">
        <v>6.4320000000000004</v>
      </c>
      <c r="E36" s="1">
        <v>6.46000003814697</v>
      </c>
      <c r="G36">
        <f t="shared" si="0"/>
        <v>2.8000038146969608E-2</v>
      </c>
      <c r="H36">
        <f t="shared" si="1"/>
        <v>2.8000038146969608E-2</v>
      </c>
    </row>
    <row r="37" spans="1:9" x14ac:dyDescent="0.35">
      <c r="A37" s="1" t="s">
        <v>40</v>
      </c>
      <c r="B37" s="1">
        <v>561428.50470000005</v>
      </c>
      <c r="C37" s="1">
        <v>6831807.2999999998</v>
      </c>
      <c r="D37" s="1">
        <v>25.291</v>
      </c>
      <c r="E37" s="1">
        <v>25.309999465942301</v>
      </c>
      <c r="G37">
        <f t="shared" si="0"/>
        <v>1.8999465942300731E-2</v>
      </c>
      <c r="H37">
        <f t="shared" si="1"/>
        <v>1.8999465942300731E-2</v>
      </c>
    </row>
    <row r="38" spans="1:9" x14ac:dyDescent="0.35">
      <c r="A38" s="1" t="s">
        <v>41</v>
      </c>
      <c r="B38" s="1">
        <v>560756.89399999997</v>
      </c>
      <c r="C38" s="1">
        <v>6831473.9749999996</v>
      </c>
      <c r="D38" s="1">
        <v>2.1349999999999998</v>
      </c>
      <c r="E38" s="1">
        <v>2.3499999046325599</v>
      </c>
      <c r="G38">
        <f t="shared" si="0"/>
        <v>0.21499990463256013</v>
      </c>
      <c r="H38">
        <f t="shared" si="1"/>
        <v>0.21499990463256013</v>
      </c>
    </row>
    <row r="40" spans="1:9" x14ac:dyDescent="0.35">
      <c r="G40">
        <f>AVERAGE(G2:G38)</f>
        <v>3.175675765887076E-2</v>
      </c>
      <c r="H40">
        <f>AVERAGE(H2:H38)</f>
        <v>6.013512907801194E-2</v>
      </c>
      <c r="I40" t="s">
        <v>67</v>
      </c>
    </row>
    <row r="41" spans="1:9" x14ac:dyDescent="0.35">
      <c r="H41">
        <f>MEDIAN(H2:H38)</f>
        <v>3.2000228881829962E-2</v>
      </c>
      <c r="I41" t="s">
        <v>68</v>
      </c>
    </row>
    <row r="42" spans="1:9" x14ac:dyDescent="0.35">
      <c r="H42">
        <f>_xlfn.STDEV.P(H2:H38)</f>
        <v>6.5879167240304959E-2</v>
      </c>
      <c r="I42" t="s">
        <v>69</v>
      </c>
    </row>
    <row r="43" spans="1:9" x14ac:dyDescent="0.35">
      <c r="H43" s="3">
        <f>SQRT(SUMSQ(G2:G38)/COUNTA(G2:G38))</f>
        <v>8.9198085324211002E-2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348D-5A71-4BDF-AE8E-2FF8635B2FD3}">
  <dimension ref="A1:J34"/>
  <sheetViews>
    <sheetView tabSelected="1" zoomScaleNormal="70" workbookViewId="0">
      <selection activeCell="G8" sqref="G8"/>
    </sheetView>
  </sheetViews>
  <sheetFormatPr defaultRowHeight="14.5" x14ac:dyDescent="0.35"/>
  <cols>
    <col min="1" max="1" width="13.36328125" customWidth="1"/>
    <col min="2" max="2" width="19.54296875" customWidth="1"/>
    <col min="3" max="3" width="21.1796875" customWidth="1"/>
    <col min="4" max="4" width="14.1796875" customWidth="1"/>
    <col min="5" max="5" width="11.6328125" bestFit="1" customWidth="1"/>
    <col min="7" max="7" width="15.1796875" customWidth="1"/>
  </cols>
  <sheetData>
    <row r="1" spans="1:10" x14ac:dyDescent="0.35">
      <c r="A1" t="s">
        <v>70</v>
      </c>
    </row>
    <row r="3" spans="1:10" x14ac:dyDescent="0.35">
      <c r="A3" t="s">
        <v>71</v>
      </c>
    </row>
    <row r="4" spans="1:10" x14ac:dyDescent="0.35">
      <c r="A4" t="s">
        <v>72</v>
      </c>
    </row>
    <row r="5" spans="1:10" x14ac:dyDescent="0.35">
      <c r="E5" s="9"/>
      <c r="F5" s="9"/>
      <c r="G5" s="9"/>
      <c r="H5" s="9"/>
      <c r="I5" s="9"/>
      <c r="J5" s="9"/>
    </row>
    <row r="6" spans="1:10" x14ac:dyDescent="0.35">
      <c r="E6" s="9"/>
      <c r="F6" s="9"/>
      <c r="G6" s="9"/>
      <c r="H6" s="9"/>
      <c r="I6" s="9"/>
      <c r="J6" s="9"/>
    </row>
    <row r="7" spans="1:10" x14ac:dyDescent="0.35">
      <c r="A7" s="14" t="s">
        <v>43</v>
      </c>
      <c r="B7" s="14" t="s">
        <v>75</v>
      </c>
      <c r="C7" s="14" t="s">
        <v>74</v>
      </c>
      <c r="D7" s="14" t="s">
        <v>73</v>
      </c>
      <c r="E7" s="10"/>
      <c r="F7" s="10"/>
      <c r="G7" s="10"/>
      <c r="H7" s="11"/>
      <c r="I7" s="11"/>
      <c r="J7" s="12"/>
    </row>
    <row r="8" spans="1:10" x14ac:dyDescent="0.35">
      <c r="A8" s="1" t="s">
        <v>44</v>
      </c>
      <c r="B8" s="1">
        <v>-28.642438569999999</v>
      </c>
      <c r="C8" s="1">
        <v>153.62152810000001</v>
      </c>
      <c r="D8" s="8">
        <v>4.78</v>
      </c>
      <c r="E8" s="5"/>
      <c r="F8" s="13"/>
      <c r="G8" s="7"/>
      <c r="H8" s="9"/>
      <c r="I8" s="9"/>
      <c r="J8" s="9"/>
    </row>
    <row r="9" spans="1:10" x14ac:dyDescent="0.35">
      <c r="A9" s="1" t="s">
        <v>45</v>
      </c>
      <c r="B9" s="1">
        <v>-28.642429029999999</v>
      </c>
      <c r="C9" s="1">
        <v>153.62152850000001</v>
      </c>
      <c r="D9" s="8">
        <v>4.8470000000000004</v>
      </c>
      <c r="E9" s="5"/>
      <c r="F9" s="13"/>
      <c r="G9" s="13"/>
      <c r="H9" s="9"/>
      <c r="I9" s="9"/>
      <c r="J9" s="9"/>
    </row>
    <row r="10" spans="1:10" x14ac:dyDescent="0.35">
      <c r="A10" s="1" t="s">
        <v>46</v>
      </c>
      <c r="B10" s="1">
        <v>-28.642425899999999</v>
      </c>
      <c r="C10" s="1">
        <v>153.6215287</v>
      </c>
      <c r="D10" s="8">
        <v>4.7569999999999997</v>
      </c>
      <c r="E10" s="5"/>
      <c r="F10" s="13"/>
      <c r="G10" s="13"/>
      <c r="H10" s="9"/>
      <c r="I10" s="9"/>
      <c r="J10" s="9"/>
    </row>
    <row r="11" spans="1:10" x14ac:dyDescent="0.35">
      <c r="A11" s="1" t="s">
        <v>47</v>
      </c>
      <c r="B11" s="1">
        <v>-28.642423529999999</v>
      </c>
      <c r="C11" s="1">
        <v>153.6215291</v>
      </c>
      <c r="D11" s="1">
        <v>3.4420000000000002</v>
      </c>
      <c r="E11" s="5"/>
      <c r="F11" s="6"/>
      <c r="G11" s="6"/>
    </row>
    <row r="12" spans="1:10" x14ac:dyDescent="0.35">
      <c r="A12" s="1" t="s">
        <v>48</v>
      </c>
      <c r="B12" s="1">
        <v>-28.642419830000001</v>
      </c>
      <c r="C12" s="1">
        <v>153.6215297</v>
      </c>
      <c r="D12" s="1">
        <v>3.0070000000000001</v>
      </c>
      <c r="E12" s="5"/>
      <c r="F12" s="6"/>
      <c r="G12" s="6"/>
    </row>
    <row r="13" spans="1:10" x14ac:dyDescent="0.35">
      <c r="A13" s="1" t="s">
        <v>49</v>
      </c>
      <c r="B13" s="1">
        <v>-28.642414479999999</v>
      </c>
      <c r="C13" s="1">
        <v>153.62152839999999</v>
      </c>
      <c r="D13" s="1">
        <v>2.7810000000000001</v>
      </c>
      <c r="E13" s="5"/>
      <c r="F13" s="6"/>
      <c r="G13" s="6"/>
    </row>
    <row r="14" spans="1:10" x14ac:dyDescent="0.35">
      <c r="A14" s="1" t="s">
        <v>50</v>
      </c>
      <c r="B14" s="1">
        <v>-28.642411289999998</v>
      </c>
      <c r="C14" s="1">
        <v>153.6215287</v>
      </c>
      <c r="D14" s="1">
        <v>2.6399999999999997</v>
      </c>
      <c r="E14" s="5"/>
      <c r="F14" s="6"/>
      <c r="G14" s="6"/>
    </row>
    <row r="15" spans="1:10" x14ac:dyDescent="0.35">
      <c r="A15" s="1" t="s">
        <v>51</v>
      </c>
      <c r="B15" s="1">
        <v>-28.642403439999999</v>
      </c>
      <c r="C15" s="1">
        <v>153.62152839999999</v>
      </c>
      <c r="D15" s="1">
        <v>2.3849999999999998</v>
      </c>
      <c r="E15" s="5"/>
      <c r="F15" s="6"/>
      <c r="G15" s="6"/>
    </row>
    <row r="16" spans="1:10" x14ac:dyDescent="0.35">
      <c r="A16" s="1" t="s">
        <v>52</v>
      </c>
      <c r="B16" s="1">
        <v>-28.642400630000001</v>
      </c>
      <c r="C16" s="1">
        <v>153.62152900000001</v>
      </c>
      <c r="D16" s="1">
        <v>2.0430000000000001</v>
      </c>
      <c r="E16" s="5"/>
      <c r="F16" s="6"/>
      <c r="G16" s="6"/>
    </row>
    <row r="17" spans="1:10" x14ac:dyDescent="0.35">
      <c r="A17" s="1" t="s">
        <v>53</v>
      </c>
      <c r="B17" s="1">
        <v>-28.642394199999998</v>
      </c>
      <c r="C17" s="1">
        <v>153.6215287</v>
      </c>
      <c r="D17" s="1">
        <v>1.9470000000000001</v>
      </c>
      <c r="E17" s="5"/>
      <c r="F17" s="6"/>
      <c r="G17" s="6"/>
    </row>
    <row r="18" spans="1:10" x14ac:dyDescent="0.35">
      <c r="A18" s="1" t="s">
        <v>54</v>
      </c>
      <c r="B18" s="1">
        <v>-28.64238641</v>
      </c>
      <c r="C18" s="1">
        <v>153.62152879999999</v>
      </c>
      <c r="D18" s="1">
        <v>1.855</v>
      </c>
      <c r="E18" s="5"/>
      <c r="F18" s="6"/>
      <c r="G18" s="6"/>
    </row>
    <row r="19" spans="1:10" x14ac:dyDescent="0.35">
      <c r="A19" s="1" t="s">
        <v>55</v>
      </c>
      <c r="B19" s="1">
        <v>-28.64237923</v>
      </c>
      <c r="C19" s="1">
        <v>153.6215292</v>
      </c>
      <c r="D19" s="1">
        <v>1.7550000000000001</v>
      </c>
      <c r="E19" s="5"/>
      <c r="F19" s="6"/>
      <c r="G19" s="6"/>
    </row>
    <row r="20" spans="1:10" x14ac:dyDescent="0.35">
      <c r="A20" s="1" t="s">
        <v>56</v>
      </c>
      <c r="B20" s="1">
        <v>-28.642368579999999</v>
      </c>
      <c r="C20" s="1">
        <v>153.62152900000001</v>
      </c>
      <c r="D20" s="1">
        <v>1.581</v>
      </c>
      <c r="E20" s="5"/>
      <c r="F20" s="6"/>
      <c r="G20" s="6"/>
    </row>
    <row r="21" spans="1:10" x14ac:dyDescent="0.35">
      <c r="A21" s="1" t="s">
        <v>57</v>
      </c>
      <c r="B21" s="1">
        <v>-28.642352599999999</v>
      </c>
      <c r="C21" s="1">
        <v>153.6215292</v>
      </c>
      <c r="D21" s="1">
        <v>1.359</v>
      </c>
      <c r="E21" s="5"/>
      <c r="F21" s="6"/>
      <c r="G21" s="6"/>
    </row>
    <row r="22" spans="1:10" x14ac:dyDescent="0.35">
      <c r="A22" s="1" t="s">
        <v>58</v>
      </c>
      <c r="B22" s="1">
        <v>-28.642341049999999</v>
      </c>
      <c r="C22" s="1">
        <v>153.62152699999999</v>
      </c>
      <c r="D22" s="1">
        <v>1.196</v>
      </c>
      <c r="E22" s="5"/>
      <c r="F22" s="6"/>
      <c r="G22" s="6"/>
    </row>
    <row r="23" spans="1:10" x14ac:dyDescent="0.35">
      <c r="A23" s="1" t="s">
        <v>59</v>
      </c>
      <c r="B23" s="1">
        <v>-28.642315700000001</v>
      </c>
      <c r="C23" s="1">
        <v>153.62152570000001</v>
      </c>
      <c r="D23" s="1">
        <v>0.91</v>
      </c>
      <c r="E23" s="5"/>
      <c r="F23" s="6"/>
      <c r="G23" s="6"/>
    </row>
    <row r="24" spans="1:10" x14ac:dyDescent="0.35">
      <c r="A24" s="1" t="s">
        <v>60</v>
      </c>
      <c r="B24" s="1">
        <v>-28.642297760000002</v>
      </c>
      <c r="C24" s="1">
        <v>153.6215239</v>
      </c>
      <c r="D24" s="1">
        <v>0.72000000000000008</v>
      </c>
      <c r="E24" s="5"/>
      <c r="F24" s="6"/>
      <c r="G24" s="6"/>
    </row>
    <row r="25" spans="1:10" x14ac:dyDescent="0.35">
      <c r="A25" s="1" t="s">
        <v>61</v>
      </c>
      <c r="B25" s="1">
        <v>-28.642274690000001</v>
      </c>
      <c r="C25" s="1">
        <v>153.62152309999999</v>
      </c>
      <c r="D25" s="1">
        <v>0.50600000000000001</v>
      </c>
      <c r="E25" s="5"/>
      <c r="F25" s="6"/>
      <c r="G25" s="6"/>
    </row>
    <row r="26" spans="1:10" x14ac:dyDescent="0.35">
      <c r="A26" s="1" t="s">
        <v>62</v>
      </c>
      <c r="B26" s="1">
        <v>-28.642232450000002</v>
      </c>
      <c r="C26" s="1">
        <v>153.62152019999999</v>
      </c>
      <c r="D26" s="1">
        <v>0.253</v>
      </c>
      <c r="E26" s="5"/>
      <c r="F26" s="6"/>
      <c r="G26" s="6"/>
    </row>
    <row r="27" spans="1:10" x14ac:dyDescent="0.35">
      <c r="A27" s="1" t="s">
        <v>63</v>
      </c>
      <c r="B27" s="1">
        <v>-28.642209860000001</v>
      </c>
      <c r="C27" s="1">
        <v>153.62151890000001</v>
      </c>
      <c r="D27" s="1">
        <v>0.14599999999999999</v>
      </c>
      <c r="E27" s="5"/>
      <c r="F27" s="6"/>
      <c r="G27" s="6"/>
    </row>
    <row r="28" spans="1:10" x14ac:dyDescent="0.35">
      <c r="A28" s="1" t="s">
        <v>64</v>
      </c>
      <c r="B28" s="1">
        <v>-28.642184109999999</v>
      </c>
      <c r="C28" s="1">
        <v>153.62151890000001</v>
      </c>
      <c r="D28" s="1">
        <v>-0.122</v>
      </c>
      <c r="E28" s="5"/>
      <c r="F28" s="6"/>
      <c r="G28" s="6"/>
      <c r="H28" s="4"/>
      <c r="I28" s="4"/>
      <c r="J28" s="4"/>
    </row>
    <row r="29" spans="1:10" x14ac:dyDescent="0.35">
      <c r="A29" s="1" t="s">
        <v>65</v>
      </c>
      <c r="B29" s="1">
        <v>-28.6421733</v>
      </c>
      <c r="C29" s="1">
        <v>153.62151549999999</v>
      </c>
      <c r="D29" s="1">
        <v>-0.224</v>
      </c>
      <c r="E29" s="5"/>
      <c r="F29" s="6"/>
      <c r="G29" s="6"/>
      <c r="H29" s="4"/>
      <c r="I29" s="4"/>
      <c r="J29" s="4"/>
    </row>
    <row r="31" spans="1:10" x14ac:dyDescent="0.35">
      <c r="H31" s="4"/>
      <c r="I31" s="4"/>
    </row>
    <row r="32" spans="1:10" x14ac:dyDescent="0.35">
      <c r="I32" s="4"/>
    </row>
    <row r="33" spans="9:9" x14ac:dyDescent="0.35">
      <c r="I33" s="4"/>
    </row>
    <row r="34" spans="9:9" x14ac:dyDescent="0.35">
      <c r="I34" s="4"/>
    </row>
  </sheetData>
  <mergeCells count="1">
    <mergeCell ref="E7:G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5E33EDEDDE0143BE036D4A880C4E72" ma:contentTypeVersion="10" ma:contentTypeDescription="Create a new document." ma:contentTypeScope="" ma:versionID="0bd72be2746e59c580e6558d98b99f87">
  <xsd:schema xmlns:xsd="http://www.w3.org/2001/XMLSchema" xmlns:xs="http://www.w3.org/2001/XMLSchema" xmlns:p="http://schemas.microsoft.com/office/2006/metadata/properties" xmlns:ns2="e66eb4f4-23eb-4912-9db9-ed54ca6052a1" xmlns:ns3="6a84a43b-9d09-43b2-b7f7-a770d273ddd1" targetNamespace="http://schemas.microsoft.com/office/2006/metadata/properties" ma:root="true" ma:fieldsID="b6b93299400bbc62f3c0b751ef4d3714" ns2:_="" ns3:_="">
    <xsd:import namespace="e66eb4f4-23eb-4912-9db9-ed54ca6052a1"/>
    <xsd:import namespace="6a84a43b-9d09-43b2-b7f7-a770d273d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eb4f4-23eb-4912-9db9-ed54ca605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4a43b-9d09-43b2-b7f7-a770d273d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91510-BD07-48DF-BC38-965699A911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F7D0BF-6C25-4F1B-BDE4-17C55F29668F}">
  <ds:schemaRefs>
    <ds:schemaRef ds:uri="6a84a43b-9d09-43b2-b7f7-a770d273ddd1"/>
    <ds:schemaRef ds:uri="http://purl.org/dc/terms/"/>
    <ds:schemaRef ds:uri="http://schemas.microsoft.com/office/2006/documentManagement/types"/>
    <ds:schemaRef ds:uri="e66eb4f4-23eb-4912-9db9-ed54ca6052a1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CC1C632-2C0E-4BB0-9B96-F5FB857F1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6eb4f4-23eb-4912-9db9-ed54ca6052a1"/>
    <ds:schemaRef ds:uri="6a84a43b-9d09-43b2-b7f7-a770d273d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GCPs</vt:lpstr>
      <vt:lpstr>Transect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</dc:creator>
  <cp:lastModifiedBy>Evan Watterson</cp:lastModifiedBy>
  <dcterms:created xsi:type="dcterms:W3CDTF">2019-08-16T03:00:27Z</dcterms:created>
  <dcterms:modified xsi:type="dcterms:W3CDTF">2019-08-17T10:51:46Z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0x010100A75E33EDEDDE0143BE036D4A880C4E72</vt:lpwstr>
  </property>
</Properties>
</file>