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knalabeer.com\Desktop\"/>
    </mc:Choice>
  </mc:AlternateContent>
  <xr:revisionPtr revIDLastSave="0" documentId="8_{7EA5AF3C-3850-456B-972D-928EDDBE4D5A}" xr6:coauthVersionLast="47" xr6:coauthVersionMax="47" xr10:uidLastSave="{00000000-0000-0000-0000-000000000000}"/>
  <bookViews>
    <workbookView xWindow="-120" yWindow="-120" windowWidth="15600" windowHeight="11160" tabRatio="836" firstSheet="5" activeTab="11" xr2:uid="{00000000-000D-0000-FFFF-FFFF00000000}"/>
  </bookViews>
  <sheets>
    <sheet name="data" sheetId="1" r:id="rId1"/>
    <sheet name="Question1(Sl)" sheetId="4" r:id="rId2"/>
    <sheet name="Question1(St)" sheetId="5" r:id="rId3"/>
    <sheet name="Question2(Merged)" sheetId="6" r:id="rId4"/>
    <sheet name="Question3-1" sheetId="19" r:id="rId5"/>
    <sheet name="Sleek-Shutdown EU" sheetId="10" r:id="rId6"/>
    <sheet name="Sl-N.A" sheetId="11" r:id="rId7"/>
    <sheet name="Sl-S.A" sheetId="12" r:id="rId8"/>
    <sheet name="Sturdy-Shutdown EU" sheetId="15" r:id="rId9"/>
    <sheet name="St-N.A" sheetId="13" r:id="rId10"/>
    <sheet name="St-Rest of Asia" sheetId="14" r:id="rId11"/>
    <sheet name="Q3-2" sheetId="17" r:id="rId12"/>
  </sheets>
  <definedNames>
    <definedName name="OLE_LINK2" localSheetId="0">data!$A$21</definedName>
    <definedName name="OLE_LINK2" localSheetId="1">'Question1(Sl)'!$A$21</definedName>
    <definedName name="OLE_LINK2" localSheetId="2">'Question1(St)'!$A$21</definedName>
    <definedName name="OLE_LINK2" localSheetId="3">'Question2(Merged)'!$A$21</definedName>
    <definedName name="OLE_LINK2" localSheetId="5">'Sleek-Shutdown EU'!$A$20</definedName>
    <definedName name="OLE_LINK2" localSheetId="6">'Sl-N.A'!$A$20</definedName>
    <definedName name="OLE_LINK2" localSheetId="7">'Sl-S.A'!$A$20</definedName>
    <definedName name="OLE_LINK2" localSheetId="9">'St-N.A'!$A$20</definedName>
    <definedName name="OLE_LINK2" localSheetId="10">'St-Rest of Asia'!$A$20</definedName>
    <definedName name="OLE_LINK2" localSheetId="8">'Sturdy-Shutdown EU'!$A$20</definedName>
    <definedName name="solver_adj" localSheetId="1" hidden="1">'Question1(Sl)'!$C$43:$I$45</definedName>
    <definedName name="solver_adj" localSheetId="2" hidden="1">'Question1(St)'!$C$43:$I$45</definedName>
    <definedName name="solver_adj" localSheetId="3" hidden="1">'Question2(Merged)'!$C$43:$I$48</definedName>
    <definedName name="solver_adj" localSheetId="5" hidden="1">'Sleek-Shutdown EU'!$C$41:$I$45</definedName>
    <definedName name="solver_adj" localSheetId="6" hidden="1">'Sl-N.A'!$C$41:$I$45</definedName>
    <definedName name="solver_adj" localSheetId="7" hidden="1">'Sl-S.A'!$C$41:$I$45</definedName>
    <definedName name="solver_adj" localSheetId="9" hidden="1">'St-N.A'!$C$41:$I$45</definedName>
    <definedName name="solver_adj" localSheetId="10" hidden="1">'St-Rest of Asia'!$C$41:$I$45</definedName>
    <definedName name="solver_adj" localSheetId="8" hidden="1">'Sturdy-Shutdown EU'!$C$41:$I$45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9" hidden="1">0.0001</definedName>
    <definedName name="solver_cvg" localSheetId="10" hidden="1">0.0001</definedName>
    <definedName name="solver_cvg" localSheetId="8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9" hidden="1">1</definedName>
    <definedName name="solver_drv" localSheetId="10" hidden="1">1</definedName>
    <definedName name="solver_drv" localSheetId="8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5" hidden="1">2</definedName>
    <definedName name="solver_eng" localSheetId="6" hidden="1">1</definedName>
    <definedName name="solver_eng" localSheetId="7" hidden="1">1</definedName>
    <definedName name="solver_eng" localSheetId="9" hidden="1">1</definedName>
    <definedName name="solver_eng" localSheetId="10" hidden="1">1</definedName>
    <definedName name="solver_eng" localSheetId="8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9" hidden="1">1</definedName>
    <definedName name="solver_est" localSheetId="10" hidden="1">1</definedName>
    <definedName name="solver_est" localSheetId="8" hidden="1">1</definedName>
    <definedName name="solver_ibd" localSheetId="1" hidden="1">2</definedName>
    <definedName name="solver_ibd" localSheetId="2" hidden="1">2</definedName>
    <definedName name="solver_ibd" localSheetId="3" hidden="1">2</definedName>
    <definedName name="solver_ibd" localSheetId="5" hidden="1">2</definedName>
    <definedName name="solver_ibd" localSheetId="6" hidden="1">2</definedName>
    <definedName name="solver_ibd" localSheetId="7" hidden="1">2</definedName>
    <definedName name="solver_ibd" localSheetId="9" hidden="1">2</definedName>
    <definedName name="solver_ibd" localSheetId="10" hidden="1">2</definedName>
    <definedName name="solver_ibd" localSheetId="8" hidden="1">2</definedName>
    <definedName name="solver_itr" localSheetId="1" hidden="1">100</definedName>
    <definedName name="solver_itr" localSheetId="2" hidden="1">100</definedName>
    <definedName name="solver_itr" localSheetId="3" hidden="1">100</definedName>
    <definedName name="solver_itr" localSheetId="5" hidden="1">100</definedName>
    <definedName name="solver_itr" localSheetId="6" hidden="1">100</definedName>
    <definedName name="solver_itr" localSheetId="7" hidden="1">100</definedName>
    <definedName name="solver_itr" localSheetId="9" hidden="1">100</definedName>
    <definedName name="solver_itr" localSheetId="10" hidden="1">100</definedName>
    <definedName name="solver_itr" localSheetId="8" hidden="1">100</definedName>
    <definedName name="solver_lhs1" localSheetId="1" hidden="1">'Question1(Sl)'!$C$46:$I$46</definedName>
    <definedName name="solver_lhs1" localSheetId="2" hidden="1">'Question1(St)'!$C$43:$I$45</definedName>
    <definedName name="solver_lhs1" localSheetId="3" hidden="1">'Question2(Merged)'!$C$43:$I$48</definedName>
    <definedName name="solver_lhs1" localSheetId="5" hidden="1">'Sleek-Shutdown EU'!$C$41:$I$45</definedName>
    <definedName name="solver_lhs1" localSheetId="6" hidden="1">'Sl-N.A'!$C$41:$I$45</definedName>
    <definedName name="solver_lhs1" localSheetId="7" hidden="1">'Sl-S.A'!$C$41:$I$45</definedName>
    <definedName name="solver_lhs1" localSheetId="9" hidden="1">'St-N.A'!$C$41:$I$45</definedName>
    <definedName name="solver_lhs1" localSheetId="10" hidden="1">'St-Rest of Asia'!$C$41:$I$45</definedName>
    <definedName name="solver_lhs1" localSheetId="8" hidden="1">'Sturdy-Shutdown EU'!$C$41:$I$45</definedName>
    <definedName name="solver_lhs2" localSheetId="1" hidden="1">'Question1(Sl)'!$C$43:$I$45</definedName>
    <definedName name="solver_lhs2" localSheetId="2" hidden="1">'Question1(St)'!$C$46:$I$46</definedName>
    <definedName name="solver_lhs2" localSheetId="3" hidden="1">'Question2(Merged)'!$C$43:$I$48</definedName>
    <definedName name="solver_lhs2" localSheetId="5" hidden="1">'Sleek-Shutdown EU'!$C$41:$I$45</definedName>
    <definedName name="solver_lhs2" localSheetId="6" hidden="1">'Sl-N.A'!$C$41:$I$45</definedName>
    <definedName name="solver_lhs2" localSheetId="7" hidden="1">'Sl-S.A'!$C$41:$I$45</definedName>
    <definedName name="solver_lhs2" localSheetId="9" hidden="1">'St-N.A'!$C$41:$I$45</definedName>
    <definedName name="solver_lhs2" localSheetId="10" hidden="1">'St-Rest of Asia'!$C$41:$I$45</definedName>
    <definedName name="solver_lhs2" localSheetId="8" hidden="1">'Sturdy-Shutdown EU'!$C$41:$I$45</definedName>
    <definedName name="solver_lhs3" localSheetId="1" hidden="1">'Question1(Sl)'!$J$43:$J$45</definedName>
    <definedName name="solver_lhs3" localSheetId="2" hidden="1">'Question1(St)'!$C$43:$I$45</definedName>
    <definedName name="solver_lhs3" localSheetId="3" hidden="1">'Question2(Merged)'!$C$49:$I$49</definedName>
    <definedName name="solver_lhs3" localSheetId="5" hidden="1">'Sleek-Shutdown EU'!$C$46:$I$46</definedName>
    <definedName name="solver_lhs3" localSheetId="6" hidden="1">'Sl-N.A'!$C$46:$I$46</definedName>
    <definedName name="solver_lhs3" localSheetId="7" hidden="1">'Sl-S.A'!$C$46:$I$46</definedName>
    <definedName name="solver_lhs3" localSheetId="9" hidden="1">'St-N.A'!$C$46:$I$46</definedName>
    <definedName name="solver_lhs3" localSheetId="10" hidden="1">'St-Rest of Asia'!$C$46:$I$46</definedName>
    <definedName name="solver_lhs3" localSheetId="8" hidden="1">'Sturdy-Shutdown EU'!$C$46:$I$46</definedName>
    <definedName name="solver_lhs4" localSheetId="2" hidden="1">'Question1(St)'!$J$43:$J$45</definedName>
    <definedName name="solver_lhs4" localSheetId="3" hidden="1">'Question2(Merged)'!$J$43:$J$48</definedName>
    <definedName name="solver_lhs4" localSheetId="5" hidden="1">'Sleek-Shutdown EU'!$J$41:$J$45</definedName>
    <definedName name="solver_lhs4" localSheetId="6" hidden="1">'Sl-N.A'!$J$41:$J$45</definedName>
    <definedName name="solver_lhs4" localSheetId="7" hidden="1">'Sl-S.A'!$J$41:$J$45</definedName>
    <definedName name="solver_lhs4" localSheetId="9" hidden="1">'St-N.A'!$J$41:$J$45</definedName>
    <definedName name="solver_lhs4" localSheetId="10" hidden="1">'St-Rest of Asia'!$J$41:$J$45</definedName>
    <definedName name="solver_lhs4" localSheetId="8" hidden="1">'Sturdy-Shutdown EU'!$J$41:$J$45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lin" localSheetId="5" hidden="1">2</definedName>
    <definedName name="solver_lin" localSheetId="6" hidden="1">2</definedName>
    <definedName name="solver_lin" localSheetId="7" hidden="1">2</definedName>
    <definedName name="solver_lin" localSheetId="9" hidden="1">2</definedName>
    <definedName name="solver_lin" localSheetId="10" hidden="1">2</definedName>
    <definedName name="solver_lin" localSheetId="8" hidden="1">2</definedName>
    <definedName name="solver_loc" localSheetId="1" hidden="1">1</definedName>
    <definedName name="solver_loc" localSheetId="2" hidden="1">1</definedName>
    <definedName name="solver_loc" localSheetId="3" hidden="1">1</definedName>
    <definedName name="solver_loc" localSheetId="5" hidden="1">1</definedName>
    <definedName name="solver_loc" localSheetId="6" hidden="1">1</definedName>
    <definedName name="solver_loc" localSheetId="7" hidden="1">1</definedName>
    <definedName name="solver_loc" localSheetId="9" hidden="1">1</definedName>
    <definedName name="solver_loc" localSheetId="10" hidden="1">1</definedName>
    <definedName name="solver_loc" localSheetId="8" hidden="1">1</definedName>
    <definedName name="solver_lva" localSheetId="1" hidden="1">2</definedName>
    <definedName name="solver_lva" localSheetId="2" hidden="1">2</definedName>
    <definedName name="solver_lva" localSheetId="3" hidden="1">2</definedName>
    <definedName name="solver_lva" localSheetId="5" hidden="1">2</definedName>
    <definedName name="solver_lva" localSheetId="6" hidden="1">2</definedName>
    <definedName name="solver_lva" localSheetId="7" hidden="1">2</definedName>
    <definedName name="solver_lva" localSheetId="9" hidden="1">2</definedName>
    <definedName name="solver_lva" localSheetId="10" hidden="1">2</definedName>
    <definedName name="solver_lva" localSheetId="8" hidden="1">2</definedName>
    <definedName name="solver_mip" localSheetId="1" hidden="1">5000</definedName>
    <definedName name="solver_mip" localSheetId="2" hidden="1">5000</definedName>
    <definedName name="solver_mip" localSheetId="3" hidden="1">5000</definedName>
    <definedName name="solver_mip" localSheetId="5" hidden="1">5000</definedName>
    <definedName name="solver_mip" localSheetId="6" hidden="1">5000</definedName>
    <definedName name="solver_mip" localSheetId="7" hidden="1">5000</definedName>
    <definedName name="solver_mip" localSheetId="9" hidden="1">5000</definedName>
    <definedName name="solver_mip" localSheetId="10" hidden="1">5000</definedName>
    <definedName name="solver_mip" localSheetId="8" hidden="1">5000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9" hidden="1">30</definedName>
    <definedName name="solver_mni" localSheetId="10" hidden="1">30</definedName>
    <definedName name="solver_mni" localSheetId="8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9" hidden="1">0.075</definedName>
    <definedName name="solver_mrt" localSheetId="10" hidden="1">0.075</definedName>
    <definedName name="solver_mrt" localSheetId="8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9" hidden="1">2</definedName>
    <definedName name="solver_msl" localSheetId="10" hidden="1">2</definedName>
    <definedName name="solver_msl" localSheetId="8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eg" localSheetId="9" hidden="1">2</definedName>
    <definedName name="solver_neg" localSheetId="10" hidden="1">2</definedName>
    <definedName name="solver_neg" localSheetId="8" hidden="1">2</definedName>
    <definedName name="solver_nod" localSheetId="1" hidden="1">5000</definedName>
    <definedName name="solver_nod" localSheetId="2" hidden="1">5000</definedName>
    <definedName name="solver_nod" localSheetId="3" hidden="1">5000</definedName>
    <definedName name="solver_nod" localSheetId="5" hidden="1">5000</definedName>
    <definedName name="solver_nod" localSheetId="6" hidden="1">5000</definedName>
    <definedName name="solver_nod" localSheetId="7" hidden="1">5000</definedName>
    <definedName name="solver_nod" localSheetId="9" hidden="1">5000</definedName>
    <definedName name="solver_nod" localSheetId="10" hidden="1">5000</definedName>
    <definedName name="solver_nod" localSheetId="8" hidden="1">5000</definedName>
    <definedName name="solver_num" localSheetId="1" hidden="1">3</definedName>
    <definedName name="solver_num" localSheetId="2" hidden="1">4</definedName>
    <definedName name="solver_num" localSheetId="3" hidden="1">4</definedName>
    <definedName name="solver_num" localSheetId="5" hidden="1">4</definedName>
    <definedName name="solver_num" localSheetId="6" hidden="1">4</definedName>
    <definedName name="solver_num" localSheetId="7" hidden="1">4</definedName>
    <definedName name="solver_num" localSheetId="9" hidden="1">4</definedName>
    <definedName name="solver_num" localSheetId="10" hidden="1">4</definedName>
    <definedName name="solver_num" localSheetId="8" hidden="1">4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9" hidden="1">1</definedName>
    <definedName name="solver_nwt" localSheetId="10" hidden="1">1</definedName>
    <definedName name="solver_nwt" localSheetId="8" hidden="1">1</definedName>
    <definedName name="solver_ofx" localSheetId="1" hidden="1">2</definedName>
    <definedName name="solver_ofx" localSheetId="2" hidden="1">2</definedName>
    <definedName name="solver_ofx" localSheetId="3" hidden="1">2</definedName>
    <definedName name="solver_ofx" localSheetId="5" hidden="1">2</definedName>
    <definedName name="solver_ofx" localSheetId="6" hidden="1">2</definedName>
    <definedName name="solver_ofx" localSheetId="7" hidden="1">2</definedName>
    <definedName name="solver_ofx" localSheetId="9" hidden="1">2</definedName>
    <definedName name="solver_ofx" localSheetId="10" hidden="1">2</definedName>
    <definedName name="solver_ofx" localSheetId="8" hidden="1">2</definedName>
    <definedName name="solver_opt" localSheetId="1" hidden="1">'Question1(Sl)'!$D$48</definedName>
    <definedName name="solver_opt" localSheetId="2" hidden="1">'Question1(St)'!$D$48</definedName>
    <definedName name="solver_opt" localSheetId="3" hidden="1">'Question2(Merged)'!$D$51</definedName>
    <definedName name="solver_opt" localSheetId="5" hidden="1">'Sleek-Shutdown EU'!$D$48</definedName>
    <definedName name="solver_opt" localSheetId="6" hidden="1">'Sl-N.A'!$D$48</definedName>
    <definedName name="solver_opt" localSheetId="7" hidden="1">'Sl-S.A'!$D$48</definedName>
    <definedName name="solver_opt" localSheetId="9" hidden="1">'St-N.A'!$D$48</definedName>
    <definedName name="solver_opt" localSheetId="10" hidden="1">'St-Rest of Asia'!#REF!</definedName>
    <definedName name="solver_opt" localSheetId="8" hidden="1">'Sturdy-Shutdown EU'!$D$48</definedName>
    <definedName name="solver_piv" localSheetId="1" hidden="1">0.000001</definedName>
    <definedName name="solver_piv" localSheetId="2" hidden="1">0.000001</definedName>
    <definedName name="solver_piv" localSheetId="3" hidden="1">0.000001</definedName>
    <definedName name="solver_piv" localSheetId="5" hidden="1">0.000001</definedName>
    <definedName name="solver_piv" localSheetId="6" hidden="1">0.000001</definedName>
    <definedName name="solver_piv" localSheetId="7" hidden="1">0.000001</definedName>
    <definedName name="solver_piv" localSheetId="9" hidden="1">0.000001</definedName>
    <definedName name="solver_piv" localSheetId="10" hidden="1">0.000001</definedName>
    <definedName name="solver_piv" localSheetId="8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9" hidden="1">0.000001</definedName>
    <definedName name="solver_pre" localSheetId="10" hidden="1">0.000001</definedName>
    <definedName name="solver_pre" localSheetId="8" hidden="1">0.000001</definedName>
    <definedName name="solver_pro" localSheetId="1" hidden="1">2</definedName>
    <definedName name="solver_pro" localSheetId="2" hidden="1">2</definedName>
    <definedName name="solver_pro" localSheetId="3" hidden="1">2</definedName>
    <definedName name="solver_pro" localSheetId="5" hidden="1">2</definedName>
    <definedName name="solver_pro" localSheetId="6" hidden="1">2</definedName>
    <definedName name="solver_pro" localSheetId="7" hidden="1">2</definedName>
    <definedName name="solver_pro" localSheetId="9" hidden="1">2</definedName>
    <definedName name="solver_pro" localSheetId="10" hidden="1">2</definedName>
    <definedName name="solver_pro" localSheetId="8" hidden="1">2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9" hidden="1">1</definedName>
    <definedName name="solver_rbv" localSheetId="10" hidden="1">1</definedName>
    <definedName name="solver_rbv" localSheetId="8" hidden="1">1</definedName>
    <definedName name="solver_red" localSheetId="1" hidden="1">0.000001</definedName>
    <definedName name="solver_red" localSheetId="2" hidden="1">0.000001</definedName>
    <definedName name="solver_red" localSheetId="3" hidden="1">0.000001</definedName>
    <definedName name="solver_red" localSheetId="5" hidden="1">0.000001</definedName>
    <definedName name="solver_red" localSheetId="6" hidden="1">0.000001</definedName>
    <definedName name="solver_red" localSheetId="7" hidden="1">0.000001</definedName>
    <definedName name="solver_red" localSheetId="9" hidden="1">0.000001</definedName>
    <definedName name="solver_red" localSheetId="10" hidden="1">0.000001</definedName>
    <definedName name="solver_red" localSheetId="8" hidden="1">0.000001</definedName>
    <definedName name="solver_rel1" localSheetId="1" hidden="1">2</definedName>
    <definedName name="solver_rel1" localSheetId="2" hidden="1">4</definedName>
    <definedName name="solver_rel1" localSheetId="3" hidden="1">4</definedName>
    <definedName name="solver_rel1" localSheetId="5" hidden="1">4</definedName>
    <definedName name="solver_rel1" localSheetId="6" hidden="1">4</definedName>
    <definedName name="solver_rel1" localSheetId="7" hidden="1">4</definedName>
    <definedName name="solver_rel1" localSheetId="9" hidden="1">4</definedName>
    <definedName name="solver_rel1" localSheetId="10" hidden="1">4</definedName>
    <definedName name="solver_rel1" localSheetId="8" hidden="1">4</definedName>
    <definedName name="solver_rel2" localSheetId="1" hidden="1">3</definedName>
    <definedName name="solver_rel2" localSheetId="2" hidden="1">2</definedName>
    <definedName name="solver_rel2" localSheetId="3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9" hidden="1">3</definedName>
    <definedName name="solver_rel2" localSheetId="10" hidden="1">3</definedName>
    <definedName name="solver_rel2" localSheetId="8" hidden="1">3</definedName>
    <definedName name="solver_rel3" localSheetId="1" hidden="1">3</definedName>
    <definedName name="solver_rel3" localSheetId="2" hidden="1">3</definedName>
    <definedName name="solver_rel3" localSheetId="3" hidden="1">2</definedName>
    <definedName name="solver_rel3" localSheetId="5" hidden="1">2</definedName>
    <definedName name="solver_rel3" localSheetId="6" hidden="1">2</definedName>
    <definedName name="solver_rel3" localSheetId="7" hidden="1">2</definedName>
    <definedName name="solver_rel3" localSheetId="9" hidden="1">2</definedName>
    <definedName name="solver_rel3" localSheetId="10" hidden="1">2</definedName>
    <definedName name="solver_rel3" localSheetId="8" hidden="1">2</definedName>
    <definedName name="solver_rel4" localSheetId="2" hidden="1">3</definedName>
    <definedName name="solver_rel4" localSheetId="3" hidden="1">3</definedName>
    <definedName name="solver_rel4" localSheetId="5" hidden="1">3</definedName>
    <definedName name="solver_rel4" localSheetId="6" hidden="1">3</definedName>
    <definedName name="solver_rel4" localSheetId="7" hidden="1">3</definedName>
    <definedName name="solver_rel4" localSheetId="9" hidden="1">3</definedName>
    <definedName name="solver_rel4" localSheetId="10" hidden="1">3</definedName>
    <definedName name="solver_rel4" localSheetId="8" hidden="1">3</definedName>
    <definedName name="solver_reo" localSheetId="1" hidden="1">2</definedName>
    <definedName name="solver_reo" localSheetId="2" hidden="1">2</definedName>
    <definedName name="solver_reo" localSheetId="3" hidden="1">2</definedName>
    <definedName name="solver_reo" localSheetId="5" hidden="1">2</definedName>
    <definedName name="solver_reo" localSheetId="6" hidden="1">2</definedName>
    <definedName name="solver_reo" localSheetId="7" hidden="1">2</definedName>
    <definedName name="solver_reo" localSheetId="9" hidden="1">2</definedName>
    <definedName name="solver_reo" localSheetId="10" hidden="1">2</definedName>
    <definedName name="solver_reo" localSheetId="8" hidden="1">2</definedName>
    <definedName name="solver_rep" localSheetId="1" hidden="1">2</definedName>
    <definedName name="solver_rep" localSheetId="2" hidden="1">2</definedName>
    <definedName name="solver_rep" localSheetId="3" hidden="1">2</definedName>
    <definedName name="solver_rep" localSheetId="5" hidden="1">2</definedName>
    <definedName name="solver_rep" localSheetId="6" hidden="1">2</definedName>
    <definedName name="solver_rep" localSheetId="7" hidden="1">2</definedName>
    <definedName name="solver_rep" localSheetId="9" hidden="1">2</definedName>
    <definedName name="solver_rep" localSheetId="10" hidden="1">2</definedName>
    <definedName name="solver_rep" localSheetId="8" hidden="1">2</definedName>
    <definedName name="solver_rhs1" localSheetId="1" hidden="1">0</definedName>
    <definedName name="solver_rhs1" localSheetId="2" hidden="1">"integer"</definedName>
    <definedName name="solver_rhs1" localSheetId="3" hidden="1">"integer"</definedName>
    <definedName name="solver_rhs1" localSheetId="5" hidden="1">"integer"</definedName>
    <definedName name="solver_rhs1" localSheetId="6" hidden="1">"integer"</definedName>
    <definedName name="solver_rhs1" localSheetId="7" hidden="1">"integer"</definedName>
    <definedName name="solver_rhs1" localSheetId="9" hidden="1">"integer"</definedName>
    <definedName name="solver_rhs1" localSheetId="10" hidden="1">"integer"</definedName>
    <definedName name="solver_rhs1" localSheetId="8" hidden="1">"integer"</definedName>
    <definedName name="solver_rhs2" localSheetId="1" hidden="1">0</definedName>
    <definedName name="solver_rhs2" localSheetId="2" hidden="1">0</definedName>
    <definedName name="solver_rhs2" localSheetId="3" hidden="1">0</definedName>
    <definedName name="solver_rhs2" localSheetId="5" hidden="1">0</definedName>
    <definedName name="solver_rhs2" localSheetId="6" hidden="1">0</definedName>
    <definedName name="solver_rhs2" localSheetId="7" hidden="1">0</definedName>
    <definedName name="solver_rhs2" localSheetId="9" hidden="1">0</definedName>
    <definedName name="solver_rhs2" localSheetId="10" hidden="1">0</definedName>
    <definedName name="solver_rhs2" localSheetId="8" hidden="1">0</definedName>
    <definedName name="solver_rhs3" localSheetId="1" hidden="1">0</definedName>
    <definedName name="solver_rhs3" localSheetId="2" hidden="1">0</definedName>
    <definedName name="solver_rhs3" localSheetId="3" hidden="1">0</definedName>
    <definedName name="solver_rhs3" localSheetId="5" hidden="1">0</definedName>
    <definedName name="solver_rhs3" localSheetId="6" hidden="1">0</definedName>
    <definedName name="solver_rhs3" localSheetId="7" hidden="1">0</definedName>
    <definedName name="solver_rhs3" localSheetId="9" hidden="1">0</definedName>
    <definedName name="solver_rhs3" localSheetId="10" hidden="1">0</definedName>
    <definedName name="solver_rhs3" localSheetId="8" hidden="1">0</definedName>
    <definedName name="solver_rhs4" localSheetId="2" hidden="1">0</definedName>
    <definedName name="solver_rhs4" localSheetId="3" hidden="1">0</definedName>
    <definedName name="solver_rhs4" localSheetId="5" hidden="1">0</definedName>
    <definedName name="solver_rhs4" localSheetId="6" hidden="1">0</definedName>
    <definedName name="solver_rhs4" localSheetId="7" hidden="1">0</definedName>
    <definedName name="solver_rhs4" localSheetId="9" hidden="1">0</definedName>
    <definedName name="solver_rhs4" localSheetId="10" hidden="1">0</definedName>
    <definedName name="solver_rhs4" localSheetId="8" hidden="1">0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9" hidden="1">2</definedName>
    <definedName name="solver_rlx" localSheetId="10" hidden="1">2</definedName>
    <definedName name="solver_rlx" localSheetId="8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9" hidden="1">0</definedName>
    <definedName name="solver_rsd" localSheetId="10" hidden="1">0</definedName>
    <definedName name="solver_rsd" localSheetId="8" hidden="1">0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cl" localSheetId="9" hidden="1">2</definedName>
    <definedName name="solver_scl" localSheetId="10" hidden="1">2</definedName>
    <definedName name="solver_scl" localSheetId="8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9" hidden="1">2</definedName>
    <definedName name="solver_sho" localSheetId="10" hidden="1">2</definedName>
    <definedName name="solver_sho" localSheetId="8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9" hidden="1">100</definedName>
    <definedName name="solver_ssz" localSheetId="10" hidden="1">100</definedName>
    <definedName name="solver_ssz" localSheetId="8" hidden="1">100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im" localSheetId="5" hidden="1">100</definedName>
    <definedName name="solver_tim" localSheetId="6" hidden="1">100</definedName>
    <definedName name="solver_tim" localSheetId="7" hidden="1">100</definedName>
    <definedName name="solver_tim" localSheetId="9" hidden="1">100</definedName>
    <definedName name="solver_tim" localSheetId="10" hidden="1">100</definedName>
    <definedName name="solver_tim" localSheetId="8" hidden="1">100</definedName>
    <definedName name="solver_tol" localSheetId="1" hidden="1">0.05</definedName>
    <definedName name="solver_tol" localSheetId="2" hidden="1">0.05</definedName>
    <definedName name="solver_tol" localSheetId="3" hidden="1">0.05</definedName>
    <definedName name="solver_tol" localSheetId="5" hidden="1">0.05</definedName>
    <definedName name="solver_tol" localSheetId="6" hidden="1">0.05</definedName>
    <definedName name="solver_tol" localSheetId="7" hidden="1">0.05</definedName>
    <definedName name="solver_tol" localSheetId="9" hidden="1">0.05</definedName>
    <definedName name="solver_tol" localSheetId="10" hidden="1">0.05</definedName>
    <definedName name="solver_tol" localSheetId="8" hidden="1">0.05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9" hidden="1">2</definedName>
    <definedName name="solver_typ" localSheetId="10" hidden="1">2</definedName>
    <definedName name="solver_typ" localSheetId="8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9" hidden="1">0</definedName>
    <definedName name="solver_val" localSheetId="10" hidden="1">0</definedName>
    <definedName name="solver_val" localSheetId="8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9" hidden="1">3</definedName>
    <definedName name="solver_ver" localSheetId="10" hidden="1">3</definedName>
    <definedName name="solver_ver" localSheetId="8" hidden="1">3</definedName>
  </definedNames>
  <calcPr calcId="181029" iterateDelta="9.9999999999999995E-8"/>
</workbook>
</file>

<file path=xl/calcChain.xml><?xml version="1.0" encoding="utf-8"?>
<calcChain xmlns="http://schemas.openxmlformats.org/spreadsheetml/2006/main">
  <c r="D51" i="6" l="1"/>
  <c r="D48" i="12"/>
  <c r="B4" i="4"/>
  <c r="C4" i="4"/>
  <c r="D4" i="4"/>
  <c r="E4" i="4"/>
  <c r="B5" i="4"/>
  <c r="C5" i="4"/>
  <c r="D5" i="4"/>
  <c r="E5" i="4"/>
  <c r="B6" i="4"/>
  <c r="C6" i="4"/>
  <c r="D6" i="4"/>
  <c r="E6" i="4"/>
  <c r="B7" i="4"/>
  <c r="C7" i="4"/>
  <c r="D7" i="4"/>
  <c r="E7" i="4"/>
  <c r="H27" i="15"/>
  <c r="G27" i="15"/>
  <c r="F27" i="15"/>
  <c r="E27" i="15"/>
  <c r="D27" i="15"/>
  <c r="C27" i="15"/>
  <c r="B27" i="15"/>
  <c r="H26" i="15"/>
  <c r="G26" i="15"/>
  <c r="F26" i="15"/>
  <c r="E26" i="15"/>
  <c r="D26" i="15"/>
  <c r="C26" i="15"/>
  <c r="B26" i="15"/>
  <c r="H25" i="15"/>
  <c r="G25" i="15"/>
  <c r="F25" i="15"/>
  <c r="E25" i="15"/>
  <c r="D25" i="15"/>
  <c r="C25" i="15"/>
  <c r="B25" i="15"/>
  <c r="H24" i="15"/>
  <c r="G24" i="15"/>
  <c r="F24" i="15"/>
  <c r="E24" i="15"/>
  <c r="D24" i="15"/>
  <c r="C24" i="15"/>
  <c r="B24" i="15"/>
  <c r="H23" i="15"/>
  <c r="G23" i="15"/>
  <c r="F23" i="15"/>
  <c r="E23" i="15"/>
  <c r="D23" i="15"/>
  <c r="C23" i="15"/>
  <c r="B23" i="15"/>
  <c r="H22" i="15"/>
  <c r="G22" i="15"/>
  <c r="F22" i="15"/>
  <c r="E22" i="15"/>
  <c r="D22" i="15"/>
  <c r="C22" i="15"/>
  <c r="B22" i="15"/>
  <c r="H21" i="15"/>
  <c r="G21" i="15"/>
  <c r="F21" i="15"/>
  <c r="E21" i="15"/>
  <c r="D21" i="15"/>
  <c r="C21" i="15"/>
  <c r="B21" i="15"/>
  <c r="E16" i="15"/>
  <c r="D16" i="15"/>
  <c r="C16" i="15"/>
  <c r="J45" i="15" s="1"/>
  <c r="E15" i="15"/>
  <c r="D15" i="15"/>
  <c r="C15" i="15"/>
  <c r="J44" i="15" s="1"/>
  <c r="E14" i="15"/>
  <c r="D14" i="15"/>
  <c r="C14" i="15"/>
  <c r="J43" i="15" s="1"/>
  <c r="E13" i="15"/>
  <c r="D13" i="15"/>
  <c r="C13" i="15"/>
  <c r="J42" i="15" s="1"/>
  <c r="E12" i="15"/>
  <c r="D12" i="15"/>
  <c r="C12" i="15"/>
  <c r="J41" i="15" s="1"/>
  <c r="H7" i="15"/>
  <c r="G7" i="15"/>
  <c r="F7" i="15"/>
  <c r="E7" i="15"/>
  <c r="D7" i="15"/>
  <c r="C7" i="15"/>
  <c r="B7" i="15"/>
  <c r="H5" i="15"/>
  <c r="G5" i="15"/>
  <c r="F5" i="15"/>
  <c r="E5" i="15"/>
  <c r="D5" i="15"/>
  <c r="C5" i="15"/>
  <c r="B5" i="15"/>
  <c r="H4" i="15"/>
  <c r="G4" i="15"/>
  <c r="F4" i="15"/>
  <c r="E4" i="15"/>
  <c r="D4" i="15"/>
  <c r="C4" i="15"/>
  <c r="B4" i="15"/>
  <c r="H27" i="14"/>
  <c r="G27" i="14"/>
  <c r="F27" i="14"/>
  <c r="E27" i="14"/>
  <c r="D27" i="14"/>
  <c r="C27" i="14"/>
  <c r="B27" i="14"/>
  <c r="H26" i="14"/>
  <c r="G26" i="14"/>
  <c r="F26" i="14"/>
  <c r="E26" i="14"/>
  <c r="D26" i="14"/>
  <c r="C26" i="14"/>
  <c r="B26" i="14"/>
  <c r="H25" i="14"/>
  <c r="G25" i="14"/>
  <c r="F25" i="14"/>
  <c r="E25" i="14"/>
  <c r="D25" i="14"/>
  <c r="C25" i="14"/>
  <c r="B25" i="14"/>
  <c r="H24" i="14"/>
  <c r="G24" i="14"/>
  <c r="F24" i="14"/>
  <c r="E24" i="14"/>
  <c r="D24" i="14"/>
  <c r="C24" i="14"/>
  <c r="B24" i="14"/>
  <c r="H23" i="14"/>
  <c r="G23" i="14"/>
  <c r="F23" i="14"/>
  <c r="E23" i="14"/>
  <c r="D23" i="14"/>
  <c r="C23" i="14"/>
  <c r="B23" i="14"/>
  <c r="H22" i="14"/>
  <c r="G22" i="14"/>
  <c r="F22" i="14"/>
  <c r="E22" i="14"/>
  <c r="D22" i="14"/>
  <c r="C22" i="14"/>
  <c r="B22" i="14"/>
  <c r="H21" i="14"/>
  <c r="G21" i="14"/>
  <c r="F21" i="14"/>
  <c r="E21" i="14"/>
  <c r="D21" i="14"/>
  <c r="C21" i="14"/>
  <c r="B21" i="14"/>
  <c r="E16" i="14"/>
  <c r="D16" i="14"/>
  <c r="C16" i="14"/>
  <c r="J45" i="14" s="1"/>
  <c r="E15" i="14"/>
  <c r="D15" i="14"/>
  <c r="C15" i="14"/>
  <c r="J44" i="14" s="1"/>
  <c r="E14" i="14"/>
  <c r="D14" i="14"/>
  <c r="C14" i="14"/>
  <c r="J43" i="14" s="1"/>
  <c r="E13" i="14"/>
  <c r="D13" i="14"/>
  <c r="C13" i="14"/>
  <c r="J42" i="14" s="1"/>
  <c r="E12" i="14"/>
  <c r="D12" i="14"/>
  <c r="C12" i="14"/>
  <c r="J41" i="14" s="1"/>
  <c r="H7" i="14"/>
  <c r="G7" i="14"/>
  <c r="F7" i="14"/>
  <c r="E7" i="14"/>
  <c r="D7" i="14"/>
  <c r="C7" i="14"/>
  <c r="B7" i="14"/>
  <c r="H5" i="14"/>
  <c r="G5" i="14"/>
  <c r="F5" i="14"/>
  <c r="E5" i="14"/>
  <c r="D5" i="14"/>
  <c r="C5" i="14"/>
  <c r="B5" i="14"/>
  <c r="H4" i="14"/>
  <c r="G4" i="14"/>
  <c r="F4" i="14"/>
  <c r="E4" i="14"/>
  <c r="D4" i="14"/>
  <c r="C4" i="14"/>
  <c r="B4" i="14"/>
  <c r="H27" i="13"/>
  <c r="G27" i="13"/>
  <c r="F27" i="13"/>
  <c r="E27" i="13"/>
  <c r="D27" i="13"/>
  <c r="C27" i="13"/>
  <c r="B27" i="13"/>
  <c r="H26" i="13"/>
  <c r="G26" i="13"/>
  <c r="F26" i="13"/>
  <c r="E26" i="13"/>
  <c r="D26" i="13"/>
  <c r="C26" i="13"/>
  <c r="B26" i="13"/>
  <c r="H25" i="13"/>
  <c r="G25" i="13"/>
  <c r="F25" i="13"/>
  <c r="E25" i="13"/>
  <c r="D25" i="13"/>
  <c r="C25" i="13"/>
  <c r="B25" i="13"/>
  <c r="H24" i="13"/>
  <c r="G24" i="13"/>
  <c r="F24" i="13"/>
  <c r="E24" i="13"/>
  <c r="D24" i="13"/>
  <c r="C24" i="13"/>
  <c r="B24" i="13"/>
  <c r="H23" i="13"/>
  <c r="G23" i="13"/>
  <c r="F23" i="13"/>
  <c r="E23" i="13"/>
  <c r="D23" i="13"/>
  <c r="C23" i="13"/>
  <c r="B23" i="13"/>
  <c r="H22" i="13"/>
  <c r="G22" i="13"/>
  <c r="F22" i="13"/>
  <c r="E22" i="13"/>
  <c r="D22" i="13"/>
  <c r="C22" i="13"/>
  <c r="B22" i="13"/>
  <c r="H21" i="13"/>
  <c r="G21" i="13"/>
  <c r="F21" i="13"/>
  <c r="E21" i="13"/>
  <c r="D21" i="13"/>
  <c r="C21" i="13"/>
  <c r="B21" i="13"/>
  <c r="E16" i="13"/>
  <c r="D16" i="13"/>
  <c r="C16" i="13"/>
  <c r="J45" i="13" s="1"/>
  <c r="E15" i="13"/>
  <c r="D15" i="13"/>
  <c r="C15" i="13"/>
  <c r="J44" i="13" s="1"/>
  <c r="E14" i="13"/>
  <c r="D14" i="13"/>
  <c r="C14" i="13"/>
  <c r="J43" i="13" s="1"/>
  <c r="E13" i="13"/>
  <c r="D13" i="13"/>
  <c r="C13" i="13"/>
  <c r="J42" i="13" s="1"/>
  <c r="E12" i="13"/>
  <c r="D12" i="13"/>
  <c r="C12" i="13"/>
  <c r="J41" i="13" s="1"/>
  <c r="H7" i="13"/>
  <c r="G7" i="13"/>
  <c r="F7" i="13"/>
  <c r="E7" i="13"/>
  <c r="D7" i="13"/>
  <c r="C7" i="13"/>
  <c r="B7" i="13"/>
  <c r="H5" i="13"/>
  <c r="G5" i="13"/>
  <c r="F5" i="13"/>
  <c r="E5" i="13"/>
  <c r="D5" i="13"/>
  <c r="C5" i="13"/>
  <c r="B5" i="13"/>
  <c r="H4" i="13"/>
  <c r="G4" i="13"/>
  <c r="F4" i="13"/>
  <c r="E4" i="13"/>
  <c r="D4" i="13"/>
  <c r="C4" i="13"/>
  <c r="B4" i="13"/>
  <c r="H27" i="12"/>
  <c r="G27" i="12"/>
  <c r="F27" i="12"/>
  <c r="E27" i="12"/>
  <c r="D27" i="12"/>
  <c r="C27" i="12"/>
  <c r="B27" i="12"/>
  <c r="H26" i="12"/>
  <c r="G26" i="12"/>
  <c r="F26" i="12"/>
  <c r="E26" i="12"/>
  <c r="D26" i="12"/>
  <c r="C26" i="12"/>
  <c r="B26" i="12"/>
  <c r="H25" i="12"/>
  <c r="G25" i="12"/>
  <c r="F25" i="12"/>
  <c r="E25" i="12"/>
  <c r="D25" i="12"/>
  <c r="C25" i="12"/>
  <c r="B25" i="12"/>
  <c r="H24" i="12"/>
  <c r="G24" i="12"/>
  <c r="F24" i="12"/>
  <c r="E24" i="12"/>
  <c r="D24" i="12"/>
  <c r="C24" i="12"/>
  <c r="B24" i="12"/>
  <c r="H23" i="12"/>
  <c r="G23" i="12"/>
  <c r="F23" i="12"/>
  <c r="E23" i="12"/>
  <c r="D23" i="12"/>
  <c r="C23" i="12"/>
  <c r="B23" i="12"/>
  <c r="H22" i="12"/>
  <c r="G22" i="12"/>
  <c r="F22" i="12"/>
  <c r="E22" i="12"/>
  <c r="D22" i="12"/>
  <c r="C22" i="12"/>
  <c r="B22" i="12"/>
  <c r="H21" i="12"/>
  <c r="G21" i="12"/>
  <c r="F21" i="12"/>
  <c r="E21" i="12"/>
  <c r="D21" i="12"/>
  <c r="C21" i="12"/>
  <c r="B21" i="12"/>
  <c r="E16" i="12"/>
  <c r="D16" i="12"/>
  <c r="C16" i="12"/>
  <c r="J45" i="12" s="1"/>
  <c r="E15" i="12"/>
  <c r="D15" i="12"/>
  <c r="C15" i="12"/>
  <c r="J44" i="12" s="1"/>
  <c r="E14" i="12"/>
  <c r="D14" i="12"/>
  <c r="C14" i="12"/>
  <c r="J43" i="12" s="1"/>
  <c r="E13" i="12"/>
  <c r="D13" i="12"/>
  <c r="C13" i="12"/>
  <c r="J42" i="12" s="1"/>
  <c r="E12" i="12"/>
  <c r="D12" i="12"/>
  <c r="C12" i="12"/>
  <c r="J41" i="12" s="1"/>
  <c r="H7" i="12"/>
  <c r="G7" i="12"/>
  <c r="F7" i="12"/>
  <c r="E7" i="12"/>
  <c r="D7" i="12"/>
  <c r="C7" i="12"/>
  <c r="B7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H27" i="11"/>
  <c r="G27" i="11"/>
  <c r="F27" i="11"/>
  <c r="E27" i="11"/>
  <c r="D27" i="11"/>
  <c r="C27" i="11"/>
  <c r="B27" i="11"/>
  <c r="H26" i="11"/>
  <c r="G26" i="11"/>
  <c r="F26" i="11"/>
  <c r="E26" i="11"/>
  <c r="D26" i="11"/>
  <c r="C26" i="11"/>
  <c r="B26" i="11"/>
  <c r="H25" i="11"/>
  <c r="G25" i="11"/>
  <c r="F25" i="11"/>
  <c r="E25" i="11"/>
  <c r="D25" i="11"/>
  <c r="C25" i="11"/>
  <c r="B25" i="11"/>
  <c r="H24" i="11"/>
  <c r="G24" i="11"/>
  <c r="F24" i="11"/>
  <c r="E24" i="11"/>
  <c r="D24" i="11"/>
  <c r="C24" i="11"/>
  <c r="B24" i="11"/>
  <c r="H23" i="11"/>
  <c r="G23" i="11"/>
  <c r="F23" i="11"/>
  <c r="E23" i="11"/>
  <c r="D23" i="11"/>
  <c r="C23" i="11"/>
  <c r="B23" i="11"/>
  <c r="H22" i="11"/>
  <c r="G22" i="11"/>
  <c r="F22" i="11"/>
  <c r="E22" i="11"/>
  <c r="D22" i="11"/>
  <c r="C22" i="11"/>
  <c r="B22" i="11"/>
  <c r="H21" i="11"/>
  <c r="G21" i="11"/>
  <c r="F21" i="11"/>
  <c r="E21" i="11"/>
  <c r="D21" i="11"/>
  <c r="C21" i="11"/>
  <c r="B21" i="11"/>
  <c r="E16" i="11"/>
  <c r="D16" i="11"/>
  <c r="C16" i="11"/>
  <c r="J45" i="11" s="1"/>
  <c r="E15" i="11"/>
  <c r="D15" i="11"/>
  <c r="C15" i="11"/>
  <c r="J44" i="11" s="1"/>
  <c r="E14" i="11"/>
  <c r="D14" i="11"/>
  <c r="C14" i="11"/>
  <c r="J43" i="11" s="1"/>
  <c r="E13" i="11"/>
  <c r="D13" i="11"/>
  <c r="C13" i="11"/>
  <c r="J42" i="11" s="1"/>
  <c r="E12" i="11"/>
  <c r="D12" i="11"/>
  <c r="C12" i="11"/>
  <c r="J41" i="11" s="1"/>
  <c r="H7" i="11"/>
  <c r="G7" i="11"/>
  <c r="F7" i="11"/>
  <c r="E7" i="11"/>
  <c r="D7" i="11"/>
  <c r="C7" i="11"/>
  <c r="B7" i="11"/>
  <c r="H5" i="11"/>
  <c r="G5" i="11"/>
  <c r="F5" i="11"/>
  <c r="E5" i="11"/>
  <c r="D5" i="11"/>
  <c r="C5" i="11"/>
  <c r="B5" i="11"/>
  <c r="H4" i="11"/>
  <c r="G4" i="11"/>
  <c r="F4" i="11"/>
  <c r="E4" i="11"/>
  <c r="D4" i="11"/>
  <c r="C4" i="11"/>
  <c r="B4" i="11"/>
  <c r="H27" i="10"/>
  <c r="G27" i="10"/>
  <c r="F27" i="10"/>
  <c r="E27" i="10"/>
  <c r="D27" i="10"/>
  <c r="C27" i="10"/>
  <c r="B27" i="10"/>
  <c r="H26" i="10"/>
  <c r="G26" i="10"/>
  <c r="F26" i="10"/>
  <c r="E26" i="10"/>
  <c r="D26" i="10"/>
  <c r="C26" i="10"/>
  <c r="B26" i="10"/>
  <c r="H25" i="10"/>
  <c r="G25" i="10"/>
  <c r="F25" i="10"/>
  <c r="E25" i="10"/>
  <c r="D25" i="10"/>
  <c r="C25" i="10"/>
  <c r="B25" i="10"/>
  <c r="H24" i="10"/>
  <c r="G24" i="10"/>
  <c r="F24" i="10"/>
  <c r="E24" i="10"/>
  <c r="D24" i="10"/>
  <c r="C24" i="10"/>
  <c r="B24" i="10"/>
  <c r="H23" i="10"/>
  <c r="G23" i="10"/>
  <c r="F23" i="10"/>
  <c r="E23" i="10"/>
  <c r="D23" i="10"/>
  <c r="C23" i="10"/>
  <c r="B23" i="10"/>
  <c r="H22" i="10"/>
  <c r="G22" i="10"/>
  <c r="F22" i="10"/>
  <c r="E22" i="10"/>
  <c r="D22" i="10"/>
  <c r="C22" i="10"/>
  <c r="B22" i="10"/>
  <c r="H21" i="10"/>
  <c r="G21" i="10"/>
  <c r="F21" i="10"/>
  <c r="E21" i="10"/>
  <c r="D21" i="10"/>
  <c r="C21" i="10"/>
  <c r="B21" i="10"/>
  <c r="E16" i="10"/>
  <c r="D16" i="10"/>
  <c r="C16" i="10"/>
  <c r="J45" i="10" s="1"/>
  <c r="E15" i="10"/>
  <c r="D15" i="10"/>
  <c r="C15" i="10"/>
  <c r="J44" i="10" s="1"/>
  <c r="E14" i="10"/>
  <c r="D14" i="10"/>
  <c r="C14" i="10"/>
  <c r="J43" i="10" s="1"/>
  <c r="E13" i="10"/>
  <c r="D13" i="10"/>
  <c r="C13" i="10"/>
  <c r="J42" i="10" s="1"/>
  <c r="E12" i="10"/>
  <c r="D12" i="10"/>
  <c r="C12" i="10"/>
  <c r="J41" i="10" s="1"/>
  <c r="H7" i="10"/>
  <c r="G7" i="10"/>
  <c r="F7" i="10"/>
  <c r="E7" i="10"/>
  <c r="D7" i="10"/>
  <c r="C7" i="10"/>
  <c r="B7" i="10"/>
  <c r="H5" i="10"/>
  <c r="G5" i="10"/>
  <c r="F5" i="10"/>
  <c r="E5" i="10"/>
  <c r="D5" i="10"/>
  <c r="C5" i="10"/>
  <c r="B5" i="10"/>
  <c r="H4" i="10"/>
  <c r="G4" i="10"/>
  <c r="F4" i="10"/>
  <c r="E4" i="10"/>
  <c r="D4" i="10"/>
  <c r="C4" i="10"/>
  <c r="B4" i="10"/>
  <c r="J47" i="6"/>
  <c r="J46" i="6"/>
  <c r="H28" i="6"/>
  <c r="G28" i="6"/>
  <c r="F28" i="6"/>
  <c r="E28" i="6"/>
  <c r="D28" i="6"/>
  <c r="C28" i="6"/>
  <c r="B28" i="6"/>
  <c r="H27" i="6"/>
  <c r="G27" i="6"/>
  <c r="F27" i="6"/>
  <c r="E27" i="6"/>
  <c r="D27" i="6"/>
  <c r="C27" i="6"/>
  <c r="B27" i="6"/>
  <c r="H26" i="6"/>
  <c r="G26" i="6"/>
  <c r="F26" i="6"/>
  <c r="E26" i="6"/>
  <c r="D26" i="6"/>
  <c r="C26" i="6"/>
  <c r="B26" i="6"/>
  <c r="H25" i="6"/>
  <c r="G25" i="6"/>
  <c r="F25" i="6"/>
  <c r="E25" i="6"/>
  <c r="D25" i="6"/>
  <c r="C25" i="6"/>
  <c r="B25" i="6"/>
  <c r="H24" i="6"/>
  <c r="G24" i="6"/>
  <c r="F24" i="6"/>
  <c r="E24" i="6"/>
  <c r="D24" i="6"/>
  <c r="C24" i="6"/>
  <c r="B24" i="6"/>
  <c r="H23" i="6"/>
  <c r="G23" i="6"/>
  <c r="F23" i="6"/>
  <c r="E23" i="6"/>
  <c r="D23" i="6"/>
  <c r="C23" i="6"/>
  <c r="B23" i="6"/>
  <c r="H22" i="6"/>
  <c r="G22" i="6"/>
  <c r="F22" i="6"/>
  <c r="E22" i="6"/>
  <c r="D22" i="6"/>
  <c r="C22" i="6"/>
  <c r="B22" i="6"/>
  <c r="E17" i="6"/>
  <c r="D17" i="6"/>
  <c r="C17" i="6"/>
  <c r="J48" i="6" s="1"/>
  <c r="E16" i="6"/>
  <c r="D16" i="6"/>
  <c r="C16" i="6"/>
  <c r="E15" i="6"/>
  <c r="D15" i="6"/>
  <c r="C15" i="6"/>
  <c r="E14" i="6"/>
  <c r="D14" i="6"/>
  <c r="C14" i="6"/>
  <c r="J45" i="6" s="1"/>
  <c r="E13" i="6"/>
  <c r="D13" i="6"/>
  <c r="C13" i="6"/>
  <c r="J44" i="6" s="1"/>
  <c r="E12" i="6"/>
  <c r="D12" i="6"/>
  <c r="C12" i="6"/>
  <c r="J43" i="6" s="1"/>
  <c r="H7" i="6"/>
  <c r="G7" i="6"/>
  <c r="F7" i="6"/>
  <c r="E7" i="6"/>
  <c r="D7" i="6"/>
  <c r="C7" i="6"/>
  <c r="B7" i="6"/>
  <c r="H5" i="6"/>
  <c r="G5" i="6"/>
  <c r="F5" i="6"/>
  <c r="E5" i="6"/>
  <c r="D5" i="6"/>
  <c r="C5" i="6"/>
  <c r="B5" i="6"/>
  <c r="H4" i="6"/>
  <c r="G4" i="6"/>
  <c r="F4" i="6"/>
  <c r="E4" i="6"/>
  <c r="D4" i="6"/>
  <c r="C4" i="6"/>
  <c r="B4" i="6"/>
  <c r="E34" i="12" l="1"/>
  <c r="H36" i="10"/>
  <c r="I36" i="10"/>
  <c r="H36" i="11"/>
  <c r="D36" i="6"/>
  <c r="I33" i="13"/>
  <c r="E35" i="14"/>
  <c r="I36" i="12"/>
  <c r="C33" i="10"/>
  <c r="D34" i="14"/>
  <c r="B6" i="14"/>
  <c r="C46" i="14" s="1"/>
  <c r="C6" i="14"/>
  <c r="D46" i="14" s="1"/>
  <c r="D6" i="14"/>
  <c r="E46" i="14" s="1"/>
  <c r="C33" i="14"/>
  <c r="G6" i="14"/>
  <c r="H46" i="14" s="1"/>
  <c r="H32" i="14"/>
  <c r="D33" i="14"/>
  <c r="C34" i="14"/>
  <c r="F6" i="14"/>
  <c r="G46" i="14" s="1"/>
  <c r="E6" i="14"/>
  <c r="F46" i="14" s="1"/>
  <c r="H6" i="14"/>
  <c r="I46" i="14" s="1"/>
  <c r="E33" i="14"/>
  <c r="E34" i="14"/>
  <c r="F34" i="14"/>
  <c r="G34" i="14"/>
  <c r="H34" i="14"/>
  <c r="I33" i="14"/>
  <c r="F33" i="14"/>
  <c r="G33" i="14"/>
  <c r="H33" i="14"/>
  <c r="I36" i="14"/>
  <c r="I34" i="14"/>
  <c r="D34" i="13"/>
  <c r="H6" i="13"/>
  <c r="I46" i="13" s="1"/>
  <c r="C34" i="13"/>
  <c r="I34" i="13"/>
  <c r="E6" i="13"/>
  <c r="F46" i="13" s="1"/>
  <c r="D33" i="13"/>
  <c r="B6" i="13"/>
  <c r="C46" i="13" s="1"/>
  <c r="C6" i="13"/>
  <c r="D46" i="13" s="1"/>
  <c r="D6" i="13"/>
  <c r="E46" i="13" s="1"/>
  <c r="G36" i="13"/>
  <c r="F6" i="13"/>
  <c r="G46" i="13" s="1"/>
  <c r="E33" i="13"/>
  <c r="E35" i="13"/>
  <c r="E34" i="13"/>
  <c r="I36" i="13"/>
  <c r="H36" i="13"/>
  <c r="F33" i="13"/>
  <c r="F34" i="13"/>
  <c r="C33" i="13"/>
  <c r="G6" i="13"/>
  <c r="H46" i="13" s="1"/>
  <c r="G33" i="13"/>
  <c r="G34" i="13"/>
  <c r="I32" i="13"/>
  <c r="H33" i="13"/>
  <c r="H34" i="13"/>
  <c r="I36" i="15"/>
  <c r="D34" i="15"/>
  <c r="F33" i="15"/>
  <c r="G34" i="15"/>
  <c r="H33" i="15"/>
  <c r="H34" i="15"/>
  <c r="E33" i="15"/>
  <c r="G33" i="15"/>
  <c r="I33" i="15"/>
  <c r="I34" i="15"/>
  <c r="D33" i="15"/>
  <c r="F34" i="15"/>
  <c r="H36" i="15"/>
  <c r="E34" i="15"/>
  <c r="B6" i="15"/>
  <c r="C46" i="15" s="1"/>
  <c r="C6" i="15"/>
  <c r="D46" i="15" s="1"/>
  <c r="I32" i="15"/>
  <c r="D6" i="15"/>
  <c r="E46" i="15" s="1"/>
  <c r="C34" i="15"/>
  <c r="I35" i="15"/>
  <c r="E6" i="15"/>
  <c r="F46" i="15" s="1"/>
  <c r="C33" i="15"/>
  <c r="G36" i="15"/>
  <c r="F6" i="15"/>
  <c r="G46" i="15" s="1"/>
  <c r="G6" i="15"/>
  <c r="H46" i="15" s="1"/>
  <c r="H6" i="15"/>
  <c r="I46" i="15" s="1"/>
  <c r="C35" i="15"/>
  <c r="D35" i="15"/>
  <c r="E35" i="15"/>
  <c r="F35" i="15"/>
  <c r="C32" i="15"/>
  <c r="G35" i="15"/>
  <c r="D32" i="15"/>
  <c r="H35" i="15"/>
  <c r="E32" i="15"/>
  <c r="F32" i="15"/>
  <c r="C36" i="15"/>
  <c r="G32" i="15"/>
  <c r="D36" i="15"/>
  <c r="H32" i="15"/>
  <c r="E36" i="15"/>
  <c r="F36" i="15"/>
  <c r="C36" i="14"/>
  <c r="D36" i="14"/>
  <c r="C32" i="14"/>
  <c r="D32" i="14"/>
  <c r="E32" i="14"/>
  <c r="F32" i="14"/>
  <c r="G32" i="14"/>
  <c r="C35" i="14"/>
  <c r="I32" i="14"/>
  <c r="D35" i="14"/>
  <c r="F35" i="14"/>
  <c r="G35" i="14"/>
  <c r="H35" i="14"/>
  <c r="I35" i="14"/>
  <c r="E36" i="14"/>
  <c r="F36" i="14"/>
  <c r="G36" i="14"/>
  <c r="H36" i="14"/>
  <c r="G35" i="13"/>
  <c r="I35" i="13"/>
  <c r="D32" i="13"/>
  <c r="E32" i="13"/>
  <c r="F32" i="13"/>
  <c r="G32" i="13"/>
  <c r="H32" i="13"/>
  <c r="C35" i="13"/>
  <c r="E36" i="13"/>
  <c r="C32" i="13"/>
  <c r="D35" i="13"/>
  <c r="F36" i="13"/>
  <c r="F35" i="13"/>
  <c r="H35" i="13"/>
  <c r="C36" i="13"/>
  <c r="D36" i="13"/>
  <c r="F33" i="12"/>
  <c r="H33" i="12"/>
  <c r="I33" i="12"/>
  <c r="D33" i="12"/>
  <c r="E33" i="12"/>
  <c r="G33" i="12"/>
  <c r="H36" i="12"/>
  <c r="I35" i="12"/>
  <c r="I32" i="12"/>
  <c r="C6" i="12"/>
  <c r="D46" i="12" s="1"/>
  <c r="D6" i="12"/>
  <c r="E46" i="12" s="1"/>
  <c r="G36" i="12"/>
  <c r="B6" i="12"/>
  <c r="C46" i="12" s="1"/>
  <c r="C33" i="12"/>
  <c r="F6" i="12"/>
  <c r="G46" i="12" s="1"/>
  <c r="G6" i="12"/>
  <c r="H46" i="12" s="1"/>
  <c r="E6" i="12"/>
  <c r="F46" i="12" s="1"/>
  <c r="H6" i="12"/>
  <c r="I46" i="12" s="1"/>
  <c r="C33" i="11"/>
  <c r="D33" i="11"/>
  <c r="I36" i="11"/>
  <c r="F33" i="11"/>
  <c r="G33" i="11"/>
  <c r="I33" i="11"/>
  <c r="H6" i="11"/>
  <c r="I46" i="11" s="1"/>
  <c r="D34" i="11"/>
  <c r="F36" i="11"/>
  <c r="B6" i="11"/>
  <c r="C46" i="11" s="1"/>
  <c r="E6" i="11"/>
  <c r="F46" i="11" s="1"/>
  <c r="E34" i="11"/>
  <c r="F6" i="11"/>
  <c r="G46" i="11" s="1"/>
  <c r="G36" i="11"/>
  <c r="G6" i="11"/>
  <c r="H46" i="11" s="1"/>
  <c r="G35" i="11"/>
  <c r="I32" i="11"/>
  <c r="E33" i="11"/>
  <c r="H33" i="11"/>
  <c r="C6" i="11"/>
  <c r="D46" i="11" s="1"/>
  <c r="D6" i="11"/>
  <c r="E46" i="11" s="1"/>
  <c r="F34" i="12"/>
  <c r="G34" i="12"/>
  <c r="H34" i="12"/>
  <c r="I34" i="12"/>
  <c r="C35" i="12"/>
  <c r="D35" i="12"/>
  <c r="E35" i="12"/>
  <c r="F35" i="12"/>
  <c r="C32" i="12"/>
  <c r="G35" i="12"/>
  <c r="D32" i="12"/>
  <c r="H35" i="12"/>
  <c r="E32" i="12"/>
  <c r="F32" i="12"/>
  <c r="C36" i="12"/>
  <c r="G32" i="12"/>
  <c r="D36" i="12"/>
  <c r="H32" i="12"/>
  <c r="C34" i="12"/>
  <c r="E36" i="12"/>
  <c r="D34" i="12"/>
  <c r="F36" i="12"/>
  <c r="F34" i="11"/>
  <c r="G34" i="11"/>
  <c r="H34" i="11"/>
  <c r="I34" i="11"/>
  <c r="D35" i="11"/>
  <c r="E35" i="11"/>
  <c r="F35" i="11"/>
  <c r="D32" i="11"/>
  <c r="H35" i="11"/>
  <c r="I35" i="11"/>
  <c r="C36" i="11"/>
  <c r="H32" i="11"/>
  <c r="C34" i="11"/>
  <c r="E36" i="11"/>
  <c r="C35" i="11"/>
  <c r="C32" i="11"/>
  <c r="E32" i="11"/>
  <c r="F32" i="11"/>
  <c r="G32" i="11"/>
  <c r="D36" i="11"/>
  <c r="E32" i="10"/>
  <c r="F32" i="10"/>
  <c r="D32" i="10"/>
  <c r="D33" i="10"/>
  <c r="G32" i="10"/>
  <c r="H32" i="10"/>
  <c r="I32" i="10"/>
  <c r="H6" i="10"/>
  <c r="I46" i="10" s="1"/>
  <c r="C32" i="10"/>
  <c r="D34" i="10"/>
  <c r="E33" i="10"/>
  <c r="F33" i="10"/>
  <c r="G33" i="10"/>
  <c r="H35" i="10"/>
  <c r="H33" i="10"/>
  <c r="I33" i="10"/>
  <c r="F36" i="10"/>
  <c r="B6" i="10"/>
  <c r="C46" i="10" s="1"/>
  <c r="C6" i="10"/>
  <c r="D46" i="10" s="1"/>
  <c r="D6" i="10"/>
  <c r="E46" i="10" s="1"/>
  <c r="E6" i="10"/>
  <c r="F46" i="10" s="1"/>
  <c r="E34" i="10"/>
  <c r="F6" i="10"/>
  <c r="G46" i="10" s="1"/>
  <c r="G36" i="10"/>
  <c r="G6" i="10"/>
  <c r="H46" i="10" s="1"/>
  <c r="G34" i="10"/>
  <c r="I34" i="10"/>
  <c r="G35" i="10"/>
  <c r="I35" i="10"/>
  <c r="C36" i="10"/>
  <c r="C34" i="10"/>
  <c r="E36" i="10"/>
  <c r="F34" i="10"/>
  <c r="H34" i="10"/>
  <c r="C35" i="10"/>
  <c r="D35" i="10"/>
  <c r="E35" i="10"/>
  <c r="F35" i="10"/>
  <c r="D36" i="10"/>
  <c r="C6" i="6"/>
  <c r="D49" i="6" s="1"/>
  <c r="D6" i="6"/>
  <c r="E49" i="6" s="1"/>
  <c r="E34" i="6"/>
  <c r="C36" i="6"/>
  <c r="F34" i="6"/>
  <c r="E6" i="6"/>
  <c r="F49" i="6" s="1"/>
  <c r="G37" i="6"/>
  <c r="F6" i="6"/>
  <c r="G49" i="6" s="1"/>
  <c r="B6" i="6"/>
  <c r="C49" i="6" s="1"/>
  <c r="C34" i="6"/>
  <c r="D34" i="6"/>
  <c r="I34" i="6"/>
  <c r="G6" i="6"/>
  <c r="H49" i="6" s="1"/>
  <c r="I35" i="6"/>
  <c r="H37" i="6"/>
  <c r="I36" i="6"/>
  <c r="I37" i="6"/>
  <c r="C38" i="6"/>
  <c r="F33" i="6"/>
  <c r="E36" i="6"/>
  <c r="G33" i="6"/>
  <c r="H33" i="6"/>
  <c r="F37" i="6"/>
  <c r="H6" i="6"/>
  <c r="I49" i="6" s="1"/>
  <c r="H35" i="6"/>
  <c r="D38" i="6"/>
  <c r="E38" i="6"/>
  <c r="F38" i="6"/>
  <c r="G38" i="6"/>
  <c r="H38" i="6"/>
  <c r="I38" i="6"/>
  <c r="I33" i="6"/>
  <c r="F36" i="6"/>
  <c r="G36" i="6"/>
  <c r="H36" i="6"/>
  <c r="G34" i="6"/>
  <c r="H34" i="6"/>
  <c r="C37" i="6"/>
  <c r="D37" i="6"/>
  <c r="C35" i="6"/>
  <c r="E37" i="6"/>
  <c r="D35" i="6"/>
  <c r="C33" i="6"/>
  <c r="E35" i="6"/>
  <c r="D33" i="6"/>
  <c r="F35" i="6"/>
  <c r="E33" i="6"/>
  <c r="G35" i="6"/>
  <c r="D48" i="11" l="1"/>
  <c r="D49" i="11" s="1"/>
  <c r="B3" i="17" s="1"/>
  <c r="D48" i="10"/>
  <c r="D49" i="10" s="1"/>
  <c r="B2" i="17" s="1"/>
  <c r="D48" i="15"/>
  <c r="D49" i="15" s="1"/>
  <c r="B5" i="17" s="1"/>
  <c r="B7" i="17"/>
  <c r="D49" i="12"/>
  <c r="B4" i="17" s="1"/>
  <c r="D48" i="13"/>
  <c r="D49" i="13" s="1"/>
  <c r="B6" i="17" s="1"/>
  <c r="J45" i="5"/>
  <c r="J44" i="5"/>
  <c r="H28" i="5"/>
  <c r="G28" i="5"/>
  <c r="F28" i="5"/>
  <c r="E28" i="5"/>
  <c r="D28" i="5"/>
  <c r="C28" i="5"/>
  <c r="B28" i="5"/>
  <c r="H27" i="5"/>
  <c r="G27" i="5"/>
  <c r="F27" i="5"/>
  <c r="E27" i="5"/>
  <c r="D27" i="5"/>
  <c r="C27" i="5"/>
  <c r="B27" i="5"/>
  <c r="H26" i="5"/>
  <c r="G26" i="5"/>
  <c r="F26" i="5"/>
  <c r="E26" i="5"/>
  <c r="D26" i="5"/>
  <c r="C26" i="5"/>
  <c r="B26" i="5"/>
  <c r="H25" i="5"/>
  <c r="G25" i="5"/>
  <c r="F25" i="5"/>
  <c r="E25" i="5"/>
  <c r="D25" i="5"/>
  <c r="C25" i="5"/>
  <c r="B25" i="5"/>
  <c r="H24" i="5"/>
  <c r="G24" i="5"/>
  <c r="F24" i="5"/>
  <c r="E24" i="5"/>
  <c r="D24" i="5"/>
  <c r="C24" i="5"/>
  <c r="B24" i="5"/>
  <c r="H23" i="5"/>
  <c r="G23" i="5"/>
  <c r="F23" i="5"/>
  <c r="E23" i="5"/>
  <c r="D23" i="5"/>
  <c r="C23" i="5"/>
  <c r="B23" i="5"/>
  <c r="H22" i="5"/>
  <c r="G22" i="5"/>
  <c r="F22" i="5"/>
  <c r="E22" i="5"/>
  <c r="D22" i="5"/>
  <c r="C22" i="5"/>
  <c r="B22" i="5"/>
  <c r="E17" i="5"/>
  <c r="D17" i="5"/>
  <c r="C17" i="5"/>
  <c r="E16" i="5"/>
  <c r="D16" i="5"/>
  <c r="C16" i="5"/>
  <c r="E15" i="5"/>
  <c r="D15" i="5"/>
  <c r="C15" i="5"/>
  <c r="E14" i="5"/>
  <c r="D14" i="5"/>
  <c r="C14" i="5"/>
  <c r="E13" i="5"/>
  <c r="D13" i="5"/>
  <c r="C13" i="5"/>
  <c r="E12" i="5"/>
  <c r="D12" i="5"/>
  <c r="C12" i="5"/>
  <c r="J43" i="5" s="1"/>
  <c r="H7" i="5"/>
  <c r="G7" i="5"/>
  <c r="F7" i="5"/>
  <c r="E7" i="5"/>
  <c r="D7" i="5"/>
  <c r="C7" i="5"/>
  <c r="B7" i="5"/>
  <c r="H5" i="5"/>
  <c r="G5" i="5"/>
  <c r="F5" i="5"/>
  <c r="E5" i="5"/>
  <c r="D5" i="5"/>
  <c r="C5" i="5"/>
  <c r="B5" i="5"/>
  <c r="H4" i="5"/>
  <c r="I46" i="5" s="1"/>
  <c r="G4" i="5"/>
  <c r="G6" i="5" s="1"/>
  <c r="F4" i="5"/>
  <c r="F6" i="5" s="1"/>
  <c r="E4" i="5"/>
  <c r="F46" i="5" s="1"/>
  <c r="D4" i="5"/>
  <c r="E46" i="5" s="1"/>
  <c r="C4" i="5"/>
  <c r="D46" i="5" s="1"/>
  <c r="B4" i="5"/>
  <c r="C46" i="5" s="1"/>
  <c r="B6" i="1"/>
  <c r="C6" i="1"/>
  <c r="D6" i="1"/>
  <c r="E6" i="1"/>
  <c r="F6" i="1"/>
  <c r="G6" i="1"/>
  <c r="H6" i="1"/>
  <c r="C33" i="1"/>
  <c r="D33" i="1"/>
  <c r="E33" i="1"/>
  <c r="F33" i="1"/>
  <c r="G33" i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C36" i="1"/>
  <c r="D36" i="1"/>
  <c r="E36" i="1"/>
  <c r="F36" i="1"/>
  <c r="G36" i="1"/>
  <c r="H36" i="1"/>
  <c r="I36" i="1"/>
  <c r="C37" i="1"/>
  <c r="D37" i="1"/>
  <c r="E37" i="1"/>
  <c r="F37" i="1"/>
  <c r="G37" i="1"/>
  <c r="H37" i="1"/>
  <c r="I37" i="1"/>
  <c r="C38" i="1"/>
  <c r="D38" i="1"/>
  <c r="E38" i="1"/>
  <c r="F38" i="1"/>
  <c r="G38" i="1"/>
  <c r="H38" i="1"/>
  <c r="I38" i="1"/>
  <c r="C46" i="4"/>
  <c r="D46" i="4"/>
  <c r="F4" i="4"/>
  <c r="G4" i="4"/>
  <c r="H4" i="4"/>
  <c r="I46" i="4" s="1"/>
  <c r="F5" i="4"/>
  <c r="G5" i="4"/>
  <c r="H5" i="4"/>
  <c r="F7" i="4"/>
  <c r="G7" i="4"/>
  <c r="H7" i="4"/>
  <c r="C12" i="4"/>
  <c r="J43" i="4" s="1"/>
  <c r="D12" i="4"/>
  <c r="E12" i="4"/>
  <c r="C13" i="4"/>
  <c r="J44" i="4" s="1"/>
  <c r="D13" i="4"/>
  <c r="E13" i="4"/>
  <c r="C14" i="4"/>
  <c r="J45" i="4" s="1"/>
  <c r="D14" i="4"/>
  <c r="E14" i="4"/>
  <c r="C15" i="4"/>
  <c r="D15" i="4"/>
  <c r="E15" i="4"/>
  <c r="C16" i="4"/>
  <c r="D16" i="4"/>
  <c r="E16" i="4"/>
  <c r="C17" i="4"/>
  <c r="D17" i="4"/>
  <c r="E17" i="4"/>
  <c r="B22" i="4"/>
  <c r="C22" i="4"/>
  <c r="D22" i="4"/>
  <c r="E22" i="4"/>
  <c r="F22" i="4"/>
  <c r="G22" i="4"/>
  <c r="H22" i="4"/>
  <c r="B23" i="4"/>
  <c r="C23" i="4"/>
  <c r="D23" i="4"/>
  <c r="E23" i="4"/>
  <c r="F23" i="4"/>
  <c r="G23" i="4"/>
  <c r="H23" i="4"/>
  <c r="B24" i="4"/>
  <c r="C24" i="4"/>
  <c r="D24" i="4"/>
  <c r="E24" i="4"/>
  <c r="F24" i="4"/>
  <c r="G24" i="4"/>
  <c r="H24" i="4"/>
  <c r="B25" i="4"/>
  <c r="C25" i="4"/>
  <c r="D25" i="4"/>
  <c r="E25" i="4"/>
  <c r="F25" i="4"/>
  <c r="G25" i="4"/>
  <c r="H25" i="4"/>
  <c r="B26" i="4"/>
  <c r="C26" i="4"/>
  <c r="D26" i="4"/>
  <c r="E26" i="4"/>
  <c r="F26" i="4"/>
  <c r="G26" i="4"/>
  <c r="H26" i="4"/>
  <c r="B27" i="4"/>
  <c r="C27" i="4"/>
  <c r="D27" i="4"/>
  <c r="E27" i="4"/>
  <c r="F27" i="4"/>
  <c r="G27" i="4"/>
  <c r="H27" i="4"/>
  <c r="B28" i="4"/>
  <c r="C28" i="4"/>
  <c r="D28" i="4"/>
  <c r="E28" i="4"/>
  <c r="F28" i="4"/>
  <c r="G28" i="4"/>
  <c r="H28" i="4"/>
  <c r="E46" i="4"/>
  <c r="G46" i="4"/>
  <c r="E34" i="5" l="1"/>
  <c r="D36" i="4"/>
  <c r="D34" i="5"/>
  <c r="I38" i="5"/>
  <c r="C34" i="5"/>
  <c r="F34" i="5"/>
  <c r="D38" i="5"/>
  <c r="I36" i="5"/>
  <c r="E38" i="4"/>
  <c r="G34" i="5"/>
  <c r="H38" i="4"/>
  <c r="D38" i="4"/>
  <c r="I33" i="4"/>
  <c r="F6" i="4"/>
  <c r="H34" i="5"/>
  <c r="I37" i="5"/>
  <c r="D36" i="5"/>
  <c r="G38" i="5"/>
  <c r="E38" i="5"/>
  <c r="H38" i="5"/>
  <c r="C37" i="5"/>
  <c r="C6" i="5"/>
  <c r="G33" i="5"/>
  <c r="H33" i="5"/>
  <c r="C36" i="5"/>
  <c r="E35" i="4"/>
  <c r="B6" i="5"/>
  <c r="D6" i="5"/>
  <c r="E6" i="5"/>
  <c r="D37" i="4"/>
  <c r="E36" i="5"/>
  <c r="I33" i="5"/>
  <c r="E36" i="4"/>
  <c r="H6" i="5"/>
  <c r="I35" i="5"/>
  <c r="I34" i="5"/>
  <c r="F38" i="5"/>
  <c r="E37" i="5"/>
  <c r="F33" i="5"/>
  <c r="C38" i="5"/>
  <c r="F36" i="5"/>
  <c r="G36" i="5"/>
  <c r="H36" i="5"/>
  <c r="D37" i="5"/>
  <c r="C35" i="5"/>
  <c r="D35" i="5"/>
  <c r="F37" i="5"/>
  <c r="C33" i="5"/>
  <c r="E35" i="5"/>
  <c r="G37" i="5"/>
  <c r="D33" i="5"/>
  <c r="F35" i="5"/>
  <c r="H37" i="5"/>
  <c r="G46" i="5"/>
  <c r="E33" i="5"/>
  <c r="G35" i="5"/>
  <c r="H46" i="5"/>
  <c r="H35" i="5"/>
  <c r="F38" i="4"/>
  <c r="D35" i="4"/>
  <c r="G36" i="4"/>
  <c r="E33" i="4"/>
  <c r="G6" i="4"/>
  <c r="F34" i="4"/>
  <c r="H37" i="4"/>
  <c r="H36" i="4"/>
  <c r="I35" i="4"/>
  <c r="C38" i="4"/>
  <c r="H46" i="4"/>
  <c r="C34" i="4"/>
  <c r="I38" i="4"/>
  <c r="D34" i="4"/>
  <c r="C36" i="4"/>
  <c r="G34" i="4"/>
  <c r="F33" i="4"/>
  <c r="F46" i="4"/>
  <c r="G38" i="4"/>
  <c r="D33" i="4"/>
  <c r="I34" i="4"/>
  <c r="C35" i="4"/>
  <c r="I37" i="4"/>
  <c r="H33" i="4"/>
  <c r="H34" i="4"/>
  <c r="C33" i="4"/>
  <c r="H6" i="4"/>
  <c r="E37" i="4"/>
  <c r="F37" i="4"/>
  <c r="E34" i="4"/>
  <c r="G35" i="4"/>
  <c r="G37" i="4"/>
  <c r="F35" i="4"/>
  <c r="C37" i="4"/>
  <c r="I36" i="4"/>
  <c r="H35" i="4"/>
  <c r="G33" i="4"/>
  <c r="F36" i="4"/>
  <c r="D48" i="4" l="1"/>
  <c r="D4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TALLURI</author>
    <author>schopra</author>
  </authors>
  <commentList>
    <comment ref="A40" authorId="0" shapeId="0" xr:uid="{00000000-0006-0000-0100-000001000000}">
      <text>
        <r>
          <rPr>
            <sz val="8"/>
            <color indexed="81"/>
            <rFont val="Tahoma"/>
            <family val="2"/>
          </rPr>
          <t>TALLURI: since demand is less than supply, there would be some unsed capacity at certain plants</t>
        </r>
      </text>
    </comment>
    <comment ref="J42" authorId="1" shapeId="0" xr:uid="{00000000-0006-0000-0100-000002000000}">
      <text>
        <r>
          <rPr>
            <b/>
            <sz val="8"/>
            <color indexed="81"/>
            <rFont val="Tahoma"/>
            <family val="2"/>
          </rPr>
          <t>schopra:</t>
        </r>
        <r>
          <rPr>
            <sz val="8"/>
            <color indexed="81"/>
            <rFont val="Tahoma"/>
            <family val="2"/>
          </rPr>
          <t xml:space="preserve">
Capacity - total shipped &gt;= 0</t>
        </r>
      </text>
    </comment>
    <comment ref="C44" authorId="0" shapeId="0" xr:uid="{00000000-0006-0000-0100-000003000000}">
      <text>
        <r>
          <rPr>
            <sz val="8"/>
            <color indexed="81"/>
            <rFont val="Tahoma"/>
            <family val="2"/>
          </rPr>
          <t>TALLURI: Number of units shipped from N.A to N.A.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46" authorId="1" shapeId="0" xr:uid="{00000000-0006-0000-0100-000004000000}">
      <text>
        <r>
          <rPr>
            <b/>
            <sz val="8"/>
            <color indexed="81"/>
            <rFont val="Tahoma"/>
            <family val="2"/>
          </rPr>
          <t>schopra:</t>
        </r>
        <r>
          <rPr>
            <sz val="8"/>
            <color indexed="81"/>
            <rFont val="Tahoma"/>
            <family val="2"/>
          </rPr>
          <t xml:space="preserve">
Demand - total supply = 0</t>
        </r>
      </text>
    </comment>
    <comment ref="A48" authorId="1" shapeId="0" xr:uid="{00000000-0006-0000-0100-000005000000}">
      <text>
        <r>
          <rPr>
            <b/>
            <sz val="8"/>
            <color indexed="81"/>
            <rFont val="Tahoma"/>
            <family val="2"/>
          </rPr>
          <t>schopra:</t>
        </r>
        <r>
          <rPr>
            <sz val="8"/>
            <color indexed="81"/>
            <rFont val="Tahoma"/>
            <family val="2"/>
          </rPr>
          <t xml:space="preserve">
Variable + fixed cost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TALLURI</author>
    <author>schopra</author>
  </authors>
  <commentList>
    <comment ref="A40" authorId="0" shapeId="0" xr:uid="{0A360B80-D758-4EF8-B0FE-2FDF77A308B4}">
      <text>
        <r>
          <rPr>
            <sz val="8"/>
            <color indexed="81"/>
            <rFont val="Tahoma"/>
            <family val="2"/>
          </rPr>
          <t>TALLURI: since demand is less than supply, there would be some unsed capacity at certain plants</t>
        </r>
      </text>
    </comment>
    <comment ref="J42" authorId="1" shapeId="0" xr:uid="{53819272-2211-40EC-80FE-E69AF3172100}">
      <text>
        <r>
          <rPr>
            <b/>
            <sz val="8"/>
            <color indexed="81"/>
            <rFont val="Tahoma"/>
            <family val="2"/>
          </rPr>
          <t>schopra:</t>
        </r>
        <r>
          <rPr>
            <sz val="8"/>
            <color indexed="81"/>
            <rFont val="Tahoma"/>
            <family val="2"/>
          </rPr>
          <t xml:space="preserve">
Capacity - total shipped &gt;= 0</t>
        </r>
      </text>
    </comment>
    <comment ref="C44" authorId="0" shapeId="0" xr:uid="{8A14D136-208C-43CF-B231-5EEE22905FDF}">
      <text>
        <r>
          <rPr>
            <sz val="8"/>
            <color indexed="81"/>
            <rFont val="Tahoma"/>
            <family val="2"/>
          </rPr>
          <t>TALLURI: Number of units shipped from N.A to N.A.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46" authorId="1" shapeId="0" xr:uid="{DC379E20-CDAE-4D5C-99F2-F33B8F5CFB79}">
      <text>
        <r>
          <rPr>
            <b/>
            <sz val="8"/>
            <color indexed="81"/>
            <rFont val="Tahoma"/>
            <family val="2"/>
          </rPr>
          <t>schopra:</t>
        </r>
        <r>
          <rPr>
            <sz val="8"/>
            <color indexed="81"/>
            <rFont val="Tahoma"/>
            <family val="2"/>
          </rPr>
          <t xml:space="preserve">
Demand - total supply = 0</t>
        </r>
      </text>
    </comment>
    <comment ref="A48" authorId="1" shapeId="0" xr:uid="{A1D3DFA9-3CFF-40A3-A595-ACAFDA836CBB}">
      <text>
        <r>
          <rPr>
            <b/>
            <sz val="8"/>
            <color indexed="81"/>
            <rFont val="Tahoma"/>
            <family val="2"/>
          </rPr>
          <t>schopra:</t>
        </r>
        <r>
          <rPr>
            <sz val="8"/>
            <color indexed="81"/>
            <rFont val="Tahoma"/>
            <family val="2"/>
          </rPr>
          <t xml:space="preserve">
Variable + fixed cost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TALLURI</author>
    <author>schopra</author>
  </authors>
  <commentList>
    <comment ref="A40" authorId="0" shapeId="0" xr:uid="{5D6B0E15-A4DF-4A73-89F0-827728899FDB}">
      <text>
        <r>
          <rPr>
            <sz val="8"/>
            <color indexed="81"/>
            <rFont val="Tahoma"/>
            <family val="2"/>
          </rPr>
          <t>TALLURI: since demand is less than supply, there would be some unsed capacity at certain plants</t>
        </r>
      </text>
    </comment>
    <comment ref="J42" authorId="1" shapeId="0" xr:uid="{8B4A0E67-AF8B-4CD7-AEC9-7BC68B200DFF}">
      <text>
        <r>
          <rPr>
            <b/>
            <sz val="8"/>
            <color indexed="81"/>
            <rFont val="Tahoma"/>
            <family val="2"/>
          </rPr>
          <t>schopra:</t>
        </r>
        <r>
          <rPr>
            <sz val="8"/>
            <color indexed="81"/>
            <rFont val="Tahoma"/>
            <family val="2"/>
          </rPr>
          <t xml:space="preserve">
Capacity - total shipped &gt;= 0</t>
        </r>
      </text>
    </comment>
    <comment ref="C44" authorId="0" shapeId="0" xr:uid="{A0B9EEF3-BEB4-475E-BFE7-6B6B7D3C1454}">
      <text>
        <r>
          <rPr>
            <sz val="8"/>
            <color indexed="81"/>
            <rFont val="Tahoma"/>
            <family val="2"/>
          </rPr>
          <t>TALLURI: Number of units shipped from N.A to N.A.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7" authorId="0" shapeId="0" xr:uid="{A4CB1029-92B1-4A2D-A208-1EBF672B3C8C}">
      <text>
        <r>
          <rPr>
            <sz val="8"/>
            <color indexed="81"/>
            <rFont val="Tahoma"/>
            <family val="2"/>
          </rPr>
          <t>TALLURI: Number of units shipped from N.A to N.A.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49" authorId="1" shapeId="0" xr:uid="{4105AFFA-71C9-4BB6-97AF-D2A969B2F690}">
      <text>
        <r>
          <rPr>
            <b/>
            <sz val="8"/>
            <color indexed="81"/>
            <rFont val="Tahoma"/>
            <family val="2"/>
          </rPr>
          <t>schopra:</t>
        </r>
        <r>
          <rPr>
            <sz val="8"/>
            <color indexed="81"/>
            <rFont val="Tahoma"/>
            <family val="2"/>
          </rPr>
          <t xml:space="preserve">
Demand - total supply = 0</t>
        </r>
      </text>
    </comment>
    <comment ref="A51" authorId="1" shapeId="0" xr:uid="{490B7A3F-1A57-4B34-A666-7273D54BE19A}">
      <text>
        <r>
          <rPr>
            <b/>
            <sz val="8"/>
            <color indexed="81"/>
            <rFont val="Tahoma"/>
            <family val="2"/>
          </rPr>
          <t>schopra:</t>
        </r>
        <r>
          <rPr>
            <sz val="8"/>
            <color indexed="81"/>
            <rFont val="Tahoma"/>
            <family val="2"/>
          </rPr>
          <t xml:space="preserve">
Variable + fixed cost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TALLURI</author>
    <author>schopra</author>
  </authors>
  <commentList>
    <comment ref="A38" authorId="0" shapeId="0" xr:uid="{A85D1481-F449-40E0-A40C-88DD614F0FD4}">
      <text>
        <r>
          <rPr>
            <sz val="8"/>
            <color indexed="81"/>
            <rFont val="Tahoma"/>
            <family val="2"/>
          </rPr>
          <t>TALLURI: since demand is less than supply, there would be some unsed capacity at certain plants</t>
        </r>
      </text>
    </comment>
    <comment ref="J40" authorId="1" shapeId="0" xr:uid="{3344258D-4003-4C8D-82F7-9101424FF21D}">
      <text>
        <r>
          <rPr>
            <b/>
            <sz val="8"/>
            <color indexed="81"/>
            <rFont val="Tahoma"/>
            <family val="2"/>
          </rPr>
          <t>schopra:</t>
        </r>
        <r>
          <rPr>
            <sz val="8"/>
            <color indexed="81"/>
            <rFont val="Tahoma"/>
            <family val="2"/>
          </rPr>
          <t xml:space="preserve">
Capacity - total shipped &gt;= 0</t>
        </r>
      </text>
    </comment>
    <comment ref="C41" authorId="0" shapeId="0" xr:uid="{5ABEB8EC-B159-4603-9EBC-98ABC070DF8A}">
      <text>
        <r>
          <rPr>
            <sz val="8"/>
            <color indexed="81"/>
            <rFont val="Tahoma"/>
            <family val="2"/>
          </rPr>
          <t>TALLURI: Number of units shipped from N.A to N.A.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4" authorId="0" shapeId="0" xr:uid="{DDE008DD-EB03-4DA2-862D-9970E0846607}">
      <text>
        <r>
          <rPr>
            <sz val="8"/>
            <color indexed="81"/>
            <rFont val="Tahoma"/>
            <family val="2"/>
          </rPr>
          <t>TALLURI: Number of units shipped from N.A to N.A.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46" authorId="1" shapeId="0" xr:uid="{B7F98BE7-6BE5-45F7-8277-5E43FB137A35}">
      <text>
        <r>
          <rPr>
            <b/>
            <sz val="8"/>
            <color indexed="81"/>
            <rFont val="Tahoma"/>
            <family val="2"/>
          </rPr>
          <t>schopra:</t>
        </r>
        <r>
          <rPr>
            <sz val="8"/>
            <color indexed="81"/>
            <rFont val="Tahoma"/>
            <family val="2"/>
          </rPr>
          <t xml:space="preserve">
Demand - total supply = 0</t>
        </r>
      </text>
    </comment>
    <comment ref="A48" authorId="1" shapeId="0" xr:uid="{AF5F4640-4286-4AC5-A55E-999BC62400E6}">
      <text>
        <r>
          <rPr>
            <b/>
            <sz val="8"/>
            <color indexed="81"/>
            <rFont val="Tahoma"/>
            <family val="2"/>
          </rPr>
          <t>schopra:</t>
        </r>
        <r>
          <rPr>
            <sz val="8"/>
            <color indexed="81"/>
            <rFont val="Tahoma"/>
            <family val="2"/>
          </rPr>
          <t xml:space="preserve">
Variable + fixed cost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TALLURI</author>
    <author>schopra</author>
  </authors>
  <commentList>
    <comment ref="A38" authorId="0" shapeId="0" xr:uid="{408A8FF2-552D-4487-B871-99004A393B11}">
      <text>
        <r>
          <rPr>
            <sz val="8"/>
            <color indexed="81"/>
            <rFont val="Tahoma"/>
            <family val="2"/>
          </rPr>
          <t>TALLURI: since demand is less than supply, there would be some unsed capacity at certain plants</t>
        </r>
      </text>
    </comment>
    <comment ref="J40" authorId="1" shapeId="0" xr:uid="{5F693A3D-90B8-469A-B7F1-9A53B1C3A459}">
      <text>
        <r>
          <rPr>
            <b/>
            <sz val="8"/>
            <color indexed="81"/>
            <rFont val="Tahoma"/>
            <family val="2"/>
          </rPr>
          <t>schopra:</t>
        </r>
        <r>
          <rPr>
            <sz val="8"/>
            <color indexed="81"/>
            <rFont val="Tahoma"/>
            <family val="2"/>
          </rPr>
          <t xml:space="preserve">
Capacity - total shipped &gt;= 0</t>
        </r>
      </text>
    </comment>
    <comment ref="C44" authorId="0" shapeId="0" xr:uid="{BB559CEF-0052-4290-B6B5-03616D744A03}">
      <text>
        <r>
          <rPr>
            <sz val="8"/>
            <color indexed="81"/>
            <rFont val="Tahoma"/>
            <family val="2"/>
          </rPr>
          <t>TALLURI: Number of units shipped from N.A to N.A.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46" authorId="1" shapeId="0" xr:uid="{FE8DDE19-9D4A-4285-A1BD-3FE580909BB0}">
      <text>
        <r>
          <rPr>
            <b/>
            <sz val="8"/>
            <color indexed="81"/>
            <rFont val="Tahoma"/>
            <family val="2"/>
          </rPr>
          <t>schopra:</t>
        </r>
        <r>
          <rPr>
            <sz val="8"/>
            <color indexed="81"/>
            <rFont val="Tahoma"/>
            <family val="2"/>
          </rPr>
          <t xml:space="preserve">
Demand - total supply = 0</t>
        </r>
      </text>
    </comment>
    <comment ref="A48" authorId="1" shapeId="0" xr:uid="{6E2F86A6-333A-45CC-90B9-0DEB4B8F8B6A}">
      <text>
        <r>
          <rPr>
            <b/>
            <sz val="8"/>
            <color indexed="81"/>
            <rFont val="Tahoma"/>
            <family val="2"/>
          </rPr>
          <t>schopra:</t>
        </r>
        <r>
          <rPr>
            <sz val="8"/>
            <color indexed="81"/>
            <rFont val="Tahoma"/>
            <family val="2"/>
          </rPr>
          <t xml:space="preserve">
Variable + fixed cost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TALLURI</author>
    <author>schopra</author>
  </authors>
  <commentList>
    <comment ref="A38" authorId="0" shapeId="0" xr:uid="{8A0F7A4B-297D-4E15-A76E-D2FE155CDF12}">
      <text>
        <r>
          <rPr>
            <sz val="8"/>
            <color indexed="81"/>
            <rFont val="Tahoma"/>
            <family val="2"/>
          </rPr>
          <t>TALLURI: since demand is less than supply, there would be some unsed capacity at certain plants</t>
        </r>
      </text>
    </comment>
    <comment ref="J40" authorId="1" shapeId="0" xr:uid="{265143FF-2995-4E32-BE53-7DA11C6325B1}">
      <text>
        <r>
          <rPr>
            <b/>
            <sz val="8"/>
            <color indexed="81"/>
            <rFont val="Tahoma"/>
            <family val="2"/>
          </rPr>
          <t>schopra:</t>
        </r>
        <r>
          <rPr>
            <sz val="8"/>
            <color indexed="81"/>
            <rFont val="Tahoma"/>
            <family val="2"/>
          </rPr>
          <t xml:space="preserve">
Capacity - total shipped &gt;= 0</t>
        </r>
      </text>
    </comment>
    <comment ref="C42" authorId="0" shapeId="0" xr:uid="{BCC56908-BABE-43CC-8A81-A6A57BEB4757}">
      <text>
        <r>
          <rPr>
            <sz val="8"/>
            <color indexed="81"/>
            <rFont val="Tahoma"/>
            <family val="2"/>
          </rPr>
          <t>TALLURI: Number of units shipped from N.A to N.A.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4" authorId="0" shapeId="0" xr:uid="{8CC80707-1ECC-46AE-82E8-C582DE35D7E5}">
      <text>
        <r>
          <rPr>
            <sz val="8"/>
            <color indexed="81"/>
            <rFont val="Tahoma"/>
            <family val="2"/>
          </rPr>
          <t>TALLURI: Number of units shipped from N.A to N.A.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46" authorId="1" shapeId="0" xr:uid="{1EFF1AC7-8BFE-456F-9EB9-DC621E8AD107}">
      <text>
        <r>
          <rPr>
            <b/>
            <sz val="8"/>
            <color indexed="81"/>
            <rFont val="Tahoma"/>
            <family val="2"/>
          </rPr>
          <t>schopra:</t>
        </r>
        <r>
          <rPr>
            <sz val="8"/>
            <color indexed="81"/>
            <rFont val="Tahoma"/>
            <family val="2"/>
          </rPr>
          <t xml:space="preserve">
Demand - total supply = 0</t>
        </r>
      </text>
    </comment>
    <comment ref="A48" authorId="1" shapeId="0" xr:uid="{BA5AD78E-910C-4965-8943-EC345A788523}">
      <text>
        <r>
          <rPr>
            <b/>
            <sz val="8"/>
            <color indexed="81"/>
            <rFont val="Tahoma"/>
            <family val="2"/>
          </rPr>
          <t>schopra:</t>
        </r>
        <r>
          <rPr>
            <sz val="8"/>
            <color indexed="81"/>
            <rFont val="Tahoma"/>
            <family val="2"/>
          </rPr>
          <t xml:space="preserve">
Variable + fixed cost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TALLURI</author>
    <author>schopra</author>
  </authors>
  <commentList>
    <comment ref="A38" authorId="0" shapeId="0" xr:uid="{86629C8E-AA39-4C84-9930-C8AEC1E0BB72}">
      <text>
        <r>
          <rPr>
            <sz val="8"/>
            <color indexed="81"/>
            <rFont val="Tahoma"/>
            <family val="2"/>
          </rPr>
          <t>TALLURI: since demand is less than supply, there would be some unsed capacity at certain plants</t>
        </r>
      </text>
    </comment>
    <comment ref="J40" authorId="1" shapeId="0" xr:uid="{B6009FF8-8931-4C36-AC1A-1CC22521624E}">
      <text>
        <r>
          <rPr>
            <b/>
            <sz val="8"/>
            <color indexed="81"/>
            <rFont val="Tahoma"/>
            <family val="2"/>
          </rPr>
          <t>schopra:</t>
        </r>
        <r>
          <rPr>
            <sz val="8"/>
            <color indexed="81"/>
            <rFont val="Tahoma"/>
            <family val="2"/>
          </rPr>
          <t xml:space="preserve">
Capacity - total shipped &gt;= 0</t>
        </r>
      </text>
    </comment>
    <comment ref="C42" authorId="0" shapeId="0" xr:uid="{CFA8BCE0-9A5E-44AC-8325-9A80A82C727F}">
      <text>
        <r>
          <rPr>
            <sz val="8"/>
            <color indexed="81"/>
            <rFont val="Tahoma"/>
            <family val="2"/>
          </rPr>
          <t>TALLURI: Number of units shipped from N.A to N.A.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4" authorId="0" shapeId="0" xr:uid="{B8F0DB54-F649-4455-B1AE-B0AAA83F28D4}">
      <text>
        <r>
          <rPr>
            <sz val="8"/>
            <color indexed="81"/>
            <rFont val="Tahoma"/>
            <family val="2"/>
          </rPr>
          <t>TALLURI: Number of units shipped from N.A to N.A.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46" authorId="1" shapeId="0" xr:uid="{574E9CD8-928B-403B-8D75-7FADF436F10A}">
      <text>
        <r>
          <rPr>
            <b/>
            <sz val="8"/>
            <color indexed="81"/>
            <rFont val="Tahoma"/>
            <family val="2"/>
          </rPr>
          <t>schopra:</t>
        </r>
        <r>
          <rPr>
            <sz val="8"/>
            <color indexed="81"/>
            <rFont val="Tahoma"/>
            <family val="2"/>
          </rPr>
          <t xml:space="preserve">
Demand - total supply = 0</t>
        </r>
      </text>
    </comment>
    <comment ref="A48" authorId="1" shapeId="0" xr:uid="{C77A292E-0280-4C38-8E81-5C130185A84E}">
      <text>
        <r>
          <rPr>
            <b/>
            <sz val="8"/>
            <color indexed="81"/>
            <rFont val="Tahoma"/>
            <family val="2"/>
          </rPr>
          <t>schopra:</t>
        </r>
        <r>
          <rPr>
            <sz val="8"/>
            <color indexed="81"/>
            <rFont val="Tahoma"/>
            <family val="2"/>
          </rPr>
          <t xml:space="preserve">
Variable + fixed cost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TALLURI</author>
    <author>schopra</author>
  </authors>
  <commentList>
    <comment ref="A38" authorId="0" shapeId="0" xr:uid="{9DF72552-1BB3-4786-8E83-13748F6384D1}">
      <text>
        <r>
          <rPr>
            <sz val="8"/>
            <color indexed="81"/>
            <rFont val="Tahoma"/>
            <family val="2"/>
          </rPr>
          <t>TALLURI: since demand is less than supply, there would be some unsed capacity at certain plants</t>
        </r>
      </text>
    </comment>
    <comment ref="J40" authorId="1" shapeId="0" xr:uid="{6A9FD575-B840-4CFE-9B8C-C83FDEA35AC0}">
      <text>
        <r>
          <rPr>
            <b/>
            <sz val="8"/>
            <color indexed="81"/>
            <rFont val="Tahoma"/>
            <family val="2"/>
          </rPr>
          <t>schopra:</t>
        </r>
        <r>
          <rPr>
            <sz val="8"/>
            <color indexed="81"/>
            <rFont val="Tahoma"/>
            <family val="2"/>
          </rPr>
          <t xml:space="preserve">
Capacity - total shipped &gt;= 0</t>
        </r>
      </text>
    </comment>
    <comment ref="C42" authorId="0" shapeId="0" xr:uid="{B1BFC8D1-2A3E-482A-B898-729092DD1DCF}">
      <text>
        <r>
          <rPr>
            <sz val="8"/>
            <color indexed="81"/>
            <rFont val="Tahoma"/>
            <family val="2"/>
          </rPr>
          <t>TALLURI: Number of units shipped from N.A to N.A.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46" authorId="1" shapeId="0" xr:uid="{F855CE18-8448-44D9-A40E-F81B8F8E22AD}">
      <text>
        <r>
          <rPr>
            <b/>
            <sz val="8"/>
            <color indexed="81"/>
            <rFont val="Tahoma"/>
            <family val="2"/>
          </rPr>
          <t>schopra:</t>
        </r>
        <r>
          <rPr>
            <sz val="8"/>
            <color indexed="81"/>
            <rFont val="Tahoma"/>
            <family val="2"/>
          </rPr>
          <t xml:space="preserve">
Demand - total supply = 0</t>
        </r>
      </text>
    </comment>
    <comment ref="A48" authorId="1" shapeId="0" xr:uid="{F2265658-670C-4791-B14E-9AB1F77C824D}">
      <text>
        <r>
          <rPr>
            <b/>
            <sz val="8"/>
            <color indexed="81"/>
            <rFont val="Tahoma"/>
            <family val="2"/>
          </rPr>
          <t>schopra:</t>
        </r>
        <r>
          <rPr>
            <sz val="8"/>
            <color indexed="81"/>
            <rFont val="Tahoma"/>
            <family val="2"/>
          </rPr>
          <t xml:space="preserve">
Variable + fixed cost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TALLURI</author>
    <author>schopra</author>
  </authors>
  <commentList>
    <comment ref="A38" authorId="0" shapeId="0" xr:uid="{4910F6F9-1ABC-494A-BE81-C68EF4D59FF4}">
      <text>
        <r>
          <rPr>
            <sz val="8"/>
            <color indexed="81"/>
            <rFont val="Tahoma"/>
            <family val="2"/>
          </rPr>
          <t>TALLURI: since demand is less than supply, there would be some unsed capacity at certain plants</t>
        </r>
      </text>
    </comment>
    <comment ref="J40" authorId="1" shapeId="0" xr:uid="{D4BF1FFB-93B2-46AA-B002-A16CF9276541}">
      <text>
        <r>
          <rPr>
            <b/>
            <sz val="8"/>
            <color indexed="81"/>
            <rFont val="Tahoma"/>
            <family val="2"/>
          </rPr>
          <t>schopra:</t>
        </r>
        <r>
          <rPr>
            <sz val="8"/>
            <color indexed="81"/>
            <rFont val="Tahoma"/>
            <family val="2"/>
          </rPr>
          <t xml:space="preserve">
Capacity - total shipped &gt;= 0</t>
        </r>
      </text>
    </comment>
    <comment ref="C42" authorId="0" shapeId="0" xr:uid="{579DD0C8-48FE-470D-BA1C-0346157203E4}">
      <text>
        <r>
          <rPr>
            <sz val="8"/>
            <color indexed="81"/>
            <rFont val="Tahoma"/>
            <family val="2"/>
          </rPr>
          <t>TALLURI: Number of units shipped from N.A to N.A.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5" authorId="0" shapeId="0" xr:uid="{70A0C75A-02CA-4A74-AA0E-5232F2ADBA01}">
      <text>
        <r>
          <rPr>
            <sz val="8"/>
            <color indexed="81"/>
            <rFont val="Tahoma"/>
            <family val="2"/>
          </rPr>
          <t>TALLURI: Number of units shipped from N.A to N.A.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46" authorId="1" shapeId="0" xr:uid="{53548D34-1FBD-4AAD-B169-810DF295DF79}">
      <text>
        <r>
          <rPr>
            <b/>
            <sz val="8"/>
            <color indexed="81"/>
            <rFont val="Tahoma"/>
            <family val="2"/>
          </rPr>
          <t>schopra:</t>
        </r>
        <r>
          <rPr>
            <sz val="8"/>
            <color indexed="81"/>
            <rFont val="Tahoma"/>
            <family val="2"/>
          </rPr>
          <t xml:space="preserve">
Demand - total supply = 0</t>
        </r>
      </text>
    </comment>
    <comment ref="A48" authorId="1" shapeId="0" xr:uid="{96A83B31-14DA-480C-AE1B-A56810D147FD}">
      <text>
        <r>
          <rPr>
            <b/>
            <sz val="8"/>
            <color indexed="81"/>
            <rFont val="Tahoma"/>
            <family val="2"/>
          </rPr>
          <t>schopra:</t>
        </r>
        <r>
          <rPr>
            <sz val="8"/>
            <color indexed="81"/>
            <rFont val="Tahoma"/>
            <family val="2"/>
          </rPr>
          <t xml:space="preserve">
Variable + fixed cost</t>
        </r>
      </text>
    </comment>
  </commentList>
</comments>
</file>

<file path=xl/sharedStrings.xml><?xml version="1.0" encoding="utf-8"?>
<sst xmlns="http://schemas.openxmlformats.org/spreadsheetml/2006/main" count="729" uniqueCount="44">
  <si>
    <t>Markets</t>
  </si>
  <si>
    <t>N. America</t>
  </si>
  <si>
    <t>S. America</t>
  </si>
  <si>
    <t>Europe (EU)</t>
  </si>
  <si>
    <t>Europe (Non EU)</t>
  </si>
  <si>
    <t>Japan</t>
  </si>
  <si>
    <t>Rest of Asia/Australia</t>
  </si>
  <si>
    <t>Africa</t>
  </si>
  <si>
    <t>Sleekfon Demand</t>
  </si>
  <si>
    <t>Sturdyfon Demand</t>
  </si>
  <si>
    <t>Import Duties (%)</t>
  </si>
  <si>
    <t>Capacity</t>
  </si>
  <si>
    <t>Fixed Cost / year</t>
  </si>
  <si>
    <t>Variable Cost / Unit</t>
  </si>
  <si>
    <t>Sleekfon</t>
  </si>
  <si>
    <t>Sturdyfon</t>
  </si>
  <si>
    <t>Rest of Asia</t>
  </si>
  <si>
    <t>Rest of Asia / Australia</t>
  </si>
  <si>
    <t>Total</t>
  </si>
  <si>
    <t>Plant Capacities and Costs</t>
  </si>
  <si>
    <t>Market Demands and Duties</t>
  </si>
  <si>
    <t>Transportation Costs</t>
  </si>
  <si>
    <t>Variable Production Costs, Transportation Costs and Duties From Plants to Markets</t>
  </si>
  <si>
    <t>Quantity Shipped</t>
  </si>
  <si>
    <t>Total Cost for Sleekfon =</t>
  </si>
  <si>
    <t>Demand</t>
  </si>
  <si>
    <t>Total Cost for Sturdyfon =</t>
  </si>
  <si>
    <t>Total Cost for merged company =</t>
  </si>
  <si>
    <t>Sturdyfon Rest of Asia</t>
  </si>
  <si>
    <t>Sleekfon Europe</t>
  </si>
  <si>
    <t>Sleekfon North America</t>
  </si>
  <si>
    <t>Sleekfon South America</t>
  </si>
  <si>
    <t>Sturdyfon Europe</t>
  </si>
  <si>
    <t>Sturdyfon North America</t>
  </si>
  <si>
    <t>After 80% savings =</t>
  </si>
  <si>
    <t>Total cost after merging =</t>
  </si>
  <si>
    <t>Cost Comparisons after shutting down one in each</t>
  </si>
  <si>
    <t>Factor</t>
  </si>
  <si>
    <t>Weight</t>
  </si>
  <si>
    <t>Cost</t>
  </si>
  <si>
    <t>Market Proximity</t>
  </si>
  <si>
    <t>Infrastructure</t>
  </si>
  <si>
    <t>Labor Cost</t>
  </si>
  <si>
    <t>Tax/Duty 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</si>
</sst>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7" formatCode="_([$$-409]* #,##0.00_);_([$$-409]* \(#,##0.00\);_([$$-409]* &quot;-&quot;??_);_(@_)"/>
  </numFmts>
  <fonts count="14" x14ac:knownFonts="1">
    <font>
      <sz val="10"/>
      <name val="Arial"/>
    </font>
    <font>
      <sz val="10"/>
      <name val="Arial"/>
      <family val="2"/>
    </font>
    <font>
      <sz val="11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i/>
      <sz val="10"/>
      <name val="Times New Roman"/>
      <family val="1"/>
    </font>
    <font>
      <b/>
      <sz val="10"/>
      <color rgb="FFFF0000"/>
      <name val="Times New Roman"/>
      <family val="1"/>
    </font>
    <font>
      <b/>
      <i/>
      <sz val="10"/>
      <color theme="3"/>
      <name val="Times New Roman"/>
      <family val="1"/>
    </font>
    <font>
      <b/>
      <sz val="11"/>
      <color theme="3"/>
      <name val="Times New Roman"/>
      <family val="1"/>
    </font>
    <font>
      <b/>
      <sz val="10"/>
      <color theme="3"/>
      <name val="Times New Roman"/>
      <family val="1"/>
    </font>
    <font>
      <sz val="10"/>
      <color theme="3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5" xfId="0" applyFont="1" applyBorder="1" applyAlignment="1">
      <alignment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6" xfId="0" applyFont="1" applyBorder="1" applyAlignment="1">
      <alignment vertical="top" wrapText="1"/>
    </xf>
    <xf numFmtId="0" fontId="2" fillId="0" borderId="6" xfId="0" applyFont="1" applyBorder="1" applyAlignment="1">
      <alignment horizontal="center" vertical="top" wrapText="1"/>
    </xf>
    <xf numFmtId="0" fontId="6" fillId="0" borderId="28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7" fillId="4" borderId="2" xfId="0" applyFont="1" applyFill="1" applyBorder="1" applyAlignment="1">
      <alignment horizontal="center" vertical="top" wrapText="1"/>
    </xf>
    <xf numFmtId="0" fontId="7" fillId="4" borderId="1" xfId="0" applyFont="1" applyFill="1" applyBorder="1" applyAlignment="1">
      <alignment horizontal="center" vertical="top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vertical="top" wrapText="1"/>
    </xf>
    <xf numFmtId="0" fontId="6" fillId="0" borderId="0" xfId="0" applyFont="1"/>
    <xf numFmtId="0" fontId="8" fillId="0" borderId="0" xfId="0" applyFont="1"/>
    <xf numFmtId="2" fontId="6" fillId="0" borderId="6" xfId="0" applyNumberFormat="1" applyFont="1" applyBorder="1"/>
    <xf numFmtId="2" fontId="6" fillId="0" borderId="24" xfId="0" applyNumberFormat="1" applyFont="1" applyBorder="1"/>
    <xf numFmtId="2" fontId="6" fillId="0" borderId="26" xfId="0" applyNumberFormat="1" applyFont="1" applyBorder="1"/>
    <xf numFmtId="2" fontId="6" fillId="0" borderId="27" xfId="0" applyNumberFormat="1" applyFont="1" applyBorder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2" fontId="6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6" fillId="0" borderId="17" xfId="0" applyNumberFormat="1" applyFont="1" applyBorder="1" applyAlignment="1">
      <alignment horizontal="center"/>
    </xf>
    <xf numFmtId="2" fontId="6" fillId="0" borderId="14" xfId="0" applyNumberFormat="1" applyFont="1" applyBorder="1" applyAlignment="1">
      <alignment horizontal="center"/>
    </xf>
    <xf numFmtId="2" fontId="6" fillId="0" borderId="15" xfId="0" applyNumberFormat="1" applyFont="1" applyBorder="1" applyAlignment="1">
      <alignment horizontal="center"/>
    </xf>
    <xf numFmtId="2" fontId="6" fillId="0" borderId="18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2" fontId="6" fillId="0" borderId="11" xfId="0" applyNumberFormat="1" applyFont="1" applyBorder="1" applyAlignment="1">
      <alignment horizontal="center"/>
    </xf>
    <xf numFmtId="2" fontId="6" fillId="0" borderId="16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/>
    </xf>
    <xf numFmtId="2" fontId="6" fillId="0" borderId="12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44" fontId="5" fillId="2" borderId="0" xfId="1" applyFont="1" applyFill="1"/>
    <xf numFmtId="44" fontId="5" fillId="2" borderId="0" xfId="0" applyNumberFormat="1" applyFont="1" applyFill="1"/>
    <xf numFmtId="0" fontId="6" fillId="0" borderId="6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2" fillId="0" borderId="1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left" vertical="center" wrapText="1"/>
    </xf>
    <xf numFmtId="0" fontId="2" fillId="0" borderId="34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7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2" fillId="0" borderId="31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0" fontId="2" fillId="0" borderId="32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7" fillId="5" borderId="2" xfId="0" applyFont="1" applyFill="1" applyBorder="1" applyAlignment="1">
      <alignment horizontal="center" vertical="top" wrapText="1"/>
    </xf>
    <xf numFmtId="0" fontId="7" fillId="5" borderId="1" xfId="0" applyFont="1" applyFill="1" applyBorder="1" applyAlignment="1">
      <alignment vertical="top" wrapText="1"/>
    </xf>
    <xf numFmtId="0" fontId="5" fillId="5" borderId="6" xfId="0" applyFont="1" applyFill="1" applyBorder="1"/>
    <xf numFmtId="0" fontId="5" fillId="5" borderId="6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 vertical="top" wrapText="1"/>
    </xf>
    <xf numFmtId="44" fontId="9" fillId="2" borderId="0" xfId="1" applyFont="1" applyFill="1"/>
    <xf numFmtId="0" fontId="9" fillId="3" borderId="0" xfId="0" applyFont="1" applyFill="1" applyAlignment="1">
      <alignment horizontal="left" vertical="center"/>
    </xf>
    <xf numFmtId="0" fontId="10" fillId="0" borderId="0" xfId="0" applyFont="1"/>
    <xf numFmtId="0" fontId="11" fillId="5" borderId="6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2" fillId="5" borderId="20" xfId="0" applyFont="1" applyFill="1" applyBorder="1" applyAlignment="1">
      <alignment horizontal="center" vertical="center"/>
    </xf>
    <xf numFmtId="0" fontId="12" fillId="5" borderId="21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 wrapText="1"/>
    </xf>
    <xf numFmtId="0" fontId="11" fillId="5" borderId="22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top" wrapText="1"/>
    </xf>
    <xf numFmtId="0" fontId="11" fillId="5" borderId="2" xfId="0" applyFont="1" applyFill="1" applyBorder="1" applyAlignment="1">
      <alignment horizontal="center" vertical="top" wrapText="1"/>
    </xf>
    <xf numFmtId="0" fontId="13" fillId="0" borderId="0" xfId="0" applyFont="1"/>
    <xf numFmtId="0" fontId="11" fillId="5" borderId="1" xfId="0" applyFont="1" applyFill="1" applyBorder="1" applyAlignment="1">
      <alignment vertical="top" wrapText="1"/>
    </xf>
    <xf numFmtId="0" fontId="11" fillId="5" borderId="2" xfId="0" applyFont="1" applyFill="1" applyBorder="1" applyAlignment="1">
      <alignment vertical="top" wrapText="1"/>
    </xf>
    <xf numFmtId="0" fontId="10" fillId="5" borderId="0" xfId="0" applyFont="1" applyFill="1"/>
    <xf numFmtId="0" fontId="13" fillId="5" borderId="0" xfId="0" applyFont="1" applyFill="1"/>
    <xf numFmtId="0" fontId="12" fillId="5" borderId="6" xfId="0" applyFont="1" applyFill="1" applyBorder="1" applyAlignment="1">
      <alignment horizontal="center"/>
    </xf>
    <xf numFmtId="0" fontId="11" fillId="5" borderId="6" xfId="0" applyFont="1" applyFill="1" applyBorder="1" applyAlignment="1">
      <alignment horizontal="center" vertical="top" wrapText="1"/>
    </xf>
    <xf numFmtId="44" fontId="12" fillId="2" borderId="0" xfId="1" applyFont="1" applyFill="1"/>
    <xf numFmtId="0" fontId="11" fillId="5" borderId="6" xfId="0" applyFont="1" applyFill="1" applyBorder="1" applyAlignment="1">
      <alignment horizontal="center" vertical="top"/>
    </xf>
    <xf numFmtId="0" fontId="11" fillId="5" borderId="6" xfId="0" applyFont="1" applyFill="1" applyBorder="1" applyAlignment="1">
      <alignment vertical="top" wrapText="1"/>
    </xf>
    <xf numFmtId="2" fontId="2" fillId="0" borderId="4" xfId="0" applyNumberFormat="1" applyFont="1" applyBorder="1" applyAlignment="1">
      <alignment vertical="top" wrapText="1"/>
    </xf>
    <xf numFmtId="0" fontId="12" fillId="5" borderId="6" xfId="0" applyFont="1" applyFill="1" applyBorder="1"/>
    <xf numFmtId="44" fontId="12" fillId="5" borderId="0" xfId="1" applyFont="1" applyFill="1"/>
    <xf numFmtId="44" fontId="12" fillId="5" borderId="0" xfId="0" applyNumberFormat="1" applyFont="1" applyFill="1"/>
    <xf numFmtId="2" fontId="2" fillId="0" borderId="4" xfId="0" applyNumberFormat="1" applyFont="1" applyBorder="1" applyAlignment="1">
      <alignment horizontal="center" vertical="top" wrapText="1"/>
    </xf>
    <xf numFmtId="0" fontId="12" fillId="5" borderId="6" xfId="0" applyFont="1" applyFill="1" applyBorder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1" fillId="5" borderId="19" xfId="0" applyFont="1" applyFill="1" applyBorder="1" applyAlignment="1">
      <alignment horizontal="center" vertical="center" wrapText="1"/>
    </xf>
    <xf numFmtId="0" fontId="12" fillId="5" borderId="30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167" fontId="6" fillId="0" borderId="29" xfId="1" applyNumberFormat="1" applyFont="1" applyBorder="1" applyAlignment="1">
      <alignment horizontal="center" vertical="center"/>
    </xf>
    <xf numFmtId="167" fontId="5" fillId="5" borderId="24" xfId="1" applyNumberFormat="1" applyFont="1" applyFill="1" applyBorder="1" applyAlignment="1">
      <alignment horizontal="center" vertical="center"/>
    </xf>
    <xf numFmtId="167" fontId="6" fillId="0" borderId="24" xfId="1" applyNumberFormat="1" applyFont="1" applyBorder="1" applyAlignment="1">
      <alignment horizontal="center" vertical="center"/>
    </xf>
    <xf numFmtId="167" fontId="6" fillId="0" borderId="27" xfId="1" applyNumberFormat="1" applyFont="1" applyBorder="1" applyAlignment="1">
      <alignment horizontal="center" vertical="center"/>
    </xf>
    <xf numFmtId="167" fontId="12" fillId="5" borderId="24" xfId="1" applyNumberFormat="1" applyFont="1" applyFill="1" applyBorder="1" applyAlignment="1">
      <alignment horizontal="center" vertical="center"/>
    </xf>
    <xf numFmtId="2" fontId="2" fillId="0" borderId="6" xfId="0" applyNumberFormat="1" applyFont="1" applyBorder="1" applyAlignment="1">
      <alignment vertical="top" wrapText="1"/>
    </xf>
    <xf numFmtId="0" fontId="5" fillId="7" borderId="0" xfId="0" applyFont="1" applyFill="1" applyAlignment="1">
      <alignment horizontal="center"/>
    </xf>
    <xf numFmtId="0" fontId="5" fillId="7" borderId="36" xfId="0" applyFont="1" applyFill="1" applyBorder="1" applyAlignment="1">
      <alignment horizontal="center"/>
    </xf>
    <xf numFmtId="44" fontId="12" fillId="6" borderId="0" xfId="1" applyFont="1" applyFill="1"/>
    <xf numFmtId="44" fontId="12" fillId="6" borderId="0" xfId="0" applyNumberFormat="1" applyFont="1" applyFill="1"/>
    <xf numFmtId="2" fontId="6" fillId="0" borderId="0" xfId="0" applyNumberFormat="1" applyFont="1"/>
    <xf numFmtId="44" fontId="5" fillId="8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opLeftCell="A13" workbookViewId="0">
      <selection activeCell="B22" sqref="B22:H28"/>
    </sheetView>
  </sheetViews>
  <sheetFormatPr defaultColWidth="9" defaultRowHeight="12.75" x14ac:dyDescent="0.2"/>
  <cols>
    <col min="1" max="1" width="19.140625" style="21" customWidth="1"/>
    <col min="2" max="2" width="11.5703125" style="21" customWidth="1"/>
    <col min="3" max="3" width="10.42578125" style="21" customWidth="1"/>
    <col min="4" max="4" width="11.7109375" style="21" customWidth="1"/>
    <col min="5" max="5" width="16" style="21" customWidth="1"/>
    <col min="6" max="6" width="9" style="21"/>
    <col min="7" max="7" width="13.85546875" style="21" customWidth="1"/>
    <col min="8" max="8" width="13.140625" style="21" bestFit="1" customWidth="1"/>
    <col min="9" max="16384" width="9" style="21"/>
  </cols>
  <sheetData>
    <row r="1" spans="1:8" x14ac:dyDescent="0.2">
      <c r="A1" s="69" t="s">
        <v>20</v>
      </c>
      <c r="B1" s="69"/>
    </row>
    <row r="3" spans="1:8" ht="37.5" customHeight="1" x14ac:dyDescent="0.2">
      <c r="A3" s="71" t="s">
        <v>0</v>
      </c>
      <c r="B3" s="71" t="s">
        <v>1</v>
      </c>
      <c r="C3" s="71" t="s">
        <v>2</v>
      </c>
      <c r="D3" s="71" t="s">
        <v>3</v>
      </c>
      <c r="E3" s="71" t="s">
        <v>4</v>
      </c>
      <c r="F3" s="71" t="s">
        <v>5</v>
      </c>
      <c r="G3" s="71" t="s">
        <v>6</v>
      </c>
      <c r="H3" s="71" t="s">
        <v>7</v>
      </c>
    </row>
    <row r="4" spans="1:8" ht="15" x14ac:dyDescent="0.2">
      <c r="A4" s="18" t="s">
        <v>8</v>
      </c>
      <c r="B4" s="18">
        <v>10</v>
      </c>
      <c r="C4" s="18">
        <v>4</v>
      </c>
      <c r="D4" s="18">
        <v>20</v>
      </c>
      <c r="E4" s="18">
        <v>3</v>
      </c>
      <c r="F4" s="18">
        <v>2</v>
      </c>
      <c r="G4" s="18">
        <v>2</v>
      </c>
      <c r="H4" s="18">
        <v>1</v>
      </c>
    </row>
    <row r="5" spans="1:8" ht="15" x14ac:dyDescent="0.2">
      <c r="A5" s="18" t="s">
        <v>9</v>
      </c>
      <c r="B5" s="18">
        <v>12</v>
      </c>
      <c r="C5" s="18">
        <v>1</v>
      </c>
      <c r="D5" s="18">
        <v>4</v>
      </c>
      <c r="E5" s="18">
        <v>8</v>
      </c>
      <c r="F5" s="18">
        <v>7</v>
      </c>
      <c r="G5" s="18">
        <v>3</v>
      </c>
      <c r="H5" s="18">
        <v>1</v>
      </c>
    </row>
    <row r="6" spans="1:8" ht="15" x14ac:dyDescent="0.2">
      <c r="A6" s="18" t="s">
        <v>18</v>
      </c>
      <c r="B6" s="18">
        <f>B4+B5</f>
        <v>22</v>
      </c>
      <c r="C6" s="18">
        <f t="shared" ref="C6:H6" si="0">C4+C5</f>
        <v>5</v>
      </c>
      <c r="D6" s="18">
        <f t="shared" si="0"/>
        <v>24</v>
      </c>
      <c r="E6" s="18">
        <f t="shared" si="0"/>
        <v>11</v>
      </c>
      <c r="F6" s="18">
        <f t="shared" si="0"/>
        <v>9</v>
      </c>
      <c r="G6" s="18">
        <f t="shared" si="0"/>
        <v>5</v>
      </c>
      <c r="H6" s="18">
        <f t="shared" si="0"/>
        <v>2</v>
      </c>
    </row>
    <row r="7" spans="1:8" ht="15" x14ac:dyDescent="0.2">
      <c r="A7" s="18" t="s">
        <v>10</v>
      </c>
      <c r="B7" s="18">
        <v>3</v>
      </c>
      <c r="C7" s="18">
        <v>20</v>
      </c>
      <c r="D7" s="18">
        <v>4</v>
      </c>
      <c r="E7" s="18">
        <v>15</v>
      </c>
      <c r="F7" s="18">
        <v>4</v>
      </c>
      <c r="G7" s="18">
        <v>22</v>
      </c>
      <c r="H7" s="18">
        <v>25</v>
      </c>
    </row>
    <row r="9" spans="1:8" ht="13.5" x14ac:dyDescent="0.25">
      <c r="A9" s="70" t="s">
        <v>19</v>
      </c>
    </row>
    <row r="10" spans="1:8" ht="13.5" thickBot="1" x14ac:dyDescent="0.25"/>
    <row r="11" spans="1:8" ht="29.25" thickBot="1" x14ac:dyDescent="0.25">
      <c r="A11" s="72"/>
      <c r="B11" s="73"/>
      <c r="C11" s="73" t="s">
        <v>11</v>
      </c>
      <c r="D11" s="73" t="s">
        <v>12</v>
      </c>
      <c r="E11" s="73" t="s">
        <v>13</v>
      </c>
    </row>
    <row r="12" spans="1:8" ht="30.75" thickBot="1" x14ac:dyDescent="0.25">
      <c r="A12" s="47" t="s">
        <v>14</v>
      </c>
      <c r="B12" s="2" t="s">
        <v>3</v>
      </c>
      <c r="C12" s="5">
        <v>20</v>
      </c>
      <c r="D12" s="5">
        <v>100</v>
      </c>
      <c r="E12" s="5">
        <v>6</v>
      </c>
    </row>
    <row r="13" spans="1:8" ht="15.75" thickBot="1" x14ac:dyDescent="0.25">
      <c r="A13" s="48"/>
      <c r="B13" s="2" t="s">
        <v>1</v>
      </c>
      <c r="C13" s="5">
        <v>20</v>
      </c>
      <c r="D13" s="5">
        <v>100</v>
      </c>
      <c r="E13" s="5">
        <v>5.5</v>
      </c>
    </row>
    <row r="14" spans="1:8" ht="15.75" thickBot="1" x14ac:dyDescent="0.25">
      <c r="A14" s="49"/>
      <c r="B14" s="2" t="s">
        <v>2</v>
      </c>
      <c r="C14" s="5">
        <v>10</v>
      </c>
      <c r="D14" s="5">
        <v>60</v>
      </c>
      <c r="E14" s="5">
        <v>5.3</v>
      </c>
    </row>
    <row r="15" spans="1:8" ht="30.75" thickBot="1" x14ac:dyDescent="0.25">
      <c r="A15" s="47" t="s">
        <v>15</v>
      </c>
      <c r="B15" s="2" t="s">
        <v>3</v>
      </c>
      <c r="C15" s="5">
        <v>20</v>
      </c>
      <c r="D15" s="5">
        <v>100</v>
      </c>
      <c r="E15" s="5">
        <v>6</v>
      </c>
    </row>
    <row r="16" spans="1:8" ht="15.75" thickBot="1" x14ac:dyDescent="0.25">
      <c r="A16" s="48"/>
      <c r="B16" s="2" t="s">
        <v>1</v>
      </c>
      <c r="C16" s="5">
        <v>20</v>
      </c>
      <c r="D16" s="5">
        <v>100</v>
      </c>
      <c r="E16" s="5">
        <v>5.5</v>
      </c>
    </row>
    <row r="17" spans="1:9" ht="15.75" thickBot="1" x14ac:dyDescent="0.25">
      <c r="A17" s="49"/>
      <c r="B17" s="2" t="s">
        <v>16</v>
      </c>
      <c r="C17" s="5">
        <v>10</v>
      </c>
      <c r="D17" s="5">
        <v>50</v>
      </c>
      <c r="E17" s="5">
        <v>5</v>
      </c>
    </row>
    <row r="19" spans="1:9" ht="13.5" x14ac:dyDescent="0.25">
      <c r="A19" s="22" t="s">
        <v>21</v>
      </c>
    </row>
    <row r="20" spans="1:9" ht="13.5" thickBot="1" x14ac:dyDescent="0.25"/>
    <row r="21" spans="1:9" ht="43.5" thickBot="1" x14ac:dyDescent="0.25">
      <c r="A21" s="72"/>
      <c r="B21" s="73" t="s">
        <v>1</v>
      </c>
      <c r="C21" s="73" t="s">
        <v>2</v>
      </c>
      <c r="D21" s="73" t="s">
        <v>3</v>
      </c>
      <c r="E21" s="73" t="s">
        <v>4</v>
      </c>
      <c r="F21" s="73" t="s">
        <v>5</v>
      </c>
      <c r="G21" s="73" t="s">
        <v>6</v>
      </c>
      <c r="H21" s="73" t="s">
        <v>7</v>
      </c>
    </row>
    <row r="22" spans="1:9" ht="15.75" thickBot="1" x14ac:dyDescent="0.25">
      <c r="A22" s="7" t="s">
        <v>1</v>
      </c>
      <c r="B22" s="94">
        <v>1</v>
      </c>
      <c r="C22" s="94">
        <v>1.5</v>
      </c>
      <c r="D22" s="94">
        <v>1.5</v>
      </c>
      <c r="E22" s="94">
        <v>1.8</v>
      </c>
      <c r="F22" s="94">
        <v>1.7</v>
      </c>
      <c r="G22" s="94">
        <v>2</v>
      </c>
      <c r="H22" s="94">
        <v>2.2000000000000002</v>
      </c>
    </row>
    <row r="23" spans="1:9" ht="15.75" thickBot="1" x14ac:dyDescent="0.25">
      <c r="A23" s="7" t="s">
        <v>2</v>
      </c>
      <c r="B23" s="94">
        <v>1.5</v>
      </c>
      <c r="C23" s="94">
        <v>1</v>
      </c>
      <c r="D23" s="94">
        <v>1.7</v>
      </c>
      <c r="E23" s="94">
        <v>2</v>
      </c>
      <c r="F23" s="94">
        <v>1.9</v>
      </c>
      <c r="G23" s="94">
        <v>2.2000000000000002</v>
      </c>
      <c r="H23" s="94">
        <v>2.2000000000000002</v>
      </c>
    </row>
    <row r="24" spans="1:9" ht="15.75" thickBot="1" x14ac:dyDescent="0.25">
      <c r="A24" s="7" t="s">
        <v>3</v>
      </c>
      <c r="B24" s="94">
        <v>1.5</v>
      </c>
      <c r="C24" s="94">
        <v>1.7</v>
      </c>
      <c r="D24" s="94">
        <v>1</v>
      </c>
      <c r="E24" s="94">
        <v>1.2</v>
      </c>
      <c r="F24" s="94">
        <v>1.8</v>
      </c>
      <c r="G24" s="94">
        <v>1.7</v>
      </c>
      <c r="H24" s="94">
        <v>1.4</v>
      </c>
    </row>
    <row r="25" spans="1:9" ht="15.75" thickBot="1" x14ac:dyDescent="0.25">
      <c r="A25" s="7" t="s">
        <v>4</v>
      </c>
      <c r="B25" s="94">
        <v>1.8</v>
      </c>
      <c r="C25" s="94">
        <v>2</v>
      </c>
      <c r="D25" s="94">
        <v>1.2</v>
      </c>
      <c r="E25" s="94">
        <v>1</v>
      </c>
      <c r="F25" s="94">
        <v>1.8</v>
      </c>
      <c r="G25" s="94">
        <v>1.6</v>
      </c>
      <c r="H25" s="94">
        <v>1.5</v>
      </c>
    </row>
    <row r="26" spans="1:9" ht="15.75" thickBot="1" x14ac:dyDescent="0.25">
      <c r="A26" s="7" t="s">
        <v>5</v>
      </c>
      <c r="B26" s="94">
        <v>1.7</v>
      </c>
      <c r="C26" s="94">
        <v>1.9</v>
      </c>
      <c r="D26" s="94">
        <v>1.8</v>
      </c>
      <c r="E26" s="94">
        <v>1.8</v>
      </c>
      <c r="F26" s="94">
        <v>1</v>
      </c>
      <c r="G26" s="94">
        <v>1.2</v>
      </c>
      <c r="H26" s="94">
        <v>1.9</v>
      </c>
    </row>
    <row r="27" spans="1:9" ht="30.75" thickBot="1" x14ac:dyDescent="0.25">
      <c r="A27" s="7" t="s">
        <v>17</v>
      </c>
      <c r="B27" s="94">
        <v>2</v>
      </c>
      <c r="C27" s="94">
        <v>2.2000000000000002</v>
      </c>
      <c r="D27" s="94">
        <v>1.7</v>
      </c>
      <c r="E27" s="94">
        <v>1.6</v>
      </c>
      <c r="F27" s="94">
        <v>1.2</v>
      </c>
      <c r="G27" s="94">
        <v>1</v>
      </c>
      <c r="H27" s="94">
        <v>1.8</v>
      </c>
    </row>
    <row r="28" spans="1:9" ht="15.75" thickBot="1" x14ac:dyDescent="0.25">
      <c r="A28" s="7" t="s">
        <v>7</v>
      </c>
      <c r="B28" s="94">
        <v>2.2000000000000002</v>
      </c>
      <c r="C28" s="94">
        <v>2.2000000000000002</v>
      </c>
      <c r="D28" s="94">
        <v>1.4</v>
      </c>
      <c r="E28" s="94">
        <v>1.5</v>
      </c>
      <c r="F28" s="94">
        <v>1.9</v>
      </c>
      <c r="G28" s="94">
        <v>1.8</v>
      </c>
      <c r="H28" s="94">
        <v>1</v>
      </c>
    </row>
    <row r="30" spans="1:9" ht="13.5" x14ac:dyDescent="0.25">
      <c r="A30" s="22" t="s">
        <v>22</v>
      </c>
    </row>
    <row r="31" spans="1:9" ht="14.25" thickBot="1" x14ac:dyDescent="0.3">
      <c r="A31" s="22"/>
    </row>
    <row r="32" spans="1:9" ht="42.75" x14ac:dyDescent="0.2">
      <c r="A32" s="74"/>
      <c r="B32" s="75"/>
      <c r="C32" s="76" t="s">
        <v>1</v>
      </c>
      <c r="D32" s="76" t="s">
        <v>2</v>
      </c>
      <c r="E32" s="76" t="s">
        <v>3</v>
      </c>
      <c r="F32" s="76" t="s">
        <v>4</v>
      </c>
      <c r="G32" s="76" t="s">
        <v>5</v>
      </c>
      <c r="H32" s="76" t="s">
        <v>6</v>
      </c>
      <c r="I32" s="77" t="s">
        <v>7</v>
      </c>
    </row>
    <row r="33" spans="1:9" ht="30" x14ac:dyDescent="0.2">
      <c r="A33" s="50" t="s">
        <v>14</v>
      </c>
      <c r="B33" s="9" t="s">
        <v>3</v>
      </c>
      <c r="C33" s="23">
        <f>$E12+B24+(B7/100)*($E$12+($D$12/$C$12)+B24)</f>
        <v>7.875</v>
      </c>
      <c r="D33" s="23">
        <f t="shared" ref="D33:I33" si="1">$E12+C24+(C7/100)*($E$12+($D$12/$C$12)+C24)</f>
        <v>10.24</v>
      </c>
      <c r="E33" s="23">
        <f>$E12+D24</f>
        <v>7</v>
      </c>
      <c r="F33" s="23">
        <f t="shared" si="1"/>
        <v>9.0299999999999994</v>
      </c>
      <c r="G33" s="23">
        <f t="shared" si="1"/>
        <v>8.3119999999999994</v>
      </c>
      <c r="H33" s="23">
        <f t="shared" si="1"/>
        <v>10.494</v>
      </c>
      <c r="I33" s="24">
        <f t="shared" si="1"/>
        <v>10.5</v>
      </c>
    </row>
    <row r="34" spans="1:9" ht="15" x14ac:dyDescent="0.2">
      <c r="A34" s="51"/>
      <c r="B34" s="9" t="s">
        <v>1</v>
      </c>
      <c r="C34" s="23">
        <f>$E13+B22</f>
        <v>6.5</v>
      </c>
      <c r="D34" s="23">
        <f t="shared" ref="D34:I34" si="2">$E13+C22+(C7/100)*($E13+($D$13/$C$13)+C22)</f>
        <v>9.4</v>
      </c>
      <c r="E34" s="23">
        <f t="shared" si="2"/>
        <v>7.48</v>
      </c>
      <c r="F34" s="23">
        <f t="shared" si="2"/>
        <v>9.1449999999999996</v>
      </c>
      <c r="G34" s="23">
        <f t="shared" si="2"/>
        <v>7.6880000000000006</v>
      </c>
      <c r="H34" s="23">
        <f t="shared" si="2"/>
        <v>10.25</v>
      </c>
      <c r="I34" s="24">
        <f t="shared" si="2"/>
        <v>10.875</v>
      </c>
    </row>
    <row r="35" spans="1:9" ht="15" x14ac:dyDescent="0.2">
      <c r="A35" s="52"/>
      <c r="B35" s="9" t="s">
        <v>2</v>
      </c>
      <c r="C35" s="23">
        <f>$E14+B23+(B7/100)*($E14+($D$14/$C$14)+B23)</f>
        <v>7.1840000000000002</v>
      </c>
      <c r="D35" s="23">
        <f>$E14+C23</f>
        <v>6.3</v>
      </c>
      <c r="E35" s="23">
        <f>$E14+D23+(D7/100)*($E14+($D$14/$C$14)+D23)</f>
        <v>7.52</v>
      </c>
      <c r="F35" s="23">
        <f>$E14+E23+(E7/100)*($E14+($D$14/$C$14)+E23)</f>
        <v>9.2949999999999999</v>
      </c>
      <c r="G35" s="23">
        <f>$E14+F23+(F7/100)*($E14+($D$14/$C$14)+F23)</f>
        <v>7.7279999999999998</v>
      </c>
      <c r="H35" s="23">
        <f>$E14+G23+(G7/100)*($E14+($D$14/$C$14)+G23)</f>
        <v>10.47</v>
      </c>
      <c r="I35" s="24">
        <f>$E14+H23+(H7/100)*($E14+($D$14/$C$14)+H23)</f>
        <v>10.875</v>
      </c>
    </row>
    <row r="36" spans="1:9" ht="30" x14ac:dyDescent="0.2">
      <c r="A36" s="50" t="s">
        <v>15</v>
      </c>
      <c r="B36" s="9" t="s">
        <v>3</v>
      </c>
      <c r="C36" s="23">
        <f>$E15+B24+(B7/100)*($E$15+($D$15/$C$15)+B24)</f>
        <v>7.875</v>
      </c>
      <c r="D36" s="23">
        <f t="shared" ref="D36:I36" si="3">$E15+C24+(C7/100)*($E$15+($D$15/$C$15)+C24)</f>
        <v>10.24</v>
      </c>
      <c r="E36" s="23">
        <f>$E15+D24</f>
        <v>7</v>
      </c>
      <c r="F36" s="23">
        <f t="shared" si="3"/>
        <v>9.0299999999999994</v>
      </c>
      <c r="G36" s="23">
        <f t="shared" si="3"/>
        <v>8.3119999999999994</v>
      </c>
      <c r="H36" s="23">
        <f t="shared" si="3"/>
        <v>10.494</v>
      </c>
      <c r="I36" s="24">
        <f t="shared" si="3"/>
        <v>10.5</v>
      </c>
    </row>
    <row r="37" spans="1:9" ht="15" x14ac:dyDescent="0.2">
      <c r="A37" s="51"/>
      <c r="B37" s="9" t="s">
        <v>1</v>
      </c>
      <c r="C37" s="23">
        <f>$E16+B22</f>
        <v>6.5</v>
      </c>
      <c r="D37" s="23">
        <f t="shared" ref="D37:I37" si="4">$E16+C22+(C7/100)*($E16+($D$16/$C$16)+C22)</f>
        <v>9.4</v>
      </c>
      <c r="E37" s="23">
        <f t="shared" si="4"/>
        <v>7.48</v>
      </c>
      <c r="F37" s="23">
        <f t="shared" si="4"/>
        <v>9.1449999999999996</v>
      </c>
      <c r="G37" s="23">
        <f t="shared" si="4"/>
        <v>7.6880000000000006</v>
      </c>
      <c r="H37" s="23">
        <f t="shared" si="4"/>
        <v>10.25</v>
      </c>
      <c r="I37" s="24">
        <f t="shared" si="4"/>
        <v>10.875</v>
      </c>
    </row>
    <row r="38" spans="1:9" ht="15.75" thickBot="1" x14ac:dyDescent="0.25">
      <c r="A38" s="53"/>
      <c r="B38" s="20" t="s">
        <v>16</v>
      </c>
      <c r="C38" s="25">
        <f>$E17+B27+(B7/100)*($E17+($D$17/$C$17)+B27)</f>
        <v>7.36</v>
      </c>
      <c r="D38" s="25">
        <f t="shared" ref="D38:I38" si="5">$E17+C27+(C7/100)*($E17+($D$17/$C$17)+C27)</f>
        <v>9.64</v>
      </c>
      <c r="E38" s="25">
        <f t="shared" si="5"/>
        <v>7.1680000000000001</v>
      </c>
      <c r="F38" s="25">
        <f t="shared" si="5"/>
        <v>8.34</v>
      </c>
      <c r="G38" s="25">
        <f t="shared" si="5"/>
        <v>6.6479999999999997</v>
      </c>
      <c r="H38" s="25">
        <f>$E17+G27</f>
        <v>6</v>
      </c>
      <c r="I38" s="26">
        <f t="shared" si="5"/>
        <v>9.75</v>
      </c>
    </row>
  </sheetData>
  <mergeCells count="5">
    <mergeCell ref="A12:A14"/>
    <mergeCell ref="A15:A17"/>
    <mergeCell ref="A33:A35"/>
    <mergeCell ref="A36:A38"/>
    <mergeCell ref="A1:B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A8548-D9EE-43E3-B115-6FF0BEB24F07}">
  <dimension ref="A1:J49"/>
  <sheetViews>
    <sheetView topLeftCell="A16" zoomScale="95" zoomScaleNormal="78" workbookViewId="0">
      <selection activeCell="B21" sqref="B21:H27"/>
    </sheetView>
  </sheetViews>
  <sheetFormatPr defaultColWidth="9" defaultRowHeight="12.75" x14ac:dyDescent="0.2"/>
  <cols>
    <col min="1" max="1" width="20.28515625" style="21" customWidth="1"/>
    <col min="2" max="2" width="11.7109375" style="21" customWidth="1"/>
    <col min="3" max="3" width="9" style="21"/>
    <col min="4" max="4" width="10" style="21" bestFit="1" customWidth="1"/>
    <col min="5" max="6" width="9" style="21"/>
    <col min="7" max="7" width="14" style="21" customWidth="1"/>
    <col min="8" max="8" width="13.7109375" style="21" customWidth="1"/>
    <col min="9" max="16384" width="9" style="21"/>
  </cols>
  <sheetData>
    <row r="1" spans="1:8" x14ac:dyDescent="0.2">
      <c r="A1" s="55" t="s">
        <v>20</v>
      </c>
      <c r="B1" s="55"/>
      <c r="C1" s="55"/>
    </row>
    <row r="3" spans="1:8" ht="42.75" x14ac:dyDescent="0.2">
      <c r="A3" s="71" t="s">
        <v>0</v>
      </c>
      <c r="B3" s="71" t="s">
        <v>1</v>
      </c>
      <c r="C3" s="71" t="s">
        <v>2</v>
      </c>
      <c r="D3" s="71" t="s">
        <v>3</v>
      </c>
      <c r="E3" s="71" t="s">
        <v>4</v>
      </c>
      <c r="F3" s="71" t="s">
        <v>5</v>
      </c>
      <c r="G3" s="71" t="s">
        <v>6</v>
      </c>
      <c r="H3" s="71" t="s">
        <v>7</v>
      </c>
    </row>
    <row r="4" spans="1:8" ht="15" x14ac:dyDescent="0.2">
      <c r="A4" s="9" t="s">
        <v>8</v>
      </c>
      <c r="B4" s="18">
        <f>data!B4</f>
        <v>10</v>
      </c>
      <c r="C4" s="18">
        <f>data!C4</f>
        <v>4</v>
      </c>
      <c r="D4" s="18">
        <f>data!D4</f>
        <v>20</v>
      </c>
      <c r="E4" s="18">
        <f>data!E4</f>
        <v>3</v>
      </c>
      <c r="F4" s="18">
        <f>data!F4</f>
        <v>2</v>
      </c>
      <c r="G4" s="18">
        <f>data!G4</f>
        <v>2</v>
      </c>
      <c r="H4" s="18">
        <f>data!H4</f>
        <v>1</v>
      </c>
    </row>
    <row r="5" spans="1:8" ht="15" x14ac:dyDescent="0.2">
      <c r="A5" s="9" t="s">
        <v>9</v>
      </c>
      <c r="B5" s="18">
        <f>data!B5</f>
        <v>12</v>
      </c>
      <c r="C5" s="18">
        <f>data!C5</f>
        <v>1</v>
      </c>
      <c r="D5" s="18">
        <f>data!D5</f>
        <v>4</v>
      </c>
      <c r="E5" s="18">
        <f>data!E5</f>
        <v>8</v>
      </c>
      <c r="F5" s="18">
        <f>data!F5</f>
        <v>7</v>
      </c>
      <c r="G5" s="18">
        <f>data!G5</f>
        <v>3</v>
      </c>
      <c r="H5" s="18">
        <f>data!H5</f>
        <v>1</v>
      </c>
    </row>
    <row r="6" spans="1:8" ht="15" x14ac:dyDescent="0.2">
      <c r="A6" s="9" t="s">
        <v>18</v>
      </c>
      <c r="B6" s="18">
        <f t="shared" ref="B6:H6" si="0">B4+B5</f>
        <v>22</v>
      </c>
      <c r="C6" s="18">
        <f t="shared" si="0"/>
        <v>5</v>
      </c>
      <c r="D6" s="18">
        <f t="shared" si="0"/>
        <v>24</v>
      </c>
      <c r="E6" s="18">
        <f t="shared" si="0"/>
        <v>11</v>
      </c>
      <c r="F6" s="18">
        <f t="shared" si="0"/>
        <v>9</v>
      </c>
      <c r="G6" s="18">
        <f t="shared" si="0"/>
        <v>5</v>
      </c>
      <c r="H6" s="18">
        <f t="shared" si="0"/>
        <v>2</v>
      </c>
    </row>
    <row r="7" spans="1:8" ht="15" x14ac:dyDescent="0.2">
      <c r="A7" s="9" t="s">
        <v>10</v>
      </c>
      <c r="B7" s="18">
        <f>data!B7</f>
        <v>3</v>
      </c>
      <c r="C7" s="18">
        <f>data!C7</f>
        <v>20</v>
      </c>
      <c r="D7" s="18">
        <f>data!D7</f>
        <v>4</v>
      </c>
      <c r="E7" s="18">
        <f>data!E7</f>
        <v>15</v>
      </c>
      <c r="F7" s="18">
        <f>data!F7</f>
        <v>4</v>
      </c>
      <c r="G7" s="18">
        <f>data!G7</f>
        <v>22</v>
      </c>
      <c r="H7" s="18">
        <f>data!H7</f>
        <v>25</v>
      </c>
    </row>
    <row r="9" spans="1:8" ht="13.5" x14ac:dyDescent="0.25">
      <c r="A9" s="22" t="s">
        <v>19</v>
      </c>
    </row>
    <row r="11" spans="1:8" ht="42.75" x14ac:dyDescent="0.2">
      <c r="A11" s="71"/>
      <c r="B11" s="71"/>
      <c r="C11" s="71" t="s">
        <v>11</v>
      </c>
      <c r="D11" s="71" t="s">
        <v>12</v>
      </c>
      <c r="E11" s="71" t="s">
        <v>13</v>
      </c>
    </row>
    <row r="12" spans="1:8" ht="30" x14ac:dyDescent="0.2">
      <c r="A12" s="60" t="s">
        <v>14</v>
      </c>
      <c r="B12" s="9" t="s">
        <v>3</v>
      </c>
      <c r="C12" s="18">
        <f>data!C12</f>
        <v>20</v>
      </c>
      <c r="D12" s="18">
        <f>data!D12</f>
        <v>100</v>
      </c>
      <c r="E12" s="18">
        <f>data!E12</f>
        <v>6</v>
      </c>
    </row>
    <row r="13" spans="1:8" ht="15" x14ac:dyDescent="0.2">
      <c r="A13" s="61"/>
      <c r="B13" s="9" t="s">
        <v>1</v>
      </c>
      <c r="C13" s="18">
        <f>data!C13</f>
        <v>20</v>
      </c>
      <c r="D13" s="18">
        <f>data!D13</f>
        <v>100</v>
      </c>
      <c r="E13" s="18">
        <f>data!E13</f>
        <v>5.5</v>
      </c>
    </row>
    <row r="14" spans="1:8" ht="15" x14ac:dyDescent="0.2">
      <c r="A14" s="62"/>
      <c r="B14" s="9" t="s">
        <v>2</v>
      </c>
      <c r="C14" s="18">
        <f>data!C14</f>
        <v>10</v>
      </c>
      <c r="D14" s="18">
        <f>data!D14</f>
        <v>60</v>
      </c>
      <c r="E14" s="18">
        <f>data!E14</f>
        <v>5.3</v>
      </c>
    </row>
    <row r="15" spans="1:8" ht="30" x14ac:dyDescent="0.2">
      <c r="A15" s="57" t="s">
        <v>15</v>
      </c>
      <c r="B15" s="9" t="s">
        <v>3</v>
      </c>
      <c r="C15" s="18">
        <f>data!C15</f>
        <v>20</v>
      </c>
      <c r="D15" s="18">
        <f>data!D15</f>
        <v>100</v>
      </c>
      <c r="E15" s="18">
        <f>data!E15</f>
        <v>6</v>
      </c>
    </row>
    <row r="16" spans="1:8" ht="15" x14ac:dyDescent="0.2">
      <c r="A16" s="57"/>
      <c r="B16" s="9" t="s">
        <v>16</v>
      </c>
      <c r="C16" s="18">
        <f>data!C17</f>
        <v>10</v>
      </c>
      <c r="D16" s="18">
        <f>data!D17</f>
        <v>50</v>
      </c>
      <c r="E16" s="18">
        <f>data!E17</f>
        <v>5</v>
      </c>
    </row>
    <row r="17" spans="1:9" x14ac:dyDescent="0.2">
      <c r="C17" s="28"/>
      <c r="D17" s="28"/>
      <c r="E17" s="28"/>
    </row>
    <row r="18" spans="1:9" ht="13.5" x14ac:dyDescent="0.25">
      <c r="A18" s="22" t="s">
        <v>21</v>
      </c>
    </row>
    <row r="20" spans="1:9" ht="42.75" x14ac:dyDescent="0.2">
      <c r="A20" s="71"/>
      <c r="B20" s="71" t="s">
        <v>1</v>
      </c>
      <c r="C20" s="71" t="s">
        <v>2</v>
      </c>
      <c r="D20" s="71" t="s">
        <v>3</v>
      </c>
      <c r="E20" s="71" t="s">
        <v>4</v>
      </c>
      <c r="F20" s="71" t="s">
        <v>5</v>
      </c>
      <c r="G20" s="71" t="s">
        <v>6</v>
      </c>
      <c r="H20" s="71" t="s">
        <v>7</v>
      </c>
    </row>
    <row r="21" spans="1:9" ht="15" x14ac:dyDescent="0.2">
      <c r="A21" s="9" t="s">
        <v>1</v>
      </c>
      <c r="B21" s="105">
        <f>data!B22</f>
        <v>1</v>
      </c>
      <c r="C21" s="105">
        <f>data!C22</f>
        <v>1.5</v>
      </c>
      <c r="D21" s="105">
        <f>data!D22</f>
        <v>1.5</v>
      </c>
      <c r="E21" s="105">
        <f>data!E22</f>
        <v>1.8</v>
      </c>
      <c r="F21" s="105">
        <f>data!F22</f>
        <v>1.7</v>
      </c>
      <c r="G21" s="105">
        <f>data!G22</f>
        <v>2</v>
      </c>
      <c r="H21" s="105">
        <f>data!H22</f>
        <v>2.2000000000000002</v>
      </c>
    </row>
    <row r="22" spans="1:9" ht="15" x14ac:dyDescent="0.2">
      <c r="A22" s="9" t="s">
        <v>2</v>
      </c>
      <c r="B22" s="105">
        <f>data!B23</f>
        <v>1.5</v>
      </c>
      <c r="C22" s="105">
        <f>data!C23</f>
        <v>1</v>
      </c>
      <c r="D22" s="105">
        <f>data!D23</f>
        <v>1.7</v>
      </c>
      <c r="E22" s="105">
        <f>data!E23</f>
        <v>2</v>
      </c>
      <c r="F22" s="105">
        <f>data!F23</f>
        <v>1.9</v>
      </c>
      <c r="G22" s="105">
        <f>data!G23</f>
        <v>2.2000000000000002</v>
      </c>
      <c r="H22" s="105">
        <f>data!H23</f>
        <v>2.2000000000000002</v>
      </c>
    </row>
    <row r="23" spans="1:9" ht="15" x14ac:dyDescent="0.2">
      <c r="A23" s="9" t="s">
        <v>3</v>
      </c>
      <c r="B23" s="105">
        <f>data!B24</f>
        <v>1.5</v>
      </c>
      <c r="C23" s="105">
        <f>data!C24</f>
        <v>1.7</v>
      </c>
      <c r="D23" s="105">
        <f>data!D24</f>
        <v>1</v>
      </c>
      <c r="E23" s="105">
        <f>data!E24</f>
        <v>1.2</v>
      </c>
      <c r="F23" s="105">
        <f>data!F24</f>
        <v>1.8</v>
      </c>
      <c r="G23" s="105">
        <f>data!G24</f>
        <v>1.7</v>
      </c>
      <c r="H23" s="105">
        <f>data!H24</f>
        <v>1.4</v>
      </c>
    </row>
    <row r="24" spans="1:9" ht="15" x14ac:dyDescent="0.2">
      <c r="A24" s="9" t="s">
        <v>4</v>
      </c>
      <c r="B24" s="105">
        <f>data!B25</f>
        <v>1.8</v>
      </c>
      <c r="C24" s="105">
        <f>data!C25</f>
        <v>2</v>
      </c>
      <c r="D24" s="105">
        <f>data!D25</f>
        <v>1.2</v>
      </c>
      <c r="E24" s="105">
        <f>data!E25</f>
        <v>1</v>
      </c>
      <c r="F24" s="105">
        <f>data!F25</f>
        <v>1.8</v>
      </c>
      <c r="G24" s="105">
        <f>data!G25</f>
        <v>1.6</v>
      </c>
      <c r="H24" s="105">
        <f>data!H25</f>
        <v>1.5</v>
      </c>
    </row>
    <row r="25" spans="1:9" ht="15" x14ac:dyDescent="0.2">
      <c r="A25" s="9" t="s">
        <v>5</v>
      </c>
      <c r="B25" s="105">
        <f>data!B26</f>
        <v>1.7</v>
      </c>
      <c r="C25" s="105">
        <f>data!C26</f>
        <v>1.9</v>
      </c>
      <c r="D25" s="105">
        <f>data!D26</f>
        <v>1.8</v>
      </c>
      <c r="E25" s="105">
        <f>data!E26</f>
        <v>1.8</v>
      </c>
      <c r="F25" s="105">
        <f>data!F26</f>
        <v>1</v>
      </c>
      <c r="G25" s="105">
        <f>data!G26</f>
        <v>1.2</v>
      </c>
      <c r="H25" s="105">
        <f>data!H26</f>
        <v>1.9</v>
      </c>
    </row>
    <row r="26" spans="1:9" ht="30" x14ac:dyDescent="0.2">
      <c r="A26" s="9" t="s">
        <v>17</v>
      </c>
      <c r="B26" s="105">
        <f>data!B27</f>
        <v>2</v>
      </c>
      <c r="C26" s="105">
        <f>data!C27</f>
        <v>2.2000000000000002</v>
      </c>
      <c r="D26" s="105">
        <f>data!D27</f>
        <v>1.7</v>
      </c>
      <c r="E26" s="105">
        <f>data!E27</f>
        <v>1.6</v>
      </c>
      <c r="F26" s="105">
        <f>data!F27</f>
        <v>1.2</v>
      </c>
      <c r="G26" s="105">
        <f>data!G27</f>
        <v>1</v>
      </c>
      <c r="H26" s="105">
        <f>data!H27</f>
        <v>1.8</v>
      </c>
    </row>
    <row r="27" spans="1:9" ht="15" x14ac:dyDescent="0.2">
      <c r="A27" s="9" t="s">
        <v>7</v>
      </c>
      <c r="B27" s="105">
        <f>data!B28</f>
        <v>2.2000000000000002</v>
      </c>
      <c r="C27" s="105">
        <f>data!C28</f>
        <v>2.2000000000000002</v>
      </c>
      <c r="D27" s="105">
        <f>data!D28</f>
        <v>1.4</v>
      </c>
      <c r="E27" s="105">
        <f>data!E28</f>
        <v>1.5</v>
      </c>
      <c r="F27" s="105">
        <f>data!F28</f>
        <v>1.9</v>
      </c>
      <c r="G27" s="105">
        <f>data!G28</f>
        <v>1.8</v>
      </c>
      <c r="H27" s="105">
        <f>data!H28</f>
        <v>1</v>
      </c>
    </row>
    <row r="29" spans="1:9" ht="13.5" x14ac:dyDescent="0.25">
      <c r="A29" s="22" t="s">
        <v>22</v>
      </c>
    </row>
    <row r="30" spans="1:9" ht="14.25" thickBot="1" x14ac:dyDescent="0.3">
      <c r="A30" s="22"/>
    </row>
    <row r="31" spans="1:9" ht="43.5" thickBot="1" x14ac:dyDescent="0.25">
      <c r="A31" s="96"/>
      <c r="B31" s="96"/>
      <c r="C31" s="72" t="s">
        <v>1</v>
      </c>
      <c r="D31" s="73" t="s">
        <v>2</v>
      </c>
      <c r="E31" s="73" t="s">
        <v>3</v>
      </c>
      <c r="F31" s="73" t="s">
        <v>4</v>
      </c>
      <c r="G31" s="73" t="s">
        <v>5</v>
      </c>
      <c r="H31" s="73" t="s">
        <v>6</v>
      </c>
      <c r="I31" s="73" t="s">
        <v>7</v>
      </c>
    </row>
    <row r="32" spans="1:9" ht="30.75" thickBot="1" x14ac:dyDescent="0.25">
      <c r="A32" s="48" t="s">
        <v>14</v>
      </c>
      <c r="B32" s="6" t="s">
        <v>3</v>
      </c>
      <c r="C32" s="31">
        <f>$E12+B23+(B7/100)*($E$12+($D$12/$C$12)+B23)</f>
        <v>7.875</v>
      </c>
      <c r="D32" s="32">
        <f>$E12+C23+(C7/100)*($E$12+($D$12/$C$12)+C23)</f>
        <v>10.24</v>
      </c>
      <c r="E32" s="32">
        <f>$E12+D23</f>
        <v>7</v>
      </c>
      <c r="F32" s="32">
        <f>$E12+E23+(E7/100)*($E$12+($D$12/$C$12)+E23)</f>
        <v>9.0299999999999994</v>
      </c>
      <c r="G32" s="32">
        <f>$E12+F23+(F7/100)*($E$12+($D$12/$C$12)+F23)</f>
        <v>8.3119999999999994</v>
      </c>
      <c r="H32" s="32">
        <f>$E12+G23+(G7/100)*($E$12+($D$12/$C$12)+G23)</f>
        <v>10.494</v>
      </c>
      <c r="I32" s="32">
        <f>$E12+H23+(H7/100)*($E$12+($D$12/$C$12)+H23)</f>
        <v>10.5</v>
      </c>
    </row>
    <row r="33" spans="1:10" ht="15.75" thickBot="1" x14ac:dyDescent="0.25">
      <c r="A33" s="48"/>
      <c r="B33" s="7" t="s">
        <v>1</v>
      </c>
      <c r="C33" s="33">
        <f>$E13+B21</f>
        <v>6.5</v>
      </c>
      <c r="D33" s="29">
        <f t="shared" ref="D33:I33" si="1">$E13+C21+(C7/100)*($E13+($D$13/$C$13)+C21)</f>
        <v>9.4</v>
      </c>
      <c r="E33" s="29">
        <f t="shared" si="1"/>
        <v>7.48</v>
      </c>
      <c r="F33" s="29">
        <f t="shared" si="1"/>
        <v>9.1449999999999996</v>
      </c>
      <c r="G33" s="29">
        <f t="shared" si="1"/>
        <v>7.6880000000000006</v>
      </c>
      <c r="H33" s="29">
        <f t="shared" si="1"/>
        <v>10.25</v>
      </c>
      <c r="I33" s="29">
        <f t="shared" si="1"/>
        <v>10.875</v>
      </c>
    </row>
    <row r="34" spans="1:10" ht="15.75" thickBot="1" x14ac:dyDescent="0.25">
      <c r="A34" s="49"/>
      <c r="B34" s="7" t="s">
        <v>2</v>
      </c>
      <c r="C34" s="33">
        <f>$E14+B22+(B7/100)*($E14+($D$14/$C$14)+B22)</f>
        <v>7.1840000000000002</v>
      </c>
      <c r="D34" s="29">
        <f>$E14+C22</f>
        <v>6.3</v>
      </c>
      <c r="E34" s="29">
        <f>$E14+D22+(D7/100)*($E14+($D$14/$C$14)+D22)</f>
        <v>7.52</v>
      </c>
      <c r="F34" s="29">
        <f>$E14+E22+(E7/100)*($E14+($D$14/$C$14)+E22)</f>
        <v>9.2949999999999999</v>
      </c>
      <c r="G34" s="29">
        <f>$E14+F22+(F7/100)*($E14+($D$14/$C$14)+F22)</f>
        <v>7.7279999999999998</v>
      </c>
      <c r="H34" s="29">
        <f>$E14+G22+(G7/100)*($E14+($D$14/$C$14)+G22)</f>
        <v>10.47</v>
      </c>
      <c r="I34" s="29">
        <f>$E14+H22+(H7/100)*($E14+($D$14/$C$14)+H22)</f>
        <v>10.875</v>
      </c>
    </row>
    <row r="35" spans="1:10" ht="30.75" thickBot="1" x14ac:dyDescent="0.25">
      <c r="A35" s="47" t="s">
        <v>15</v>
      </c>
      <c r="B35" s="7" t="s">
        <v>3</v>
      </c>
      <c r="C35" s="33">
        <f>$E15+B23+(B7/100)*($E$15+($D$15/$C$15)+B23)</f>
        <v>7.875</v>
      </c>
      <c r="D35" s="29">
        <f>$E15+C23+(C7/100)*($E$15+($D$15/$C$15)+C23)</f>
        <v>10.24</v>
      </c>
      <c r="E35" s="29">
        <f>$E15+D23</f>
        <v>7</v>
      </c>
      <c r="F35" s="29">
        <f>$E15+E23+(E7/100)*($E$15+($D$15/$C$15)+E23)</f>
        <v>9.0299999999999994</v>
      </c>
      <c r="G35" s="29">
        <f>$E15+F23+(F7/100)*($E$15+($D$15/$C$15)+F23)</f>
        <v>8.3119999999999994</v>
      </c>
      <c r="H35" s="29">
        <f>$E15+G23+(G7/100)*($E$15+($D$15/$C$15)+G23)</f>
        <v>10.494</v>
      </c>
      <c r="I35" s="29">
        <f>$E15+H23+(H7/100)*($E$15+($D$15/$C$15)+H23)</f>
        <v>10.5</v>
      </c>
    </row>
    <row r="36" spans="1:10" ht="15.75" thickBot="1" x14ac:dyDescent="0.25">
      <c r="A36" s="49"/>
      <c r="B36" s="7" t="s">
        <v>16</v>
      </c>
      <c r="C36" s="33">
        <f>$E16+B26+(B7/100)*($E16+($D$16/$C$16)+B26)</f>
        <v>7.36</v>
      </c>
      <c r="D36" s="29">
        <f>$E16+C26+(C7/100)*($E16+($D$16/$C$16)+C26)</f>
        <v>9.64</v>
      </c>
      <c r="E36" s="29">
        <f>$E16+D26+(D7/100)*($E16+($D$16/$C$16)+D26)</f>
        <v>7.1680000000000001</v>
      </c>
      <c r="F36" s="29">
        <f>$E16+E26+(E7/100)*($E16+($D$16/$C$16)+E26)</f>
        <v>8.34</v>
      </c>
      <c r="G36" s="29">
        <f>$E16+F26+(F7/100)*($E16+($D$16/$C$16)+F26)</f>
        <v>6.6479999999999997</v>
      </c>
      <c r="H36" s="29">
        <f>$E16+G26</f>
        <v>6</v>
      </c>
      <c r="I36" s="29">
        <f>$E16+H26+(H7/100)*($E16+($D$16/$C$16)+H26)</f>
        <v>9.75</v>
      </c>
    </row>
    <row r="38" spans="1:10" ht="13.5" x14ac:dyDescent="0.25">
      <c r="A38" s="22" t="s">
        <v>23</v>
      </c>
    </row>
    <row r="39" spans="1:10" ht="13.5" thickBot="1" x14ac:dyDescent="0.25"/>
    <row r="40" spans="1:10" ht="43.5" thickBot="1" x14ac:dyDescent="0.25">
      <c r="A40" s="96"/>
      <c r="B40" s="96"/>
      <c r="C40" s="72" t="s">
        <v>1</v>
      </c>
      <c r="D40" s="73" t="s">
        <v>2</v>
      </c>
      <c r="E40" s="73" t="s">
        <v>3</v>
      </c>
      <c r="F40" s="73" t="s">
        <v>4</v>
      </c>
      <c r="G40" s="73" t="s">
        <v>5</v>
      </c>
      <c r="H40" s="73" t="s">
        <v>6</v>
      </c>
      <c r="I40" s="97" t="s">
        <v>7</v>
      </c>
      <c r="J40" s="72" t="s">
        <v>11</v>
      </c>
    </row>
    <row r="41" spans="1:10" ht="30.75" thickBot="1" x14ac:dyDescent="0.25">
      <c r="A41" s="47" t="s">
        <v>14</v>
      </c>
      <c r="B41" s="3" t="s">
        <v>3</v>
      </c>
      <c r="C41" s="31">
        <v>0</v>
      </c>
      <c r="D41" s="32">
        <v>0</v>
      </c>
      <c r="E41" s="32">
        <v>8</v>
      </c>
      <c r="F41" s="32">
        <v>8</v>
      </c>
      <c r="G41" s="32">
        <v>1</v>
      </c>
      <c r="H41" s="32">
        <v>0</v>
      </c>
      <c r="I41" s="34">
        <v>1</v>
      </c>
      <c r="J41" s="35">
        <f>C12-SUM(C41:I41)</f>
        <v>2</v>
      </c>
    </row>
    <row r="42" spans="1:10" ht="15.75" thickBot="1" x14ac:dyDescent="0.25">
      <c r="A42" s="48"/>
      <c r="B42" s="5" t="s">
        <v>1</v>
      </c>
      <c r="C42" s="33">
        <v>20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36">
        <v>0</v>
      </c>
      <c r="J42" s="35">
        <f>C13-SUM(C42:I42)</f>
        <v>0</v>
      </c>
    </row>
    <row r="43" spans="1:10" ht="15.75" thickBot="1" x14ac:dyDescent="0.25">
      <c r="A43" s="49"/>
      <c r="B43" s="5" t="s">
        <v>2</v>
      </c>
      <c r="C43" s="37">
        <v>2</v>
      </c>
      <c r="D43" s="38">
        <v>5</v>
      </c>
      <c r="E43" s="38">
        <v>0</v>
      </c>
      <c r="F43" s="38">
        <v>0</v>
      </c>
      <c r="G43" s="38">
        <v>3</v>
      </c>
      <c r="H43" s="38">
        <v>0</v>
      </c>
      <c r="I43" s="39">
        <v>0</v>
      </c>
      <c r="J43" s="40">
        <f>C14-SUM(C43:I43)</f>
        <v>0</v>
      </c>
    </row>
    <row r="44" spans="1:10" ht="30.75" thickBot="1" x14ac:dyDescent="0.25">
      <c r="A44" s="47" t="s">
        <v>15</v>
      </c>
      <c r="B44" s="3" t="s">
        <v>3</v>
      </c>
      <c r="C44" s="31">
        <v>0</v>
      </c>
      <c r="D44" s="32">
        <v>0</v>
      </c>
      <c r="E44" s="32">
        <v>16</v>
      </c>
      <c r="F44" s="32">
        <v>3</v>
      </c>
      <c r="G44" s="32">
        <v>0</v>
      </c>
      <c r="H44" s="32">
        <v>0</v>
      </c>
      <c r="I44" s="34">
        <v>1</v>
      </c>
      <c r="J44" s="35">
        <f>C15-SUM(C44:I44)</f>
        <v>0</v>
      </c>
    </row>
    <row r="45" spans="1:10" ht="15.75" thickBot="1" x14ac:dyDescent="0.25">
      <c r="A45" s="49"/>
      <c r="B45" s="7" t="s">
        <v>16</v>
      </c>
      <c r="C45" s="37">
        <v>0</v>
      </c>
      <c r="D45" s="38">
        <v>0</v>
      </c>
      <c r="E45" s="38">
        <v>0</v>
      </c>
      <c r="F45" s="38">
        <v>0</v>
      </c>
      <c r="G45" s="38">
        <v>5</v>
      </c>
      <c r="H45" s="38">
        <v>5</v>
      </c>
      <c r="I45" s="39">
        <v>0</v>
      </c>
      <c r="J45" s="40">
        <f>C16-SUM(C45:I45)</f>
        <v>0</v>
      </c>
    </row>
    <row r="46" spans="1:10" ht="15.75" thickBot="1" x14ac:dyDescent="0.25">
      <c r="A46" s="4"/>
      <c r="B46" s="8" t="s">
        <v>25</v>
      </c>
      <c r="C46" s="41">
        <f t="shared" ref="C46:I46" si="2">B6-SUM(C41:C45)</f>
        <v>0</v>
      </c>
      <c r="D46" s="41">
        <f t="shared" si="2"/>
        <v>0</v>
      </c>
      <c r="E46" s="41">
        <f t="shared" si="2"/>
        <v>0</v>
      </c>
      <c r="F46" s="41">
        <f t="shared" si="2"/>
        <v>0</v>
      </c>
      <c r="G46" s="41">
        <f t="shared" si="2"/>
        <v>0</v>
      </c>
      <c r="H46" s="41">
        <f t="shared" si="2"/>
        <v>0</v>
      </c>
      <c r="I46" s="42">
        <f t="shared" si="2"/>
        <v>0</v>
      </c>
      <c r="J46" s="28"/>
    </row>
    <row r="48" spans="1:10" x14ac:dyDescent="0.2">
      <c r="A48" s="21" t="s">
        <v>27</v>
      </c>
      <c r="D48" s="92">
        <f>SUMPRODUCT(C41:I45,C32:I36)+SUM(D12:D16)</f>
        <v>968.93399999999997</v>
      </c>
    </row>
    <row r="49" spans="1:4" x14ac:dyDescent="0.2">
      <c r="A49" s="21" t="s">
        <v>34</v>
      </c>
      <c r="D49" s="93">
        <f>D48+20</f>
        <v>988.93399999999997</v>
      </c>
    </row>
  </sheetData>
  <mergeCells count="7">
    <mergeCell ref="A41:A43"/>
    <mergeCell ref="A44:A45"/>
    <mergeCell ref="A15:A16"/>
    <mergeCell ref="A1:C1"/>
    <mergeCell ref="A12:A14"/>
    <mergeCell ref="A32:A34"/>
    <mergeCell ref="A35:A36"/>
  </mergeCells>
  <pageMargins left="0.75" right="0.75" top="1" bottom="1" header="0.5" footer="0.5"/>
  <pageSetup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A3196-4A77-42CC-92EF-6A5EBA8FA794}">
  <dimension ref="A1:J49"/>
  <sheetViews>
    <sheetView zoomScale="95" zoomScaleNormal="78" workbookViewId="0">
      <selection activeCell="E51" sqref="E51"/>
    </sheetView>
  </sheetViews>
  <sheetFormatPr defaultColWidth="9" defaultRowHeight="12.75" x14ac:dyDescent="0.2"/>
  <cols>
    <col min="1" max="1" width="18.85546875" style="21" customWidth="1"/>
    <col min="2" max="2" width="11.7109375" style="21" customWidth="1"/>
    <col min="3" max="3" width="9" style="21"/>
    <col min="4" max="4" width="10" style="21" bestFit="1" customWidth="1"/>
    <col min="5" max="6" width="9" style="21"/>
    <col min="7" max="7" width="14" style="21" customWidth="1"/>
    <col min="8" max="8" width="13.7109375" style="21" customWidth="1"/>
    <col min="9" max="16384" width="9" style="21"/>
  </cols>
  <sheetData>
    <row r="1" spans="1:8" x14ac:dyDescent="0.2">
      <c r="A1" s="55" t="s">
        <v>20</v>
      </c>
      <c r="B1" s="55"/>
      <c r="C1" s="55"/>
    </row>
    <row r="3" spans="1:8" ht="42.75" x14ac:dyDescent="0.2">
      <c r="A3" s="89" t="s">
        <v>0</v>
      </c>
      <c r="B3" s="89" t="s">
        <v>1</v>
      </c>
      <c r="C3" s="89" t="s">
        <v>2</v>
      </c>
      <c r="D3" s="89" t="s">
        <v>3</v>
      </c>
      <c r="E3" s="89" t="s">
        <v>4</v>
      </c>
      <c r="F3" s="89" t="s">
        <v>5</v>
      </c>
      <c r="G3" s="89" t="s">
        <v>6</v>
      </c>
      <c r="H3" s="89" t="s">
        <v>7</v>
      </c>
    </row>
    <row r="4" spans="1:8" ht="15" x14ac:dyDescent="0.2">
      <c r="A4" s="9" t="s">
        <v>8</v>
      </c>
      <c r="B4" s="10">
        <f>data!B4</f>
        <v>10</v>
      </c>
      <c r="C4" s="10">
        <f>data!C4</f>
        <v>4</v>
      </c>
      <c r="D4" s="10">
        <f>data!D4</f>
        <v>20</v>
      </c>
      <c r="E4" s="10">
        <f>data!E4</f>
        <v>3</v>
      </c>
      <c r="F4" s="10">
        <f>data!F4</f>
        <v>2</v>
      </c>
      <c r="G4" s="10">
        <f>data!G4</f>
        <v>2</v>
      </c>
      <c r="H4" s="10">
        <f>data!H4</f>
        <v>1</v>
      </c>
    </row>
    <row r="5" spans="1:8" ht="15" x14ac:dyDescent="0.2">
      <c r="A5" s="9" t="s">
        <v>9</v>
      </c>
      <c r="B5" s="10">
        <f>data!B5</f>
        <v>12</v>
      </c>
      <c r="C5" s="10">
        <f>data!C5</f>
        <v>1</v>
      </c>
      <c r="D5" s="10">
        <f>data!D5</f>
        <v>4</v>
      </c>
      <c r="E5" s="10">
        <f>data!E5</f>
        <v>8</v>
      </c>
      <c r="F5" s="10">
        <f>data!F5</f>
        <v>7</v>
      </c>
      <c r="G5" s="10">
        <f>data!G5</f>
        <v>3</v>
      </c>
      <c r="H5" s="10">
        <f>data!H5</f>
        <v>1</v>
      </c>
    </row>
    <row r="6" spans="1:8" ht="15" x14ac:dyDescent="0.2">
      <c r="A6" s="9" t="s">
        <v>18</v>
      </c>
      <c r="B6" s="10">
        <f t="shared" ref="B6:H6" si="0">B4+B5</f>
        <v>22</v>
      </c>
      <c r="C6" s="10">
        <f t="shared" si="0"/>
        <v>5</v>
      </c>
      <c r="D6" s="10">
        <f t="shared" si="0"/>
        <v>24</v>
      </c>
      <c r="E6" s="10">
        <f t="shared" si="0"/>
        <v>11</v>
      </c>
      <c r="F6" s="10">
        <f t="shared" si="0"/>
        <v>9</v>
      </c>
      <c r="G6" s="10">
        <f t="shared" si="0"/>
        <v>5</v>
      </c>
      <c r="H6" s="10">
        <f t="shared" si="0"/>
        <v>2</v>
      </c>
    </row>
    <row r="7" spans="1:8" ht="15" x14ac:dyDescent="0.2">
      <c r="A7" s="9" t="s">
        <v>10</v>
      </c>
      <c r="B7" s="10">
        <f>data!B7</f>
        <v>3</v>
      </c>
      <c r="C7" s="10">
        <f>data!C7</f>
        <v>20</v>
      </c>
      <c r="D7" s="10">
        <f>data!D7</f>
        <v>4</v>
      </c>
      <c r="E7" s="10">
        <f>data!E7</f>
        <v>15</v>
      </c>
      <c r="F7" s="10">
        <f>data!F7</f>
        <v>4</v>
      </c>
      <c r="G7" s="10">
        <f>data!G7</f>
        <v>22</v>
      </c>
      <c r="H7" s="10">
        <f>data!H7</f>
        <v>25</v>
      </c>
    </row>
    <row r="9" spans="1:8" ht="13.5" x14ac:dyDescent="0.25">
      <c r="A9" s="22" t="s">
        <v>19</v>
      </c>
    </row>
    <row r="11" spans="1:8" ht="42.75" x14ac:dyDescent="0.2">
      <c r="A11" s="89"/>
      <c r="B11" s="89"/>
      <c r="C11" s="86" t="s">
        <v>11</v>
      </c>
      <c r="D11" s="86" t="s">
        <v>12</v>
      </c>
      <c r="E11" s="86" t="s">
        <v>13</v>
      </c>
    </row>
    <row r="12" spans="1:8" ht="30" x14ac:dyDescent="0.2">
      <c r="A12" s="60" t="s">
        <v>14</v>
      </c>
      <c r="B12" s="9" t="s">
        <v>3</v>
      </c>
      <c r="C12" s="10">
        <f>data!C12</f>
        <v>20</v>
      </c>
      <c r="D12" s="10">
        <f>data!D12</f>
        <v>100</v>
      </c>
      <c r="E12" s="10">
        <f>data!E12</f>
        <v>6</v>
      </c>
    </row>
    <row r="13" spans="1:8" ht="15" x14ac:dyDescent="0.2">
      <c r="A13" s="61"/>
      <c r="B13" s="9" t="s">
        <v>1</v>
      </c>
      <c r="C13" s="10">
        <f>data!C13</f>
        <v>20</v>
      </c>
      <c r="D13" s="10">
        <f>data!D13</f>
        <v>100</v>
      </c>
      <c r="E13" s="10">
        <f>data!E13</f>
        <v>5.5</v>
      </c>
    </row>
    <row r="14" spans="1:8" ht="15" x14ac:dyDescent="0.2">
      <c r="A14" s="62"/>
      <c r="B14" s="9" t="s">
        <v>2</v>
      </c>
      <c r="C14" s="10">
        <f>data!C14</f>
        <v>10</v>
      </c>
      <c r="D14" s="10">
        <f>data!D14</f>
        <v>60</v>
      </c>
      <c r="E14" s="10">
        <f>data!E14</f>
        <v>5.3</v>
      </c>
    </row>
    <row r="15" spans="1:8" ht="30" x14ac:dyDescent="0.2">
      <c r="A15" s="60" t="s">
        <v>15</v>
      </c>
      <c r="B15" s="9" t="s">
        <v>3</v>
      </c>
      <c r="C15" s="10">
        <f>data!C15</f>
        <v>20</v>
      </c>
      <c r="D15" s="10">
        <f>data!D15</f>
        <v>100</v>
      </c>
      <c r="E15" s="10">
        <f>data!E15</f>
        <v>6</v>
      </c>
    </row>
    <row r="16" spans="1:8" ht="15" x14ac:dyDescent="0.2">
      <c r="A16" s="62"/>
      <c r="B16" s="9" t="s">
        <v>1</v>
      </c>
      <c r="C16" s="10">
        <f>data!C16</f>
        <v>20</v>
      </c>
      <c r="D16" s="10">
        <f>data!D16</f>
        <v>100</v>
      </c>
      <c r="E16" s="10">
        <f>data!E16</f>
        <v>5.5</v>
      </c>
    </row>
    <row r="17" spans="1:9" x14ac:dyDescent="0.2">
      <c r="C17" s="28"/>
      <c r="D17" s="28"/>
      <c r="E17" s="28"/>
    </row>
    <row r="18" spans="1:9" ht="13.5" x14ac:dyDescent="0.25">
      <c r="A18" s="22" t="s">
        <v>21</v>
      </c>
    </row>
    <row r="20" spans="1:9" ht="42.75" x14ac:dyDescent="0.2">
      <c r="A20" s="89"/>
      <c r="B20" s="86" t="s">
        <v>1</v>
      </c>
      <c r="C20" s="86" t="s">
        <v>2</v>
      </c>
      <c r="D20" s="86" t="s">
        <v>3</v>
      </c>
      <c r="E20" s="86" t="s">
        <v>4</v>
      </c>
      <c r="F20" s="86" t="s">
        <v>5</v>
      </c>
      <c r="G20" s="86" t="s">
        <v>6</v>
      </c>
      <c r="H20" s="86" t="s">
        <v>7</v>
      </c>
    </row>
    <row r="21" spans="1:9" ht="15" x14ac:dyDescent="0.2">
      <c r="A21" s="9" t="s">
        <v>1</v>
      </c>
      <c r="B21" s="105">
        <f>data!B22</f>
        <v>1</v>
      </c>
      <c r="C21" s="105">
        <f>data!C22</f>
        <v>1.5</v>
      </c>
      <c r="D21" s="105">
        <f>data!D22</f>
        <v>1.5</v>
      </c>
      <c r="E21" s="105">
        <f>data!E22</f>
        <v>1.8</v>
      </c>
      <c r="F21" s="105">
        <f>data!F22</f>
        <v>1.7</v>
      </c>
      <c r="G21" s="105">
        <f>data!G22</f>
        <v>2</v>
      </c>
      <c r="H21" s="105">
        <f>data!H22</f>
        <v>2.2000000000000002</v>
      </c>
    </row>
    <row r="22" spans="1:9" ht="15" x14ac:dyDescent="0.2">
      <c r="A22" s="9" t="s">
        <v>2</v>
      </c>
      <c r="B22" s="105">
        <f>data!B23</f>
        <v>1.5</v>
      </c>
      <c r="C22" s="105">
        <f>data!C23</f>
        <v>1</v>
      </c>
      <c r="D22" s="105">
        <f>data!D23</f>
        <v>1.7</v>
      </c>
      <c r="E22" s="105">
        <f>data!E23</f>
        <v>2</v>
      </c>
      <c r="F22" s="105">
        <f>data!F23</f>
        <v>1.9</v>
      </c>
      <c r="G22" s="105">
        <f>data!G23</f>
        <v>2.2000000000000002</v>
      </c>
      <c r="H22" s="105">
        <f>data!H23</f>
        <v>2.2000000000000002</v>
      </c>
    </row>
    <row r="23" spans="1:9" ht="15" x14ac:dyDescent="0.2">
      <c r="A23" s="9" t="s">
        <v>3</v>
      </c>
      <c r="B23" s="105">
        <f>data!B24</f>
        <v>1.5</v>
      </c>
      <c r="C23" s="105">
        <f>data!C24</f>
        <v>1.7</v>
      </c>
      <c r="D23" s="105">
        <f>data!D24</f>
        <v>1</v>
      </c>
      <c r="E23" s="105">
        <f>data!E24</f>
        <v>1.2</v>
      </c>
      <c r="F23" s="105">
        <f>data!F24</f>
        <v>1.8</v>
      </c>
      <c r="G23" s="105">
        <f>data!G24</f>
        <v>1.7</v>
      </c>
      <c r="H23" s="105">
        <f>data!H24</f>
        <v>1.4</v>
      </c>
    </row>
    <row r="24" spans="1:9" ht="15" x14ac:dyDescent="0.2">
      <c r="A24" s="9" t="s">
        <v>4</v>
      </c>
      <c r="B24" s="105">
        <f>data!B25</f>
        <v>1.8</v>
      </c>
      <c r="C24" s="105">
        <f>data!C25</f>
        <v>2</v>
      </c>
      <c r="D24" s="105">
        <f>data!D25</f>
        <v>1.2</v>
      </c>
      <c r="E24" s="105">
        <f>data!E25</f>
        <v>1</v>
      </c>
      <c r="F24" s="105">
        <f>data!F25</f>
        <v>1.8</v>
      </c>
      <c r="G24" s="105">
        <f>data!G25</f>
        <v>1.6</v>
      </c>
      <c r="H24" s="105">
        <f>data!H25</f>
        <v>1.5</v>
      </c>
    </row>
    <row r="25" spans="1:9" ht="15" x14ac:dyDescent="0.2">
      <c r="A25" s="9" t="s">
        <v>5</v>
      </c>
      <c r="B25" s="105">
        <f>data!B26</f>
        <v>1.7</v>
      </c>
      <c r="C25" s="105">
        <f>data!C26</f>
        <v>1.9</v>
      </c>
      <c r="D25" s="105">
        <f>data!D26</f>
        <v>1.8</v>
      </c>
      <c r="E25" s="105">
        <f>data!E26</f>
        <v>1.8</v>
      </c>
      <c r="F25" s="105">
        <f>data!F26</f>
        <v>1</v>
      </c>
      <c r="G25" s="105">
        <f>data!G26</f>
        <v>1.2</v>
      </c>
      <c r="H25" s="105">
        <f>data!H26</f>
        <v>1.9</v>
      </c>
    </row>
    <row r="26" spans="1:9" ht="30" x14ac:dyDescent="0.2">
      <c r="A26" s="9" t="s">
        <v>17</v>
      </c>
      <c r="B26" s="105">
        <f>data!B27</f>
        <v>2</v>
      </c>
      <c r="C26" s="105">
        <f>data!C27</f>
        <v>2.2000000000000002</v>
      </c>
      <c r="D26" s="105">
        <f>data!D27</f>
        <v>1.7</v>
      </c>
      <c r="E26" s="105">
        <f>data!E27</f>
        <v>1.6</v>
      </c>
      <c r="F26" s="105">
        <f>data!F27</f>
        <v>1.2</v>
      </c>
      <c r="G26" s="105">
        <f>data!G27</f>
        <v>1</v>
      </c>
      <c r="H26" s="105">
        <f>data!H27</f>
        <v>1.8</v>
      </c>
    </row>
    <row r="27" spans="1:9" ht="15" x14ac:dyDescent="0.2">
      <c r="A27" s="9" t="s">
        <v>7</v>
      </c>
      <c r="B27" s="105">
        <f>data!B28</f>
        <v>2.2000000000000002</v>
      </c>
      <c r="C27" s="105">
        <f>data!C28</f>
        <v>2.2000000000000002</v>
      </c>
      <c r="D27" s="105">
        <f>data!D28</f>
        <v>1.4</v>
      </c>
      <c r="E27" s="105">
        <f>data!E28</f>
        <v>1.5</v>
      </c>
      <c r="F27" s="105">
        <f>data!F28</f>
        <v>1.9</v>
      </c>
      <c r="G27" s="105">
        <f>data!G28</f>
        <v>1.8</v>
      </c>
      <c r="H27" s="105">
        <f>data!H28</f>
        <v>1</v>
      </c>
    </row>
    <row r="29" spans="1:9" ht="13.5" x14ac:dyDescent="0.25">
      <c r="A29" s="22" t="s">
        <v>22</v>
      </c>
    </row>
    <row r="30" spans="1:9" ht="13.5" x14ac:dyDescent="0.25">
      <c r="A30" s="22"/>
    </row>
    <row r="31" spans="1:9" ht="42.75" x14ac:dyDescent="0.2">
      <c r="A31" s="91"/>
      <c r="B31" s="85"/>
      <c r="C31" s="86" t="s">
        <v>1</v>
      </c>
      <c r="D31" s="86" t="s">
        <v>2</v>
      </c>
      <c r="E31" s="86" t="s">
        <v>3</v>
      </c>
      <c r="F31" s="86" t="s">
        <v>4</v>
      </c>
      <c r="G31" s="86" t="s">
        <v>5</v>
      </c>
      <c r="H31" s="86" t="s">
        <v>6</v>
      </c>
      <c r="I31" s="86" t="s">
        <v>7</v>
      </c>
    </row>
    <row r="32" spans="1:9" ht="30" x14ac:dyDescent="0.2">
      <c r="A32" s="60" t="s">
        <v>14</v>
      </c>
      <c r="B32" s="10" t="s">
        <v>3</v>
      </c>
      <c r="C32" s="29">
        <f>$E12+B23+(B7/100)*($E$12+($D$12/$C$12)+B23)</f>
        <v>7.875</v>
      </c>
      <c r="D32" s="29">
        <f>$E12+C23+(C7/100)*($E$12+($D$12/$C$12)+C23)</f>
        <v>10.24</v>
      </c>
      <c r="E32" s="29">
        <f>$E12+D23</f>
        <v>7</v>
      </c>
      <c r="F32" s="29">
        <f>$E12+E23+(E7/100)*($E$12+($D$12/$C$12)+E23)</f>
        <v>9.0299999999999994</v>
      </c>
      <c r="G32" s="29">
        <f>$E12+F23+(F7/100)*($E$12+($D$12/$C$12)+F23)</f>
        <v>8.3119999999999994</v>
      </c>
      <c r="H32" s="29">
        <f>$E12+G23+(G7/100)*($E$12+($D$12/$C$12)+G23)</f>
        <v>10.494</v>
      </c>
      <c r="I32" s="29">
        <f>$E12+H23+(H7/100)*($E$12+($D$12/$C$12)+H23)</f>
        <v>10.5</v>
      </c>
    </row>
    <row r="33" spans="1:10" ht="15" x14ac:dyDescent="0.2">
      <c r="A33" s="61"/>
      <c r="B33" s="10" t="s">
        <v>1</v>
      </c>
      <c r="C33" s="29">
        <f>$E13+B21</f>
        <v>6.5</v>
      </c>
      <c r="D33" s="29">
        <f t="shared" ref="D33:I33" si="1">$E13+C21+(C7/100)*($E13+($D$13/$C$13)+C21)</f>
        <v>9.4</v>
      </c>
      <c r="E33" s="29">
        <f t="shared" si="1"/>
        <v>7.48</v>
      </c>
      <c r="F33" s="29">
        <f t="shared" si="1"/>
        <v>9.1449999999999996</v>
      </c>
      <c r="G33" s="29">
        <f t="shared" si="1"/>
        <v>7.6880000000000006</v>
      </c>
      <c r="H33" s="29">
        <f t="shared" si="1"/>
        <v>10.25</v>
      </c>
      <c r="I33" s="29">
        <f t="shared" si="1"/>
        <v>10.875</v>
      </c>
    </row>
    <row r="34" spans="1:10" ht="15" x14ac:dyDescent="0.2">
      <c r="A34" s="62"/>
      <c r="B34" s="10" t="s">
        <v>2</v>
      </c>
      <c r="C34" s="29">
        <f>$E14+B22+(B7/100)*($E14+($D$14/$C$14)+B22)</f>
        <v>7.1840000000000002</v>
      </c>
      <c r="D34" s="29">
        <f>$E14+C22</f>
        <v>6.3</v>
      </c>
      <c r="E34" s="29">
        <f>$E14+D22+(D7/100)*($E14+($D$14/$C$14)+D22)</f>
        <v>7.52</v>
      </c>
      <c r="F34" s="29">
        <f>$E14+E22+(E7/100)*($E14+($D$14/$C$14)+E22)</f>
        <v>9.2949999999999999</v>
      </c>
      <c r="G34" s="29">
        <f>$E14+F22+(F7/100)*($E14+($D$14/$C$14)+F22)</f>
        <v>7.7279999999999998</v>
      </c>
      <c r="H34" s="29">
        <f>$E14+G22+(G7/100)*($E14+($D$14/$C$14)+G22)</f>
        <v>10.47</v>
      </c>
      <c r="I34" s="29">
        <f>$E14+H22+(H7/100)*($E14+($D$14/$C$14)+H22)</f>
        <v>10.875</v>
      </c>
    </row>
    <row r="35" spans="1:10" ht="30" x14ac:dyDescent="0.2">
      <c r="A35" s="60" t="s">
        <v>15</v>
      </c>
      <c r="B35" s="10" t="s">
        <v>3</v>
      </c>
      <c r="C35" s="29">
        <f>$E15+B23+(B7/100)*($E$15+($D$15/$C$15)+B23)</f>
        <v>7.875</v>
      </c>
      <c r="D35" s="29">
        <f>$E15+C23+(C7/100)*($E$15+($D$15/$C$15)+C23)</f>
        <v>10.24</v>
      </c>
      <c r="E35" s="29">
        <f>$E15+D23</f>
        <v>7</v>
      </c>
      <c r="F35" s="29">
        <f>$E15+E23+(E7/100)*($E$15+($D$15/$C$15)+E23)</f>
        <v>9.0299999999999994</v>
      </c>
      <c r="G35" s="29">
        <f>$E15+F23+(F7/100)*($E$15+($D$15/$C$15)+F23)</f>
        <v>8.3119999999999994</v>
      </c>
      <c r="H35" s="29">
        <f>$E15+G23+(G7/100)*($E$15+($D$15/$C$15)+G23)</f>
        <v>10.494</v>
      </c>
      <c r="I35" s="29">
        <f>$E15+H23+(H7/100)*($E$15+($D$15/$C$15)+H23)</f>
        <v>10.5</v>
      </c>
    </row>
    <row r="36" spans="1:10" ht="15" x14ac:dyDescent="0.2">
      <c r="A36" s="62"/>
      <c r="B36" s="10" t="s">
        <v>1</v>
      </c>
      <c r="C36" s="29">
        <f>$E16+B21</f>
        <v>6.5</v>
      </c>
      <c r="D36" s="29">
        <f t="shared" ref="D36:I36" si="2">$E16+C21+(C7/100)*($E16+($D$16/$C$16)+C21)</f>
        <v>9.4</v>
      </c>
      <c r="E36" s="29">
        <f t="shared" si="2"/>
        <v>7.48</v>
      </c>
      <c r="F36" s="29">
        <f t="shared" si="2"/>
        <v>9.1449999999999996</v>
      </c>
      <c r="G36" s="29">
        <f t="shared" si="2"/>
        <v>7.6880000000000006</v>
      </c>
      <c r="H36" s="29">
        <f t="shared" si="2"/>
        <v>10.25</v>
      </c>
      <c r="I36" s="29">
        <f t="shared" si="2"/>
        <v>10.875</v>
      </c>
    </row>
    <row r="38" spans="1:10" ht="13.5" x14ac:dyDescent="0.25">
      <c r="A38" s="22" t="s">
        <v>23</v>
      </c>
    </row>
    <row r="40" spans="1:10" ht="42.75" x14ac:dyDescent="0.2">
      <c r="A40" s="91"/>
      <c r="B40" s="85"/>
      <c r="C40" s="86" t="s">
        <v>1</v>
      </c>
      <c r="D40" s="86" t="s">
        <v>2</v>
      </c>
      <c r="E40" s="86" t="s">
        <v>3</v>
      </c>
      <c r="F40" s="86" t="s">
        <v>4</v>
      </c>
      <c r="G40" s="86" t="s">
        <v>5</v>
      </c>
      <c r="H40" s="86" t="s">
        <v>6</v>
      </c>
      <c r="I40" s="86" t="s">
        <v>7</v>
      </c>
      <c r="J40" s="86" t="s">
        <v>11</v>
      </c>
    </row>
    <row r="41" spans="1:10" ht="30" x14ac:dyDescent="0.2">
      <c r="A41" s="57" t="s">
        <v>14</v>
      </c>
      <c r="B41" s="10" t="s">
        <v>3</v>
      </c>
      <c r="C41" s="29">
        <v>0</v>
      </c>
      <c r="D41" s="29">
        <v>0</v>
      </c>
      <c r="E41" s="29">
        <v>8</v>
      </c>
      <c r="F41" s="29">
        <v>9</v>
      </c>
      <c r="G41" s="29">
        <v>0</v>
      </c>
      <c r="H41" s="29">
        <v>0</v>
      </c>
      <c r="I41" s="29">
        <v>1</v>
      </c>
      <c r="J41" s="29">
        <f>C12-SUM(C41:I41)</f>
        <v>2</v>
      </c>
    </row>
    <row r="42" spans="1:10" ht="15" x14ac:dyDescent="0.2">
      <c r="A42" s="57"/>
      <c r="B42" s="10" t="s">
        <v>1</v>
      </c>
      <c r="C42" s="29">
        <v>11</v>
      </c>
      <c r="D42" s="29">
        <v>0</v>
      </c>
      <c r="E42" s="29">
        <v>0</v>
      </c>
      <c r="F42" s="29">
        <v>0</v>
      </c>
      <c r="G42" s="29">
        <v>4</v>
      </c>
      <c r="H42" s="29">
        <v>4</v>
      </c>
      <c r="I42" s="29">
        <v>0</v>
      </c>
      <c r="J42" s="29">
        <f>C13-SUM(C42:I42)</f>
        <v>1</v>
      </c>
    </row>
    <row r="43" spans="1:10" ht="15" x14ac:dyDescent="0.2">
      <c r="A43" s="57"/>
      <c r="B43" s="10" t="s">
        <v>2</v>
      </c>
      <c r="C43" s="29">
        <v>0</v>
      </c>
      <c r="D43" s="29">
        <v>5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f>C14-SUM(C43:I43)</f>
        <v>5</v>
      </c>
    </row>
    <row r="44" spans="1:10" ht="30" x14ac:dyDescent="0.2">
      <c r="A44" s="60" t="s">
        <v>15</v>
      </c>
      <c r="B44" s="10" t="s">
        <v>3</v>
      </c>
      <c r="C44" s="29">
        <v>0</v>
      </c>
      <c r="D44" s="29">
        <v>0</v>
      </c>
      <c r="E44" s="29">
        <v>16</v>
      </c>
      <c r="F44" s="29">
        <v>2</v>
      </c>
      <c r="G44" s="29">
        <v>0</v>
      </c>
      <c r="H44" s="29">
        <v>0</v>
      </c>
      <c r="I44" s="29">
        <v>1</v>
      </c>
      <c r="J44" s="29">
        <f>C15-SUM(C44:I44)</f>
        <v>1</v>
      </c>
    </row>
    <row r="45" spans="1:10" ht="15" x14ac:dyDescent="0.2">
      <c r="A45" s="61"/>
      <c r="B45" s="10" t="s">
        <v>1</v>
      </c>
      <c r="C45" s="29">
        <v>11</v>
      </c>
      <c r="D45" s="29">
        <v>0</v>
      </c>
      <c r="E45" s="29">
        <v>0</v>
      </c>
      <c r="F45" s="29">
        <v>0</v>
      </c>
      <c r="G45" s="29">
        <v>5</v>
      </c>
      <c r="H45" s="29">
        <v>1</v>
      </c>
      <c r="I45" s="29">
        <v>0</v>
      </c>
      <c r="J45" s="29">
        <f>C16-SUM(C45:I45)</f>
        <v>3</v>
      </c>
    </row>
    <row r="46" spans="1:10" ht="15" x14ac:dyDescent="0.2">
      <c r="A46" s="62"/>
      <c r="B46" s="10" t="s">
        <v>25</v>
      </c>
      <c r="C46" s="29">
        <f t="shared" ref="C46:I46" si="3">B6-SUM(C41:C45)</f>
        <v>0</v>
      </c>
      <c r="D46" s="29">
        <f t="shared" si="3"/>
        <v>0</v>
      </c>
      <c r="E46" s="29">
        <f t="shared" si="3"/>
        <v>0</v>
      </c>
      <c r="F46" s="29">
        <f t="shared" si="3"/>
        <v>0</v>
      </c>
      <c r="G46" s="29">
        <f t="shared" si="3"/>
        <v>0</v>
      </c>
      <c r="H46" s="29">
        <f t="shared" si="3"/>
        <v>0</v>
      </c>
      <c r="I46" s="29">
        <f t="shared" si="3"/>
        <v>0</v>
      </c>
      <c r="J46" s="30"/>
    </row>
    <row r="48" spans="1:10" x14ac:dyDescent="0.2">
      <c r="A48" s="59" t="s">
        <v>27</v>
      </c>
      <c r="B48" s="59"/>
      <c r="D48" s="107">
        <v>1159.18</v>
      </c>
      <c r="E48" s="106"/>
    </row>
    <row r="49" spans="1:5" x14ac:dyDescent="0.2">
      <c r="A49" s="21" t="s">
        <v>34</v>
      </c>
      <c r="D49" s="107">
        <v>1159.18</v>
      </c>
      <c r="E49" s="106"/>
    </row>
  </sheetData>
  <mergeCells count="8">
    <mergeCell ref="A44:A46"/>
    <mergeCell ref="A48:B48"/>
    <mergeCell ref="A1:C1"/>
    <mergeCell ref="A12:A14"/>
    <mergeCell ref="A15:A16"/>
    <mergeCell ref="A32:A34"/>
    <mergeCell ref="A35:A36"/>
    <mergeCell ref="A41:A43"/>
  </mergeCells>
  <pageMargins left="0.75" right="0.75" top="1" bottom="1" header="0.5" footer="0.5"/>
  <pageSetup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76CFD-A5D7-476D-BF2E-A5E45AF0F95B}">
  <dimension ref="A1:B7"/>
  <sheetViews>
    <sheetView tabSelected="1" zoomScale="130" workbookViewId="0">
      <selection activeCell="C7" sqref="C7"/>
    </sheetView>
  </sheetViews>
  <sheetFormatPr defaultColWidth="9" defaultRowHeight="12.75" x14ac:dyDescent="0.2"/>
  <cols>
    <col min="1" max="1" width="28.85546875" style="21" customWidth="1"/>
    <col min="2" max="2" width="11.85546875" style="21" customWidth="1"/>
    <col min="3" max="16384" width="9" style="21"/>
  </cols>
  <sheetData>
    <row r="1" spans="1:2" s="27" customFormat="1" ht="13.9" customHeight="1" thickBot="1" x14ac:dyDescent="0.25">
      <c r="A1" s="98" t="s">
        <v>36</v>
      </c>
      <c r="B1" s="99"/>
    </row>
    <row r="2" spans="1:2" s="27" customFormat="1" ht="13.9" customHeight="1" x14ac:dyDescent="0.2">
      <c r="A2" s="11" t="s">
        <v>29</v>
      </c>
      <c r="B2" s="100">
        <f>'Sleek-Shutdown EU'!D49</f>
        <v>990.70700000000011</v>
      </c>
    </row>
    <row r="3" spans="1:2" s="27" customFormat="1" ht="13.9" customHeight="1" x14ac:dyDescent="0.2">
      <c r="A3" s="12" t="s">
        <v>30</v>
      </c>
      <c r="B3" s="104">
        <f>'Sl-N.A'!D49</f>
        <v>988.93399999999997</v>
      </c>
    </row>
    <row r="4" spans="1:2" s="27" customFormat="1" ht="13.9" customHeight="1" x14ac:dyDescent="0.2">
      <c r="A4" s="12" t="s">
        <v>31</v>
      </c>
      <c r="B4" s="102">
        <f>'Sl-S.A'!D49</f>
        <v>592.322</v>
      </c>
    </row>
    <row r="5" spans="1:2" s="27" customFormat="1" ht="13.9" customHeight="1" x14ac:dyDescent="0.2">
      <c r="A5" s="12" t="s">
        <v>32</v>
      </c>
      <c r="B5" s="102">
        <f>'Sturdy-Shutdown EU'!D49</f>
        <v>990.70700000000011</v>
      </c>
    </row>
    <row r="6" spans="1:2" s="27" customFormat="1" ht="13.9" customHeight="1" x14ac:dyDescent="0.2">
      <c r="A6" s="12" t="s">
        <v>33</v>
      </c>
      <c r="B6" s="101">
        <f>'St-N.A'!D49</f>
        <v>988.93399999999997</v>
      </c>
    </row>
    <row r="7" spans="1:2" s="27" customFormat="1" ht="13.9" customHeight="1" thickBot="1" x14ac:dyDescent="0.25">
      <c r="A7" s="13" t="s">
        <v>28</v>
      </c>
      <c r="B7" s="103">
        <f>'St-Rest of Asia'!D49</f>
        <v>1159.18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8"/>
  <sheetViews>
    <sheetView topLeftCell="A13" workbookViewId="0">
      <selection activeCell="B22" sqref="B22:H28"/>
    </sheetView>
  </sheetViews>
  <sheetFormatPr defaultColWidth="9" defaultRowHeight="12.75" x14ac:dyDescent="0.2"/>
  <cols>
    <col min="1" max="1" width="19.140625" style="21" customWidth="1"/>
    <col min="2" max="2" width="11" style="21" customWidth="1"/>
    <col min="3" max="3" width="9" style="21"/>
    <col min="4" max="4" width="14.140625" style="21" customWidth="1"/>
    <col min="5" max="5" width="11.42578125" style="21" customWidth="1"/>
    <col min="6" max="6" width="9" style="21"/>
    <col min="7" max="7" width="14" style="21" customWidth="1"/>
    <col min="8" max="8" width="13.7109375" style="21" customWidth="1"/>
    <col min="9" max="16384" width="9" style="21"/>
  </cols>
  <sheetData>
    <row r="1" spans="1:8" ht="14.25" x14ac:dyDescent="0.2">
      <c r="A1" s="54" t="s">
        <v>20</v>
      </c>
      <c r="B1" s="54"/>
      <c r="C1" s="54"/>
    </row>
    <row r="2" spans="1:8" ht="13.5" thickBot="1" x14ac:dyDescent="0.25"/>
    <row r="3" spans="1:8" ht="43.5" thickBot="1" x14ac:dyDescent="0.25">
      <c r="A3" s="78" t="s">
        <v>0</v>
      </c>
      <c r="B3" s="79" t="s">
        <v>1</v>
      </c>
      <c r="C3" s="79" t="s">
        <v>2</v>
      </c>
      <c r="D3" s="79" t="s">
        <v>3</v>
      </c>
      <c r="E3" s="79" t="s">
        <v>4</v>
      </c>
      <c r="F3" s="79" t="s">
        <v>5</v>
      </c>
      <c r="G3" s="79" t="s">
        <v>6</v>
      </c>
      <c r="H3" s="79" t="s">
        <v>7</v>
      </c>
    </row>
    <row r="4" spans="1:8" ht="15.75" thickBot="1" x14ac:dyDescent="0.25">
      <c r="A4" s="1" t="s">
        <v>8</v>
      </c>
      <c r="B4" s="5">
        <f>data!B4</f>
        <v>10</v>
      </c>
      <c r="C4" s="5">
        <f>data!C4</f>
        <v>4</v>
      </c>
      <c r="D4" s="5">
        <f>data!D4</f>
        <v>20</v>
      </c>
      <c r="E4" s="5">
        <f>data!E4</f>
        <v>3</v>
      </c>
      <c r="F4" s="5">
        <f>data!F4</f>
        <v>2</v>
      </c>
      <c r="G4" s="5">
        <f>data!G4</f>
        <v>2</v>
      </c>
      <c r="H4" s="5">
        <f>data!H4</f>
        <v>1</v>
      </c>
    </row>
    <row r="5" spans="1:8" ht="15.75" thickBot="1" x14ac:dyDescent="0.25">
      <c r="A5" s="1" t="s">
        <v>9</v>
      </c>
      <c r="B5" s="5">
        <f>data!B5</f>
        <v>12</v>
      </c>
      <c r="C5" s="5">
        <f>data!C5</f>
        <v>1</v>
      </c>
      <c r="D5" s="5">
        <f>data!D5</f>
        <v>4</v>
      </c>
      <c r="E5" s="5">
        <f>data!E5</f>
        <v>8</v>
      </c>
      <c r="F5" s="5">
        <f>data!F5</f>
        <v>7</v>
      </c>
      <c r="G5" s="5">
        <f>data!G5</f>
        <v>3</v>
      </c>
      <c r="H5" s="5">
        <f>data!H5</f>
        <v>1</v>
      </c>
    </row>
    <row r="6" spans="1:8" ht="15.75" thickBot="1" x14ac:dyDescent="0.25">
      <c r="A6" s="1" t="s">
        <v>18</v>
      </c>
      <c r="B6" s="5">
        <f t="shared" ref="B6:H6" si="0">B4+B5</f>
        <v>22</v>
      </c>
      <c r="C6" s="5">
        <f t="shared" si="0"/>
        <v>5</v>
      </c>
      <c r="D6" s="5">
        <f t="shared" si="0"/>
        <v>24</v>
      </c>
      <c r="E6" s="5">
        <f t="shared" si="0"/>
        <v>11</v>
      </c>
      <c r="F6" s="5">
        <f t="shared" si="0"/>
        <v>9</v>
      </c>
      <c r="G6" s="5">
        <f t="shared" si="0"/>
        <v>5</v>
      </c>
      <c r="H6" s="5">
        <f t="shared" si="0"/>
        <v>2</v>
      </c>
    </row>
    <row r="7" spans="1:8" ht="15.75" thickBot="1" x14ac:dyDescent="0.25">
      <c r="A7" s="1" t="s">
        <v>10</v>
      </c>
      <c r="B7" s="5">
        <f>data!B7</f>
        <v>3</v>
      </c>
      <c r="C7" s="5">
        <f>data!C7</f>
        <v>20</v>
      </c>
      <c r="D7" s="5">
        <f>data!D7</f>
        <v>4</v>
      </c>
      <c r="E7" s="5">
        <f>data!E7</f>
        <v>15</v>
      </c>
      <c r="F7" s="5">
        <f>data!F7</f>
        <v>4</v>
      </c>
      <c r="G7" s="5">
        <f>data!G7</f>
        <v>22</v>
      </c>
      <c r="H7" s="5">
        <f>data!H7</f>
        <v>25</v>
      </c>
    </row>
    <row r="9" spans="1:8" ht="13.5" x14ac:dyDescent="0.25">
      <c r="A9" s="70" t="s">
        <v>19</v>
      </c>
      <c r="B9" s="80"/>
      <c r="C9" s="80"/>
      <c r="D9" s="80"/>
      <c r="E9" s="80"/>
    </row>
    <row r="10" spans="1:8" ht="13.5" thickBot="1" x14ac:dyDescent="0.25">
      <c r="A10" s="80"/>
      <c r="B10" s="80"/>
      <c r="C10" s="80"/>
      <c r="D10" s="80"/>
      <c r="E10" s="80"/>
    </row>
    <row r="11" spans="1:8" ht="29.25" thickBot="1" x14ac:dyDescent="0.25">
      <c r="A11" s="81"/>
      <c r="B11" s="82"/>
      <c r="C11" s="79" t="s">
        <v>11</v>
      </c>
      <c r="D11" s="79" t="s">
        <v>12</v>
      </c>
      <c r="E11" s="79" t="s">
        <v>13</v>
      </c>
    </row>
    <row r="12" spans="1:8" ht="30.75" thickBot="1" x14ac:dyDescent="0.25">
      <c r="A12" s="4"/>
      <c r="B12" s="2" t="s">
        <v>3</v>
      </c>
      <c r="C12" s="5">
        <f>data!C12</f>
        <v>20</v>
      </c>
      <c r="D12" s="5">
        <f>data!D12</f>
        <v>100</v>
      </c>
      <c r="E12" s="5">
        <f>data!E12</f>
        <v>6</v>
      </c>
    </row>
    <row r="13" spans="1:8" ht="15.75" thickBot="1" x14ac:dyDescent="0.25">
      <c r="A13" s="4" t="s">
        <v>14</v>
      </c>
      <c r="B13" s="2" t="s">
        <v>1</v>
      </c>
      <c r="C13" s="5">
        <f>data!C13</f>
        <v>20</v>
      </c>
      <c r="D13" s="5">
        <f>data!D13</f>
        <v>100</v>
      </c>
      <c r="E13" s="5">
        <f>data!E13</f>
        <v>5.5</v>
      </c>
    </row>
    <row r="14" spans="1:8" ht="15.75" thickBot="1" x14ac:dyDescent="0.25">
      <c r="A14" s="46"/>
      <c r="B14" s="2" t="s">
        <v>2</v>
      </c>
      <c r="C14" s="5">
        <f>data!C14</f>
        <v>10</v>
      </c>
      <c r="D14" s="5">
        <f>data!D14</f>
        <v>60</v>
      </c>
      <c r="E14" s="5">
        <f>data!E14</f>
        <v>5.3</v>
      </c>
    </row>
    <row r="15" spans="1:8" ht="30.75" thickBot="1" x14ac:dyDescent="0.25">
      <c r="A15" s="4"/>
      <c r="B15" s="2" t="s">
        <v>3</v>
      </c>
      <c r="C15" s="5">
        <f>data!C15</f>
        <v>20</v>
      </c>
      <c r="D15" s="5">
        <f>data!D15</f>
        <v>100</v>
      </c>
      <c r="E15" s="5">
        <f>data!E15</f>
        <v>6</v>
      </c>
    </row>
    <row r="16" spans="1:8" ht="15.75" thickBot="1" x14ac:dyDescent="0.25">
      <c r="A16" s="4" t="s">
        <v>15</v>
      </c>
      <c r="B16" s="2" t="s">
        <v>1</v>
      </c>
      <c r="C16" s="5">
        <f>data!C16</f>
        <v>20</v>
      </c>
      <c r="D16" s="5">
        <f>data!D16</f>
        <v>100</v>
      </c>
      <c r="E16" s="5">
        <f>data!E16</f>
        <v>5.5</v>
      </c>
    </row>
    <row r="17" spans="1:9" ht="30.75" thickBot="1" x14ac:dyDescent="0.25">
      <c r="A17" s="46"/>
      <c r="B17" s="2" t="s">
        <v>16</v>
      </c>
      <c r="C17" s="5">
        <f>data!C17</f>
        <v>10</v>
      </c>
      <c r="D17" s="5">
        <f>data!D17</f>
        <v>50</v>
      </c>
      <c r="E17" s="5">
        <f>data!E17</f>
        <v>5</v>
      </c>
    </row>
    <row r="19" spans="1:9" ht="13.5" x14ac:dyDescent="0.25">
      <c r="A19" s="22" t="s">
        <v>21</v>
      </c>
    </row>
    <row r="20" spans="1:9" ht="13.5" thickBot="1" x14ac:dyDescent="0.25"/>
    <row r="21" spans="1:9" ht="43.5" thickBot="1" x14ac:dyDescent="0.25">
      <c r="A21" s="64"/>
      <c r="B21" s="63" t="s">
        <v>1</v>
      </c>
      <c r="C21" s="63" t="s">
        <v>2</v>
      </c>
      <c r="D21" s="63" t="s">
        <v>3</v>
      </c>
      <c r="E21" s="63" t="s">
        <v>4</v>
      </c>
      <c r="F21" s="63" t="s">
        <v>5</v>
      </c>
      <c r="G21" s="63" t="s">
        <v>6</v>
      </c>
      <c r="H21" s="63" t="s">
        <v>7</v>
      </c>
    </row>
    <row r="22" spans="1:9" ht="15.75" thickBot="1" x14ac:dyDescent="0.25">
      <c r="A22" s="1" t="s">
        <v>1</v>
      </c>
      <c r="B22" s="94">
        <f>data!B22</f>
        <v>1</v>
      </c>
      <c r="C22" s="94">
        <f>data!C22</f>
        <v>1.5</v>
      </c>
      <c r="D22" s="94">
        <f>data!D22</f>
        <v>1.5</v>
      </c>
      <c r="E22" s="94">
        <f>data!E22</f>
        <v>1.8</v>
      </c>
      <c r="F22" s="94">
        <f>data!F22</f>
        <v>1.7</v>
      </c>
      <c r="G22" s="94">
        <f>data!G22</f>
        <v>2</v>
      </c>
      <c r="H22" s="94">
        <f>data!H22</f>
        <v>2.2000000000000002</v>
      </c>
    </row>
    <row r="23" spans="1:9" ht="15.75" thickBot="1" x14ac:dyDescent="0.25">
      <c r="A23" s="1" t="s">
        <v>2</v>
      </c>
      <c r="B23" s="94">
        <f>data!B23</f>
        <v>1.5</v>
      </c>
      <c r="C23" s="94">
        <f>data!C23</f>
        <v>1</v>
      </c>
      <c r="D23" s="94">
        <f>data!D23</f>
        <v>1.7</v>
      </c>
      <c r="E23" s="94">
        <f>data!E23</f>
        <v>2</v>
      </c>
      <c r="F23" s="94">
        <f>data!F23</f>
        <v>1.9</v>
      </c>
      <c r="G23" s="94">
        <f>data!G23</f>
        <v>2.2000000000000002</v>
      </c>
      <c r="H23" s="94">
        <f>data!H23</f>
        <v>2.2000000000000002</v>
      </c>
    </row>
    <row r="24" spans="1:9" ht="15.75" thickBot="1" x14ac:dyDescent="0.25">
      <c r="A24" s="1" t="s">
        <v>3</v>
      </c>
      <c r="B24" s="94">
        <f>data!B24</f>
        <v>1.5</v>
      </c>
      <c r="C24" s="94">
        <f>data!C24</f>
        <v>1.7</v>
      </c>
      <c r="D24" s="94">
        <f>data!D24</f>
        <v>1</v>
      </c>
      <c r="E24" s="94">
        <f>data!E24</f>
        <v>1.2</v>
      </c>
      <c r="F24" s="94">
        <f>data!F24</f>
        <v>1.8</v>
      </c>
      <c r="G24" s="94">
        <f>data!G24</f>
        <v>1.7</v>
      </c>
      <c r="H24" s="94">
        <f>data!H24</f>
        <v>1.4</v>
      </c>
    </row>
    <row r="25" spans="1:9" ht="15.75" thickBot="1" x14ac:dyDescent="0.25">
      <c r="A25" s="1" t="s">
        <v>4</v>
      </c>
      <c r="B25" s="94">
        <f>data!B25</f>
        <v>1.8</v>
      </c>
      <c r="C25" s="94">
        <f>data!C25</f>
        <v>2</v>
      </c>
      <c r="D25" s="94">
        <f>data!D25</f>
        <v>1.2</v>
      </c>
      <c r="E25" s="94">
        <f>data!E25</f>
        <v>1</v>
      </c>
      <c r="F25" s="94">
        <f>data!F25</f>
        <v>1.8</v>
      </c>
      <c r="G25" s="94">
        <f>data!G25</f>
        <v>1.6</v>
      </c>
      <c r="H25" s="94">
        <f>data!H25</f>
        <v>1.5</v>
      </c>
    </row>
    <row r="26" spans="1:9" ht="15.75" thickBot="1" x14ac:dyDescent="0.25">
      <c r="A26" s="1" t="s">
        <v>5</v>
      </c>
      <c r="B26" s="94">
        <f>data!B26</f>
        <v>1.7</v>
      </c>
      <c r="C26" s="94">
        <f>data!C26</f>
        <v>1.9</v>
      </c>
      <c r="D26" s="94">
        <f>data!D26</f>
        <v>1.8</v>
      </c>
      <c r="E26" s="94">
        <f>data!E26</f>
        <v>1.8</v>
      </c>
      <c r="F26" s="94">
        <f>data!F26</f>
        <v>1</v>
      </c>
      <c r="G26" s="94">
        <f>data!G26</f>
        <v>1.2</v>
      </c>
      <c r="H26" s="94">
        <f>data!H26</f>
        <v>1.9</v>
      </c>
    </row>
    <row r="27" spans="1:9" ht="30.75" thickBot="1" x14ac:dyDescent="0.25">
      <c r="A27" s="1" t="s">
        <v>17</v>
      </c>
      <c r="B27" s="94">
        <f>data!B27</f>
        <v>2</v>
      </c>
      <c r="C27" s="94">
        <f>data!C27</f>
        <v>2.2000000000000002</v>
      </c>
      <c r="D27" s="94">
        <f>data!D27</f>
        <v>1.7</v>
      </c>
      <c r="E27" s="94">
        <f>data!E27</f>
        <v>1.6</v>
      </c>
      <c r="F27" s="94">
        <f>data!F27</f>
        <v>1.2</v>
      </c>
      <c r="G27" s="94">
        <f>data!G27</f>
        <v>1</v>
      </c>
      <c r="H27" s="94">
        <f>data!H27</f>
        <v>1.8</v>
      </c>
    </row>
    <row r="28" spans="1:9" ht="15.75" thickBot="1" x14ac:dyDescent="0.25">
      <c r="A28" s="1" t="s">
        <v>7</v>
      </c>
      <c r="B28" s="94">
        <f>data!B28</f>
        <v>2.2000000000000002</v>
      </c>
      <c r="C28" s="94">
        <f>data!C28</f>
        <v>2.2000000000000002</v>
      </c>
      <c r="D28" s="94">
        <f>data!D28</f>
        <v>1.4</v>
      </c>
      <c r="E28" s="94">
        <f>data!E28</f>
        <v>1.5</v>
      </c>
      <c r="F28" s="94">
        <f>data!F28</f>
        <v>1.9</v>
      </c>
      <c r="G28" s="94">
        <f>data!G28</f>
        <v>1.8</v>
      </c>
      <c r="H28" s="94">
        <f>data!H28</f>
        <v>1</v>
      </c>
    </row>
    <row r="30" spans="1:9" ht="13.5" x14ac:dyDescent="0.25">
      <c r="A30" s="22" t="s">
        <v>22</v>
      </c>
    </row>
    <row r="31" spans="1:9" ht="13.5" x14ac:dyDescent="0.25">
      <c r="A31" s="22"/>
    </row>
    <row r="32" spans="1:9" ht="42.75" x14ac:dyDescent="0.2">
      <c r="A32" s="65"/>
      <c r="B32" s="66"/>
      <c r="C32" s="67" t="s">
        <v>1</v>
      </c>
      <c r="D32" s="67" t="s">
        <v>2</v>
      </c>
      <c r="E32" s="67" t="s">
        <v>3</v>
      </c>
      <c r="F32" s="67" t="s">
        <v>4</v>
      </c>
      <c r="G32" s="67" t="s">
        <v>5</v>
      </c>
      <c r="H32" s="67" t="s">
        <v>6</v>
      </c>
      <c r="I32" s="67" t="s">
        <v>7</v>
      </c>
    </row>
    <row r="33" spans="1:10" ht="30" x14ac:dyDescent="0.2">
      <c r="A33" s="9"/>
      <c r="B33" s="10" t="s">
        <v>3</v>
      </c>
      <c r="C33" s="29">
        <f>$E12+B24+(B7/100)*($E$12+($D$12/$C$12)+B24)</f>
        <v>7.875</v>
      </c>
      <c r="D33" s="29">
        <f>$E12+C24+(C7/100)*($E$12+($D$12/$C$12)+C24)</f>
        <v>10.24</v>
      </c>
      <c r="E33" s="29">
        <f>$E12+D24</f>
        <v>7</v>
      </c>
      <c r="F33" s="29">
        <f>$E12+E24+(E7/100)*($E$12+($D$12/$C$12)+E24)</f>
        <v>9.0299999999999994</v>
      </c>
      <c r="G33" s="29">
        <f>$E12+F24+(F7/100)*($E$12+($D$12/$C$12)+F24)</f>
        <v>8.3119999999999994</v>
      </c>
      <c r="H33" s="29">
        <f>$E12+G24+(G7/100)*($E$12+($D$12/$C$12)+G24)</f>
        <v>10.494</v>
      </c>
      <c r="I33" s="29">
        <f>$E12+H24+(H7/100)*($E$12+($D$12/$C$12)+H24)</f>
        <v>10.5</v>
      </c>
    </row>
    <row r="34" spans="1:10" ht="15" x14ac:dyDescent="0.2">
      <c r="A34" s="9" t="s">
        <v>14</v>
      </c>
      <c r="B34" s="10" t="s">
        <v>1</v>
      </c>
      <c r="C34" s="29">
        <f>$E13+B22</f>
        <v>6.5</v>
      </c>
      <c r="D34" s="29">
        <f t="shared" ref="D34:I34" si="1">$E13+C22+(C7/100)*($E13+($D$13/$C$13)+C22)</f>
        <v>9.4</v>
      </c>
      <c r="E34" s="29">
        <f t="shared" si="1"/>
        <v>7.48</v>
      </c>
      <c r="F34" s="29">
        <f t="shared" si="1"/>
        <v>9.1449999999999996</v>
      </c>
      <c r="G34" s="29">
        <f t="shared" si="1"/>
        <v>7.6880000000000006</v>
      </c>
      <c r="H34" s="29">
        <f t="shared" si="1"/>
        <v>10.25</v>
      </c>
      <c r="I34" s="29">
        <f t="shared" si="1"/>
        <v>10.875</v>
      </c>
    </row>
    <row r="35" spans="1:10" ht="15" x14ac:dyDescent="0.2">
      <c r="A35" s="45"/>
      <c r="B35" s="10" t="s">
        <v>2</v>
      </c>
      <c r="C35" s="29">
        <f>$E14+B23+(B7/100)*($E14+($D$14/$C$14)+B23)</f>
        <v>7.1840000000000002</v>
      </c>
      <c r="D35" s="29">
        <f>$E14+C23</f>
        <v>6.3</v>
      </c>
      <c r="E35" s="29">
        <f>$E14+D23+(D7/100)*($E14+($D$14/$C$14)+D23)</f>
        <v>7.52</v>
      </c>
      <c r="F35" s="29">
        <f>$E14+E23+(E7/100)*($E14+($D$14/$C$14)+E23)</f>
        <v>9.2949999999999999</v>
      </c>
      <c r="G35" s="29">
        <f>$E14+F23+(F7/100)*($E14+($D$14/$C$14)+F23)</f>
        <v>7.7279999999999998</v>
      </c>
      <c r="H35" s="29">
        <f>$E14+G23+(G7/100)*($E14+($D$14/$C$14)+G23)</f>
        <v>10.47</v>
      </c>
      <c r="I35" s="29">
        <f>$E14+H23+(H7/100)*($E14+($D$14/$C$14)+H23)</f>
        <v>10.875</v>
      </c>
    </row>
    <row r="36" spans="1:10" ht="30" x14ac:dyDescent="0.2">
      <c r="A36" s="9"/>
      <c r="B36" s="10" t="s">
        <v>3</v>
      </c>
      <c r="C36" s="29">
        <f>$E15+B24+(B7/100)*($E$15+($D$15/$C$15)+B24)</f>
        <v>7.875</v>
      </c>
      <c r="D36" s="29">
        <f>$E15+C24+(C7/100)*($E$15+($D$15/$C$15)+C24)</f>
        <v>10.24</v>
      </c>
      <c r="E36" s="29">
        <f>$E15+D24</f>
        <v>7</v>
      </c>
      <c r="F36" s="29">
        <f>$E15+E24+(E7/100)*($E$15+($D$15/$C$15)+E24)</f>
        <v>9.0299999999999994</v>
      </c>
      <c r="G36" s="29">
        <f>$E15+F24+(F7/100)*($E$15+($D$15/$C$15)+F24)</f>
        <v>8.3119999999999994</v>
      </c>
      <c r="H36" s="29">
        <f>$E15+G24+(G7/100)*($E$15+($D$15/$C$15)+G24)</f>
        <v>10.494</v>
      </c>
      <c r="I36" s="29">
        <f>$E15+H24+(H7/100)*($E$15+($D$15/$C$15)+H24)</f>
        <v>10.5</v>
      </c>
    </row>
    <row r="37" spans="1:10" ht="15" x14ac:dyDescent="0.2">
      <c r="A37" s="9" t="s">
        <v>15</v>
      </c>
      <c r="B37" s="10" t="s">
        <v>1</v>
      </c>
      <c r="C37" s="29">
        <f>$E16+B22</f>
        <v>6.5</v>
      </c>
      <c r="D37" s="29">
        <f t="shared" ref="D37:I37" si="2">$E16+C22+(C7/100)*($E16+($D$16/$C$16)+C22)</f>
        <v>9.4</v>
      </c>
      <c r="E37" s="29">
        <f t="shared" si="2"/>
        <v>7.48</v>
      </c>
      <c r="F37" s="29">
        <f t="shared" si="2"/>
        <v>9.1449999999999996</v>
      </c>
      <c r="G37" s="29">
        <f t="shared" si="2"/>
        <v>7.6880000000000006</v>
      </c>
      <c r="H37" s="29">
        <f t="shared" si="2"/>
        <v>10.25</v>
      </c>
      <c r="I37" s="29">
        <f t="shared" si="2"/>
        <v>10.875</v>
      </c>
    </row>
    <row r="38" spans="1:10" ht="30" x14ac:dyDescent="0.2">
      <c r="A38" s="45"/>
      <c r="B38" s="10" t="s">
        <v>16</v>
      </c>
      <c r="C38" s="29">
        <f>$E17+B27+(B7/100)*($E17+($D$17/$C$17)+B27)</f>
        <v>7.36</v>
      </c>
      <c r="D38" s="29">
        <f>$E17+C27+(C7/100)*($E17+($D$17/$C$17)+C27)</f>
        <v>9.64</v>
      </c>
      <c r="E38" s="29">
        <f>$E17+D27+(D7/100)*($E17+($D$17/$C$17)+D27)</f>
        <v>7.1680000000000001</v>
      </c>
      <c r="F38" s="29">
        <f>$E17+E27+(E7/100)*($E17+($D$17/$C$17)+E27)</f>
        <v>8.34</v>
      </c>
      <c r="G38" s="29">
        <f>$E17+F27+(F7/100)*($E17+($D$17/$C$17)+F27)</f>
        <v>6.6479999999999997</v>
      </c>
      <c r="H38" s="29">
        <f>$E17+G27</f>
        <v>6</v>
      </c>
      <c r="I38" s="29">
        <f>$E17+H27+(H7/100)*($E17+($D$17/$C$17)+H27)</f>
        <v>9.75</v>
      </c>
    </row>
    <row r="40" spans="1:10" ht="13.5" x14ac:dyDescent="0.25">
      <c r="A40" s="22" t="s">
        <v>23</v>
      </c>
    </row>
    <row r="42" spans="1:10" ht="42.75" x14ac:dyDescent="0.2">
      <c r="A42" s="65"/>
      <c r="B42" s="66"/>
      <c r="C42" s="67" t="s">
        <v>1</v>
      </c>
      <c r="D42" s="67" t="s">
        <v>2</v>
      </c>
      <c r="E42" s="67" t="s">
        <v>3</v>
      </c>
      <c r="F42" s="67" t="s">
        <v>4</v>
      </c>
      <c r="G42" s="67" t="s">
        <v>5</v>
      </c>
      <c r="H42" s="67" t="s">
        <v>6</v>
      </c>
      <c r="I42" s="67" t="s">
        <v>7</v>
      </c>
      <c r="J42" s="67" t="s">
        <v>11</v>
      </c>
    </row>
    <row r="43" spans="1:10" ht="30" x14ac:dyDescent="0.2">
      <c r="A43" s="9"/>
      <c r="B43" s="10" t="s">
        <v>3</v>
      </c>
      <c r="C43" s="29">
        <v>0</v>
      </c>
      <c r="D43" s="29">
        <v>0</v>
      </c>
      <c r="E43" s="29">
        <v>20</v>
      </c>
      <c r="F43" s="29">
        <v>0</v>
      </c>
      <c r="G43" s="29">
        <v>0</v>
      </c>
      <c r="H43" s="29">
        <v>0</v>
      </c>
      <c r="I43" s="29">
        <v>6.6058269965196814E-15</v>
      </c>
      <c r="J43" s="29">
        <f>C12-SUM(C43:I43)</f>
        <v>0</v>
      </c>
    </row>
    <row r="44" spans="1:10" ht="15" x14ac:dyDescent="0.2">
      <c r="A44" s="9" t="s">
        <v>14</v>
      </c>
      <c r="B44" s="10" t="s">
        <v>1</v>
      </c>
      <c r="C44" s="29">
        <v>10</v>
      </c>
      <c r="D44" s="29">
        <v>0</v>
      </c>
      <c r="E44" s="29">
        <v>0</v>
      </c>
      <c r="F44" s="29">
        <v>3</v>
      </c>
      <c r="G44" s="29">
        <v>2</v>
      </c>
      <c r="H44" s="29">
        <v>2</v>
      </c>
      <c r="I44" s="29">
        <v>0</v>
      </c>
      <c r="J44" s="29">
        <f>C13-SUM(C44:I44)</f>
        <v>3</v>
      </c>
    </row>
    <row r="45" spans="1:10" ht="15" x14ac:dyDescent="0.2">
      <c r="A45" s="45"/>
      <c r="B45" s="10" t="s">
        <v>2</v>
      </c>
      <c r="C45" s="29">
        <v>0</v>
      </c>
      <c r="D45" s="29">
        <v>4</v>
      </c>
      <c r="E45" s="29">
        <v>0</v>
      </c>
      <c r="F45" s="29">
        <v>0</v>
      </c>
      <c r="G45" s="29">
        <v>0</v>
      </c>
      <c r="H45" s="29">
        <v>0</v>
      </c>
      <c r="I45" s="29">
        <v>0.99999999999999312</v>
      </c>
      <c r="J45" s="29">
        <f>C14-SUM(C45:I45)</f>
        <v>5.0000000000000071</v>
      </c>
    </row>
    <row r="46" spans="1:10" ht="15" x14ac:dyDescent="0.2">
      <c r="A46" s="9"/>
      <c r="B46" s="10" t="s">
        <v>25</v>
      </c>
      <c r="C46" s="29">
        <f>B4-SUM(C43:C45)</f>
        <v>0</v>
      </c>
      <c r="D46" s="29">
        <f t="shared" ref="D46:I46" si="3">C4-SUM(D43:D45)</f>
        <v>0</v>
      </c>
      <c r="E46" s="29">
        <f t="shared" si="3"/>
        <v>0</v>
      </c>
      <c r="F46" s="29">
        <f t="shared" si="3"/>
        <v>0</v>
      </c>
      <c r="G46" s="29">
        <f t="shared" si="3"/>
        <v>0</v>
      </c>
      <c r="H46" s="29">
        <f t="shared" si="3"/>
        <v>0</v>
      </c>
      <c r="I46" s="29">
        <f t="shared" si="3"/>
        <v>0</v>
      </c>
      <c r="J46" s="30"/>
    </row>
    <row r="48" spans="1:10" x14ac:dyDescent="0.2">
      <c r="A48" s="21" t="s">
        <v>24</v>
      </c>
      <c r="D48" s="68">
        <f>SUMPRODUCT(C43:I45,C33:I35)+SUM(D12:D14)</f>
        <v>564.38599999999997</v>
      </c>
    </row>
  </sheetData>
  <mergeCells count="1">
    <mergeCell ref="A1:C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472DF-D2A1-4777-A641-A7B5908AE82C}">
  <dimension ref="A1:J48"/>
  <sheetViews>
    <sheetView topLeftCell="A31" workbookViewId="0">
      <selection activeCell="B22" sqref="B22:H28"/>
    </sheetView>
  </sheetViews>
  <sheetFormatPr defaultColWidth="9" defaultRowHeight="12.75" x14ac:dyDescent="0.2"/>
  <cols>
    <col min="1" max="1" width="20.85546875" style="21" customWidth="1"/>
    <col min="2" max="2" width="13.28515625" style="21" customWidth="1"/>
    <col min="3" max="6" width="9" style="21"/>
    <col min="7" max="7" width="14" style="21" customWidth="1"/>
    <col min="8" max="8" width="13.7109375" style="21" customWidth="1"/>
    <col min="9" max="16384" width="9" style="21"/>
  </cols>
  <sheetData>
    <row r="1" spans="1:8" x14ac:dyDescent="0.2">
      <c r="A1" s="55" t="s">
        <v>20</v>
      </c>
      <c r="B1" s="55"/>
      <c r="C1" s="55"/>
    </row>
    <row r="2" spans="1:8" ht="13.5" thickBot="1" x14ac:dyDescent="0.25"/>
    <row r="3" spans="1:8" ht="43.5" thickBot="1" x14ac:dyDescent="0.25">
      <c r="A3" s="78" t="s">
        <v>0</v>
      </c>
      <c r="B3" s="79" t="s">
        <v>1</v>
      </c>
      <c r="C3" s="79" t="s">
        <v>2</v>
      </c>
      <c r="D3" s="79" t="s">
        <v>3</v>
      </c>
      <c r="E3" s="79" t="s">
        <v>4</v>
      </c>
      <c r="F3" s="79" t="s">
        <v>5</v>
      </c>
      <c r="G3" s="79" t="s">
        <v>6</v>
      </c>
      <c r="H3" s="79" t="s">
        <v>7</v>
      </c>
    </row>
    <row r="4" spans="1:8" ht="15.75" thickBot="1" x14ac:dyDescent="0.25">
      <c r="A4" s="1" t="s">
        <v>8</v>
      </c>
      <c r="B4" s="5">
        <f>data!B4</f>
        <v>10</v>
      </c>
      <c r="C4" s="5">
        <f>data!C4</f>
        <v>4</v>
      </c>
      <c r="D4" s="5">
        <f>data!D4</f>
        <v>20</v>
      </c>
      <c r="E4" s="5">
        <f>data!E4</f>
        <v>3</v>
      </c>
      <c r="F4" s="5">
        <f>data!F4</f>
        <v>2</v>
      </c>
      <c r="G4" s="5">
        <f>data!G4</f>
        <v>2</v>
      </c>
      <c r="H4" s="5">
        <f>data!H4</f>
        <v>1</v>
      </c>
    </row>
    <row r="5" spans="1:8" ht="15.75" thickBot="1" x14ac:dyDescent="0.25">
      <c r="A5" s="1" t="s">
        <v>9</v>
      </c>
      <c r="B5" s="5">
        <f>data!B5</f>
        <v>12</v>
      </c>
      <c r="C5" s="5">
        <f>data!C5</f>
        <v>1</v>
      </c>
      <c r="D5" s="5">
        <f>data!D5</f>
        <v>4</v>
      </c>
      <c r="E5" s="5">
        <f>data!E5</f>
        <v>8</v>
      </c>
      <c r="F5" s="5">
        <f>data!F5</f>
        <v>7</v>
      </c>
      <c r="G5" s="5">
        <f>data!G5</f>
        <v>3</v>
      </c>
      <c r="H5" s="5">
        <f>data!H5</f>
        <v>1</v>
      </c>
    </row>
    <row r="6" spans="1:8" ht="15.75" thickBot="1" x14ac:dyDescent="0.25">
      <c r="A6" s="1" t="s">
        <v>18</v>
      </c>
      <c r="B6" s="5">
        <f t="shared" ref="B6:H6" si="0">B4+B5</f>
        <v>22</v>
      </c>
      <c r="C6" s="5">
        <f t="shared" si="0"/>
        <v>5</v>
      </c>
      <c r="D6" s="5">
        <f t="shared" si="0"/>
        <v>24</v>
      </c>
      <c r="E6" s="5">
        <f t="shared" si="0"/>
        <v>11</v>
      </c>
      <c r="F6" s="5">
        <f t="shared" si="0"/>
        <v>9</v>
      </c>
      <c r="G6" s="5">
        <f t="shared" si="0"/>
        <v>5</v>
      </c>
      <c r="H6" s="5">
        <f t="shared" si="0"/>
        <v>2</v>
      </c>
    </row>
    <row r="7" spans="1:8" ht="15.75" thickBot="1" x14ac:dyDescent="0.25">
      <c r="A7" s="1" t="s">
        <v>10</v>
      </c>
      <c r="B7" s="5">
        <f>data!B7</f>
        <v>3</v>
      </c>
      <c r="C7" s="5">
        <f>data!C7</f>
        <v>20</v>
      </c>
      <c r="D7" s="5">
        <f>data!D7</f>
        <v>4</v>
      </c>
      <c r="E7" s="5">
        <f>data!E7</f>
        <v>15</v>
      </c>
      <c r="F7" s="5">
        <f>data!F7</f>
        <v>4</v>
      </c>
      <c r="G7" s="5">
        <f>data!G7</f>
        <v>22</v>
      </c>
      <c r="H7" s="5">
        <f>data!H7</f>
        <v>25</v>
      </c>
    </row>
    <row r="9" spans="1:8" ht="13.5" x14ac:dyDescent="0.25">
      <c r="A9" s="83" t="s">
        <v>19</v>
      </c>
      <c r="B9" s="84"/>
      <c r="C9" s="84"/>
      <c r="D9" s="84"/>
      <c r="E9" s="84"/>
    </row>
    <row r="10" spans="1:8" ht="13.5" thickBot="1" x14ac:dyDescent="0.25">
      <c r="A10" s="84"/>
      <c r="B10" s="84"/>
      <c r="C10" s="84"/>
      <c r="D10" s="84"/>
      <c r="E10" s="84"/>
    </row>
    <row r="11" spans="1:8" ht="43.5" thickBot="1" x14ac:dyDescent="0.25">
      <c r="A11" s="78"/>
      <c r="B11" s="79"/>
      <c r="C11" s="79" t="s">
        <v>11</v>
      </c>
      <c r="D11" s="79" t="s">
        <v>12</v>
      </c>
      <c r="E11" s="79" t="s">
        <v>13</v>
      </c>
    </row>
    <row r="12" spans="1:8" ht="15.75" thickBot="1" x14ac:dyDescent="0.25">
      <c r="A12" s="4"/>
      <c r="B12" s="2" t="s">
        <v>3</v>
      </c>
      <c r="C12" s="5">
        <f>data!C12</f>
        <v>20</v>
      </c>
      <c r="D12" s="5">
        <f>data!D12</f>
        <v>100</v>
      </c>
      <c r="E12" s="5">
        <f>data!E12</f>
        <v>6</v>
      </c>
    </row>
    <row r="13" spans="1:8" ht="15.75" thickBot="1" x14ac:dyDescent="0.25">
      <c r="A13" s="4" t="s">
        <v>14</v>
      </c>
      <c r="B13" s="2" t="s">
        <v>1</v>
      </c>
      <c r="C13" s="5">
        <f>data!C13</f>
        <v>20</v>
      </c>
      <c r="D13" s="5">
        <f>data!D13</f>
        <v>100</v>
      </c>
      <c r="E13" s="5">
        <f>data!E13</f>
        <v>5.5</v>
      </c>
    </row>
    <row r="14" spans="1:8" ht="15.75" thickBot="1" x14ac:dyDescent="0.25">
      <c r="A14" s="46"/>
      <c r="B14" s="2" t="s">
        <v>2</v>
      </c>
      <c r="C14" s="5">
        <f>data!C14</f>
        <v>10</v>
      </c>
      <c r="D14" s="5">
        <f>data!D14</f>
        <v>60</v>
      </c>
      <c r="E14" s="5">
        <f>data!E14</f>
        <v>5.3</v>
      </c>
    </row>
    <row r="15" spans="1:8" ht="15.75" thickBot="1" x14ac:dyDescent="0.25">
      <c r="A15" s="4"/>
      <c r="B15" s="2" t="s">
        <v>3</v>
      </c>
      <c r="C15" s="5">
        <f>data!C15</f>
        <v>20</v>
      </c>
      <c r="D15" s="5">
        <f>data!D15</f>
        <v>100</v>
      </c>
      <c r="E15" s="5">
        <f>data!E15</f>
        <v>6</v>
      </c>
    </row>
    <row r="16" spans="1:8" ht="15.75" thickBot="1" x14ac:dyDescent="0.25">
      <c r="A16" s="4" t="s">
        <v>15</v>
      </c>
      <c r="B16" s="2" t="s">
        <v>1</v>
      </c>
      <c r="C16" s="5">
        <f>data!C16</f>
        <v>20</v>
      </c>
      <c r="D16" s="5">
        <f>data!D16</f>
        <v>100</v>
      </c>
      <c r="E16" s="5">
        <f>data!E16</f>
        <v>5.5</v>
      </c>
    </row>
    <row r="17" spans="1:9" ht="15.75" thickBot="1" x14ac:dyDescent="0.25">
      <c r="A17" s="46"/>
      <c r="B17" s="2" t="s">
        <v>16</v>
      </c>
      <c r="C17" s="5">
        <f>data!C17</f>
        <v>10</v>
      </c>
      <c r="D17" s="5">
        <f>data!D17</f>
        <v>50</v>
      </c>
      <c r="E17" s="5">
        <f>data!E17</f>
        <v>5</v>
      </c>
    </row>
    <row r="19" spans="1:9" ht="13.5" x14ac:dyDescent="0.25">
      <c r="A19" s="22" t="s">
        <v>21</v>
      </c>
    </row>
    <row r="20" spans="1:9" ht="13.5" thickBot="1" x14ac:dyDescent="0.25"/>
    <row r="21" spans="1:9" ht="43.5" thickBot="1" x14ac:dyDescent="0.25">
      <c r="A21" s="78"/>
      <c r="B21" s="79" t="s">
        <v>1</v>
      </c>
      <c r="C21" s="79" t="s">
        <v>2</v>
      </c>
      <c r="D21" s="79" t="s">
        <v>3</v>
      </c>
      <c r="E21" s="79" t="s">
        <v>4</v>
      </c>
      <c r="F21" s="79" t="s">
        <v>5</v>
      </c>
      <c r="G21" s="79" t="s">
        <v>6</v>
      </c>
      <c r="H21" s="79" t="s">
        <v>7</v>
      </c>
    </row>
    <row r="22" spans="1:9" ht="15.75" thickBot="1" x14ac:dyDescent="0.25">
      <c r="A22" s="1" t="s">
        <v>1</v>
      </c>
      <c r="B22" s="90">
        <f>data!B22</f>
        <v>1</v>
      </c>
      <c r="C22" s="90">
        <f>data!C22</f>
        <v>1.5</v>
      </c>
      <c r="D22" s="90">
        <f>data!D22</f>
        <v>1.5</v>
      </c>
      <c r="E22" s="90">
        <f>data!E22</f>
        <v>1.8</v>
      </c>
      <c r="F22" s="90">
        <f>data!F22</f>
        <v>1.7</v>
      </c>
      <c r="G22" s="90">
        <f>data!G22</f>
        <v>2</v>
      </c>
      <c r="H22" s="90">
        <f>data!H22</f>
        <v>2.2000000000000002</v>
      </c>
    </row>
    <row r="23" spans="1:9" ht="15.75" customHeight="1" thickBot="1" x14ac:dyDescent="0.25">
      <c r="A23" s="1" t="s">
        <v>2</v>
      </c>
      <c r="B23" s="90">
        <f>data!B23</f>
        <v>1.5</v>
      </c>
      <c r="C23" s="90">
        <f>data!C23</f>
        <v>1</v>
      </c>
      <c r="D23" s="90">
        <f>data!D23</f>
        <v>1.7</v>
      </c>
      <c r="E23" s="90">
        <f>data!E23</f>
        <v>2</v>
      </c>
      <c r="F23" s="90">
        <f>data!F23</f>
        <v>1.9</v>
      </c>
      <c r="G23" s="90">
        <f>data!G23</f>
        <v>2.2000000000000002</v>
      </c>
      <c r="H23" s="90">
        <f>data!H23</f>
        <v>2.2000000000000002</v>
      </c>
    </row>
    <row r="24" spans="1:9" ht="15.75" thickBot="1" x14ac:dyDescent="0.25">
      <c r="A24" s="1" t="s">
        <v>3</v>
      </c>
      <c r="B24" s="90">
        <f>data!B24</f>
        <v>1.5</v>
      </c>
      <c r="C24" s="90">
        <f>data!C24</f>
        <v>1.7</v>
      </c>
      <c r="D24" s="90">
        <f>data!D24</f>
        <v>1</v>
      </c>
      <c r="E24" s="90">
        <f>data!E24</f>
        <v>1.2</v>
      </c>
      <c r="F24" s="90">
        <f>data!F24</f>
        <v>1.8</v>
      </c>
      <c r="G24" s="90">
        <f>data!G24</f>
        <v>1.7</v>
      </c>
      <c r="H24" s="90">
        <f>data!H24</f>
        <v>1.4</v>
      </c>
    </row>
    <row r="25" spans="1:9" ht="15.75" thickBot="1" x14ac:dyDescent="0.25">
      <c r="A25" s="1" t="s">
        <v>4</v>
      </c>
      <c r="B25" s="90">
        <f>data!B25</f>
        <v>1.8</v>
      </c>
      <c r="C25" s="90">
        <f>data!C25</f>
        <v>2</v>
      </c>
      <c r="D25" s="90">
        <f>data!D25</f>
        <v>1.2</v>
      </c>
      <c r="E25" s="90">
        <f>data!E25</f>
        <v>1</v>
      </c>
      <c r="F25" s="90">
        <f>data!F25</f>
        <v>1.8</v>
      </c>
      <c r="G25" s="90">
        <f>data!G25</f>
        <v>1.6</v>
      </c>
      <c r="H25" s="90">
        <f>data!H25</f>
        <v>1.5</v>
      </c>
    </row>
    <row r="26" spans="1:9" ht="15.75" thickBot="1" x14ac:dyDescent="0.25">
      <c r="A26" s="1" t="s">
        <v>5</v>
      </c>
      <c r="B26" s="90">
        <f>data!B26</f>
        <v>1.7</v>
      </c>
      <c r="C26" s="90">
        <f>data!C26</f>
        <v>1.9</v>
      </c>
      <c r="D26" s="90">
        <f>data!D26</f>
        <v>1.8</v>
      </c>
      <c r="E26" s="90">
        <f>data!E26</f>
        <v>1.8</v>
      </c>
      <c r="F26" s="90">
        <f>data!F26</f>
        <v>1</v>
      </c>
      <c r="G26" s="90">
        <f>data!G26</f>
        <v>1.2</v>
      </c>
      <c r="H26" s="90">
        <f>data!H26</f>
        <v>1.9</v>
      </c>
    </row>
    <row r="27" spans="1:9" ht="30.75" thickBot="1" x14ac:dyDescent="0.25">
      <c r="A27" s="1" t="s">
        <v>17</v>
      </c>
      <c r="B27" s="90">
        <f>data!B27</f>
        <v>2</v>
      </c>
      <c r="C27" s="90">
        <f>data!C27</f>
        <v>2.2000000000000002</v>
      </c>
      <c r="D27" s="90">
        <f>data!D27</f>
        <v>1.7</v>
      </c>
      <c r="E27" s="90">
        <f>data!E27</f>
        <v>1.6</v>
      </c>
      <c r="F27" s="90">
        <f>data!F27</f>
        <v>1.2</v>
      </c>
      <c r="G27" s="90">
        <f>data!G27</f>
        <v>1</v>
      </c>
      <c r="H27" s="90">
        <f>data!H27</f>
        <v>1.8</v>
      </c>
    </row>
    <row r="28" spans="1:9" ht="15.75" thickBot="1" x14ac:dyDescent="0.25">
      <c r="A28" s="1" t="s">
        <v>7</v>
      </c>
      <c r="B28" s="90">
        <f>data!B28</f>
        <v>2.2000000000000002</v>
      </c>
      <c r="C28" s="90">
        <f>data!C28</f>
        <v>2.2000000000000002</v>
      </c>
      <c r="D28" s="90">
        <f>data!D28</f>
        <v>1.4</v>
      </c>
      <c r="E28" s="90">
        <f>data!E28</f>
        <v>1.5</v>
      </c>
      <c r="F28" s="90">
        <f>data!F28</f>
        <v>1.9</v>
      </c>
      <c r="G28" s="90">
        <f>data!G28</f>
        <v>1.8</v>
      </c>
      <c r="H28" s="90">
        <f>data!H28</f>
        <v>1</v>
      </c>
    </row>
    <row r="30" spans="1:9" ht="13.5" x14ac:dyDescent="0.25">
      <c r="A30" s="22" t="s">
        <v>22</v>
      </c>
    </row>
    <row r="31" spans="1:9" ht="14.25" thickBot="1" x14ac:dyDescent="0.3">
      <c r="A31" s="22"/>
    </row>
    <row r="32" spans="1:9" ht="43.5" thickBot="1" x14ac:dyDescent="0.25">
      <c r="A32" s="85"/>
      <c r="B32" s="85"/>
      <c r="C32" s="79" t="s">
        <v>1</v>
      </c>
      <c r="D32" s="79" t="s">
        <v>2</v>
      </c>
      <c r="E32" s="79" t="s">
        <v>3</v>
      </c>
      <c r="F32" s="79" t="s">
        <v>4</v>
      </c>
      <c r="G32" s="79" t="s">
        <v>5</v>
      </c>
      <c r="H32" s="79" t="s">
        <v>6</v>
      </c>
      <c r="I32" s="79" t="s">
        <v>7</v>
      </c>
    </row>
    <row r="33" spans="1:10" ht="15" x14ac:dyDescent="0.2">
      <c r="A33" s="9"/>
      <c r="B33" s="10" t="s">
        <v>3</v>
      </c>
      <c r="C33" s="31">
        <f>$E12+B24+(B7/100)*($E$12+($D$12/$C$12)+B24)</f>
        <v>7.875</v>
      </c>
      <c r="D33" s="32">
        <f>$E12+C24+(C7/100)*($E$12+($D$12/$C$12)+C24)</f>
        <v>10.24</v>
      </c>
      <c r="E33" s="32">
        <f>$E12+D24</f>
        <v>7</v>
      </c>
      <c r="F33" s="32">
        <f>$E12+E24+(E7/100)*($E$12+($D$12/$C$12)+E24)</f>
        <v>9.0299999999999994</v>
      </c>
      <c r="G33" s="32">
        <f>$E12+F24+(F7/100)*($E$12+($D$12/$C$12)+F24)</f>
        <v>8.3119999999999994</v>
      </c>
      <c r="H33" s="32">
        <f>$E12+G24+(G7/100)*($E$12+($D$12/$C$12)+G24)</f>
        <v>10.494</v>
      </c>
      <c r="I33" s="32">
        <f>$E12+H24+(H7/100)*($E$12+($D$12/$C$12)+H24)</f>
        <v>10.5</v>
      </c>
    </row>
    <row r="34" spans="1:10" ht="15" x14ac:dyDescent="0.2">
      <c r="A34" s="9" t="s">
        <v>14</v>
      </c>
      <c r="B34" s="10" t="s">
        <v>1</v>
      </c>
      <c r="C34" s="33">
        <f>$E13+B22</f>
        <v>6.5</v>
      </c>
      <c r="D34" s="29">
        <f t="shared" ref="D34:I34" si="1">$E13+C22+(C7/100)*($E13+($D$13/$C$13)+C22)</f>
        <v>9.4</v>
      </c>
      <c r="E34" s="29">
        <f t="shared" si="1"/>
        <v>7.48</v>
      </c>
      <c r="F34" s="29">
        <f t="shared" si="1"/>
        <v>9.1449999999999996</v>
      </c>
      <c r="G34" s="29">
        <f t="shared" si="1"/>
        <v>7.6880000000000006</v>
      </c>
      <c r="H34" s="29">
        <f t="shared" si="1"/>
        <v>10.25</v>
      </c>
      <c r="I34" s="29">
        <f t="shared" si="1"/>
        <v>10.875</v>
      </c>
    </row>
    <row r="35" spans="1:10" ht="15" x14ac:dyDescent="0.2">
      <c r="A35" s="45"/>
      <c r="B35" s="10" t="s">
        <v>2</v>
      </c>
      <c r="C35" s="33">
        <f>$E14+B23+(B7/100)*($E14+($D$14/$C$14)+B23)</f>
        <v>7.1840000000000002</v>
      </c>
      <c r="D35" s="29">
        <f>$E14+C23</f>
        <v>6.3</v>
      </c>
      <c r="E35" s="29">
        <f>$E14+D23+(D7/100)*($E14+($D$14/$C$14)+D23)</f>
        <v>7.52</v>
      </c>
      <c r="F35" s="29">
        <f>$E14+E23+(E7/100)*($E14+($D$14/$C$14)+E23)</f>
        <v>9.2949999999999999</v>
      </c>
      <c r="G35" s="29">
        <f>$E14+F23+(F7/100)*($E14+($D$14/$C$14)+F23)</f>
        <v>7.7279999999999998</v>
      </c>
      <c r="H35" s="29">
        <f>$E14+G23+(G7/100)*($E14+($D$14/$C$14)+G23)</f>
        <v>10.47</v>
      </c>
      <c r="I35" s="29">
        <f>$E14+H23+(H7/100)*($E14+($D$14/$C$14)+H23)</f>
        <v>10.875</v>
      </c>
    </row>
    <row r="36" spans="1:10" ht="15.75" thickBot="1" x14ac:dyDescent="0.25">
      <c r="A36" s="4"/>
      <c r="B36" s="7" t="s">
        <v>3</v>
      </c>
      <c r="C36" s="33">
        <f>$E15+B24+(B7/100)*($E$15+($D$15/$C$15)+B24)</f>
        <v>7.875</v>
      </c>
      <c r="D36" s="29">
        <f>$E15+C24+(C7/100)*($E$15+($D$15/$C$15)+C24)</f>
        <v>10.24</v>
      </c>
      <c r="E36" s="29">
        <f>$E15+D24</f>
        <v>7</v>
      </c>
      <c r="F36" s="29">
        <f>$E15+E24+(E7/100)*($E$15+($D$15/$C$15)+E24)</f>
        <v>9.0299999999999994</v>
      </c>
      <c r="G36" s="29">
        <f>$E15+F24+(F7/100)*($E$15+($D$15/$C$15)+F24)</f>
        <v>8.3119999999999994</v>
      </c>
      <c r="H36" s="29">
        <f>$E15+G24+(G7/100)*($E$15+($D$15/$C$15)+G24)</f>
        <v>10.494</v>
      </c>
      <c r="I36" s="29">
        <f>$E15+H24+(H7/100)*($E$15+($D$15/$C$15)+H24)</f>
        <v>10.5</v>
      </c>
    </row>
    <row r="37" spans="1:10" ht="15.75" thickBot="1" x14ac:dyDescent="0.25">
      <c r="A37" s="4" t="s">
        <v>15</v>
      </c>
      <c r="B37" s="7" t="s">
        <v>1</v>
      </c>
      <c r="C37" s="33">
        <f>$E16+B22</f>
        <v>6.5</v>
      </c>
      <c r="D37" s="29">
        <f t="shared" ref="D37:I37" si="2">$E16+C22+(C7/100)*($E16+($D$16/$C$16)+C22)</f>
        <v>9.4</v>
      </c>
      <c r="E37" s="29">
        <f t="shared" si="2"/>
        <v>7.48</v>
      </c>
      <c r="F37" s="29">
        <f t="shared" si="2"/>
        <v>9.1449999999999996</v>
      </c>
      <c r="G37" s="29">
        <f t="shared" si="2"/>
        <v>7.6880000000000006</v>
      </c>
      <c r="H37" s="29">
        <f t="shared" si="2"/>
        <v>10.25</v>
      </c>
      <c r="I37" s="29">
        <f t="shared" si="2"/>
        <v>10.875</v>
      </c>
    </row>
    <row r="38" spans="1:10" ht="15.75" thickBot="1" x14ac:dyDescent="0.25">
      <c r="A38" s="46"/>
      <c r="B38" s="7" t="s">
        <v>16</v>
      </c>
      <c r="C38" s="33">
        <f>$E17+B27+(B7/100)*($E17+($D$17/$C$17)+B27)</f>
        <v>7.36</v>
      </c>
      <c r="D38" s="29">
        <f>$E17+C27+(C7/100)*($E17+($D$17/$C$17)+C27)</f>
        <v>9.64</v>
      </c>
      <c r="E38" s="29">
        <f>$E17+D27+(D7/100)*($E17+($D$17/$C$17)+D27)</f>
        <v>7.1680000000000001</v>
      </c>
      <c r="F38" s="29">
        <f>$E17+E27+(E7/100)*($E17+($D$17/$C$17)+E27)</f>
        <v>8.34</v>
      </c>
      <c r="G38" s="29">
        <f>$E17+F27+(F7/100)*($E17+($D$17/$C$17)+F27)</f>
        <v>6.6479999999999997</v>
      </c>
      <c r="H38" s="29">
        <f>$E17+G27</f>
        <v>6</v>
      </c>
      <c r="I38" s="29">
        <f>$E17+H27+(H7/100)*($E17+($D$17/$C$17)+H27)</f>
        <v>9.75</v>
      </c>
    </row>
    <row r="40" spans="1:10" ht="13.5" x14ac:dyDescent="0.25">
      <c r="A40" s="22" t="s">
        <v>23</v>
      </c>
    </row>
    <row r="42" spans="1:10" ht="42.75" x14ac:dyDescent="0.2">
      <c r="A42" s="85"/>
      <c r="B42" s="85"/>
      <c r="C42" s="86" t="s">
        <v>1</v>
      </c>
      <c r="D42" s="86" t="s">
        <v>2</v>
      </c>
      <c r="E42" s="86" t="s">
        <v>3</v>
      </c>
      <c r="F42" s="86" t="s">
        <v>4</v>
      </c>
      <c r="G42" s="86" t="s">
        <v>5</v>
      </c>
      <c r="H42" s="86" t="s">
        <v>6</v>
      </c>
      <c r="I42" s="86" t="s">
        <v>7</v>
      </c>
      <c r="J42" s="86" t="s">
        <v>11</v>
      </c>
    </row>
    <row r="43" spans="1:10" ht="15" x14ac:dyDescent="0.2">
      <c r="A43" s="9"/>
      <c r="B43" s="10" t="s">
        <v>3</v>
      </c>
      <c r="C43" s="29">
        <v>0</v>
      </c>
      <c r="D43" s="29">
        <v>0</v>
      </c>
      <c r="E43" s="29">
        <v>20</v>
      </c>
      <c r="F43" s="29">
        <v>0</v>
      </c>
      <c r="G43" s="29">
        <v>0</v>
      </c>
      <c r="H43" s="29">
        <v>0</v>
      </c>
      <c r="I43" s="29">
        <v>0</v>
      </c>
      <c r="J43" s="29">
        <f>C12-SUM(C43:I43)</f>
        <v>0</v>
      </c>
    </row>
    <row r="44" spans="1:10" ht="15" x14ac:dyDescent="0.2">
      <c r="A44" s="9" t="s">
        <v>15</v>
      </c>
      <c r="B44" s="10" t="s">
        <v>1</v>
      </c>
      <c r="C44" s="29">
        <v>10</v>
      </c>
      <c r="D44" s="29">
        <v>4</v>
      </c>
      <c r="E44" s="29">
        <v>0</v>
      </c>
      <c r="F44" s="29">
        <v>0</v>
      </c>
      <c r="G44" s="29">
        <v>0</v>
      </c>
      <c r="H44" s="29">
        <v>0</v>
      </c>
      <c r="I44" s="29">
        <v>0</v>
      </c>
      <c r="J44" s="29">
        <f>C13-SUM(C44:I44)</f>
        <v>6</v>
      </c>
    </row>
    <row r="45" spans="1:10" ht="15" x14ac:dyDescent="0.2">
      <c r="A45" s="45"/>
      <c r="B45" s="10" t="s">
        <v>16</v>
      </c>
      <c r="C45" s="29">
        <v>0</v>
      </c>
      <c r="D45" s="29">
        <v>0</v>
      </c>
      <c r="E45" s="29">
        <v>0</v>
      </c>
      <c r="F45" s="29">
        <v>3</v>
      </c>
      <c r="G45" s="29">
        <v>2</v>
      </c>
      <c r="H45" s="29">
        <v>2</v>
      </c>
      <c r="I45" s="29">
        <v>1</v>
      </c>
      <c r="J45" s="29">
        <f>C14-SUM(C45:I45)</f>
        <v>2</v>
      </c>
    </row>
    <row r="46" spans="1:10" ht="15" x14ac:dyDescent="0.2">
      <c r="A46" s="9"/>
      <c r="B46" s="10" t="s">
        <v>25</v>
      </c>
      <c r="C46" s="29">
        <f>B4-SUM(C43:C45)</f>
        <v>0</v>
      </c>
      <c r="D46" s="29">
        <f t="shared" ref="D46:I46" si="3">C4-SUM(D43:D45)</f>
        <v>0</v>
      </c>
      <c r="E46" s="29">
        <f t="shared" si="3"/>
        <v>0</v>
      </c>
      <c r="F46" s="29">
        <f t="shared" si="3"/>
        <v>0</v>
      </c>
      <c r="G46" s="29">
        <f t="shared" si="3"/>
        <v>0</v>
      </c>
      <c r="H46" s="29">
        <f t="shared" si="3"/>
        <v>0</v>
      </c>
      <c r="I46" s="29">
        <f t="shared" si="3"/>
        <v>0</v>
      </c>
      <c r="J46" s="30"/>
    </row>
    <row r="48" spans="1:10" x14ac:dyDescent="0.2">
      <c r="A48" s="21" t="s">
        <v>26</v>
      </c>
      <c r="D48" s="87">
        <f>SUMPRODUCT(C43:I45,C36:I38)+SUM(D15:D17)</f>
        <v>552.66599999999994</v>
      </c>
    </row>
  </sheetData>
  <mergeCells count="1">
    <mergeCell ref="A1:C1"/>
  </mergeCells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A327-78C6-46AF-B0D9-F2554D5B3C57}">
  <dimension ref="A1:J51"/>
  <sheetViews>
    <sheetView topLeftCell="A38" zoomScale="95" zoomScaleNormal="78" workbookViewId="0">
      <selection activeCell="B22" sqref="B22:H28"/>
    </sheetView>
  </sheetViews>
  <sheetFormatPr defaultColWidth="9" defaultRowHeight="12.75" x14ac:dyDescent="0.2"/>
  <cols>
    <col min="1" max="1" width="15.85546875" style="21" customWidth="1"/>
    <col min="2" max="2" width="12.7109375" style="21" customWidth="1"/>
    <col min="3" max="3" width="9" style="21"/>
    <col min="4" max="4" width="10" style="21" bestFit="1" customWidth="1"/>
    <col min="5" max="6" width="9" style="21"/>
    <col min="7" max="7" width="14" style="21" customWidth="1"/>
    <col min="8" max="8" width="13.7109375" style="21" customWidth="1"/>
    <col min="9" max="16384" width="9" style="21"/>
  </cols>
  <sheetData>
    <row r="1" spans="1:8" x14ac:dyDescent="0.2">
      <c r="A1" s="55" t="s">
        <v>20</v>
      </c>
      <c r="B1" s="55"/>
      <c r="C1" s="55"/>
    </row>
    <row r="2" spans="1:8" ht="13.5" thickBot="1" x14ac:dyDescent="0.25"/>
    <row r="3" spans="1:8" ht="43.5" thickBot="1" x14ac:dyDescent="0.25">
      <c r="A3" s="15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</row>
    <row r="4" spans="1:8" ht="30.75" thickBot="1" x14ac:dyDescent="0.25">
      <c r="A4" s="1" t="s">
        <v>8</v>
      </c>
      <c r="B4" s="5">
        <f>data!B4</f>
        <v>10</v>
      </c>
      <c r="C4" s="5">
        <f>data!C4</f>
        <v>4</v>
      </c>
      <c r="D4" s="5">
        <f>data!D4</f>
        <v>20</v>
      </c>
      <c r="E4" s="5">
        <f>data!E4</f>
        <v>3</v>
      </c>
      <c r="F4" s="5">
        <f>data!F4</f>
        <v>2</v>
      </c>
      <c r="G4" s="5">
        <f>data!G4</f>
        <v>2</v>
      </c>
      <c r="H4" s="5">
        <f>data!H4</f>
        <v>1</v>
      </c>
    </row>
    <row r="5" spans="1:8" ht="30.75" thickBot="1" x14ac:dyDescent="0.25">
      <c r="A5" s="1" t="s">
        <v>9</v>
      </c>
      <c r="B5" s="5">
        <f>data!B5</f>
        <v>12</v>
      </c>
      <c r="C5" s="5">
        <f>data!C5</f>
        <v>1</v>
      </c>
      <c r="D5" s="5">
        <f>data!D5</f>
        <v>4</v>
      </c>
      <c r="E5" s="5">
        <f>data!E5</f>
        <v>8</v>
      </c>
      <c r="F5" s="5">
        <f>data!F5</f>
        <v>7</v>
      </c>
      <c r="G5" s="5">
        <f>data!G5</f>
        <v>3</v>
      </c>
      <c r="H5" s="5">
        <f>data!H5</f>
        <v>1</v>
      </c>
    </row>
    <row r="6" spans="1:8" ht="15.75" thickBot="1" x14ac:dyDescent="0.25">
      <c r="A6" s="1" t="s">
        <v>18</v>
      </c>
      <c r="B6" s="5">
        <f t="shared" ref="B6:H6" si="0">B4+B5</f>
        <v>22</v>
      </c>
      <c r="C6" s="5">
        <f t="shared" si="0"/>
        <v>5</v>
      </c>
      <c r="D6" s="5">
        <f t="shared" si="0"/>
        <v>24</v>
      </c>
      <c r="E6" s="5">
        <f t="shared" si="0"/>
        <v>11</v>
      </c>
      <c r="F6" s="5">
        <f t="shared" si="0"/>
        <v>9</v>
      </c>
      <c r="G6" s="5">
        <f t="shared" si="0"/>
        <v>5</v>
      </c>
      <c r="H6" s="5">
        <f t="shared" si="0"/>
        <v>2</v>
      </c>
    </row>
    <row r="7" spans="1:8" ht="30.75" thickBot="1" x14ac:dyDescent="0.25">
      <c r="A7" s="1" t="s">
        <v>10</v>
      </c>
      <c r="B7" s="5">
        <f>data!B7</f>
        <v>3</v>
      </c>
      <c r="C7" s="5">
        <f>data!C7</f>
        <v>20</v>
      </c>
      <c r="D7" s="5">
        <f>data!D7</f>
        <v>4</v>
      </c>
      <c r="E7" s="5">
        <f>data!E7</f>
        <v>15</v>
      </c>
      <c r="F7" s="5">
        <f>data!F7</f>
        <v>4</v>
      </c>
      <c r="G7" s="5">
        <f>data!G7</f>
        <v>22</v>
      </c>
      <c r="H7" s="5">
        <f>data!H7</f>
        <v>25</v>
      </c>
    </row>
    <row r="9" spans="1:8" ht="13.5" x14ac:dyDescent="0.25">
      <c r="A9" s="22" t="s">
        <v>19</v>
      </c>
    </row>
    <row r="10" spans="1:8" ht="13.5" thickBot="1" x14ac:dyDescent="0.25"/>
    <row r="11" spans="1:8" ht="43.5" thickBot="1" x14ac:dyDescent="0.25">
      <c r="A11" s="78"/>
      <c r="B11" s="79"/>
      <c r="C11" s="79" t="s">
        <v>11</v>
      </c>
      <c r="D11" s="79" t="s">
        <v>12</v>
      </c>
      <c r="E11" s="79" t="s">
        <v>13</v>
      </c>
    </row>
    <row r="12" spans="1:8" ht="15.75" thickBot="1" x14ac:dyDescent="0.25">
      <c r="A12" s="4"/>
      <c r="B12" s="2" t="s">
        <v>3</v>
      </c>
      <c r="C12" s="5">
        <f>data!C12</f>
        <v>20</v>
      </c>
      <c r="D12" s="5">
        <f>data!D12</f>
        <v>100</v>
      </c>
      <c r="E12" s="5">
        <f>data!E12</f>
        <v>6</v>
      </c>
    </row>
    <row r="13" spans="1:8" ht="15.75" thickBot="1" x14ac:dyDescent="0.25">
      <c r="A13" s="4" t="s">
        <v>14</v>
      </c>
      <c r="B13" s="2" t="s">
        <v>1</v>
      </c>
      <c r="C13" s="5">
        <f>data!C13</f>
        <v>20</v>
      </c>
      <c r="D13" s="5">
        <f>data!D13</f>
        <v>100</v>
      </c>
      <c r="E13" s="5">
        <f>data!E13</f>
        <v>5.5</v>
      </c>
    </row>
    <row r="14" spans="1:8" ht="15.75" thickBot="1" x14ac:dyDescent="0.25">
      <c r="A14" s="46"/>
      <c r="B14" s="2" t="s">
        <v>2</v>
      </c>
      <c r="C14" s="5">
        <f>data!C14</f>
        <v>10</v>
      </c>
      <c r="D14" s="5">
        <f>data!D14</f>
        <v>60</v>
      </c>
      <c r="E14" s="5">
        <f>data!E14</f>
        <v>5.3</v>
      </c>
    </row>
    <row r="15" spans="1:8" ht="15.75" thickBot="1" x14ac:dyDescent="0.25">
      <c r="A15" s="4"/>
      <c r="B15" s="2" t="s">
        <v>3</v>
      </c>
      <c r="C15" s="5">
        <f>data!C15</f>
        <v>20</v>
      </c>
      <c r="D15" s="5">
        <f>data!D15</f>
        <v>100</v>
      </c>
      <c r="E15" s="5">
        <f>data!E15</f>
        <v>6</v>
      </c>
    </row>
    <row r="16" spans="1:8" ht="15.75" thickBot="1" x14ac:dyDescent="0.25">
      <c r="A16" s="4" t="s">
        <v>15</v>
      </c>
      <c r="B16" s="2" t="s">
        <v>1</v>
      </c>
      <c r="C16" s="5">
        <f>data!C16</f>
        <v>20</v>
      </c>
      <c r="D16" s="5">
        <f>data!D16</f>
        <v>100</v>
      </c>
      <c r="E16" s="5">
        <f>data!E16</f>
        <v>5.5</v>
      </c>
    </row>
    <row r="17" spans="1:9" ht="15.75" thickBot="1" x14ac:dyDescent="0.25">
      <c r="A17" s="46"/>
      <c r="B17" s="2" t="s">
        <v>16</v>
      </c>
      <c r="C17" s="5">
        <f>data!C17</f>
        <v>10</v>
      </c>
      <c r="D17" s="5">
        <f>data!D17</f>
        <v>50</v>
      </c>
      <c r="E17" s="5">
        <f>data!E17</f>
        <v>5</v>
      </c>
    </row>
    <row r="19" spans="1:9" ht="13.5" x14ac:dyDescent="0.25">
      <c r="A19" s="22" t="s">
        <v>21</v>
      </c>
    </row>
    <row r="20" spans="1:9" ht="13.5" thickBot="1" x14ac:dyDescent="0.25"/>
    <row r="21" spans="1:9" ht="43.5" thickBot="1" x14ac:dyDescent="0.25">
      <c r="A21" s="78"/>
      <c r="B21" s="79" t="s">
        <v>1</v>
      </c>
      <c r="C21" s="79" t="s">
        <v>2</v>
      </c>
      <c r="D21" s="79" t="s">
        <v>3</v>
      </c>
      <c r="E21" s="79" t="s">
        <v>4</v>
      </c>
      <c r="F21" s="79" t="s">
        <v>5</v>
      </c>
      <c r="G21" s="79" t="s">
        <v>6</v>
      </c>
      <c r="H21" s="79" t="s">
        <v>7</v>
      </c>
    </row>
    <row r="22" spans="1:9" ht="15.75" thickBot="1" x14ac:dyDescent="0.25">
      <c r="A22" s="1" t="s">
        <v>1</v>
      </c>
      <c r="B22" s="90">
        <f>data!B22</f>
        <v>1</v>
      </c>
      <c r="C22" s="90">
        <f>data!C22</f>
        <v>1.5</v>
      </c>
      <c r="D22" s="90">
        <f>data!D22</f>
        <v>1.5</v>
      </c>
      <c r="E22" s="90">
        <f>data!E22</f>
        <v>1.8</v>
      </c>
      <c r="F22" s="90">
        <f>data!F22</f>
        <v>1.7</v>
      </c>
      <c r="G22" s="90">
        <f>data!G22</f>
        <v>2</v>
      </c>
      <c r="H22" s="90">
        <f>data!H22</f>
        <v>2.2000000000000002</v>
      </c>
    </row>
    <row r="23" spans="1:9" ht="15.75" thickBot="1" x14ac:dyDescent="0.25">
      <c r="A23" s="1" t="s">
        <v>2</v>
      </c>
      <c r="B23" s="90">
        <f>data!B23</f>
        <v>1.5</v>
      </c>
      <c r="C23" s="90">
        <f>data!C23</f>
        <v>1</v>
      </c>
      <c r="D23" s="90">
        <f>data!D23</f>
        <v>1.7</v>
      </c>
      <c r="E23" s="90">
        <f>data!E23</f>
        <v>2</v>
      </c>
      <c r="F23" s="90">
        <f>data!F23</f>
        <v>1.9</v>
      </c>
      <c r="G23" s="90">
        <f>data!G23</f>
        <v>2.2000000000000002</v>
      </c>
      <c r="H23" s="90">
        <f>data!H23</f>
        <v>2.2000000000000002</v>
      </c>
    </row>
    <row r="24" spans="1:9" ht="15.75" thickBot="1" x14ac:dyDescent="0.25">
      <c r="A24" s="1" t="s">
        <v>3</v>
      </c>
      <c r="B24" s="90">
        <f>data!B24</f>
        <v>1.5</v>
      </c>
      <c r="C24" s="90">
        <f>data!C24</f>
        <v>1.7</v>
      </c>
      <c r="D24" s="90">
        <f>data!D24</f>
        <v>1</v>
      </c>
      <c r="E24" s="90">
        <f>data!E24</f>
        <v>1.2</v>
      </c>
      <c r="F24" s="90">
        <f>data!F24</f>
        <v>1.8</v>
      </c>
      <c r="G24" s="90">
        <f>data!G24</f>
        <v>1.7</v>
      </c>
      <c r="H24" s="90">
        <f>data!H24</f>
        <v>1.4</v>
      </c>
    </row>
    <row r="25" spans="1:9" ht="30.75" thickBot="1" x14ac:dyDescent="0.25">
      <c r="A25" s="1" t="s">
        <v>4</v>
      </c>
      <c r="B25" s="90">
        <f>data!B25</f>
        <v>1.8</v>
      </c>
      <c r="C25" s="90">
        <f>data!C25</f>
        <v>2</v>
      </c>
      <c r="D25" s="90">
        <f>data!D25</f>
        <v>1.2</v>
      </c>
      <c r="E25" s="90">
        <f>data!E25</f>
        <v>1</v>
      </c>
      <c r="F25" s="90">
        <f>data!F25</f>
        <v>1.8</v>
      </c>
      <c r="G25" s="90">
        <f>data!G25</f>
        <v>1.6</v>
      </c>
      <c r="H25" s="90">
        <f>data!H25</f>
        <v>1.5</v>
      </c>
    </row>
    <row r="26" spans="1:9" ht="15.75" thickBot="1" x14ac:dyDescent="0.25">
      <c r="A26" s="1" t="s">
        <v>5</v>
      </c>
      <c r="B26" s="90">
        <f>data!B26</f>
        <v>1.7</v>
      </c>
      <c r="C26" s="90">
        <f>data!C26</f>
        <v>1.9</v>
      </c>
      <c r="D26" s="90">
        <f>data!D26</f>
        <v>1.8</v>
      </c>
      <c r="E26" s="90">
        <f>data!E26</f>
        <v>1.8</v>
      </c>
      <c r="F26" s="90">
        <f>data!F26</f>
        <v>1</v>
      </c>
      <c r="G26" s="90">
        <f>data!G26</f>
        <v>1.2</v>
      </c>
      <c r="H26" s="90">
        <f>data!H26</f>
        <v>1.9</v>
      </c>
    </row>
    <row r="27" spans="1:9" ht="30.75" thickBot="1" x14ac:dyDescent="0.25">
      <c r="A27" s="1" t="s">
        <v>17</v>
      </c>
      <c r="B27" s="90">
        <f>data!B27</f>
        <v>2</v>
      </c>
      <c r="C27" s="90">
        <f>data!C27</f>
        <v>2.2000000000000002</v>
      </c>
      <c r="D27" s="90">
        <f>data!D27</f>
        <v>1.7</v>
      </c>
      <c r="E27" s="90">
        <f>data!E27</f>
        <v>1.6</v>
      </c>
      <c r="F27" s="90">
        <f>data!F27</f>
        <v>1.2</v>
      </c>
      <c r="G27" s="90">
        <f>data!G27</f>
        <v>1</v>
      </c>
      <c r="H27" s="90">
        <f>data!H27</f>
        <v>1.8</v>
      </c>
    </row>
    <row r="28" spans="1:9" ht="15.75" thickBot="1" x14ac:dyDescent="0.25">
      <c r="A28" s="1" t="s">
        <v>7</v>
      </c>
      <c r="B28" s="90">
        <f>data!B28</f>
        <v>2.2000000000000002</v>
      </c>
      <c r="C28" s="90">
        <f>data!C28</f>
        <v>2.2000000000000002</v>
      </c>
      <c r="D28" s="90">
        <f>data!D28</f>
        <v>1.4</v>
      </c>
      <c r="E28" s="90">
        <f>data!E28</f>
        <v>1.5</v>
      </c>
      <c r="F28" s="90">
        <f>data!F28</f>
        <v>1.9</v>
      </c>
      <c r="G28" s="90">
        <f>data!G28</f>
        <v>1.8</v>
      </c>
      <c r="H28" s="90">
        <f>data!H28</f>
        <v>1</v>
      </c>
    </row>
    <row r="30" spans="1:9" ht="13.5" x14ac:dyDescent="0.25">
      <c r="A30" s="22" t="s">
        <v>22</v>
      </c>
    </row>
    <row r="31" spans="1:9" ht="13.5" x14ac:dyDescent="0.25">
      <c r="A31" s="22"/>
    </row>
    <row r="32" spans="1:9" ht="42.75" x14ac:dyDescent="0.2">
      <c r="A32" s="85"/>
      <c r="B32" s="85"/>
      <c r="C32" s="86" t="s">
        <v>1</v>
      </c>
      <c r="D32" s="86" t="s">
        <v>2</v>
      </c>
      <c r="E32" s="86" t="s">
        <v>3</v>
      </c>
      <c r="F32" s="86" t="s">
        <v>4</v>
      </c>
      <c r="G32" s="86" t="s">
        <v>5</v>
      </c>
      <c r="H32" s="86" t="s">
        <v>6</v>
      </c>
      <c r="I32" s="86" t="s">
        <v>7</v>
      </c>
    </row>
    <row r="33" spans="1:10" ht="15" x14ac:dyDescent="0.2">
      <c r="A33" s="9"/>
      <c r="B33" s="10" t="s">
        <v>3</v>
      </c>
      <c r="C33" s="29">
        <f>$E12+B24+(B7/100)*($E$12+($D$12/$C$12)+B24)</f>
        <v>7.875</v>
      </c>
      <c r="D33" s="29">
        <f>$E12+C24+(C7/100)*($E$12+($D$12/$C$12)+C24)</f>
        <v>10.24</v>
      </c>
      <c r="E33" s="29">
        <f>$E12+D24</f>
        <v>7</v>
      </c>
      <c r="F33" s="29">
        <f>$E12+E24+(E7/100)*($E$12+($D$12/$C$12)+E24)</f>
        <v>9.0299999999999994</v>
      </c>
      <c r="G33" s="29">
        <f>$E12+F24+(F7/100)*($E$12+($D$12/$C$12)+F24)</f>
        <v>8.3119999999999994</v>
      </c>
      <c r="H33" s="29">
        <f>$E12+G24+(G7/100)*($E$12+($D$12/$C$12)+G24)</f>
        <v>10.494</v>
      </c>
      <c r="I33" s="29">
        <f>$E12+H24+(H7/100)*($E$12+($D$12/$C$12)+H24)</f>
        <v>10.5</v>
      </c>
    </row>
    <row r="34" spans="1:10" ht="15" x14ac:dyDescent="0.2">
      <c r="A34" s="9" t="s">
        <v>14</v>
      </c>
      <c r="B34" s="10" t="s">
        <v>1</v>
      </c>
      <c r="C34" s="29">
        <f>$E13+B22</f>
        <v>6.5</v>
      </c>
      <c r="D34" s="29">
        <f t="shared" ref="D34:I34" si="1">$E13+C22+(C7/100)*($E13+($D$13/$C$13)+C22)</f>
        <v>9.4</v>
      </c>
      <c r="E34" s="29">
        <f t="shared" si="1"/>
        <v>7.48</v>
      </c>
      <c r="F34" s="29">
        <f t="shared" si="1"/>
        <v>9.1449999999999996</v>
      </c>
      <c r="G34" s="29">
        <f t="shared" si="1"/>
        <v>7.6880000000000006</v>
      </c>
      <c r="H34" s="29">
        <f t="shared" si="1"/>
        <v>10.25</v>
      </c>
      <c r="I34" s="29">
        <f t="shared" si="1"/>
        <v>10.875</v>
      </c>
    </row>
    <row r="35" spans="1:10" ht="15" x14ac:dyDescent="0.2">
      <c r="A35" s="45"/>
      <c r="B35" s="10" t="s">
        <v>2</v>
      </c>
      <c r="C35" s="29">
        <f>$E14+B23+(B7/100)*($E14+($D$14/$C$14)+B23)</f>
        <v>7.1840000000000002</v>
      </c>
      <c r="D35" s="29">
        <f>$E14+C23</f>
        <v>6.3</v>
      </c>
      <c r="E35" s="29">
        <f>$E14+D23+(D7/100)*($E14+($D$14/$C$14)+D23)</f>
        <v>7.52</v>
      </c>
      <c r="F35" s="29">
        <f>$E14+E23+(E7/100)*($E14+($D$14/$C$14)+E23)</f>
        <v>9.2949999999999999</v>
      </c>
      <c r="G35" s="29">
        <f>$E14+F23+(F7/100)*($E14+($D$14/$C$14)+F23)</f>
        <v>7.7279999999999998</v>
      </c>
      <c r="H35" s="29">
        <f>$E14+G23+(G7/100)*($E14+($D$14/$C$14)+G23)</f>
        <v>10.47</v>
      </c>
      <c r="I35" s="29">
        <f>$E14+H23+(H7/100)*($E14+($D$14/$C$14)+H23)</f>
        <v>10.875</v>
      </c>
    </row>
    <row r="36" spans="1:10" ht="15" x14ac:dyDescent="0.2">
      <c r="A36" s="9"/>
      <c r="B36" s="10" t="s">
        <v>3</v>
      </c>
      <c r="C36" s="29">
        <f>$E15+B24+(B7/100)*($E$15+($D$15/$C$15)+B24)</f>
        <v>7.875</v>
      </c>
      <c r="D36" s="29">
        <f>$E15+C24+(C7/100)*($E$15+($D$15/$C$15)+C24)</f>
        <v>10.24</v>
      </c>
      <c r="E36" s="29">
        <f>$E15+D24</f>
        <v>7</v>
      </c>
      <c r="F36" s="29">
        <f>$E15+E24+(E7/100)*($E$15+($D$15/$C$15)+E24)</f>
        <v>9.0299999999999994</v>
      </c>
      <c r="G36" s="29">
        <f>$E15+F24+(F7/100)*($E$15+($D$15/$C$15)+F24)</f>
        <v>8.3119999999999994</v>
      </c>
      <c r="H36" s="29">
        <f>$E15+G24+(G7/100)*($E$15+($D$15/$C$15)+G24)</f>
        <v>10.494</v>
      </c>
      <c r="I36" s="29">
        <f>$E15+H24+(H7/100)*($E$15+($D$15/$C$15)+H24)</f>
        <v>10.5</v>
      </c>
    </row>
    <row r="37" spans="1:10" ht="15" x14ac:dyDescent="0.2">
      <c r="A37" s="9" t="s">
        <v>15</v>
      </c>
      <c r="B37" s="10" t="s">
        <v>1</v>
      </c>
      <c r="C37" s="29">
        <f>$E16+B22</f>
        <v>6.5</v>
      </c>
      <c r="D37" s="29">
        <f t="shared" ref="D37:I37" si="2">$E16+C22+(C7/100)*($E16+($D$16/$C$16)+C22)</f>
        <v>9.4</v>
      </c>
      <c r="E37" s="29">
        <f t="shared" si="2"/>
        <v>7.48</v>
      </c>
      <c r="F37" s="29">
        <f t="shared" si="2"/>
        <v>9.1449999999999996</v>
      </c>
      <c r="G37" s="29">
        <f t="shared" si="2"/>
        <v>7.6880000000000006</v>
      </c>
      <c r="H37" s="29">
        <f t="shared" si="2"/>
        <v>10.25</v>
      </c>
      <c r="I37" s="29">
        <f t="shared" si="2"/>
        <v>10.875</v>
      </c>
    </row>
    <row r="38" spans="1:10" ht="15" x14ac:dyDescent="0.2">
      <c r="A38" s="45"/>
      <c r="B38" s="10" t="s">
        <v>16</v>
      </c>
      <c r="C38" s="29">
        <f>$E17+B27+(B7/100)*($E17+($D$17/$C$17)+B27)</f>
        <v>7.36</v>
      </c>
      <c r="D38" s="29">
        <f>$E17+C27+(C7/100)*($E17+($D$17/$C$17)+C27)</f>
        <v>9.64</v>
      </c>
      <c r="E38" s="29">
        <f>$E17+D27+(D7/100)*($E17+($D$17/$C$17)+D27)</f>
        <v>7.1680000000000001</v>
      </c>
      <c r="F38" s="29">
        <f>$E17+E27+(E7/100)*($E17+($D$17/$C$17)+E27)</f>
        <v>8.34</v>
      </c>
      <c r="G38" s="29">
        <f>$E17+F27+(F7/100)*($E17+($D$17/$C$17)+F27)</f>
        <v>6.6479999999999997</v>
      </c>
      <c r="H38" s="29">
        <f>$E17+G27</f>
        <v>6</v>
      </c>
      <c r="I38" s="29">
        <f>$E17+H27+(H7/100)*($E17+($D$17/$C$17)+H27)</f>
        <v>9.75</v>
      </c>
    </row>
    <row r="40" spans="1:10" ht="13.5" x14ac:dyDescent="0.25">
      <c r="A40" s="22" t="s">
        <v>23</v>
      </c>
    </row>
    <row r="42" spans="1:10" ht="42.75" x14ac:dyDescent="0.2">
      <c r="A42" s="85"/>
      <c r="B42" s="85"/>
      <c r="C42" s="86" t="s">
        <v>1</v>
      </c>
      <c r="D42" s="86" t="s">
        <v>2</v>
      </c>
      <c r="E42" s="86" t="s">
        <v>3</v>
      </c>
      <c r="F42" s="86" t="s">
        <v>4</v>
      </c>
      <c r="G42" s="86" t="s">
        <v>5</v>
      </c>
      <c r="H42" s="86" t="s">
        <v>6</v>
      </c>
      <c r="I42" s="86" t="s">
        <v>7</v>
      </c>
      <c r="J42" s="86" t="s">
        <v>11</v>
      </c>
    </row>
    <row r="43" spans="1:10" ht="15" x14ac:dyDescent="0.2">
      <c r="A43" s="9"/>
      <c r="B43" s="10" t="s">
        <v>3</v>
      </c>
      <c r="C43" s="29">
        <v>0</v>
      </c>
      <c r="D43" s="29">
        <v>0</v>
      </c>
      <c r="E43" s="29">
        <v>7</v>
      </c>
      <c r="F43" s="29">
        <v>9</v>
      </c>
      <c r="G43" s="29">
        <v>0</v>
      </c>
      <c r="H43" s="29">
        <v>0</v>
      </c>
      <c r="I43" s="29">
        <v>1</v>
      </c>
      <c r="J43" s="29">
        <f t="shared" ref="J43:J48" si="3">C12-SUM(C43:I43)</f>
        <v>3</v>
      </c>
    </row>
    <row r="44" spans="1:10" ht="15" x14ac:dyDescent="0.2">
      <c r="A44" s="9" t="s">
        <v>14</v>
      </c>
      <c r="B44" s="10" t="s">
        <v>1</v>
      </c>
      <c r="C44" s="29">
        <v>12</v>
      </c>
      <c r="D44" s="29">
        <v>0</v>
      </c>
      <c r="E44" s="29">
        <v>0</v>
      </c>
      <c r="F44" s="29">
        <v>0</v>
      </c>
      <c r="G44" s="29">
        <v>1</v>
      </c>
      <c r="H44" s="29">
        <v>0</v>
      </c>
      <c r="I44" s="29">
        <v>0</v>
      </c>
      <c r="J44" s="29">
        <f t="shared" si="3"/>
        <v>7</v>
      </c>
    </row>
    <row r="45" spans="1:10" ht="15" x14ac:dyDescent="0.2">
      <c r="A45" s="45"/>
      <c r="B45" s="10" t="s">
        <v>2</v>
      </c>
      <c r="C45" s="29">
        <v>0</v>
      </c>
      <c r="D45" s="29">
        <v>5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f t="shared" si="3"/>
        <v>5</v>
      </c>
    </row>
    <row r="46" spans="1:10" ht="15" x14ac:dyDescent="0.2">
      <c r="A46" s="9"/>
      <c r="B46" s="10" t="s">
        <v>3</v>
      </c>
      <c r="C46" s="29">
        <v>0</v>
      </c>
      <c r="D46" s="29">
        <v>0</v>
      </c>
      <c r="E46" s="29">
        <v>17</v>
      </c>
      <c r="F46" s="29">
        <v>2</v>
      </c>
      <c r="G46" s="29">
        <v>0</v>
      </c>
      <c r="H46" s="29">
        <v>0</v>
      </c>
      <c r="I46" s="29">
        <v>1</v>
      </c>
      <c r="J46" s="29">
        <f t="shared" si="3"/>
        <v>0</v>
      </c>
    </row>
    <row r="47" spans="1:10" ht="15" x14ac:dyDescent="0.2">
      <c r="A47" s="9" t="s">
        <v>15</v>
      </c>
      <c r="B47" s="10" t="s">
        <v>1</v>
      </c>
      <c r="C47" s="29">
        <v>10</v>
      </c>
      <c r="D47" s="29">
        <v>0</v>
      </c>
      <c r="E47" s="29">
        <v>0</v>
      </c>
      <c r="F47" s="29">
        <v>0</v>
      </c>
      <c r="G47" s="29">
        <v>3</v>
      </c>
      <c r="H47" s="29">
        <v>0</v>
      </c>
      <c r="I47" s="29">
        <v>0</v>
      </c>
      <c r="J47" s="29">
        <f t="shared" si="3"/>
        <v>7</v>
      </c>
    </row>
    <row r="48" spans="1:10" ht="15" x14ac:dyDescent="0.2">
      <c r="A48" s="45"/>
      <c r="B48" s="10" t="s">
        <v>16</v>
      </c>
      <c r="C48" s="29">
        <v>0</v>
      </c>
      <c r="D48" s="29">
        <v>0</v>
      </c>
      <c r="E48" s="29">
        <v>0</v>
      </c>
      <c r="F48" s="29">
        <v>0</v>
      </c>
      <c r="G48" s="29">
        <v>5</v>
      </c>
      <c r="H48" s="29">
        <v>5</v>
      </c>
      <c r="I48" s="29">
        <v>0</v>
      </c>
      <c r="J48" s="29">
        <f t="shared" si="3"/>
        <v>0</v>
      </c>
    </row>
    <row r="49" spans="1:10" ht="15" x14ac:dyDescent="0.2">
      <c r="A49" s="9"/>
      <c r="B49" s="10" t="s">
        <v>25</v>
      </c>
      <c r="C49" s="29">
        <f t="shared" ref="C49:I49" si="4">B6-SUM(C43:C48)</f>
        <v>0</v>
      </c>
      <c r="D49" s="29">
        <f t="shared" si="4"/>
        <v>0</v>
      </c>
      <c r="E49" s="29">
        <f t="shared" si="4"/>
        <v>0</v>
      </c>
      <c r="F49" s="29">
        <f t="shared" si="4"/>
        <v>0</v>
      </c>
      <c r="G49" s="29">
        <f t="shared" si="4"/>
        <v>0</v>
      </c>
      <c r="H49" s="29">
        <f t="shared" si="4"/>
        <v>0</v>
      </c>
      <c r="I49" s="29">
        <f t="shared" si="4"/>
        <v>0</v>
      </c>
      <c r="J49" s="30"/>
    </row>
    <row r="51" spans="1:10" x14ac:dyDescent="0.2">
      <c r="A51" s="21" t="s">
        <v>27</v>
      </c>
      <c r="D51" s="111">
        <f>SUMPRODUCT(C43:I48,C33:I38)</f>
        <v>556.822</v>
      </c>
    </row>
  </sheetData>
  <mergeCells count="1">
    <mergeCell ref="A1:C1"/>
  </mergeCells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E6E7B-2A68-41F6-A079-8C144530DC45}">
  <dimension ref="A1:F6"/>
  <sheetViews>
    <sheetView workbookViewId="0">
      <selection activeCell="A2" sqref="A2:F6"/>
    </sheetView>
  </sheetViews>
  <sheetFormatPr defaultRowHeight="12.75" x14ac:dyDescent="0.2"/>
  <cols>
    <col min="2" max="2" width="15" customWidth="1"/>
    <col min="3" max="3" width="13.42578125" customWidth="1"/>
    <col min="4" max="5" width="12.5703125" customWidth="1"/>
    <col min="6" max="6" width="17.140625" customWidth="1"/>
  </cols>
  <sheetData>
    <row r="1" spans="1:6" ht="45.75" customHeight="1" x14ac:dyDescent="0.2">
      <c r="A1" s="88" t="s">
        <v>37</v>
      </c>
      <c r="B1" s="88" t="s">
        <v>38</v>
      </c>
      <c r="C1" s="88" t="s">
        <v>3</v>
      </c>
      <c r="D1" s="88" t="s">
        <v>1</v>
      </c>
      <c r="E1" s="88" t="s">
        <v>2</v>
      </c>
      <c r="F1" s="88" t="s">
        <v>16</v>
      </c>
    </row>
    <row r="2" spans="1:6" x14ac:dyDescent="0.2">
      <c r="A2" s="110" t="s">
        <v>39</v>
      </c>
      <c r="B2" s="110">
        <v>0.4</v>
      </c>
      <c r="C2" s="110">
        <v>7</v>
      </c>
      <c r="D2" s="110">
        <v>8</v>
      </c>
      <c r="E2" s="110">
        <v>6</v>
      </c>
      <c r="F2" s="110">
        <v>9</v>
      </c>
    </row>
    <row r="3" spans="1:6" x14ac:dyDescent="0.2">
      <c r="A3" s="110" t="s">
        <v>40</v>
      </c>
      <c r="B3" s="110">
        <v>0.2</v>
      </c>
      <c r="C3" s="110">
        <v>6</v>
      </c>
      <c r="D3" s="110">
        <v>7</v>
      </c>
      <c r="E3" s="110">
        <v>5</v>
      </c>
      <c r="F3" s="110">
        <v>8</v>
      </c>
    </row>
    <row r="4" spans="1:6" x14ac:dyDescent="0.2">
      <c r="A4" s="110" t="s">
        <v>41</v>
      </c>
      <c r="B4" s="110">
        <v>0.15</v>
      </c>
      <c r="C4" s="110">
        <v>8</v>
      </c>
      <c r="D4" s="110">
        <v>7</v>
      </c>
      <c r="E4" s="110">
        <v>6</v>
      </c>
      <c r="F4" s="110">
        <v>6</v>
      </c>
    </row>
    <row r="5" spans="1:6" x14ac:dyDescent="0.2">
      <c r="A5" s="110" t="s">
        <v>42</v>
      </c>
      <c r="B5" s="110">
        <v>0.15</v>
      </c>
      <c r="C5" s="110">
        <v>5</v>
      </c>
      <c r="D5" s="110">
        <v>6</v>
      </c>
      <c r="E5" s="110">
        <v>7</v>
      </c>
      <c r="F5" s="110">
        <v>7</v>
      </c>
    </row>
    <row r="6" spans="1:6" x14ac:dyDescent="0.2">
      <c r="A6" s="110" t="s">
        <v>43</v>
      </c>
      <c r="B6" s="110">
        <v>0.1</v>
      </c>
      <c r="C6" s="110">
        <v>7</v>
      </c>
      <c r="D6" s="110">
        <v>6</v>
      </c>
      <c r="E6" s="110">
        <v>8</v>
      </c>
      <c r="F6" s="110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79FC3-CC7D-4C4C-AC07-3EB3F0CB1C51}">
  <dimension ref="A1:J49"/>
  <sheetViews>
    <sheetView topLeftCell="A34" zoomScale="95" zoomScaleNormal="78" workbookViewId="0">
      <selection activeCell="B4" sqref="B4:H7"/>
    </sheetView>
  </sheetViews>
  <sheetFormatPr defaultColWidth="9" defaultRowHeight="12.75" x14ac:dyDescent="0.2"/>
  <cols>
    <col min="1" max="1" width="20.7109375" style="21" customWidth="1"/>
    <col min="2" max="2" width="12" style="21" customWidth="1"/>
    <col min="3" max="3" width="9" style="21"/>
    <col min="4" max="4" width="10" style="21" bestFit="1" customWidth="1"/>
    <col min="5" max="6" width="9" style="21"/>
    <col min="7" max="7" width="14" style="21" customWidth="1"/>
    <col min="8" max="8" width="13.7109375" style="21" customWidth="1"/>
    <col min="9" max="16384" width="9" style="21"/>
  </cols>
  <sheetData>
    <row r="1" spans="1:8" x14ac:dyDescent="0.2">
      <c r="A1" s="55" t="s">
        <v>20</v>
      </c>
      <c r="B1" s="55"/>
      <c r="C1" s="55"/>
    </row>
    <row r="3" spans="1:8" ht="42.75" x14ac:dyDescent="0.2">
      <c r="A3" s="89" t="s">
        <v>0</v>
      </c>
      <c r="B3" s="89" t="s">
        <v>1</v>
      </c>
      <c r="C3" s="89" t="s">
        <v>2</v>
      </c>
      <c r="D3" s="89" t="s">
        <v>3</v>
      </c>
      <c r="E3" s="89" t="s">
        <v>4</v>
      </c>
      <c r="F3" s="89" t="s">
        <v>5</v>
      </c>
      <c r="G3" s="89" t="s">
        <v>6</v>
      </c>
      <c r="H3" s="89" t="s">
        <v>7</v>
      </c>
    </row>
    <row r="4" spans="1:8" ht="15.75" thickBot="1" x14ac:dyDescent="0.25">
      <c r="A4" s="1" t="s">
        <v>8</v>
      </c>
      <c r="B4" s="94">
        <f>data!B4</f>
        <v>10</v>
      </c>
      <c r="C4" s="94">
        <f>data!C4</f>
        <v>4</v>
      </c>
      <c r="D4" s="94">
        <f>data!D4</f>
        <v>20</v>
      </c>
      <c r="E4" s="94">
        <f>data!E4</f>
        <v>3</v>
      </c>
      <c r="F4" s="94">
        <f>data!F4</f>
        <v>2</v>
      </c>
      <c r="G4" s="94">
        <f>data!G4</f>
        <v>2</v>
      </c>
      <c r="H4" s="94">
        <f>data!H4</f>
        <v>1</v>
      </c>
    </row>
    <row r="5" spans="1:8" ht="15.75" thickBot="1" x14ac:dyDescent="0.25">
      <c r="A5" s="1" t="s">
        <v>9</v>
      </c>
      <c r="B5" s="94">
        <f>data!B5</f>
        <v>12</v>
      </c>
      <c r="C5" s="94">
        <f>data!C5</f>
        <v>1</v>
      </c>
      <c r="D5" s="94">
        <f>data!D5</f>
        <v>4</v>
      </c>
      <c r="E5" s="94">
        <f>data!E5</f>
        <v>8</v>
      </c>
      <c r="F5" s="94">
        <f>data!F5</f>
        <v>7</v>
      </c>
      <c r="G5" s="94">
        <f>data!G5</f>
        <v>3</v>
      </c>
      <c r="H5" s="94">
        <f>data!H5</f>
        <v>1</v>
      </c>
    </row>
    <row r="6" spans="1:8" ht="15.75" thickBot="1" x14ac:dyDescent="0.25">
      <c r="A6" s="1" t="s">
        <v>18</v>
      </c>
      <c r="B6" s="94">
        <f t="shared" ref="B6:H6" si="0">B4+B5</f>
        <v>22</v>
      </c>
      <c r="C6" s="94">
        <f t="shared" si="0"/>
        <v>5</v>
      </c>
      <c r="D6" s="94">
        <f t="shared" si="0"/>
        <v>24</v>
      </c>
      <c r="E6" s="94">
        <f t="shared" si="0"/>
        <v>11</v>
      </c>
      <c r="F6" s="94">
        <f t="shared" si="0"/>
        <v>9</v>
      </c>
      <c r="G6" s="94">
        <f t="shared" si="0"/>
        <v>5</v>
      </c>
      <c r="H6" s="94">
        <f t="shared" si="0"/>
        <v>2</v>
      </c>
    </row>
    <row r="7" spans="1:8" ht="15.75" thickBot="1" x14ac:dyDescent="0.25">
      <c r="A7" s="1" t="s">
        <v>10</v>
      </c>
      <c r="B7" s="94">
        <f>data!B7</f>
        <v>3</v>
      </c>
      <c r="C7" s="94">
        <f>data!C7</f>
        <v>20</v>
      </c>
      <c r="D7" s="94">
        <f>data!D7</f>
        <v>4</v>
      </c>
      <c r="E7" s="94">
        <f>data!E7</f>
        <v>15</v>
      </c>
      <c r="F7" s="94">
        <f>data!F7</f>
        <v>4</v>
      </c>
      <c r="G7" s="94">
        <f>data!G7</f>
        <v>22</v>
      </c>
      <c r="H7" s="94">
        <f>data!H7</f>
        <v>25</v>
      </c>
    </row>
    <row r="9" spans="1:8" ht="13.5" x14ac:dyDescent="0.25">
      <c r="A9" s="22" t="s">
        <v>19</v>
      </c>
    </row>
    <row r="11" spans="1:8" ht="42.75" x14ac:dyDescent="0.2">
      <c r="A11" s="89"/>
      <c r="B11" s="89"/>
      <c r="C11" s="86" t="s">
        <v>11</v>
      </c>
      <c r="D11" s="86" t="s">
        <v>12</v>
      </c>
      <c r="E11" s="86" t="s">
        <v>13</v>
      </c>
    </row>
    <row r="12" spans="1:8" ht="15.75" thickBot="1" x14ac:dyDescent="0.25">
      <c r="A12" s="56" t="s">
        <v>14</v>
      </c>
      <c r="B12" s="2" t="s">
        <v>1</v>
      </c>
      <c r="C12" s="5">
        <f>data!C13</f>
        <v>20</v>
      </c>
      <c r="D12" s="5">
        <f>data!D13</f>
        <v>100</v>
      </c>
      <c r="E12" s="5">
        <f>data!E13</f>
        <v>5.5</v>
      </c>
    </row>
    <row r="13" spans="1:8" ht="15.75" thickBot="1" x14ac:dyDescent="0.25">
      <c r="A13" s="49"/>
      <c r="B13" s="2" t="s">
        <v>2</v>
      </c>
      <c r="C13" s="5">
        <f>data!C14</f>
        <v>10</v>
      </c>
      <c r="D13" s="5">
        <f>data!D14</f>
        <v>60</v>
      </c>
      <c r="E13" s="5">
        <f>data!E14</f>
        <v>5.3</v>
      </c>
    </row>
    <row r="14" spans="1:8" ht="15.75" thickBot="1" x14ac:dyDescent="0.25">
      <c r="A14" s="4"/>
      <c r="B14" s="2" t="s">
        <v>3</v>
      </c>
      <c r="C14" s="5">
        <f>data!C15</f>
        <v>20</v>
      </c>
      <c r="D14" s="5">
        <f>data!D15</f>
        <v>100</v>
      </c>
      <c r="E14" s="5">
        <f>data!E15</f>
        <v>6</v>
      </c>
    </row>
    <row r="15" spans="1:8" ht="15.75" thickBot="1" x14ac:dyDescent="0.25">
      <c r="A15" s="16" t="s">
        <v>15</v>
      </c>
      <c r="B15" s="2" t="s">
        <v>1</v>
      </c>
      <c r="C15" s="5">
        <f>data!C16</f>
        <v>20</v>
      </c>
      <c r="D15" s="5">
        <f>data!D16</f>
        <v>100</v>
      </c>
      <c r="E15" s="5">
        <f>data!E16</f>
        <v>5.5</v>
      </c>
    </row>
    <row r="16" spans="1:8" ht="15.75" thickBot="1" x14ac:dyDescent="0.25">
      <c r="A16" s="46"/>
      <c r="B16" s="2" t="s">
        <v>16</v>
      </c>
      <c r="C16" s="5">
        <f>data!C17</f>
        <v>10</v>
      </c>
      <c r="D16" s="5">
        <f>data!D17</f>
        <v>50</v>
      </c>
      <c r="E16" s="5">
        <f>data!E17</f>
        <v>5</v>
      </c>
    </row>
    <row r="17" spans="1:9" x14ac:dyDescent="0.2">
      <c r="C17" s="28"/>
      <c r="D17" s="28"/>
      <c r="E17" s="28"/>
    </row>
    <row r="18" spans="1:9" ht="13.5" x14ac:dyDescent="0.25">
      <c r="A18" s="22" t="s">
        <v>21</v>
      </c>
    </row>
    <row r="20" spans="1:9" ht="42.75" x14ac:dyDescent="0.2">
      <c r="A20" s="89"/>
      <c r="B20" s="89" t="s">
        <v>1</v>
      </c>
      <c r="C20" s="89" t="s">
        <v>2</v>
      </c>
      <c r="D20" s="89" t="s">
        <v>3</v>
      </c>
      <c r="E20" s="89" t="s">
        <v>4</v>
      </c>
      <c r="F20" s="89" t="s">
        <v>5</v>
      </c>
      <c r="G20" s="89" t="s">
        <v>6</v>
      </c>
      <c r="H20" s="89" t="s">
        <v>7</v>
      </c>
    </row>
    <row r="21" spans="1:9" ht="15.75" thickBot="1" x14ac:dyDescent="0.25">
      <c r="A21" s="1" t="s">
        <v>1</v>
      </c>
      <c r="B21" s="90">
        <f>data!B22</f>
        <v>1</v>
      </c>
      <c r="C21" s="90">
        <f>data!C22</f>
        <v>1.5</v>
      </c>
      <c r="D21" s="90">
        <f>data!D22</f>
        <v>1.5</v>
      </c>
      <c r="E21" s="90">
        <f>data!E22</f>
        <v>1.8</v>
      </c>
      <c r="F21" s="90">
        <f>data!F22</f>
        <v>1.7</v>
      </c>
      <c r="G21" s="90">
        <f>data!G22</f>
        <v>2</v>
      </c>
      <c r="H21" s="90">
        <f>data!H22</f>
        <v>2.2000000000000002</v>
      </c>
    </row>
    <row r="22" spans="1:9" ht="15.75" thickBot="1" x14ac:dyDescent="0.25">
      <c r="A22" s="1" t="s">
        <v>2</v>
      </c>
      <c r="B22" s="90">
        <f>data!B23</f>
        <v>1.5</v>
      </c>
      <c r="C22" s="90">
        <f>data!C23</f>
        <v>1</v>
      </c>
      <c r="D22" s="90">
        <f>data!D23</f>
        <v>1.7</v>
      </c>
      <c r="E22" s="90">
        <f>data!E23</f>
        <v>2</v>
      </c>
      <c r="F22" s="90">
        <f>data!F23</f>
        <v>1.9</v>
      </c>
      <c r="G22" s="90">
        <f>data!G23</f>
        <v>2.2000000000000002</v>
      </c>
      <c r="H22" s="90">
        <f>data!H23</f>
        <v>2.2000000000000002</v>
      </c>
    </row>
    <row r="23" spans="1:9" ht="15.75" thickBot="1" x14ac:dyDescent="0.25">
      <c r="A23" s="1" t="s">
        <v>3</v>
      </c>
      <c r="B23" s="90">
        <f>data!B24</f>
        <v>1.5</v>
      </c>
      <c r="C23" s="90">
        <f>data!C24</f>
        <v>1.7</v>
      </c>
      <c r="D23" s="90">
        <f>data!D24</f>
        <v>1</v>
      </c>
      <c r="E23" s="90">
        <f>data!E24</f>
        <v>1.2</v>
      </c>
      <c r="F23" s="90">
        <f>data!F24</f>
        <v>1.8</v>
      </c>
      <c r="G23" s="90">
        <f>data!G24</f>
        <v>1.7</v>
      </c>
      <c r="H23" s="90">
        <f>data!H24</f>
        <v>1.4</v>
      </c>
    </row>
    <row r="24" spans="1:9" ht="15.75" thickBot="1" x14ac:dyDescent="0.25">
      <c r="A24" s="1" t="s">
        <v>4</v>
      </c>
      <c r="B24" s="90">
        <f>data!B25</f>
        <v>1.8</v>
      </c>
      <c r="C24" s="90">
        <f>data!C25</f>
        <v>2</v>
      </c>
      <c r="D24" s="90">
        <f>data!D25</f>
        <v>1.2</v>
      </c>
      <c r="E24" s="90">
        <f>data!E25</f>
        <v>1</v>
      </c>
      <c r="F24" s="90">
        <f>data!F25</f>
        <v>1.8</v>
      </c>
      <c r="G24" s="90">
        <f>data!G25</f>
        <v>1.6</v>
      </c>
      <c r="H24" s="90">
        <f>data!H25</f>
        <v>1.5</v>
      </c>
    </row>
    <row r="25" spans="1:9" ht="15.75" thickBot="1" x14ac:dyDescent="0.25">
      <c r="A25" s="1" t="s">
        <v>5</v>
      </c>
      <c r="B25" s="90">
        <f>data!B26</f>
        <v>1.7</v>
      </c>
      <c r="C25" s="90">
        <f>data!C26</f>
        <v>1.9</v>
      </c>
      <c r="D25" s="90">
        <f>data!D26</f>
        <v>1.8</v>
      </c>
      <c r="E25" s="90">
        <f>data!E26</f>
        <v>1.8</v>
      </c>
      <c r="F25" s="90">
        <f>data!F26</f>
        <v>1</v>
      </c>
      <c r="G25" s="90">
        <f>data!G26</f>
        <v>1.2</v>
      </c>
      <c r="H25" s="90">
        <f>data!H26</f>
        <v>1.9</v>
      </c>
    </row>
    <row r="26" spans="1:9" ht="30.75" thickBot="1" x14ac:dyDescent="0.25">
      <c r="A26" s="1" t="s">
        <v>17</v>
      </c>
      <c r="B26" s="90">
        <f>data!B27</f>
        <v>2</v>
      </c>
      <c r="C26" s="90">
        <f>data!C27</f>
        <v>2.2000000000000002</v>
      </c>
      <c r="D26" s="90">
        <f>data!D27</f>
        <v>1.7</v>
      </c>
      <c r="E26" s="90">
        <f>data!E27</f>
        <v>1.6</v>
      </c>
      <c r="F26" s="90">
        <f>data!F27</f>
        <v>1.2</v>
      </c>
      <c r="G26" s="90">
        <f>data!G27</f>
        <v>1</v>
      </c>
      <c r="H26" s="90">
        <f>data!H27</f>
        <v>1.8</v>
      </c>
    </row>
    <row r="27" spans="1:9" ht="15.75" thickBot="1" x14ac:dyDescent="0.25">
      <c r="A27" s="1" t="s">
        <v>7</v>
      </c>
      <c r="B27" s="90">
        <f>data!B28</f>
        <v>2.2000000000000002</v>
      </c>
      <c r="C27" s="90">
        <f>data!C28</f>
        <v>2.2000000000000002</v>
      </c>
      <c r="D27" s="90">
        <f>data!D28</f>
        <v>1.4</v>
      </c>
      <c r="E27" s="90">
        <f>data!E28</f>
        <v>1.5</v>
      </c>
      <c r="F27" s="90">
        <f>data!F28</f>
        <v>1.9</v>
      </c>
      <c r="G27" s="90">
        <f>data!G28</f>
        <v>1.8</v>
      </c>
      <c r="H27" s="90">
        <f>data!H28</f>
        <v>1</v>
      </c>
    </row>
    <row r="29" spans="1:9" ht="13.5" x14ac:dyDescent="0.25">
      <c r="A29" s="22" t="s">
        <v>22</v>
      </c>
    </row>
    <row r="30" spans="1:9" ht="13.5" x14ac:dyDescent="0.25">
      <c r="A30" s="22"/>
    </row>
    <row r="31" spans="1:9" ht="42.75" x14ac:dyDescent="0.2">
      <c r="A31" s="91"/>
      <c r="B31" s="85"/>
      <c r="C31" s="86" t="s">
        <v>1</v>
      </c>
      <c r="D31" s="86" t="s">
        <v>2</v>
      </c>
      <c r="E31" s="86" t="s">
        <v>3</v>
      </c>
      <c r="F31" s="86" t="s">
        <v>4</v>
      </c>
      <c r="G31" s="86" t="s">
        <v>5</v>
      </c>
      <c r="H31" s="86" t="s">
        <v>6</v>
      </c>
      <c r="I31" s="86" t="s">
        <v>7</v>
      </c>
    </row>
    <row r="32" spans="1:9" ht="15.75" thickBot="1" x14ac:dyDescent="0.25">
      <c r="A32" s="56" t="s">
        <v>14</v>
      </c>
      <c r="B32" s="7" t="s">
        <v>1</v>
      </c>
      <c r="C32" s="31">
        <f>$E12+B21</f>
        <v>6.5</v>
      </c>
      <c r="D32" s="32">
        <f t="shared" ref="D32:I32" si="1">$E12+C21+(C7/100)*($E12+($D$12/$C$12)+C21)</f>
        <v>9.4</v>
      </c>
      <c r="E32" s="32">
        <f t="shared" si="1"/>
        <v>7.48</v>
      </c>
      <c r="F32" s="32">
        <f t="shared" si="1"/>
        <v>9.1449999999999996</v>
      </c>
      <c r="G32" s="32">
        <f t="shared" si="1"/>
        <v>7.6880000000000006</v>
      </c>
      <c r="H32" s="32">
        <f t="shared" si="1"/>
        <v>10.25</v>
      </c>
      <c r="I32" s="32">
        <f t="shared" si="1"/>
        <v>10.875</v>
      </c>
    </row>
    <row r="33" spans="1:10" ht="15.75" thickBot="1" x14ac:dyDescent="0.25">
      <c r="A33" s="49"/>
      <c r="B33" s="7" t="s">
        <v>2</v>
      </c>
      <c r="C33" s="33">
        <f>$E13+B22+(B7/100)*($E13+($D$13/$C$13)+B22)</f>
        <v>7.1840000000000002</v>
      </c>
      <c r="D33" s="29">
        <f>$E13+C22</f>
        <v>6.3</v>
      </c>
      <c r="E33" s="29">
        <f>$E13+D22+(D7/100)*($E13+($D$13/$C$13)+D22)</f>
        <v>7.52</v>
      </c>
      <c r="F33" s="29">
        <f>$E13+E22+(E7/100)*($E13+($D$13/$C$13)+E22)</f>
        <v>9.2949999999999999</v>
      </c>
      <c r="G33" s="29">
        <f>$E13+F22+(F7/100)*($E13+($D$13/$C$13)+F22)</f>
        <v>7.7279999999999998</v>
      </c>
      <c r="H33" s="29">
        <f>$E13+G22+(G7/100)*($E13+($D$13/$C$13)+G22)</f>
        <v>10.47</v>
      </c>
      <c r="I33" s="29">
        <f>$E13+H22+(H7/100)*($E13+($D$13/$C$13)+H22)</f>
        <v>10.875</v>
      </c>
    </row>
    <row r="34" spans="1:10" ht="15.75" thickBot="1" x14ac:dyDescent="0.25">
      <c r="A34" s="4"/>
      <c r="B34" s="7" t="s">
        <v>3</v>
      </c>
      <c r="C34" s="33">
        <f>$E14+B23+(B7/100)*($E$14+($D$14/$C$14)+B23)</f>
        <v>7.875</v>
      </c>
      <c r="D34" s="29">
        <f>$E14+C23+(C7/100)*($E$14+($D$14/$C$14)+C23)</f>
        <v>10.24</v>
      </c>
      <c r="E34" s="29">
        <f>$E14+D23</f>
        <v>7</v>
      </c>
      <c r="F34" s="29">
        <f>$E14+E23+(E7/100)*($E$14+($D$14/$C$14)+E23)</f>
        <v>9.0299999999999994</v>
      </c>
      <c r="G34" s="29">
        <f>$E14+F23+(F7/100)*($E$14+($D$14/$C$14)+F23)</f>
        <v>8.3119999999999994</v>
      </c>
      <c r="H34" s="29">
        <f>$E14+G23+(G7/100)*($E$14+($D$14/$C$14)+G23)</f>
        <v>10.494</v>
      </c>
      <c r="I34" s="29">
        <f>$E14+H23+(H7/100)*($E$14+($D$14/$C$14)+H23)</f>
        <v>10.5</v>
      </c>
    </row>
    <row r="35" spans="1:10" ht="15.75" thickBot="1" x14ac:dyDescent="0.25">
      <c r="A35" s="16" t="s">
        <v>15</v>
      </c>
      <c r="B35" s="7" t="s">
        <v>1</v>
      </c>
      <c r="C35" s="33">
        <f>$E15+B21</f>
        <v>6.5</v>
      </c>
      <c r="D35" s="29">
        <f t="shared" ref="D35:I35" si="2">$E15+C21+(C7/100)*($E15+($D$15/$C$15)+C21)</f>
        <v>9.4</v>
      </c>
      <c r="E35" s="29">
        <f t="shared" si="2"/>
        <v>7.48</v>
      </c>
      <c r="F35" s="29">
        <f t="shared" si="2"/>
        <v>9.1449999999999996</v>
      </c>
      <c r="G35" s="29">
        <f t="shared" si="2"/>
        <v>7.6880000000000006</v>
      </c>
      <c r="H35" s="29">
        <f t="shared" si="2"/>
        <v>10.25</v>
      </c>
      <c r="I35" s="29">
        <f t="shared" si="2"/>
        <v>10.875</v>
      </c>
    </row>
    <row r="36" spans="1:10" ht="15.75" thickBot="1" x14ac:dyDescent="0.25">
      <c r="A36" s="46"/>
      <c r="B36" s="7" t="s">
        <v>16</v>
      </c>
      <c r="C36" s="33">
        <f>$E16+B26+(B7/100)*($E16+($D$16/$C$16)+B26)</f>
        <v>7.36</v>
      </c>
      <c r="D36" s="29">
        <f>$E16+C26+(C7/100)*($E16+($D$16/$C$16)+C26)</f>
        <v>9.64</v>
      </c>
      <c r="E36" s="29">
        <f>$E16+D26+(D7/100)*($E16+($D$16/$C$16)+D26)</f>
        <v>7.1680000000000001</v>
      </c>
      <c r="F36" s="29">
        <f>$E16+E26+(E7/100)*($E16+($D$16/$C$16)+E26)</f>
        <v>8.34</v>
      </c>
      <c r="G36" s="29">
        <f>$E16+F26+(F7/100)*($E16+($D$16/$C$16)+F26)</f>
        <v>6.6479999999999997</v>
      </c>
      <c r="H36" s="29">
        <f>$E16+G26</f>
        <v>6</v>
      </c>
      <c r="I36" s="29">
        <f>$E16+H26+(H7/100)*($E16+($D$16/$C$16)+H26)</f>
        <v>9.75</v>
      </c>
    </row>
    <row r="38" spans="1:10" ht="13.5" x14ac:dyDescent="0.25">
      <c r="A38" s="22" t="s">
        <v>23</v>
      </c>
    </row>
    <row r="40" spans="1:10" ht="42.75" x14ac:dyDescent="0.2">
      <c r="A40" s="91"/>
      <c r="B40" s="85"/>
      <c r="C40" s="86" t="s">
        <v>1</v>
      </c>
      <c r="D40" s="86" t="s">
        <v>2</v>
      </c>
      <c r="E40" s="86" t="s">
        <v>3</v>
      </c>
      <c r="F40" s="86" t="s">
        <v>4</v>
      </c>
      <c r="G40" s="86" t="s">
        <v>5</v>
      </c>
      <c r="H40" s="86" t="s">
        <v>6</v>
      </c>
      <c r="I40" s="86" t="s">
        <v>7</v>
      </c>
      <c r="J40" s="86" t="s">
        <v>11</v>
      </c>
    </row>
    <row r="41" spans="1:10" ht="15" x14ac:dyDescent="0.2">
      <c r="A41" s="57" t="s">
        <v>14</v>
      </c>
      <c r="B41" s="10" t="s">
        <v>1</v>
      </c>
      <c r="C41" s="29">
        <v>2</v>
      </c>
      <c r="D41" s="29">
        <v>0</v>
      </c>
      <c r="E41" s="29">
        <v>1</v>
      </c>
      <c r="F41" s="29">
        <v>11</v>
      </c>
      <c r="G41" s="29">
        <v>6</v>
      </c>
      <c r="H41" s="29">
        <v>0</v>
      </c>
      <c r="I41" s="29">
        <v>0</v>
      </c>
      <c r="J41" s="29">
        <f>C12-SUM(C41:I41)</f>
        <v>0</v>
      </c>
    </row>
    <row r="42" spans="1:10" ht="15" x14ac:dyDescent="0.2">
      <c r="A42" s="57"/>
      <c r="B42" s="10" t="s">
        <v>2</v>
      </c>
      <c r="C42" s="29">
        <v>0</v>
      </c>
      <c r="D42" s="29">
        <v>5</v>
      </c>
      <c r="E42" s="29">
        <v>3</v>
      </c>
      <c r="F42" s="29">
        <v>0</v>
      </c>
      <c r="G42" s="29">
        <v>0</v>
      </c>
      <c r="H42" s="29">
        <v>0</v>
      </c>
      <c r="I42" s="29">
        <v>0</v>
      </c>
      <c r="J42" s="29">
        <f>C13-SUM(C42:I42)</f>
        <v>2</v>
      </c>
    </row>
    <row r="43" spans="1:10" ht="15" x14ac:dyDescent="0.2">
      <c r="A43" s="9"/>
      <c r="B43" s="10" t="s">
        <v>3</v>
      </c>
      <c r="C43" s="29">
        <v>0</v>
      </c>
      <c r="D43" s="29">
        <v>0</v>
      </c>
      <c r="E43" s="29">
        <v>20</v>
      </c>
      <c r="F43" s="29">
        <v>0</v>
      </c>
      <c r="G43" s="29">
        <v>0</v>
      </c>
      <c r="H43" s="29">
        <v>0</v>
      </c>
      <c r="I43" s="29">
        <v>0</v>
      </c>
      <c r="J43" s="29">
        <f>C14-SUM(C43:I43)</f>
        <v>0</v>
      </c>
    </row>
    <row r="44" spans="1:10" ht="15" x14ac:dyDescent="0.2">
      <c r="A44" s="17" t="s">
        <v>15</v>
      </c>
      <c r="B44" s="10" t="s">
        <v>1</v>
      </c>
      <c r="C44" s="29">
        <v>20</v>
      </c>
      <c r="D44" s="29">
        <v>0</v>
      </c>
      <c r="E44" s="29">
        <v>0</v>
      </c>
      <c r="F44" s="29">
        <v>0</v>
      </c>
      <c r="G44" s="29">
        <v>0</v>
      </c>
      <c r="H44" s="29">
        <v>0</v>
      </c>
      <c r="I44" s="29">
        <v>0</v>
      </c>
      <c r="J44" s="29">
        <f>C15-SUM(C44:I44)</f>
        <v>0</v>
      </c>
    </row>
    <row r="45" spans="1:10" ht="15" x14ac:dyDescent="0.2">
      <c r="A45" s="45"/>
      <c r="B45" s="10" t="s">
        <v>16</v>
      </c>
      <c r="C45" s="29">
        <v>0</v>
      </c>
      <c r="D45" s="29">
        <v>0</v>
      </c>
      <c r="E45" s="29">
        <v>0</v>
      </c>
      <c r="F45" s="29">
        <v>0</v>
      </c>
      <c r="G45" s="29">
        <v>3</v>
      </c>
      <c r="H45" s="29">
        <v>5</v>
      </c>
      <c r="I45" s="29">
        <v>2</v>
      </c>
      <c r="J45" s="29">
        <f>C16-SUM(C45:I45)</f>
        <v>0</v>
      </c>
    </row>
    <row r="46" spans="1:10" ht="15" x14ac:dyDescent="0.2">
      <c r="A46" s="9"/>
      <c r="B46" s="10" t="s">
        <v>25</v>
      </c>
      <c r="C46" s="29">
        <f t="shared" ref="C46:I46" si="3">B6-SUM(C41:C45)</f>
        <v>0</v>
      </c>
      <c r="D46" s="29">
        <f t="shared" si="3"/>
        <v>0</v>
      </c>
      <c r="E46" s="29">
        <f t="shared" si="3"/>
        <v>0</v>
      </c>
      <c r="F46" s="29">
        <f t="shared" si="3"/>
        <v>0</v>
      </c>
      <c r="G46" s="29">
        <f t="shared" si="3"/>
        <v>0</v>
      </c>
      <c r="H46" s="29">
        <f t="shared" si="3"/>
        <v>0</v>
      </c>
      <c r="I46" s="29">
        <f t="shared" si="3"/>
        <v>0</v>
      </c>
      <c r="J46" s="30"/>
    </row>
    <row r="48" spans="1:10" x14ac:dyDescent="0.2">
      <c r="A48" s="21" t="s">
        <v>27</v>
      </c>
      <c r="D48" s="92">
        <f>SUMPRODUCT(C41:I45,C32:I36)+SUM(D12:D16)</f>
        <v>970.70700000000011</v>
      </c>
    </row>
    <row r="49" spans="1:4" x14ac:dyDescent="0.2">
      <c r="A49" s="21" t="s">
        <v>34</v>
      </c>
      <c r="D49" s="93">
        <f>D48+(20%*100)</f>
        <v>990.70700000000011</v>
      </c>
    </row>
  </sheetData>
  <mergeCells count="4">
    <mergeCell ref="A1:C1"/>
    <mergeCell ref="A32:A33"/>
    <mergeCell ref="A41:A42"/>
    <mergeCell ref="A12:A13"/>
  </mergeCells>
  <pageMargins left="0.75" right="0.75" top="1" bottom="1" header="0.5" footer="0.5"/>
  <pageSetup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48D7-DBE6-433E-BF32-3B7FAECB4BE9}">
  <dimension ref="A1:J49"/>
  <sheetViews>
    <sheetView topLeftCell="A13" zoomScale="95" zoomScaleNormal="78" workbookViewId="0">
      <selection activeCell="B21" sqref="B21:H27"/>
    </sheetView>
  </sheetViews>
  <sheetFormatPr defaultColWidth="9" defaultRowHeight="12.75" x14ac:dyDescent="0.2"/>
  <cols>
    <col min="1" max="1" width="17.42578125" style="21" customWidth="1"/>
    <col min="2" max="2" width="11.42578125" style="21" customWidth="1"/>
    <col min="3" max="3" width="9" style="21"/>
    <col min="4" max="4" width="10" style="21" bestFit="1" customWidth="1"/>
    <col min="5" max="5" width="11.42578125" style="21" customWidth="1"/>
    <col min="6" max="6" width="9" style="21"/>
    <col min="7" max="7" width="14" style="21" customWidth="1"/>
    <col min="8" max="8" width="13.7109375" style="21" customWidth="1"/>
    <col min="9" max="16384" width="9" style="21"/>
  </cols>
  <sheetData>
    <row r="1" spans="1:8" x14ac:dyDescent="0.2">
      <c r="A1" s="55" t="s">
        <v>20</v>
      </c>
      <c r="B1" s="55"/>
      <c r="C1" s="55"/>
    </row>
    <row r="2" spans="1:8" ht="13.5" thickBot="1" x14ac:dyDescent="0.25"/>
    <row r="3" spans="1:8" ht="43.5" thickBot="1" x14ac:dyDescent="0.25">
      <c r="A3" s="78" t="s">
        <v>0</v>
      </c>
      <c r="B3" s="79" t="s">
        <v>1</v>
      </c>
      <c r="C3" s="79" t="s">
        <v>2</v>
      </c>
      <c r="D3" s="79" t="s">
        <v>3</v>
      </c>
      <c r="E3" s="79" t="s">
        <v>4</v>
      </c>
      <c r="F3" s="79" t="s">
        <v>5</v>
      </c>
      <c r="G3" s="79" t="s">
        <v>6</v>
      </c>
      <c r="H3" s="79" t="s">
        <v>7</v>
      </c>
    </row>
    <row r="4" spans="1:8" ht="15.75" thickBot="1" x14ac:dyDescent="0.25">
      <c r="A4" s="1" t="s">
        <v>8</v>
      </c>
      <c r="B4" s="5">
        <f>data!B4</f>
        <v>10</v>
      </c>
      <c r="C4" s="5">
        <f>data!C4</f>
        <v>4</v>
      </c>
      <c r="D4" s="5">
        <f>data!D4</f>
        <v>20</v>
      </c>
      <c r="E4" s="5">
        <f>data!E4</f>
        <v>3</v>
      </c>
      <c r="F4" s="5">
        <f>data!F4</f>
        <v>2</v>
      </c>
      <c r="G4" s="5">
        <f>data!G4</f>
        <v>2</v>
      </c>
      <c r="H4" s="5">
        <f>data!H4</f>
        <v>1</v>
      </c>
    </row>
    <row r="5" spans="1:8" ht="15.75" thickBot="1" x14ac:dyDescent="0.25">
      <c r="A5" s="1" t="s">
        <v>9</v>
      </c>
      <c r="B5" s="5">
        <f>data!B5</f>
        <v>12</v>
      </c>
      <c r="C5" s="5">
        <f>data!C5</f>
        <v>1</v>
      </c>
      <c r="D5" s="5">
        <f>data!D5</f>
        <v>4</v>
      </c>
      <c r="E5" s="5">
        <f>data!E5</f>
        <v>8</v>
      </c>
      <c r="F5" s="5">
        <f>data!F5</f>
        <v>7</v>
      </c>
      <c r="G5" s="5">
        <f>data!G5</f>
        <v>3</v>
      </c>
      <c r="H5" s="5">
        <f>data!H5</f>
        <v>1</v>
      </c>
    </row>
    <row r="6" spans="1:8" ht="15.75" thickBot="1" x14ac:dyDescent="0.25">
      <c r="A6" s="1" t="s">
        <v>18</v>
      </c>
      <c r="B6" s="5">
        <f t="shared" ref="B6:H6" si="0">B4+B5</f>
        <v>22</v>
      </c>
      <c r="C6" s="5">
        <f t="shared" si="0"/>
        <v>5</v>
      </c>
      <c r="D6" s="5">
        <f t="shared" si="0"/>
        <v>24</v>
      </c>
      <c r="E6" s="5">
        <f t="shared" si="0"/>
        <v>11</v>
      </c>
      <c r="F6" s="5">
        <f t="shared" si="0"/>
        <v>9</v>
      </c>
      <c r="G6" s="5">
        <f t="shared" si="0"/>
        <v>5</v>
      </c>
      <c r="H6" s="5">
        <f t="shared" si="0"/>
        <v>2</v>
      </c>
    </row>
    <row r="7" spans="1:8" ht="15.75" thickBot="1" x14ac:dyDescent="0.25">
      <c r="A7" s="1" t="s">
        <v>10</v>
      </c>
      <c r="B7" s="5">
        <f>data!B7</f>
        <v>3</v>
      </c>
      <c r="C7" s="5">
        <f>data!C7</f>
        <v>20</v>
      </c>
      <c r="D7" s="5">
        <f>data!D7</f>
        <v>4</v>
      </c>
      <c r="E7" s="5">
        <f>data!E7</f>
        <v>15</v>
      </c>
      <c r="F7" s="5">
        <f>data!F7</f>
        <v>4</v>
      </c>
      <c r="G7" s="5">
        <f>data!G7</f>
        <v>22</v>
      </c>
      <c r="H7" s="5">
        <f>data!H7</f>
        <v>25</v>
      </c>
    </row>
    <row r="9" spans="1:8" ht="13.5" x14ac:dyDescent="0.25">
      <c r="A9" s="22" t="s">
        <v>19</v>
      </c>
    </row>
    <row r="10" spans="1:8" ht="13.5" thickBot="1" x14ac:dyDescent="0.25"/>
    <row r="11" spans="1:8" ht="43.5" thickBot="1" x14ac:dyDescent="0.25">
      <c r="A11" s="78"/>
      <c r="B11" s="79"/>
      <c r="C11" s="79" t="s">
        <v>11</v>
      </c>
      <c r="D11" s="79" t="s">
        <v>12</v>
      </c>
      <c r="E11" s="79" t="s">
        <v>13</v>
      </c>
    </row>
    <row r="12" spans="1:8" ht="30.75" thickBot="1" x14ac:dyDescent="0.25">
      <c r="A12" s="47" t="s">
        <v>14</v>
      </c>
      <c r="B12" s="2" t="s">
        <v>3</v>
      </c>
      <c r="C12" s="5">
        <f>data!C12</f>
        <v>20</v>
      </c>
      <c r="D12" s="5">
        <f>data!D12</f>
        <v>100</v>
      </c>
      <c r="E12" s="5">
        <f>data!E12</f>
        <v>6</v>
      </c>
    </row>
    <row r="13" spans="1:8" ht="15.75" thickBot="1" x14ac:dyDescent="0.25">
      <c r="A13" s="49"/>
      <c r="B13" s="2" t="s">
        <v>2</v>
      </c>
      <c r="C13" s="5">
        <f>data!C14</f>
        <v>10</v>
      </c>
      <c r="D13" s="5">
        <f>data!D14</f>
        <v>60</v>
      </c>
      <c r="E13" s="5">
        <f>data!E14</f>
        <v>5.3</v>
      </c>
    </row>
    <row r="14" spans="1:8" ht="30.75" thickBot="1" x14ac:dyDescent="0.25">
      <c r="A14" s="4"/>
      <c r="B14" s="2" t="s">
        <v>3</v>
      </c>
      <c r="C14" s="5">
        <f>data!C15</f>
        <v>20</v>
      </c>
      <c r="D14" s="5">
        <f>data!D15</f>
        <v>100</v>
      </c>
      <c r="E14" s="5">
        <f>data!E15</f>
        <v>6</v>
      </c>
    </row>
    <row r="15" spans="1:8" ht="15.75" thickBot="1" x14ac:dyDescent="0.25">
      <c r="A15" s="16" t="s">
        <v>15</v>
      </c>
      <c r="B15" s="2" t="s">
        <v>1</v>
      </c>
      <c r="C15" s="5">
        <f>data!C16</f>
        <v>20</v>
      </c>
      <c r="D15" s="5">
        <f>data!D16</f>
        <v>100</v>
      </c>
      <c r="E15" s="5">
        <f>data!E16</f>
        <v>5.5</v>
      </c>
    </row>
    <row r="16" spans="1:8" ht="30.75" thickBot="1" x14ac:dyDescent="0.25">
      <c r="A16" s="46"/>
      <c r="B16" s="2" t="s">
        <v>16</v>
      </c>
      <c r="C16" s="5">
        <f>data!C17</f>
        <v>10</v>
      </c>
      <c r="D16" s="5">
        <f>data!D17</f>
        <v>50</v>
      </c>
      <c r="E16" s="5">
        <f>data!E17</f>
        <v>5</v>
      </c>
    </row>
    <row r="17" spans="1:9" x14ac:dyDescent="0.2">
      <c r="C17" s="28"/>
      <c r="D17" s="28"/>
      <c r="E17" s="28"/>
    </row>
    <row r="18" spans="1:9" ht="13.5" x14ac:dyDescent="0.25">
      <c r="A18" s="22" t="s">
        <v>21</v>
      </c>
    </row>
    <row r="19" spans="1:9" ht="13.5" thickBot="1" x14ac:dyDescent="0.25"/>
    <row r="20" spans="1:9" ht="43.5" thickBot="1" x14ac:dyDescent="0.25">
      <c r="A20" s="78"/>
      <c r="B20" s="79" t="s">
        <v>1</v>
      </c>
      <c r="C20" s="79" t="s">
        <v>2</v>
      </c>
      <c r="D20" s="79" t="s">
        <v>3</v>
      </c>
      <c r="E20" s="79" t="s">
        <v>4</v>
      </c>
      <c r="F20" s="79" t="s">
        <v>5</v>
      </c>
      <c r="G20" s="79" t="s">
        <v>6</v>
      </c>
      <c r="H20" s="79" t="s">
        <v>7</v>
      </c>
    </row>
    <row r="21" spans="1:9" ht="15.75" thickBot="1" x14ac:dyDescent="0.25">
      <c r="A21" s="1" t="s">
        <v>1</v>
      </c>
      <c r="B21" s="94">
        <f>data!B22</f>
        <v>1</v>
      </c>
      <c r="C21" s="94">
        <f>data!C22</f>
        <v>1.5</v>
      </c>
      <c r="D21" s="94">
        <f>data!D22</f>
        <v>1.5</v>
      </c>
      <c r="E21" s="94">
        <f>data!E22</f>
        <v>1.8</v>
      </c>
      <c r="F21" s="94">
        <f>data!F22</f>
        <v>1.7</v>
      </c>
      <c r="G21" s="94">
        <f>data!G22</f>
        <v>2</v>
      </c>
      <c r="H21" s="94">
        <f>data!H22</f>
        <v>2.2000000000000002</v>
      </c>
    </row>
    <row r="22" spans="1:9" ht="15.75" thickBot="1" x14ac:dyDescent="0.25">
      <c r="A22" s="1" t="s">
        <v>2</v>
      </c>
      <c r="B22" s="94">
        <f>data!B23</f>
        <v>1.5</v>
      </c>
      <c r="C22" s="94">
        <f>data!C23</f>
        <v>1</v>
      </c>
      <c r="D22" s="94">
        <f>data!D23</f>
        <v>1.7</v>
      </c>
      <c r="E22" s="94">
        <f>data!E23</f>
        <v>2</v>
      </c>
      <c r="F22" s="94">
        <f>data!F23</f>
        <v>1.9</v>
      </c>
      <c r="G22" s="94">
        <f>data!G23</f>
        <v>2.2000000000000002</v>
      </c>
      <c r="H22" s="94">
        <f>data!H23</f>
        <v>2.2000000000000002</v>
      </c>
    </row>
    <row r="23" spans="1:9" ht="15.75" thickBot="1" x14ac:dyDescent="0.25">
      <c r="A23" s="1" t="s">
        <v>3</v>
      </c>
      <c r="B23" s="94">
        <f>data!B24</f>
        <v>1.5</v>
      </c>
      <c r="C23" s="94">
        <f>data!C24</f>
        <v>1.7</v>
      </c>
      <c r="D23" s="94">
        <f>data!D24</f>
        <v>1</v>
      </c>
      <c r="E23" s="94">
        <f>data!E24</f>
        <v>1.2</v>
      </c>
      <c r="F23" s="94">
        <f>data!F24</f>
        <v>1.8</v>
      </c>
      <c r="G23" s="94">
        <f>data!G24</f>
        <v>1.7</v>
      </c>
      <c r="H23" s="94">
        <f>data!H24</f>
        <v>1.4</v>
      </c>
    </row>
    <row r="24" spans="1:9" ht="15.75" thickBot="1" x14ac:dyDescent="0.25">
      <c r="A24" s="1" t="s">
        <v>4</v>
      </c>
      <c r="B24" s="94">
        <f>data!B25</f>
        <v>1.8</v>
      </c>
      <c r="C24" s="94">
        <f>data!C25</f>
        <v>2</v>
      </c>
      <c r="D24" s="94">
        <f>data!D25</f>
        <v>1.2</v>
      </c>
      <c r="E24" s="94">
        <f>data!E25</f>
        <v>1</v>
      </c>
      <c r="F24" s="94">
        <f>data!F25</f>
        <v>1.8</v>
      </c>
      <c r="G24" s="94">
        <f>data!G25</f>
        <v>1.6</v>
      </c>
      <c r="H24" s="94">
        <f>data!H25</f>
        <v>1.5</v>
      </c>
    </row>
    <row r="25" spans="1:9" ht="15.75" thickBot="1" x14ac:dyDescent="0.25">
      <c r="A25" s="1" t="s">
        <v>5</v>
      </c>
      <c r="B25" s="94">
        <f>data!B26</f>
        <v>1.7</v>
      </c>
      <c r="C25" s="94">
        <f>data!C26</f>
        <v>1.9</v>
      </c>
      <c r="D25" s="94">
        <f>data!D26</f>
        <v>1.8</v>
      </c>
      <c r="E25" s="94">
        <f>data!E26</f>
        <v>1.8</v>
      </c>
      <c r="F25" s="94">
        <f>data!F26</f>
        <v>1</v>
      </c>
      <c r="G25" s="94">
        <f>data!G26</f>
        <v>1.2</v>
      </c>
      <c r="H25" s="94">
        <f>data!H26</f>
        <v>1.9</v>
      </c>
    </row>
    <row r="26" spans="1:9" ht="30.75" thickBot="1" x14ac:dyDescent="0.25">
      <c r="A26" s="1" t="s">
        <v>17</v>
      </c>
      <c r="B26" s="94">
        <f>data!B27</f>
        <v>2</v>
      </c>
      <c r="C26" s="94">
        <f>data!C27</f>
        <v>2.2000000000000002</v>
      </c>
      <c r="D26" s="94">
        <f>data!D27</f>
        <v>1.7</v>
      </c>
      <c r="E26" s="94">
        <f>data!E27</f>
        <v>1.6</v>
      </c>
      <c r="F26" s="94">
        <f>data!F27</f>
        <v>1.2</v>
      </c>
      <c r="G26" s="94">
        <f>data!G27</f>
        <v>1</v>
      </c>
      <c r="H26" s="94">
        <f>data!H27</f>
        <v>1.8</v>
      </c>
    </row>
    <row r="27" spans="1:9" ht="15.75" thickBot="1" x14ac:dyDescent="0.25">
      <c r="A27" s="1" t="s">
        <v>7</v>
      </c>
      <c r="B27" s="94">
        <f>data!B28</f>
        <v>2.2000000000000002</v>
      </c>
      <c r="C27" s="94">
        <f>data!C28</f>
        <v>2.2000000000000002</v>
      </c>
      <c r="D27" s="94">
        <f>data!D28</f>
        <v>1.4</v>
      </c>
      <c r="E27" s="94">
        <f>data!E28</f>
        <v>1.5</v>
      </c>
      <c r="F27" s="94">
        <f>data!F28</f>
        <v>1.9</v>
      </c>
      <c r="G27" s="94">
        <f>data!G28</f>
        <v>1.8</v>
      </c>
      <c r="H27" s="94">
        <f>data!H28</f>
        <v>1</v>
      </c>
    </row>
    <row r="29" spans="1:9" ht="13.5" x14ac:dyDescent="0.25">
      <c r="A29" s="22" t="s">
        <v>22</v>
      </c>
    </row>
    <row r="30" spans="1:9" ht="13.5" x14ac:dyDescent="0.25">
      <c r="A30" s="22"/>
    </row>
    <row r="31" spans="1:9" ht="42.75" x14ac:dyDescent="0.2">
      <c r="A31" s="85"/>
      <c r="B31" s="85"/>
      <c r="C31" s="86" t="s">
        <v>1</v>
      </c>
      <c r="D31" s="86" t="s">
        <v>2</v>
      </c>
      <c r="E31" s="86" t="s">
        <v>3</v>
      </c>
      <c r="F31" s="86" t="s">
        <v>4</v>
      </c>
      <c r="G31" s="86" t="s">
        <v>5</v>
      </c>
      <c r="H31" s="86" t="s">
        <v>6</v>
      </c>
      <c r="I31" s="86" t="s">
        <v>7</v>
      </c>
    </row>
    <row r="32" spans="1:9" ht="30" x14ac:dyDescent="0.2">
      <c r="A32" s="58" t="s">
        <v>14</v>
      </c>
      <c r="B32" s="10" t="s">
        <v>3</v>
      </c>
      <c r="C32" s="29">
        <f>$E12+B23+(B7/100)*($E$12+($D$12/$C$12)+B23)</f>
        <v>7.875</v>
      </c>
      <c r="D32" s="29">
        <f>$E12+C23+(C7/100)*($E$12+($D$12/$C$12)+C23)</f>
        <v>10.24</v>
      </c>
      <c r="E32" s="29">
        <f>$E12+D23</f>
        <v>7</v>
      </c>
      <c r="F32" s="29">
        <f>$E12+E23+(E7/100)*($E$12+($D$12/$C$12)+E23)</f>
        <v>9.0299999999999994</v>
      </c>
      <c r="G32" s="29">
        <f>$E12+F23+(F7/100)*($E$12+($D$12/$C$12)+F23)</f>
        <v>8.3119999999999994</v>
      </c>
      <c r="H32" s="29">
        <f>$E12+G23+(G7/100)*($E$12+($D$12/$C$12)+G23)</f>
        <v>10.494</v>
      </c>
      <c r="I32" s="29">
        <f>$E12+H23+(H7/100)*($E$12+($D$12/$C$12)+H23)</f>
        <v>10.5</v>
      </c>
    </row>
    <row r="33" spans="1:10" ht="15" x14ac:dyDescent="0.2">
      <c r="A33" s="58"/>
      <c r="B33" s="10" t="s">
        <v>2</v>
      </c>
      <c r="C33" s="29">
        <f>$E13+B22+(B7/100)*($E13+($D$13/$C$13)+B22)</f>
        <v>7.1840000000000002</v>
      </c>
      <c r="D33" s="29">
        <f>$E13+C22</f>
        <v>6.3</v>
      </c>
      <c r="E33" s="29">
        <f>$E13+D22+(D7/100)*($E13+($D$13/$C$13)+D22)</f>
        <v>7.52</v>
      </c>
      <c r="F33" s="29">
        <f>$E13+E22+(E7/100)*($E13+($D$13/$C$13)+E22)</f>
        <v>9.2949999999999999</v>
      </c>
      <c r="G33" s="29">
        <f>$E13+F22+(F7/100)*($E13+($D$13/$C$13)+F22)</f>
        <v>7.7279999999999998</v>
      </c>
      <c r="H33" s="29">
        <f>$E13+G22+(G7/100)*($E13+($D$13/$C$13)+G22)</f>
        <v>10.47</v>
      </c>
      <c r="I33" s="29">
        <f>$E13+H22+(H7/100)*($E13+($D$13/$C$13)+H22)</f>
        <v>10.875</v>
      </c>
    </row>
    <row r="34" spans="1:10" ht="30" x14ac:dyDescent="0.2">
      <c r="A34" s="9"/>
      <c r="B34" s="10" t="s">
        <v>3</v>
      </c>
      <c r="C34" s="29">
        <f>$E14+B23+(B7/100)*($E$14+($D$14/$C$14)+B23)</f>
        <v>7.875</v>
      </c>
      <c r="D34" s="29">
        <f>$E14+C23+(C7/100)*($E$14+($D$14/$C$14)+C23)</f>
        <v>10.24</v>
      </c>
      <c r="E34" s="29">
        <f>$E14+D23</f>
        <v>7</v>
      </c>
      <c r="F34" s="29">
        <f>$E14+E23+(E7/100)*($E$14+($D$14/$C$14)+E23)</f>
        <v>9.0299999999999994</v>
      </c>
      <c r="G34" s="29">
        <f>$E14+F23+(F7/100)*($E$14+($D$14/$C$14)+F23)</f>
        <v>8.3119999999999994</v>
      </c>
      <c r="H34" s="29">
        <f>$E14+G23+(G7/100)*($E$14+($D$14/$C$14)+G23)</f>
        <v>10.494</v>
      </c>
      <c r="I34" s="29">
        <f>$E14+H23+(H7/100)*($E$14+($D$14/$C$14)+H23)</f>
        <v>10.5</v>
      </c>
    </row>
    <row r="35" spans="1:10" ht="15" x14ac:dyDescent="0.2">
      <c r="A35" s="9" t="s">
        <v>15</v>
      </c>
      <c r="B35" s="10" t="s">
        <v>1</v>
      </c>
      <c r="C35" s="29">
        <f>$E15+B21</f>
        <v>6.5</v>
      </c>
      <c r="D35" s="29">
        <f t="shared" ref="D35:I35" si="1">$E15+C21+(C7/100)*($E15+($D$15/$C$15)+C21)</f>
        <v>9.4</v>
      </c>
      <c r="E35" s="29">
        <f t="shared" si="1"/>
        <v>7.48</v>
      </c>
      <c r="F35" s="29">
        <f t="shared" si="1"/>
        <v>9.1449999999999996</v>
      </c>
      <c r="G35" s="29">
        <f t="shared" si="1"/>
        <v>7.6880000000000006</v>
      </c>
      <c r="H35" s="29">
        <f t="shared" si="1"/>
        <v>10.25</v>
      </c>
      <c r="I35" s="29">
        <f t="shared" si="1"/>
        <v>10.875</v>
      </c>
    </row>
    <row r="36" spans="1:10" ht="30" x14ac:dyDescent="0.2">
      <c r="A36" s="45"/>
      <c r="B36" s="10" t="s">
        <v>16</v>
      </c>
      <c r="C36" s="29">
        <f>$E16+B26+(B7/100)*($E16+($D$16/$C$16)+B26)</f>
        <v>7.36</v>
      </c>
      <c r="D36" s="29">
        <f>$E16+C26+(C7/100)*($E16+($D$16/$C$16)+C26)</f>
        <v>9.64</v>
      </c>
      <c r="E36" s="29">
        <f>$E16+D26+(D7/100)*($E16+($D$16/$C$16)+D26)</f>
        <v>7.1680000000000001</v>
      </c>
      <c r="F36" s="29">
        <f>$E16+E26+(E7/100)*($E16+($D$16/$C$16)+E26)</f>
        <v>8.34</v>
      </c>
      <c r="G36" s="29">
        <f>$E16+F26+(F7/100)*($E16+($D$16/$C$16)+F26)</f>
        <v>6.6479999999999997</v>
      </c>
      <c r="H36" s="29">
        <f>$E16+G26</f>
        <v>6</v>
      </c>
      <c r="I36" s="29">
        <f>$E16+H26+(H7/100)*($E16+($D$16/$C$16)+H26)</f>
        <v>9.75</v>
      </c>
    </row>
    <row r="38" spans="1:10" ht="13.5" x14ac:dyDescent="0.25">
      <c r="A38" s="22" t="s">
        <v>23</v>
      </c>
    </row>
    <row r="40" spans="1:10" ht="42.75" x14ac:dyDescent="0.2">
      <c r="A40" s="85"/>
      <c r="B40" s="85"/>
      <c r="C40" s="86" t="s">
        <v>1</v>
      </c>
      <c r="D40" s="86" t="s">
        <v>2</v>
      </c>
      <c r="E40" s="86" t="s">
        <v>3</v>
      </c>
      <c r="F40" s="86" t="s">
        <v>4</v>
      </c>
      <c r="G40" s="86" t="s">
        <v>5</v>
      </c>
      <c r="H40" s="86" t="s">
        <v>6</v>
      </c>
      <c r="I40" s="86" t="s">
        <v>7</v>
      </c>
      <c r="J40" s="86" t="s">
        <v>11</v>
      </c>
    </row>
    <row r="41" spans="1:10" ht="30" x14ac:dyDescent="0.2">
      <c r="A41" s="58" t="s">
        <v>14</v>
      </c>
      <c r="B41" s="10" t="s">
        <v>3</v>
      </c>
      <c r="C41" s="29">
        <v>0</v>
      </c>
      <c r="D41" s="29">
        <v>0</v>
      </c>
      <c r="E41" s="29">
        <v>4</v>
      </c>
      <c r="F41" s="29">
        <v>11</v>
      </c>
      <c r="G41" s="29">
        <v>1</v>
      </c>
      <c r="H41" s="29">
        <v>0</v>
      </c>
      <c r="I41" s="29">
        <v>2</v>
      </c>
      <c r="J41" s="29">
        <f>C12-SUM(C41:I41)</f>
        <v>2</v>
      </c>
    </row>
    <row r="42" spans="1:10" ht="15" x14ac:dyDescent="0.2">
      <c r="A42" s="58"/>
      <c r="B42" s="10" t="s">
        <v>2</v>
      </c>
      <c r="C42" s="29">
        <v>2</v>
      </c>
      <c r="D42" s="29">
        <v>5</v>
      </c>
      <c r="E42" s="29">
        <v>0</v>
      </c>
      <c r="F42" s="29">
        <v>0</v>
      </c>
      <c r="G42" s="29">
        <v>3</v>
      </c>
      <c r="H42" s="29">
        <v>0</v>
      </c>
      <c r="I42" s="29">
        <v>0</v>
      </c>
      <c r="J42" s="29">
        <f>C13-SUM(C42:I42)</f>
        <v>0</v>
      </c>
    </row>
    <row r="43" spans="1:10" ht="30" x14ac:dyDescent="0.2">
      <c r="A43" s="9"/>
      <c r="B43" s="10" t="s">
        <v>3</v>
      </c>
      <c r="C43" s="29">
        <v>0</v>
      </c>
      <c r="D43" s="29">
        <v>0</v>
      </c>
      <c r="E43" s="29">
        <v>20</v>
      </c>
      <c r="F43" s="29">
        <v>0</v>
      </c>
      <c r="G43" s="29">
        <v>0</v>
      </c>
      <c r="H43" s="29">
        <v>0</v>
      </c>
      <c r="I43" s="29">
        <v>0</v>
      </c>
      <c r="J43" s="29">
        <f>C14-SUM(C43:I43)</f>
        <v>0</v>
      </c>
    </row>
    <row r="44" spans="1:10" ht="15" x14ac:dyDescent="0.2">
      <c r="A44" s="9" t="s">
        <v>15</v>
      </c>
      <c r="B44" s="10" t="s">
        <v>1</v>
      </c>
      <c r="C44" s="29">
        <v>20</v>
      </c>
      <c r="D44" s="29">
        <v>0</v>
      </c>
      <c r="E44" s="29">
        <v>0</v>
      </c>
      <c r="F44" s="29">
        <v>0</v>
      </c>
      <c r="G44" s="29">
        <v>0</v>
      </c>
      <c r="H44" s="29">
        <v>0</v>
      </c>
      <c r="I44" s="29">
        <v>0</v>
      </c>
      <c r="J44" s="29">
        <f>C15-SUM(C44:I44)</f>
        <v>0</v>
      </c>
    </row>
    <row r="45" spans="1:10" ht="30" x14ac:dyDescent="0.2">
      <c r="A45" s="45"/>
      <c r="B45" s="10" t="s">
        <v>16</v>
      </c>
      <c r="C45" s="29">
        <v>0</v>
      </c>
      <c r="D45" s="29">
        <v>0</v>
      </c>
      <c r="E45" s="29">
        <v>0</v>
      </c>
      <c r="F45" s="29">
        <v>0</v>
      </c>
      <c r="G45" s="29">
        <v>5</v>
      </c>
      <c r="H45" s="29">
        <v>5</v>
      </c>
      <c r="I45" s="29">
        <v>0</v>
      </c>
      <c r="J45" s="29">
        <f>C16-SUM(C45:I45)</f>
        <v>0</v>
      </c>
    </row>
    <row r="46" spans="1:10" ht="15" x14ac:dyDescent="0.2">
      <c r="A46" s="9"/>
      <c r="B46" s="10" t="s">
        <v>25</v>
      </c>
      <c r="C46" s="29">
        <f t="shared" ref="C46:I46" si="2">B6-SUM(C41:C45)</f>
        <v>0</v>
      </c>
      <c r="D46" s="29">
        <f t="shared" si="2"/>
        <v>0</v>
      </c>
      <c r="E46" s="29">
        <f t="shared" si="2"/>
        <v>0</v>
      </c>
      <c r="F46" s="29">
        <f t="shared" si="2"/>
        <v>0</v>
      </c>
      <c r="G46" s="29">
        <f t="shared" si="2"/>
        <v>0</v>
      </c>
      <c r="H46" s="29">
        <f t="shared" si="2"/>
        <v>0</v>
      </c>
      <c r="I46" s="29">
        <f t="shared" si="2"/>
        <v>0</v>
      </c>
      <c r="J46" s="30"/>
    </row>
    <row r="48" spans="1:10" x14ac:dyDescent="0.2">
      <c r="A48" s="59" t="s">
        <v>35</v>
      </c>
      <c r="B48" s="59"/>
      <c r="D48" s="92">
        <f>SUMPRODUCT(C41:I45,C32:I36)+SUM(D12:D16)</f>
        <v>968.93399999999997</v>
      </c>
    </row>
    <row r="49" spans="1:4" x14ac:dyDescent="0.2">
      <c r="A49" s="21" t="s">
        <v>34</v>
      </c>
      <c r="D49" s="93">
        <f>D48+(20%*100)</f>
        <v>988.93399999999997</v>
      </c>
    </row>
  </sheetData>
  <mergeCells count="5">
    <mergeCell ref="A41:A42"/>
    <mergeCell ref="A32:A33"/>
    <mergeCell ref="A12:A13"/>
    <mergeCell ref="A1:C1"/>
    <mergeCell ref="A48:B48"/>
  </mergeCells>
  <pageMargins left="0.75" right="0.75" top="1" bottom="1" header="0.5" footer="0.5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686F4-31EE-440A-A122-0D098CACA84F}">
  <dimension ref="A1:J49"/>
  <sheetViews>
    <sheetView topLeftCell="A4" zoomScale="95" zoomScaleNormal="78" workbookViewId="0">
      <selection activeCell="D48" sqref="D48:D49"/>
    </sheetView>
  </sheetViews>
  <sheetFormatPr defaultColWidth="9" defaultRowHeight="12.75" x14ac:dyDescent="0.2"/>
  <cols>
    <col min="1" max="1" width="16.28515625" style="21" customWidth="1"/>
    <col min="2" max="2" width="12.5703125" style="21" customWidth="1"/>
    <col min="3" max="3" width="9" style="21"/>
    <col min="4" max="4" width="10" style="21" bestFit="1" customWidth="1"/>
    <col min="5" max="6" width="9" style="21"/>
    <col min="7" max="7" width="14" style="21" customWidth="1"/>
    <col min="8" max="8" width="13.7109375" style="21" customWidth="1"/>
    <col min="9" max="16384" width="9" style="21"/>
  </cols>
  <sheetData>
    <row r="1" spans="1:8" x14ac:dyDescent="0.2">
      <c r="A1" s="55" t="s">
        <v>20</v>
      </c>
      <c r="B1" s="55"/>
      <c r="C1" s="55"/>
    </row>
    <row r="2" spans="1:8" ht="13.5" thickBot="1" x14ac:dyDescent="0.25"/>
    <row r="3" spans="1:8" ht="43.5" thickBot="1" x14ac:dyDescent="0.25">
      <c r="A3" s="72" t="s">
        <v>0</v>
      </c>
      <c r="B3" s="73" t="s">
        <v>1</v>
      </c>
      <c r="C3" s="73" t="s">
        <v>2</v>
      </c>
      <c r="D3" s="73" t="s">
        <v>3</v>
      </c>
      <c r="E3" s="73" t="s">
        <v>4</v>
      </c>
      <c r="F3" s="73" t="s">
        <v>5</v>
      </c>
      <c r="G3" s="73" t="s">
        <v>6</v>
      </c>
      <c r="H3" s="73" t="s">
        <v>7</v>
      </c>
    </row>
    <row r="4" spans="1:8" ht="15.75" thickBot="1" x14ac:dyDescent="0.25">
      <c r="A4" s="1" t="s">
        <v>8</v>
      </c>
      <c r="B4" s="5">
        <f>data!B4</f>
        <v>10</v>
      </c>
      <c r="C4" s="5">
        <f>data!C4</f>
        <v>4</v>
      </c>
      <c r="D4" s="5">
        <f>data!D4</f>
        <v>20</v>
      </c>
      <c r="E4" s="5">
        <f>data!E4</f>
        <v>3</v>
      </c>
      <c r="F4" s="5">
        <f>data!F4</f>
        <v>2</v>
      </c>
      <c r="G4" s="5">
        <f>data!G4</f>
        <v>2</v>
      </c>
      <c r="H4" s="5">
        <f>data!H4</f>
        <v>1</v>
      </c>
    </row>
    <row r="5" spans="1:8" ht="30.75" thickBot="1" x14ac:dyDescent="0.25">
      <c r="A5" s="1" t="s">
        <v>9</v>
      </c>
      <c r="B5" s="5">
        <f>data!B5</f>
        <v>12</v>
      </c>
      <c r="C5" s="5">
        <f>data!C5</f>
        <v>1</v>
      </c>
      <c r="D5" s="5">
        <f>data!D5</f>
        <v>4</v>
      </c>
      <c r="E5" s="5">
        <f>data!E5</f>
        <v>8</v>
      </c>
      <c r="F5" s="5">
        <f>data!F5</f>
        <v>7</v>
      </c>
      <c r="G5" s="5">
        <f>data!G5</f>
        <v>3</v>
      </c>
      <c r="H5" s="5">
        <f>data!H5</f>
        <v>1</v>
      </c>
    </row>
    <row r="6" spans="1:8" ht="15.75" thickBot="1" x14ac:dyDescent="0.25">
      <c r="A6" s="1" t="s">
        <v>18</v>
      </c>
      <c r="B6" s="5">
        <f t="shared" ref="B6:H6" si="0">B4+B5</f>
        <v>22</v>
      </c>
      <c r="C6" s="5">
        <f t="shared" si="0"/>
        <v>5</v>
      </c>
      <c r="D6" s="5">
        <f t="shared" si="0"/>
        <v>24</v>
      </c>
      <c r="E6" s="5">
        <f t="shared" si="0"/>
        <v>11</v>
      </c>
      <c r="F6" s="5">
        <f t="shared" si="0"/>
        <v>9</v>
      </c>
      <c r="G6" s="5">
        <f t="shared" si="0"/>
        <v>5</v>
      </c>
      <c r="H6" s="5">
        <f t="shared" si="0"/>
        <v>2</v>
      </c>
    </row>
    <row r="7" spans="1:8" ht="30.75" thickBot="1" x14ac:dyDescent="0.25">
      <c r="A7" s="1" t="s">
        <v>10</v>
      </c>
      <c r="B7" s="5">
        <f>data!B7</f>
        <v>3</v>
      </c>
      <c r="C7" s="5">
        <f>data!C7</f>
        <v>20</v>
      </c>
      <c r="D7" s="5">
        <f>data!D7</f>
        <v>4</v>
      </c>
      <c r="E7" s="5">
        <f>data!E7</f>
        <v>15</v>
      </c>
      <c r="F7" s="5">
        <f>data!F7</f>
        <v>4</v>
      </c>
      <c r="G7" s="5">
        <f>data!G7</f>
        <v>22</v>
      </c>
      <c r="H7" s="5">
        <f>data!H7</f>
        <v>25</v>
      </c>
    </row>
    <row r="9" spans="1:8" ht="13.5" x14ac:dyDescent="0.25">
      <c r="A9" s="22" t="s">
        <v>19</v>
      </c>
    </row>
    <row r="10" spans="1:8" ht="13.5" thickBot="1" x14ac:dyDescent="0.25"/>
    <row r="11" spans="1:8" ht="43.5" thickBot="1" x14ac:dyDescent="0.25">
      <c r="A11" s="72"/>
      <c r="B11" s="73"/>
      <c r="C11" s="73" t="s">
        <v>11</v>
      </c>
      <c r="D11" s="73" t="s">
        <v>12</v>
      </c>
      <c r="E11" s="73" t="s">
        <v>13</v>
      </c>
    </row>
    <row r="12" spans="1:8" ht="15.75" thickBot="1" x14ac:dyDescent="0.25">
      <c r="A12" s="4"/>
      <c r="B12" s="2" t="s">
        <v>3</v>
      </c>
      <c r="C12" s="5">
        <f>data!C12</f>
        <v>20</v>
      </c>
      <c r="D12" s="5">
        <f>data!D12</f>
        <v>100</v>
      </c>
      <c r="E12" s="5">
        <f>data!E12</f>
        <v>6</v>
      </c>
    </row>
    <row r="13" spans="1:8" ht="15.75" thickBot="1" x14ac:dyDescent="0.25">
      <c r="A13" s="4" t="s">
        <v>14</v>
      </c>
      <c r="B13" s="2" t="s">
        <v>1</v>
      </c>
      <c r="C13" s="5">
        <f>data!C13</f>
        <v>20</v>
      </c>
      <c r="D13" s="5">
        <f>data!D13</f>
        <v>100</v>
      </c>
      <c r="E13" s="5">
        <f>data!E13</f>
        <v>5.5</v>
      </c>
    </row>
    <row r="14" spans="1:8" ht="15.75" thickBot="1" x14ac:dyDescent="0.25">
      <c r="A14" s="4"/>
      <c r="B14" s="2" t="s">
        <v>3</v>
      </c>
      <c r="C14" s="5">
        <f>data!C15</f>
        <v>20</v>
      </c>
      <c r="D14" s="5">
        <f>data!D15</f>
        <v>100</v>
      </c>
      <c r="E14" s="5">
        <f>data!E15</f>
        <v>6</v>
      </c>
    </row>
    <row r="15" spans="1:8" ht="15.75" thickBot="1" x14ac:dyDescent="0.25">
      <c r="A15" s="4" t="s">
        <v>15</v>
      </c>
      <c r="B15" s="2" t="s">
        <v>1</v>
      </c>
      <c r="C15" s="5">
        <f>data!C16</f>
        <v>20</v>
      </c>
      <c r="D15" s="5">
        <f>data!D16</f>
        <v>100</v>
      </c>
      <c r="E15" s="5">
        <f>data!E16</f>
        <v>5.5</v>
      </c>
    </row>
    <row r="16" spans="1:8" ht="15.75" thickBot="1" x14ac:dyDescent="0.25">
      <c r="A16" s="46"/>
      <c r="B16" s="2" t="s">
        <v>16</v>
      </c>
      <c r="C16" s="5">
        <f>data!C17</f>
        <v>10</v>
      </c>
      <c r="D16" s="5">
        <f>data!D17</f>
        <v>50</v>
      </c>
      <c r="E16" s="5">
        <f>data!E17</f>
        <v>5</v>
      </c>
    </row>
    <row r="17" spans="1:9" x14ac:dyDescent="0.2">
      <c r="C17" s="28"/>
      <c r="D17" s="28"/>
      <c r="E17" s="28"/>
    </row>
    <row r="18" spans="1:9" ht="13.5" x14ac:dyDescent="0.25">
      <c r="A18" s="22" t="s">
        <v>21</v>
      </c>
    </row>
    <row r="20" spans="1:9" ht="42.75" x14ac:dyDescent="0.2">
      <c r="A20" s="71"/>
      <c r="B20" s="71" t="s">
        <v>1</v>
      </c>
      <c r="C20" s="71" t="s">
        <v>2</v>
      </c>
      <c r="D20" s="71" t="s">
        <v>3</v>
      </c>
      <c r="E20" s="71" t="s">
        <v>4</v>
      </c>
      <c r="F20" s="71" t="s">
        <v>5</v>
      </c>
      <c r="G20" s="71" t="s">
        <v>6</v>
      </c>
      <c r="H20" s="71" t="s">
        <v>7</v>
      </c>
    </row>
    <row r="21" spans="1:9" ht="15" x14ac:dyDescent="0.2">
      <c r="A21" s="9" t="s">
        <v>1</v>
      </c>
      <c r="B21" s="105">
        <f>data!B22</f>
        <v>1</v>
      </c>
      <c r="C21" s="105">
        <f>data!C22</f>
        <v>1.5</v>
      </c>
      <c r="D21" s="105">
        <f>data!D22</f>
        <v>1.5</v>
      </c>
      <c r="E21" s="105">
        <f>data!E22</f>
        <v>1.8</v>
      </c>
      <c r="F21" s="105">
        <f>data!F22</f>
        <v>1.7</v>
      </c>
      <c r="G21" s="105">
        <f>data!G22</f>
        <v>2</v>
      </c>
      <c r="H21" s="105">
        <f>data!H22</f>
        <v>2.2000000000000002</v>
      </c>
    </row>
    <row r="22" spans="1:9" ht="15" x14ac:dyDescent="0.2">
      <c r="A22" s="9" t="s">
        <v>2</v>
      </c>
      <c r="B22" s="105">
        <f>data!B23</f>
        <v>1.5</v>
      </c>
      <c r="C22" s="105">
        <f>data!C23</f>
        <v>1</v>
      </c>
      <c r="D22" s="105">
        <f>data!D23</f>
        <v>1.7</v>
      </c>
      <c r="E22" s="105">
        <f>data!E23</f>
        <v>2</v>
      </c>
      <c r="F22" s="105">
        <f>data!F23</f>
        <v>1.9</v>
      </c>
      <c r="G22" s="105">
        <f>data!G23</f>
        <v>2.2000000000000002</v>
      </c>
      <c r="H22" s="105">
        <f>data!H23</f>
        <v>2.2000000000000002</v>
      </c>
    </row>
    <row r="23" spans="1:9" ht="15" x14ac:dyDescent="0.2">
      <c r="A23" s="9" t="s">
        <v>3</v>
      </c>
      <c r="B23" s="105">
        <f>data!B24</f>
        <v>1.5</v>
      </c>
      <c r="C23" s="105">
        <f>data!C24</f>
        <v>1.7</v>
      </c>
      <c r="D23" s="105">
        <f>data!D24</f>
        <v>1</v>
      </c>
      <c r="E23" s="105">
        <f>data!E24</f>
        <v>1.2</v>
      </c>
      <c r="F23" s="105">
        <f>data!F24</f>
        <v>1.8</v>
      </c>
      <c r="G23" s="105">
        <f>data!G24</f>
        <v>1.7</v>
      </c>
      <c r="H23" s="105">
        <f>data!H24</f>
        <v>1.4</v>
      </c>
    </row>
    <row r="24" spans="1:9" ht="15" x14ac:dyDescent="0.2">
      <c r="A24" s="9" t="s">
        <v>4</v>
      </c>
      <c r="B24" s="105">
        <f>data!B25</f>
        <v>1.8</v>
      </c>
      <c r="C24" s="105">
        <f>data!C25</f>
        <v>2</v>
      </c>
      <c r="D24" s="105">
        <f>data!D25</f>
        <v>1.2</v>
      </c>
      <c r="E24" s="105">
        <f>data!E25</f>
        <v>1</v>
      </c>
      <c r="F24" s="105">
        <f>data!F25</f>
        <v>1.8</v>
      </c>
      <c r="G24" s="105">
        <f>data!G25</f>
        <v>1.6</v>
      </c>
      <c r="H24" s="105">
        <f>data!H25</f>
        <v>1.5</v>
      </c>
    </row>
    <row r="25" spans="1:9" ht="15" x14ac:dyDescent="0.2">
      <c r="A25" s="9" t="s">
        <v>5</v>
      </c>
      <c r="B25" s="105">
        <f>data!B26</f>
        <v>1.7</v>
      </c>
      <c r="C25" s="105">
        <f>data!C26</f>
        <v>1.9</v>
      </c>
      <c r="D25" s="105">
        <f>data!D26</f>
        <v>1.8</v>
      </c>
      <c r="E25" s="105">
        <f>data!E26</f>
        <v>1.8</v>
      </c>
      <c r="F25" s="105">
        <f>data!F26</f>
        <v>1</v>
      </c>
      <c r="G25" s="105">
        <f>data!G26</f>
        <v>1.2</v>
      </c>
      <c r="H25" s="105">
        <f>data!H26</f>
        <v>1.9</v>
      </c>
    </row>
    <row r="26" spans="1:9" ht="30" x14ac:dyDescent="0.2">
      <c r="A26" s="9" t="s">
        <v>17</v>
      </c>
      <c r="B26" s="105">
        <f>data!B27</f>
        <v>2</v>
      </c>
      <c r="C26" s="105">
        <f>data!C27</f>
        <v>2.2000000000000002</v>
      </c>
      <c r="D26" s="105">
        <f>data!D27</f>
        <v>1.7</v>
      </c>
      <c r="E26" s="105">
        <f>data!E27</f>
        <v>1.6</v>
      </c>
      <c r="F26" s="105">
        <f>data!F27</f>
        <v>1.2</v>
      </c>
      <c r="G26" s="105">
        <f>data!G27</f>
        <v>1</v>
      </c>
      <c r="H26" s="105">
        <f>data!H27</f>
        <v>1.8</v>
      </c>
    </row>
    <row r="27" spans="1:9" ht="15" x14ac:dyDescent="0.2">
      <c r="A27" s="9" t="s">
        <v>7</v>
      </c>
      <c r="B27" s="105">
        <f>data!B28</f>
        <v>2.2000000000000002</v>
      </c>
      <c r="C27" s="105">
        <f>data!C28</f>
        <v>2.2000000000000002</v>
      </c>
      <c r="D27" s="105">
        <f>data!D28</f>
        <v>1.4</v>
      </c>
      <c r="E27" s="105">
        <f>data!E28</f>
        <v>1.5</v>
      </c>
      <c r="F27" s="105">
        <f>data!F28</f>
        <v>1.9</v>
      </c>
      <c r="G27" s="105">
        <f>data!G28</f>
        <v>1.8</v>
      </c>
      <c r="H27" s="105">
        <f>data!H28</f>
        <v>1</v>
      </c>
    </row>
    <row r="29" spans="1:9" ht="13.5" x14ac:dyDescent="0.25">
      <c r="A29" s="22" t="s">
        <v>22</v>
      </c>
    </row>
    <row r="30" spans="1:9" ht="13.5" x14ac:dyDescent="0.25">
      <c r="A30" s="22"/>
    </row>
    <row r="31" spans="1:9" ht="42.75" x14ac:dyDescent="0.2">
      <c r="A31" s="95"/>
      <c r="B31" s="95"/>
      <c r="C31" s="71" t="s">
        <v>1</v>
      </c>
      <c r="D31" s="71" t="s">
        <v>2</v>
      </c>
      <c r="E31" s="71" t="s">
        <v>3</v>
      </c>
      <c r="F31" s="71" t="s">
        <v>4</v>
      </c>
      <c r="G31" s="71" t="s">
        <v>5</v>
      </c>
      <c r="H31" s="71" t="s">
        <v>6</v>
      </c>
      <c r="I31" s="71" t="s">
        <v>7</v>
      </c>
    </row>
    <row r="32" spans="1:9" ht="15" x14ac:dyDescent="0.2">
      <c r="A32" s="9"/>
      <c r="B32" s="10" t="s">
        <v>3</v>
      </c>
      <c r="C32" s="29">
        <f>$E12+B23+(B7/100)*($E$12+($D$12/$C$12)+B23)</f>
        <v>7.875</v>
      </c>
      <c r="D32" s="29">
        <f>$E12+C23+(C7/100)*($E$12+($D$12/$C$12)+C23)</f>
        <v>10.24</v>
      </c>
      <c r="E32" s="29">
        <f>$E12+D23</f>
        <v>7</v>
      </c>
      <c r="F32" s="29">
        <f>$E12+E23+(E7/100)*($E$12+($D$12/$C$12)+E23)</f>
        <v>9.0299999999999994</v>
      </c>
      <c r="G32" s="29">
        <f>$E12+F23+(F7/100)*($E$12+($D$12/$C$12)+F23)</f>
        <v>8.3119999999999994</v>
      </c>
      <c r="H32" s="29">
        <f>$E12+G23+(G7/100)*($E$12+($D$12/$C$12)+G23)</f>
        <v>10.494</v>
      </c>
      <c r="I32" s="29">
        <f>$E12+H23+(H7/100)*($E$12+($D$12/$C$12)+H23)</f>
        <v>10.5</v>
      </c>
    </row>
    <row r="33" spans="1:10" ht="15" x14ac:dyDescent="0.2">
      <c r="A33" s="9" t="s">
        <v>14</v>
      </c>
      <c r="B33" s="10" t="s">
        <v>1</v>
      </c>
      <c r="C33" s="29">
        <f>$E13+B21</f>
        <v>6.5</v>
      </c>
      <c r="D33" s="29">
        <f t="shared" ref="D33:I33" si="1">$E13+C21+(C7/100)*($E13+($D$13/$C$13)+C21)</f>
        <v>9.4</v>
      </c>
      <c r="E33" s="29">
        <f t="shared" si="1"/>
        <v>7.48</v>
      </c>
      <c r="F33" s="29">
        <f t="shared" si="1"/>
        <v>9.1449999999999996</v>
      </c>
      <c r="G33" s="29">
        <f t="shared" si="1"/>
        <v>7.6880000000000006</v>
      </c>
      <c r="H33" s="29">
        <f t="shared" si="1"/>
        <v>10.25</v>
      </c>
      <c r="I33" s="29">
        <f t="shared" si="1"/>
        <v>10.875</v>
      </c>
    </row>
    <row r="34" spans="1:10" ht="15" x14ac:dyDescent="0.2">
      <c r="A34" s="9"/>
      <c r="B34" s="10" t="s">
        <v>3</v>
      </c>
      <c r="C34" s="29">
        <f>$E14+B23+(B7/100)*($E$14+($D$14/$C$14)+B23)</f>
        <v>7.875</v>
      </c>
      <c r="D34" s="29">
        <f>$E14+C23+(C7/100)*($E$14+($D$14/$C$14)+C23)</f>
        <v>10.24</v>
      </c>
      <c r="E34" s="29">
        <f>$E14+D23</f>
        <v>7</v>
      </c>
      <c r="F34" s="29">
        <f>$E14+E23+(E7/100)*($E$14+($D$14/$C$14)+E23)</f>
        <v>9.0299999999999994</v>
      </c>
      <c r="G34" s="29">
        <f>$E14+F23+(F7/100)*($E$14+($D$14/$C$14)+F23)</f>
        <v>8.3119999999999994</v>
      </c>
      <c r="H34" s="29">
        <f>$E14+G23+(G7/100)*($E$14+($D$14/$C$14)+G23)</f>
        <v>10.494</v>
      </c>
      <c r="I34" s="29">
        <f>$E14+H23+(H7/100)*($E$14+($D$14/$C$14)+H23)</f>
        <v>10.5</v>
      </c>
    </row>
    <row r="35" spans="1:10" ht="15" x14ac:dyDescent="0.2">
      <c r="A35" s="9" t="s">
        <v>15</v>
      </c>
      <c r="B35" s="10" t="s">
        <v>1</v>
      </c>
      <c r="C35" s="29">
        <f>$E15+B21</f>
        <v>6.5</v>
      </c>
      <c r="D35" s="29">
        <f t="shared" ref="D35:I35" si="2">$E15+C21+(C7/100)*($E15+($D$15/$C$15)+C21)</f>
        <v>9.4</v>
      </c>
      <c r="E35" s="29">
        <f t="shared" si="2"/>
        <v>7.48</v>
      </c>
      <c r="F35" s="29">
        <f t="shared" si="2"/>
        <v>9.1449999999999996</v>
      </c>
      <c r="G35" s="29">
        <f t="shared" si="2"/>
        <v>7.6880000000000006</v>
      </c>
      <c r="H35" s="29">
        <f t="shared" si="2"/>
        <v>10.25</v>
      </c>
      <c r="I35" s="29">
        <f t="shared" si="2"/>
        <v>10.875</v>
      </c>
    </row>
    <row r="36" spans="1:10" ht="15" x14ac:dyDescent="0.2">
      <c r="A36" s="45"/>
      <c r="B36" s="10" t="s">
        <v>16</v>
      </c>
      <c r="C36" s="29">
        <f>$E16+B26+(B7/100)*($E16+($D$16/$C$16)+B26)</f>
        <v>7.36</v>
      </c>
      <c r="D36" s="29">
        <f>$E16+C26+(C7/100)*($E16+($D$16/$C$16)+C26)</f>
        <v>9.64</v>
      </c>
      <c r="E36" s="29">
        <f>$E16+D26+(D7/100)*($E16+($D$16/$C$16)+D26)</f>
        <v>7.1680000000000001</v>
      </c>
      <c r="F36" s="29">
        <f>$E16+E26+(E7/100)*($E16+($D$16/$C$16)+E26)</f>
        <v>8.34</v>
      </c>
      <c r="G36" s="29">
        <f>$E16+F26+(F7/100)*($E16+($D$16/$C$16)+F26)</f>
        <v>6.6479999999999997</v>
      </c>
      <c r="H36" s="29">
        <f>$E16+G26</f>
        <v>6</v>
      </c>
      <c r="I36" s="29">
        <f>$E16+H26+(H7/100)*($E16+($D$16/$C$16)+H26)</f>
        <v>9.75</v>
      </c>
    </row>
    <row r="38" spans="1:10" ht="13.5" x14ac:dyDescent="0.25">
      <c r="A38" s="22" t="s">
        <v>23</v>
      </c>
    </row>
    <row r="40" spans="1:10" ht="42.75" x14ac:dyDescent="0.2">
      <c r="A40" s="95"/>
      <c r="B40" s="95"/>
      <c r="C40" s="71" t="s">
        <v>1</v>
      </c>
      <c r="D40" s="71" t="s">
        <v>2</v>
      </c>
      <c r="E40" s="71" t="s">
        <v>3</v>
      </c>
      <c r="F40" s="71" t="s">
        <v>4</v>
      </c>
      <c r="G40" s="71" t="s">
        <v>5</v>
      </c>
      <c r="H40" s="71" t="s">
        <v>6</v>
      </c>
      <c r="I40" s="71" t="s">
        <v>7</v>
      </c>
      <c r="J40" s="71" t="s">
        <v>11</v>
      </c>
    </row>
    <row r="41" spans="1:10" ht="15" x14ac:dyDescent="0.2">
      <c r="A41" s="9"/>
      <c r="B41" s="10" t="s">
        <v>3</v>
      </c>
      <c r="C41" s="29">
        <v>0</v>
      </c>
      <c r="D41" s="29">
        <v>0</v>
      </c>
      <c r="E41" s="29">
        <v>8</v>
      </c>
      <c r="F41" s="29">
        <v>8</v>
      </c>
      <c r="G41" s="29">
        <v>0</v>
      </c>
      <c r="H41" s="29">
        <v>0</v>
      </c>
      <c r="I41" s="29">
        <v>1</v>
      </c>
      <c r="J41" s="29">
        <f>C12-SUM(C41:I41)</f>
        <v>3</v>
      </c>
    </row>
    <row r="42" spans="1:10" ht="15" x14ac:dyDescent="0.2">
      <c r="A42" s="9" t="s">
        <v>14</v>
      </c>
      <c r="B42" s="10" t="s">
        <v>1</v>
      </c>
      <c r="C42" s="29">
        <v>12</v>
      </c>
      <c r="D42" s="29">
        <v>3</v>
      </c>
      <c r="E42" s="29">
        <v>0</v>
      </c>
      <c r="F42" s="29">
        <v>0</v>
      </c>
      <c r="G42" s="29">
        <v>1</v>
      </c>
      <c r="H42" s="29">
        <v>0</v>
      </c>
      <c r="I42" s="29">
        <v>0</v>
      </c>
      <c r="J42" s="29">
        <f>C13-SUM(C42:I42)</f>
        <v>4</v>
      </c>
    </row>
    <row r="43" spans="1:10" ht="15" x14ac:dyDescent="0.2">
      <c r="A43" s="9"/>
      <c r="B43" s="10" t="s">
        <v>3</v>
      </c>
      <c r="C43" s="29">
        <v>0</v>
      </c>
      <c r="D43" s="29">
        <v>0</v>
      </c>
      <c r="E43" s="29">
        <v>16</v>
      </c>
      <c r="F43" s="29">
        <v>3</v>
      </c>
      <c r="G43" s="29">
        <v>0</v>
      </c>
      <c r="H43" s="29">
        <v>0</v>
      </c>
      <c r="I43" s="29">
        <v>1</v>
      </c>
      <c r="J43" s="29">
        <f>C14-SUM(C43:I43)</f>
        <v>0</v>
      </c>
    </row>
    <row r="44" spans="1:10" ht="15" x14ac:dyDescent="0.2">
      <c r="A44" s="9" t="s">
        <v>15</v>
      </c>
      <c r="B44" s="10" t="s">
        <v>1</v>
      </c>
      <c r="C44" s="29">
        <v>10</v>
      </c>
      <c r="D44" s="29">
        <v>2</v>
      </c>
      <c r="E44" s="29">
        <v>0</v>
      </c>
      <c r="F44" s="29">
        <v>0</v>
      </c>
      <c r="G44" s="29">
        <v>3</v>
      </c>
      <c r="H44" s="29">
        <v>0</v>
      </c>
      <c r="I44" s="29">
        <v>0</v>
      </c>
      <c r="J44" s="29">
        <f>C15-SUM(C44:I44)</f>
        <v>5</v>
      </c>
    </row>
    <row r="45" spans="1:10" ht="15" x14ac:dyDescent="0.2">
      <c r="A45" s="45"/>
      <c r="B45" s="10" t="s">
        <v>16</v>
      </c>
      <c r="C45" s="29">
        <v>0</v>
      </c>
      <c r="D45" s="29">
        <v>0</v>
      </c>
      <c r="E45" s="29">
        <v>0</v>
      </c>
      <c r="F45" s="29">
        <v>0</v>
      </c>
      <c r="G45" s="29">
        <v>5</v>
      </c>
      <c r="H45" s="29">
        <v>5</v>
      </c>
      <c r="I45" s="29">
        <v>0</v>
      </c>
      <c r="J45" s="29">
        <f>C16-SUM(C45:I45)</f>
        <v>0</v>
      </c>
    </row>
    <row r="46" spans="1:10" ht="15" x14ac:dyDescent="0.2">
      <c r="A46" s="9"/>
      <c r="B46" s="10" t="s">
        <v>25</v>
      </c>
      <c r="C46" s="29">
        <f t="shared" ref="C46:I46" si="3">B6-SUM(C41:C45)</f>
        <v>0</v>
      </c>
      <c r="D46" s="29">
        <f t="shared" si="3"/>
        <v>0</v>
      </c>
      <c r="E46" s="29">
        <f t="shared" si="3"/>
        <v>0</v>
      </c>
      <c r="F46" s="29">
        <f t="shared" si="3"/>
        <v>0</v>
      </c>
      <c r="G46" s="29">
        <f t="shared" si="3"/>
        <v>0</v>
      </c>
      <c r="H46" s="29">
        <f t="shared" si="3"/>
        <v>0</v>
      </c>
      <c r="I46" s="29">
        <f t="shared" si="3"/>
        <v>0</v>
      </c>
      <c r="J46" s="30"/>
    </row>
    <row r="48" spans="1:10" x14ac:dyDescent="0.2">
      <c r="A48" s="59" t="s">
        <v>35</v>
      </c>
      <c r="B48" s="59"/>
      <c r="D48" s="108">
        <f>SUMPRODUCT(C41:I45,C32:I36)</f>
        <v>572.322</v>
      </c>
    </row>
    <row r="49" spans="1:4" x14ac:dyDescent="0.2">
      <c r="A49" s="21" t="s">
        <v>34</v>
      </c>
      <c r="D49" s="109">
        <f>D48+20</f>
        <v>592.322</v>
      </c>
    </row>
  </sheetData>
  <mergeCells count="2">
    <mergeCell ref="A1:C1"/>
    <mergeCell ref="A48:B48"/>
  </mergeCells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3D18F-53C7-4093-88AE-72BACEF8E91C}">
  <dimension ref="A1:J49"/>
  <sheetViews>
    <sheetView zoomScale="95" zoomScaleNormal="78" workbookViewId="0">
      <selection activeCell="B21" sqref="B21:H27"/>
    </sheetView>
  </sheetViews>
  <sheetFormatPr defaultColWidth="9" defaultRowHeight="12.75" x14ac:dyDescent="0.2"/>
  <cols>
    <col min="1" max="1" width="19.85546875" style="21" customWidth="1"/>
    <col min="2" max="2" width="11.7109375" style="21" customWidth="1"/>
    <col min="3" max="3" width="9" style="21"/>
    <col min="4" max="4" width="10" style="21" bestFit="1" customWidth="1"/>
    <col min="5" max="6" width="9" style="21"/>
    <col min="7" max="7" width="14" style="21" customWidth="1"/>
    <col min="8" max="8" width="13.7109375" style="21" customWidth="1"/>
    <col min="9" max="16384" width="9" style="21"/>
  </cols>
  <sheetData>
    <row r="1" spans="1:8" x14ac:dyDescent="0.2">
      <c r="A1" s="55" t="s">
        <v>20</v>
      </c>
      <c r="B1" s="55"/>
      <c r="C1" s="55"/>
    </row>
    <row r="3" spans="1:8" ht="42.75" x14ac:dyDescent="0.2">
      <c r="A3" s="71" t="s">
        <v>0</v>
      </c>
      <c r="B3" s="71" t="s">
        <v>1</v>
      </c>
      <c r="C3" s="71" t="s">
        <v>2</v>
      </c>
      <c r="D3" s="71" t="s">
        <v>3</v>
      </c>
      <c r="E3" s="71" t="s">
        <v>4</v>
      </c>
      <c r="F3" s="71" t="s">
        <v>5</v>
      </c>
      <c r="G3" s="71" t="s">
        <v>6</v>
      </c>
      <c r="H3" s="71" t="s">
        <v>7</v>
      </c>
    </row>
    <row r="4" spans="1:8" ht="15" x14ac:dyDescent="0.2">
      <c r="A4" s="9" t="s">
        <v>8</v>
      </c>
      <c r="B4" s="10">
        <f>data!B4</f>
        <v>10</v>
      </c>
      <c r="C4" s="10">
        <f>data!C4</f>
        <v>4</v>
      </c>
      <c r="D4" s="10">
        <f>data!D4</f>
        <v>20</v>
      </c>
      <c r="E4" s="10">
        <f>data!E4</f>
        <v>3</v>
      </c>
      <c r="F4" s="10">
        <f>data!F4</f>
        <v>2</v>
      </c>
      <c r="G4" s="10">
        <f>data!G4</f>
        <v>2</v>
      </c>
      <c r="H4" s="10">
        <f>data!H4</f>
        <v>1</v>
      </c>
    </row>
    <row r="5" spans="1:8" ht="15" x14ac:dyDescent="0.2">
      <c r="A5" s="9" t="s">
        <v>9</v>
      </c>
      <c r="B5" s="10">
        <f>data!B5</f>
        <v>12</v>
      </c>
      <c r="C5" s="10">
        <f>data!C5</f>
        <v>1</v>
      </c>
      <c r="D5" s="10">
        <f>data!D5</f>
        <v>4</v>
      </c>
      <c r="E5" s="10">
        <f>data!E5</f>
        <v>8</v>
      </c>
      <c r="F5" s="10">
        <f>data!F5</f>
        <v>7</v>
      </c>
      <c r="G5" s="10">
        <f>data!G5</f>
        <v>3</v>
      </c>
      <c r="H5" s="10">
        <f>data!H5</f>
        <v>1</v>
      </c>
    </row>
    <row r="6" spans="1:8" ht="15" x14ac:dyDescent="0.2">
      <c r="A6" s="9" t="s">
        <v>18</v>
      </c>
      <c r="B6" s="10">
        <f t="shared" ref="B6:H6" si="0">B4+B5</f>
        <v>22</v>
      </c>
      <c r="C6" s="10">
        <f t="shared" si="0"/>
        <v>5</v>
      </c>
      <c r="D6" s="10">
        <f t="shared" si="0"/>
        <v>24</v>
      </c>
      <c r="E6" s="10">
        <f t="shared" si="0"/>
        <v>11</v>
      </c>
      <c r="F6" s="10">
        <f t="shared" si="0"/>
        <v>9</v>
      </c>
      <c r="G6" s="10">
        <f t="shared" si="0"/>
        <v>5</v>
      </c>
      <c r="H6" s="10">
        <f t="shared" si="0"/>
        <v>2</v>
      </c>
    </row>
    <row r="7" spans="1:8" ht="15" x14ac:dyDescent="0.2">
      <c r="A7" s="9" t="s">
        <v>10</v>
      </c>
      <c r="B7" s="10">
        <f>data!B7</f>
        <v>3</v>
      </c>
      <c r="C7" s="10">
        <f>data!C7</f>
        <v>20</v>
      </c>
      <c r="D7" s="10">
        <f>data!D7</f>
        <v>4</v>
      </c>
      <c r="E7" s="10">
        <f>data!E7</f>
        <v>15</v>
      </c>
      <c r="F7" s="10">
        <f>data!F7</f>
        <v>4</v>
      </c>
      <c r="G7" s="10">
        <f>data!G7</f>
        <v>22</v>
      </c>
      <c r="H7" s="10">
        <f>data!H7</f>
        <v>25</v>
      </c>
    </row>
    <row r="9" spans="1:8" ht="13.5" x14ac:dyDescent="0.25">
      <c r="A9" s="22" t="s">
        <v>19</v>
      </c>
    </row>
    <row r="11" spans="1:8" ht="42.75" x14ac:dyDescent="0.2">
      <c r="A11" s="71"/>
      <c r="B11" s="71"/>
      <c r="C11" s="71" t="s">
        <v>11</v>
      </c>
      <c r="D11" s="71" t="s">
        <v>12</v>
      </c>
      <c r="E11" s="71" t="s">
        <v>13</v>
      </c>
    </row>
    <row r="12" spans="1:8" ht="30" x14ac:dyDescent="0.2">
      <c r="A12" s="9"/>
      <c r="B12" s="9" t="s">
        <v>3</v>
      </c>
      <c r="C12" s="10">
        <f>data!C12</f>
        <v>20</v>
      </c>
      <c r="D12" s="10">
        <f>data!D12</f>
        <v>100</v>
      </c>
      <c r="E12" s="10">
        <f>data!E12</f>
        <v>6</v>
      </c>
    </row>
    <row r="13" spans="1:8" ht="15" x14ac:dyDescent="0.2">
      <c r="A13" s="9" t="s">
        <v>14</v>
      </c>
      <c r="B13" s="9" t="s">
        <v>1</v>
      </c>
      <c r="C13" s="10">
        <f>data!C13</f>
        <v>20</v>
      </c>
      <c r="D13" s="10">
        <f>data!D13</f>
        <v>100</v>
      </c>
      <c r="E13" s="10">
        <f>data!E13</f>
        <v>5.5</v>
      </c>
    </row>
    <row r="14" spans="1:8" ht="15" x14ac:dyDescent="0.2">
      <c r="A14" s="45"/>
      <c r="B14" s="9" t="s">
        <v>2</v>
      </c>
      <c r="C14" s="10">
        <f>data!C14</f>
        <v>10</v>
      </c>
      <c r="D14" s="10">
        <f>data!D14</f>
        <v>60</v>
      </c>
      <c r="E14" s="10">
        <f>data!E14</f>
        <v>5.3</v>
      </c>
    </row>
    <row r="15" spans="1:8" ht="15" x14ac:dyDescent="0.2">
      <c r="A15" s="9" t="s">
        <v>15</v>
      </c>
      <c r="B15" s="9" t="s">
        <v>1</v>
      </c>
      <c r="C15" s="10">
        <f>data!C16</f>
        <v>20</v>
      </c>
      <c r="D15" s="10">
        <f>data!D16</f>
        <v>100</v>
      </c>
      <c r="E15" s="10">
        <f>data!E16</f>
        <v>5.5</v>
      </c>
    </row>
    <row r="16" spans="1:8" ht="15" x14ac:dyDescent="0.2">
      <c r="A16" s="45"/>
      <c r="B16" s="9" t="s">
        <v>16</v>
      </c>
      <c r="C16" s="10">
        <f>data!C17</f>
        <v>10</v>
      </c>
      <c r="D16" s="10">
        <f>data!D17</f>
        <v>50</v>
      </c>
      <c r="E16" s="10">
        <f>data!E17</f>
        <v>5</v>
      </c>
    </row>
    <row r="17" spans="1:9" x14ac:dyDescent="0.2">
      <c r="C17" s="28"/>
      <c r="D17" s="28"/>
      <c r="E17" s="28"/>
    </row>
    <row r="18" spans="1:9" ht="13.5" x14ac:dyDescent="0.25">
      <c r="A18" s="22" t="s">
        <v>21</v>
      </c>
    </row>
    <row r="20" spans="1:9" ht="42.75" x14ac:dyDescent="0.2">
      <c r="A20" s="71"/>
      <c r="B20" s="71" t="s">
        <v>1</v>
      </c>
      <c r="C20" s="71" t="s">
        <v>2</v>
      </c>
      <c r="D20" s="71" t="s">
        <v>3</v>
      </c>
      <c r="E20" s="71" t="s">
        <v>4</v>
      </c>
      <c r="F20" s="71" t="s">
        <v>5</v>
      </c>
      <c r="G20" s="71" t="s">
        <v>6</v>
      </c>
      <c r="H20" s="19" t="s">
        <v>7</v>
      </c>
    </row>
    <row r="21" spans="1:9" ht="15" x14ac:dyDescent="0.2">
      <c r="A21" s="9" t="s">
        <v>1</v>
      </c>
      <c r="B21" s="105">
        <f>data!B22</f>
        <v>1</v>
      </c>
      <c r="C21" s="105">
        <f>data!C22</f>
        <v>1.5</v>
      </c>
      <c r="D21" s="105">
        <f>data!D22</f>
        <v>1.5</v>
      </c>
      <c r="E21" s="105">
        <f>data!E22</f>
        <v>1.8</v>
      </c>
      <c r="F21" s="105">
        <f>data!F22</f>
        <v>1.7</v>
      </c>
      <c r="G21" s="105">
        <f>data!G22</f>
        <v>2</v>
      </c>
      <c r="H21" s="105">
        <f>data!H22</f>
        <v>2.2000000000000002</v>
      </c>
    </row>
    <row r="22" spans="1:9" ht="15" x14ac:dyDescent="0.2">
      <c r="A22" s="9" t="s">
        <v>2</v>
      </c>
      <c r="B22" s="105">
        <f>data!B23</f>
        <v>1.5</v>
      </c>
      <c r="C22" s="105">
        <f>data!C23</f>
        <v>1</v>
      </c>
      <c r="D22" s="105">
        <f>data!D23</f>
        <v>1.7</v>
      </c>
      <c r="E22" s="105">
        <f>data!E23</f>
        <v>2</v>
      </c>
      <c r="F22" s="105">
        <f>data!F23</f>
        <v>1.9</v>
      </c>
      <c r="G22" s="105">
        <f>data!G23</f>
        <v>2.2000000000000002</v>
      </c>
      <c r="H22" s="105">
        <f>data!H23</f>
        <v>2.2000000000000002</v>
      </c>
    </row>
    <row r="23" spans="1:9" ht="15" x14ac:dyDescent="0.2">
      <c r="A23" s="9" t="s">
        <v>3</v>
      </c>
      <c r="B23" s="105">
        <f>data!B24</f>
        <v>1.5</v>
      </c>
      <c r="C23" s="105">
        <f>data!C24</f>
        <v>1.7</v>
      </c>
      <c r="D23" s="105">
        <f>data!D24</f>
        <v>1</v>
      </c>
      <c r="E23" s="105">
        <f>data!E24</f>
        <v>1.2</v>
      </c>
      <c r="F23" s="105">
        <f>data!F24</f>
        <v>1.8</v>
      </c>
      <c r="G23" s="105">
        <f>data!G24</f>
        <v>1.7</v>
      </c>
      <c r="H23" s="105">
        <f>data!H24</f>
        <v>1.4</v>
      </c>
    </row>
    <row r="24" spans="1:9" ht="15" x14ac:dyDescent="0.2">
      <c r="A24" s="9" t="s">
        <v>4</v>
      </c>
      <c r="B24" s="105">
        <f>data!B25</f>
        <v>1.8</v>
      </c>
      <c r="C24" s="105">
        <f>data!C25</f>
        <v>2</v>
      </c>
      <c r="D24" s="105">
        <f>data!D25</f>
        <v>1.2</v>
      </c>
      <c r="E24" s="105">
        <f>data!E25</f>
        <v>1</v>
      </c>
      <c r="F24" s="105">
        <f>data!F25</f>
        <v>1.8</v>
      </c>
      <c r="G24" s="105">
        <f>data!G25</f>
        <v>1.6</v>
      </c>
      <c r="H24" s="105">
        <f>data!H25</f>
        <v>1.5</v>
      </c>
    </row>
    <row r="25" spans="1:9" ht="15" x14ac:dyDescent="0.2">
      <c r="A25" s="9" t="s">
        <v>5</v>
      </c>
      <c r="B25" s="105">
        <f>data!B26</f>
        <v>1.7</v>
      </c>
      <c r="C25" s="105">
        <f>data!C26</f>
        <v>1.9</v>
      </c>
      <c r="D25" s="105">
        <f>data!D26</f>
        <v>1.8</v>
      </c>
      <c r="E25" s="105">
        <f>data!E26</f>
        <v>1.8</v>
      </c>
      <c r="F25" s="105">
        <f>data!F26</f>
        <v>1</v>
      </c>
      <c r="G25" s="105">
        <f>data!G26</f>
        <v>1.2</v>
      </c>
      <c r="H25" s="105">
        <f>data!H26</f>
        <v>1.9</v>
      </c>
    </row>
    <row r="26" spans="1:9" ht="30" x14ac:dyDescent="0.2">
      <c r="A26" s="9" t="s">
        <v>17</v>
      </c>
      <c r="B26" s="105">
        <f>data!B27</f>
        <v>2</v>
      </c>
      <c r="C26" s="105">
        <f>data!C27</f>
        <v>2.2000000000000002</v>
      </c>
      <c r="D26" s="105">
        <f>data!D27</f>
        <v>1.7</v>
      </c>
      <c r="E26" s="105">
        <f>data!E27</f>
        <v>1.6</v>
      </c>
      <c r="F26" s="105">
        <f>data!F27</f>
        <v>1.2</v>
      </c>
      <c r="G26" s="105">
        <f>data!G27</f>
        <v>1</v>
      </c>
      <c r="H26" s="105">
        <f>data!H27</f>
        <v>1.8</v>
      </c>
    </row>
    <row r="27" spans="1:9" ht="15" x14ac:dyDescent="0.2">
      <c r="A27" s="9" t="s">
        <v>7</v>
      </c>
      <c r="B27" s="105">
        <f>data!B28</f>
        <v>2.2000000000000002</v>
      </c>
      <c r="C27" s="105">
        <f>data!C28</f>
        <v>2.2000000000000002</v>
      </c>
      <c r="D27" s="105">
        <f>data!D28</f>
        <v>1.4</v>
      </c>
      <c r="E27" s="105">
        <f>data!E28</f>
        <v>1.5</v>
      </c>
      <c r="F27" s="105">
        <f>data!F28</f>
        <v>1.9</v>
      </c>
      <c r="G27" s="105">
        <f>data!G28</f>
        <v>1.8</v>
      </c>
      <c r="H27" s="105">
        <f>data!H28</f>
        <v>1</v>
      </c>
    </row>
    <row r="29" spans="1:9" ht="13.5" x14ac:dyDescent="0.25">
      <c r="A29" s="22" t="s">
        <v>22</v>
      </c>
    </row>
    <row r="30" spans="1:9" ht="13.5" x14ac:dyDescent="0.25">
      <c r="A30" s="22"/>
    </row>
    <row r="31" spans="1:9" ht="42.75" x14ac:dyDescent="0.2">
      <c r="A31" s="95"/>
      <c r="B31" s="95"/>
      <c r="C31" s="71" t="s">
        <v>1</v>
      </c>
      <c r="D31" s="71" t="s">
        <v>2</v>
      </c>
      <c r="E31" s="71" t="s">
        <v>3</v>
      </c>
      <c r="F31" s="71" t="s">
        <v>4</v>
      </c>
      <c r="G31" s="71" t="s">
        <v>5</v>
      </c>
      <c r="H31" s="71" t="s">
        <v>6</v>
      </c>
      <c r="I31" s="71" t="s">
        <v>7</v>
      </c>
    </row>
    <row r="32" spans="1:9" ht="30" x14ac:dyDescent="0.2">
      <c r="A32" s="9"/>
      <c r="B32" s="10" t="s">
        <v>3</v>
      </c>
      <c r="C32" s="29">
        <f>$E12+B23+(B7/100)*($E$12+($D$12/$C$12)+B23)</f>
        <v>7.875</v>
      </c>
      <c r="D32" s="29">
        <f>$E12+C23+(C7/100)*($E$12+($D$12/$C$12)+C23)</f>
        <v>10.24</v>
      </c>
      <c r="E32" s="29">
        <f>$E12+D23</f>
        <v>7</v>
      </c>
      <c r="F32" s="29">
        <f>$E12+E23+(E7/100)*($E$12+($D$12/$C$12)+E23)</f>
        <v>9.0299999999999994</v>
      </c>
      <c r="G32" s="29">
        <f>$E12+F23+(F7/100)*($E$12+($D$12/$C$12)+F23)</f>
        <v>8.3119999999999994</v>
      </c>
      <c r="H32" s="29">
        <f>$E12+G23+(G7/100)*($E$12+($D$12/$C$12)+G23)</f>
        <v>10.494</v>
      </c>
      <c r="I32" s="29">
        <f>$E12+H23+(H7/100)*($E$12+($D$12/$C$12)+H23)</f>
        <v>10.5</v>
      </c>
    </row>
    <row r="33" spans="1:10" ht="15" x14ac:dyDescent="0.2">
      <c r="A33" s="9" t="s">
        <v>14</v>
      </c>
      <c r="B33" s="10" t="s">
        <v>1</v>
      </c>
      <c r="C33" s="29">
        <f>$E13+B21</f>
        <v>6.5</v>
      </c>
      <c r="D33" s="29">
        <f t="shared" ref="D33:I33" si="1">$E13+C21+(C7/100)*($E13+($D$13/$C$13)+C21)</f>
        <v>9.4</v>
      </c>
      <c r="E33" s="29">
        <f t="shared" si="1"/>
        <v>7.48</v>
      </c>
      <c r="F33" s="29">
        <f t="shared" si="1"/>
        <v>9.1449999999999996</v>
      </c>
      <c r="G33" s="29">
        <f t="shared" si="1"/>
        <v>7.6880000000000006</v>
      </c>
      <c r="H33" s="29">
        <f t="shared" si="1"/>
        <v>10.25</v>
      </c>
      <c r="I33" s="29">
        <f t="shared" si="1"/>
        <v>10.875</v>
      </c>
    </row>
    <row r="34" spans="1:10" ht="15" x14ac:dyDescent="0.2">
      <c r="A34" s="45"/>
      <c r="B34" s="10" t="s">
        <v>2</v>
      </c>
      <c r="C34" s="29">
        <f>$E14+B22+(B7/100)*($E14+($D$14/$C$14)+B22)</f>
        <v>7.1840000000000002</v>
      </c>
      <c r="D34" s="29">
        <f>$E14+C22</f>
        <v>6.3</v>
      </c>
      <c r="E34" s="29">
        <f>$E14+D22+(D7/100)*($E14+($D$14/$C$14)+D22)</f>
        <v>7.52</v>
      </c>
      <c r="F34" s="29">
        <f>$E14+E22+(E7/100)*($E14+($D$14/$C$14)+E22)</f>
        <v>9.2949999999999999</v>
      </c>
      <c r="G34" s="29">
        <f>$E14+F22+(F7/100)*($E14+($D$14/$C$14)+F22)</f>
        <v>7.7279999999999998</v>
      </c>
      <c r="H34" s="29">
        <f>$E14+G22+(G7/100)*($E14+($D$14/$C$14)+G22)</f>
        <v>10.47</v>
      </c>
      <c r="I34" s="29">
        <f>$E14+H22+(H7/100)*($E14+($D$14/$C$14)+H22)</f>
        <v>10.875</v>
      </c>
    </row>
    <row r="35" spans="1:10" ht="15" x14ac:dyDescent="0.2">
      <c r="A35" s="9" t="s">
        <v>15</v>
      </c>
      <c r="B35" s="10" t="s">
        <v>1</v>
      </c>
      <c r="C35" s="29">
        <f>$E15+B21</f>
        <v>6.5</v>
      </c>
      <c r="D35" s="29">
        <f t="shared" ref="D35:I35" si="2">$E15+C21+(C7/100)*($E15+($D$15/$C$15)+C21)</f>
        <v>9.4</v>
      </c>
      <c r="E35" s="29">
        <f t="shared" si="2"/>
        <v>7.48</v>
      </c>
      <c r="F35" s="29">
        <f t="shared" si="2"/>
        <v>9.1449999999999996</v>
      </c>
      <c r="G35" s="29">
        <f t="shared" si="2"/>
        <v>7.6880000000000006</v>
      </c>
      <c r="H35" s="29">
        <f t="shared" si="2"/>
        <v>10.25</v>
      </c>
      <c r="I35" s="29">
        <f t="shared" si="2"/>
        <v>10.875</v>
      </c>
    </row>
    <row r="36" spans="1:10" ht="15" x14ac:dyDescent="0.2">
      <c r="A36" s="45"/>
      <c r="B36" s="10" t="s">
        <v>16</v>
      </c>
      <c r="C36" s="29">
        <f>$E16+B26+(B7/100)*($E16+($D$16/$C$16)+B26)</f>
        <v>7.36</v>
      </c>
      <c r="D36" s="29">
        <f>$E16+C26+(C7/100)*($E16+($D$16/$C$16)+C26)</f>
        <v>9.64</v>
      </c>
      <c r="E36" s="29">
        <f>$E16+D26+(D7/100)*($E16+($D$16/$C$16)+D26)</f>
        <v>7.1680000000000001</v>
      </c>
      <c r="F36" s="29">
        <f>$E16+E26+(E7/100)*($E16+($D$16/$C$16)+E26)</f>
        <v>8.34</v>
      </c>
      <c r="G36" s="29">
        <f>$E16+F26+(F7/100)*($E16+($D$16/$C$16)+F26)</f>
        <v>6.6479999999999997</v>
      </c>
      <c r="H36" s="29">
        <f>$E16+G26</f>
        <v>6</v>
      </c>
      <c r="I36" s="29">
        <f>$E16+H26+(H7/100)*($E16+($D$16/$C$16)+H26)</f>
        <v>9.75</v>
      </c>
    </row>
    <row r="38" spans="1:10" ht="13.5" x14ac:dyDescent="0.25">
      <c r="A38" s="22" t="s">
        <v>23</v>
      </c>
    </row>
    <row r="40" spans="1:10" ht="42.75" x14ac:dyDescent="0.2">
      <c r="A40" s="95"/>
      <c r="B40" s="95"/>
      <c r="C40" s="71" t="s">
        <v>1</v>
      </c>
      <c r="D40" s="71" t="s">
        <v>2</v>
      </c>
      <c r="E40" s="71" t="s">
        <v>3</v>
      </c>
      <c r="F40" s="71" t="s">
        <v>4</v>
      </c>
      <c r="G40" s="71" t="s">
        <v>5</v>
      </c>
      <c r="H40" s="71" t="s">
        <v>6</v>
      </c>
      <c r="I40" s="71" t="s">
        <v>7</v>
      </c>
      <c r="J40" s="71" t="s">
        <v>11</v>
      </c>
    </row>
    <row r="41" spans="1:10" ht="30" x14ac:dyDescent="0.2">
      <c r="A41" s="9"/>
      <c r="B41" s="10" t="s">
        <v>3</v>
      </c>
      <c r="C41" s="29">
        <v>0</v>
      </c>
      <c r="D41" s="29">
        <v>0</v>
      </c>
      <c r="E41" s="29">
        <v>20</v>
      </c>
      <c r="F41" s="29">
        <v>0</v>
      </c>
      <c r="G41" s="29">
        <v>0</v>
      </c>
      <c r="H41" s="29">
        <v>0</v>
      </c>
      <c r="I41" s="29">
        <v>0</v>
      </c>
      <c r="J41" s="29">
        <f>C12-SUM(C41:I41)</f>
        <v>0</v>
      </c>
    </row>
    <row r="42" spans="1:10" ht="15" x14ac:dyDescent="0.2">
      <c r="A42" s="9" t="s">
        <v>14</v>
      </c>
      <c r="B42" s="10" t="s">
        <v>1</v>
      </c>
      <c r="C42" s="29">
        <v>9</v>
      </c>
      <c r="D42" s="29">
        <v>0</v>
      </c>
      <c r="E42" s="29">
        <v>1</v>
      </c>
      <c r="F42" s="29">
        <v>7</v>
      </c>
      <c r="G42" s="29">
        <v>3</v>
      </c>
      <c r="H42" s="29">
        <v>0</v>
      </c>
      <c r="I42" s="29">
        <v>0</v>
      </c>
      <c r="J42" s="29">
        <f>C13-SUM(C42:I42)</f>
        <v>0</v>
      </c>
    </row>
    <row r="43" spans="1:10" ht="15" x14ac:dyDescent="0.2">
      <c r="A43" s="45"/>
      <c r="B43" s="10" t="s">
        <v>2</v>
      </c>
      <c r="C43" s="29">
        <v>0</v>
      </c>
      <c r="D43" s="29">
        <v>5</v>
      </c>
      <c r="E43" s="29">
        <v>2</v>
      </c>
      <c r="F43" s="29">
        <v>0</v>
      </c>
      <c r="G43" s="29">
        <v>1</v>
      </c>
      <c r="H43" s="29">
        <v>0</v>
      </c>
      <c r="I43" s="29">
        <v>0</v>
      </c>
      <c r="J43" s="29">
        <f>C14-SUM(C43:I43)</f>
        <v>2</v>
      </c>
    </row>
    <row r="44" spans="1:10" ht="15" x14ac:dyDescent="0.2">
      <c r="A44" s="9" t="s">
        <v>15</v>
      </c>
      <c r="B44" s="10" t="s">
        <v>1</v>
      </c>
      <c r="C44" s="29">
        <v>13</v>
      </c>
      <c r="D44" s="29">
        <v>0</v>
      </c>
      <c r="E44" s="29">
        <v>1</v>
      </c>
      <c r="F44" s="29">
        <v>4</v>
      </c>
      <c r="G44" s="29">
        <v>2</v>
      </c>
      <c r="H44" s="29">
        <v>0</v>
      </c>
      <c r="I44" s="29">
        <v>0</v>
      </c>
      <c r="J44" s="29">
        <f>C15-SUM(C44:I44)</f>
        <v>0</v>
      </c>
    </row>
    <row r="45" spans="1:10" ht="15" x14ac:dyDescent="0.2">
      <c r="A45" s="45"/>
      <c r="B45" s="10" t="s">
        <v>16</v>
      </c>
      <c r="C45" s="29">
        <v>0</v>
      </c>
      <c r="D45" s="29">
        <v>0</v>
      </c>
      <c r="E45" s="29">
        <v>0</v>
      </c>
      <c r="F45" s="29">
        <v>0</v>
      </c>
      <c r="G45" s="29">
        <v>3</v>
      </c>
      <c r="H45" s="29">
        <v>5</v>
      </c>
      <c r="I45" s="29">
        <v>2</v>
      </c>
      <c r="J45" s="29">
        <f>C16-SUM(C45:I45)</f>
        <v>0</v>
      </c>
    </row>
    <row r="46" spans="1:10" ht="15" x14ac:dyDescent="0.2">
      <c r="A46" s="9"/>
      <c r="B46" s="10" t="s">
        <v>25</v>
      </c>
      <c r="C46" s="29">
        <f t="shared" ref="C46:I46" si="3">B6-SUM(C41:C45)</f>
        <v>0</v>
      </c>
      <c r="D46" s="29">
        <f t="shared" si="3"/>
        <v>0</v>
      </c>
      <c r="E46" s="29">
        <f t="shared" si="3"/>
        <v>0</v>
      </c>
      <c r="F46" s="29">
        <f t="shared" si="3"/>
        <v>0</v>
      </c>
      <c r="G46" s="29">
        <f t="shared" si="3"/>
        <v>0</v>
      </c>
      <c r="H46" s="29">
        <f t="shared" si="3"/>
        <v>0</v>
      </c>
      <c r="I46" s="29">
        <f t="shared" si="3"/>
        <v>0</v>
      </c>
      <c r="J46" s="30"/>
    </row>
    <row r="48" spans="1:10" x14ac:dyDescent="0.2">
      <c r="A48" s="21" t="s">
        <v>27</v>
      </c>
      <c r="D48" s="43">
        <f>SUMPRODUCT(C41:I45,C32:I36)+SUM(D12:D16)</f>
        <v>970.70700000000011</v>
      </c>
    </row>
    <row r="49" spans="1:4" x14ac:dyDescent="0.2">
      <c r="A49" s="21" t="s">
        <v>34</v>
      </c>
      <c r="D49" s="44">
        <f>D48+20</f>
        <v>990.70700000000011</v>
      </c>
    </row>
  </sheetData>
  <mergeCells count="1">
    <mergeCell ref="A1:C1"/>
  </mergeCell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data</vt:lpstr>
      <vt:lpstr>Question1(Sl)</vt:lpstr>
      <vt:lpstr>Question1(St)</vt:lpstr>
      <vt:lpstr>Question2(Merged)</vt:lpstr>
      <vt:lpstr>Question3-1</vt:lpstr>
      <vt:lpstr>Sleek-Shutdown EU</vt:lpstr>
      <vt:lpstr>Sl-N.A</vt:lpstr>
      <vt:lpstr>Sl-S.A</vt:lpstr>
      <vt:lpstr>Sturdy-Shutdown EU</vt:lpstr>
      <vt:lpstr>St-N.A</vt:lpstr>
      <vt:lpstr>St-Rest of Asia</vt:lpstr>
      <vt:lpstr>Q3-2</vt:lpstr>
      <vt:lpstr>data!OLE_LINK2</vt:lpstr>
      <vt:lpstr>'Question1(Sl)'!OLE_LINK2</vt:lpstr>
      <vt:lpstr>'Question1(St)'!OLE_LINK2</vt:lpstr>
      <vt:lpstr>'Question2(Merged)'!OLE_LINK2</vt:lpstr>
      <vt:lpstr>'Sleek-Shutdown EU'!OLE_LINK2</vt:lpstr>
      <vt:lpstr>'Sl-N.A'!OLE_LINK2</vt:lpstr>
      <vt:lpstr>'Sl-S.A'!OLE_LINK2</vt:lpstr>
      <vt:lpstr>'St-N.A'!OLE_LINK2</vt:lpstr>
      <vt:lpstr>'St-Rest of Asia'!OLE_LINK2</vt:lpstr>
      <vt:lpstr>'Sturdy-Shutdown EU'!OLE_LINK2</vt:lpstr>
    </vt:vector>
  </TitlesOfParts>
  <Company>Kellogg School of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Supply Chain Management - 5th edition</dc:title>
  <dc:subject>Chapter 5 Problem 4</dc:subject>
  <dc:creator>Jeong, Young</dc:creator>
  <cp:lastModifiedBy>Ruknalabeer.com</cp:lastModifiedBy>
  <dcterms:created xsi:type="dcterms:W3CDTF">2005-01-04T17:32:47Z</dcterms:created>
  <dcterms:modified xsi:type="dcterms:W3CDTF">2025-03-06T08:21:06Z</dcterms:modified>
</cp:coreProperties>
</file>