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sonnelInfo\HomeDesign\HomeDesign\Buget\"/>
    </mc:Choice>
  </mc:AlternateContent>
  <bookViews>
    <workbookView xWindow="0" yWindow="0" windowWidth="15870" windowHeight="8115" activeTab="4"/>
  </bookViews>
  <sheets>
    <sheet name="房子装修预算" sheetId="1" r:id="rId1"/>
    <sheet name="房子装修决算" sheetId="2" r:id="rId2"/>
    <sheet name="装修费用分析" sheetId="3" r:id="rId3"/>
    <sheet name="AD" sheetId="4" r:id="rId4"/>
    <sheet name="支出总日志" sheetId="5" r:id="rId5"/>
    <sheet name="支出日志参考" sheetId="7" r:id="rId6"/>
    <sheet name="插座" sheetId="8" r:id="rId7"/>
  </sheets>
  <definedNames>
    <definedName name="_xlnm._FilterDatabase" localSheetId="1" hidden="1">房子装修决算!$A$1:$N$118</definedName>
    <definedName name="_xlnm.Print_Titles" localSheetId="0">房子装修预算!$1:$1</definedName>
  </definedNames>
  <calcPr calcId="152511"/>
</workbook>
</file>

<file path=xl/calcChain.xml><?xml version="1.0" encoding="utf-8"?>
<calcChain xmlns="http://schemas.openxmlformats.org/spreadsheetml/2006/main">
  <c r="E26" i="1" l="1"/>
  <c r="E64" i="1"/>
  <c r="E28" i="5" l="1"/>
  <c r="F70" i="8" l="1"/>
  <c r="E72" i="1"/>
  <c r="E59" i="1"/>
  <c r="E58" i="1"/>
  <c r="E57" i="1"/>
  <c r="C209" i="7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60" i="1"/>
  <c r="E61" i="1"/>
  <c r="F62" i="1"/>
  <c r="E62" i="1" s="1"/>
  <c r="E63" i="1"/>
  <c r="E65" i="1"/>
  <c r="E66" i="1"/>
  <c r="E67" i="1"/>
  <c r="E68" i="1"/>
  <c r="E69" i="1"/>
  <c r="E70" i="1"/>
  <c r="E71" i="1"/>
  <c r="E73" i="1"/>
  <c r="E74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M12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G92" i="2"/>
  <c r="I92" i="2" s="1"/>
  <c r="F93" i="2"/>
  <c r="F94" i="2"/>
  <c r="F95" i="2"/>
  <c r="F96" i="2"/>
  <c r="F97" i="2"/>
  <c r="F98" i="2"/>
  <c r="F99" i="2"/>
  <c r="F100" i="2"/>
  <c r="F101" i="2"/>
  <c r="F102" i="2"/>
  <c r="F109" i="2"/>
  <c r="F110" i="2"/>
  <c r="F113" i="2"/>
  <c r="F114" i="2"/>
  <c r="F117" i="2"/>
  <c r="F118" i="2"/>
  <c r="N120" i="2"/>
  <c r="N121" i="2"/>
  <c r="N122" i="2"/>
  <c r="N123" i="2"/>
  <c r="C18" i="3" s="1"/>
  <c r="N124" i="2"/>
  <c r="C19" i="3" s="1"/>
  <c r="N126" i="2"/>
  <c r="C21" i="3" s="1"/>
  <c r="C4" i="3"/>
  <c r="C5" i="3"/>
  <c r="C6" i="3"/>
  <c r="C7" i="3"/>
  <c r="C8" i="3"/>
  <c r="C9" i="3"/>
  <c r="C10" i="3"/>
  <c r="C17" i="3"/>
  <c r="C20" i="3"/>
  <c r="D41" i="3"/>
  <c r="M95" i="1" l="1"/>
  <c r="M125" i="1"/>
  <c r="M123" i="1"/>
  <c r="N127" i="2"/>
  <c r="C22" i="3" s="1"/>
  <c r="M122" i="1"/>
  <c r="C16" i="3"/>
  <c r="C23" i="3" s="1"/>
  <c r="M52" i="1"/>
  <c r="C11" i="3"/>
  <c r="M110" i="1"/>
  <c r="M124" i="1"/>
  <c r="M127" i="1"/>
  <c r="M76" i="1"/>
  <c r="M32" i="1"/>
  <c r="M121" i="1" l="1"/>
  <c r="E41" i="3"/>
</calcChain>
</file>

<file path=xl/sharedStrings.xml><?xml version="1.0" encoding="utf-8"?>
<sst xmlns="http://schemas.openxmlformats.org/spreadsheetml/2006/main" count="1797" uniqueCount="974">
  <si>
    <t>序号</t>
  </si>
  <si>
    <t>房间</t>
  </si>
  <si>
    <t>分类</t>
  </si>
  <si>
    <t>项目</t>
  </si>
  <si>
    <t>预计支出</t>
  </si>
  <si>
    <t>数量</t>
  </si>
  <si>
    <t>单位</t>
  </si>
  <si>
    <t>单价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</si>
  <si>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</si>
  <si>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</si>
  <si>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</si>
  <si>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</si>
  <si>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</si>
  <si>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</si>
  <si>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</si>
  <si>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</si>
  <si>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</si>
  <si>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</si>
  <si>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</si>
  <si>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</si>
  <si>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</si>
  <si>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</si>
  <si>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</si>
  <si>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</si>
  <si>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</si>
  <si>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</si>
  <si>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</si>
  <si>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</si>
  <si>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</si>
  <si>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</si>
  <si>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</si>
  <si>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</si>
  <si>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</si>
  <si>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</si>
  <si>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</si>
  <si>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</si>
  <si>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</si>
  <si>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</si>
  <si>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</si>
  <si>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</si>
  <si>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</si>
  <si>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</si>
  <si>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电视柜(简单木工做)</t>
  </si>
  <si>
    <t>置物架</t>
  </si>
  <si>
    <t>鞋柜（包括换鞋凳）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</si>
  <si>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</si>
  <si>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</si>
  <si>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</si>
  <si>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</si>
  <si>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</si>
  <si>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</si>
  <si>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</si>
  <si>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</si>
  <si>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</si>
  <si>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</si>
  <si>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</si>
  <si>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</si>
  <si>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</si>
  <si>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</si>
  <si>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</si>
  <si>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</si>
  <si>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</si>
  <si>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</si>
  <si>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</si>
  <si>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</si>
  <si>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</si>
  <si>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</si>
  <si>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</si>
  <si>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</si>
  <si>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</si>
  <si>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</si>
  <si>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</si>
  <si>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</si>
  <si>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</si>
  <si>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</si>
  <si>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</si>
  <si>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</si>
  <si>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</si>
  <si>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</si>
  <si>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</si>
  <si>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</si>
  <si>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</si>
  <si>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</si>
  <si>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</si>
  <si>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</si>
  <si>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</si>
  <si>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</si>
  <si>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</si>
  <si>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</si>
  <si>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</si>
  <si>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</si>
  <si>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</si>
  <si>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</si>
  <si>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</si>
  <si>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</si>
  <si>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</si>
  <si>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</si>
  <si>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</si>
  <si>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</si>
  <si>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</si>
  <si>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</si>
  <si>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</si>
  <si>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</si>
  <si>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</si>
  <si>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</si>
  <si>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</si>
  <si>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</si>
  <si>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</si>
  <si>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</si>
  <si>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</si>
  <si>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</si>
  <si>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</si>
  <si>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</si>
  <si>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</si>
  <si>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</si>
  <si>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浴霸（含在集成吊顶）</t>
  </si>
  <si>
    <t>卫生间总费用</t>
  </si>
  <si>
    <t>阳台及洗衣房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</si>
  <si>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</si>
  <si>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</si>
  <si>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</si>
  <si>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</si>
  <si>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</si>
  <si>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</si>
  <si>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</si>
  <si>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包柜、置物板（可木工做）</t>
  </si>
  <si>
    <t>洗衣机</t>
  </si>
  <si>
    <t>床上用品（褥子等）</t>
  </si>
  <si>
    <t>阳台窗帘</t>
  </si>
  <si>
    <t>付</t>
  </si>
  <si>
    <t>柱子美化</t>
  </si>
  <si>
    <t>阳台及洗衣房总费用</t>
  </si>
  <si>
    <t>all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</si>
  <si>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</si>
  <si>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</si>
  <si>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</si>
  <si>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</si>
  <si>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</si>
  <si>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</si>
  <si>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</si>
  <si>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</si>
  <si>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搬运及垃圾清理</t>
  </si>
  <si>
    <t>甲醛吸收植物或活性炭</t>
  </si>
  <si>
    <t>运输费（汽油或打车）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</si>
  <si>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</si>
  <si>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</si>
  <si>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</si>
  <si>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</si>
  <si>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</si>
  <si>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</si>
  <si>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</si>
  <si>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</si>
  <si>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</si>
  <si>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</si>
  <si>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</si>
  <si>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</si>
  <si>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</si>
  <si>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</si>
  <si>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</si>
  <si>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</si>
  <si>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</si>
  <si>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</si>
  <si>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</si>
  <si>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</si>
  <si>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</si>
  <si>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</si>
  <si>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</si>
  <si>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</si>
  <si>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</si>
  <si>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</si>
  <si>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</si>
  <si>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</si>
  <si>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</si>
  <si>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</si>
  <si>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</si>
  <si>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</si>
  <si>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</si>
  <si>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</si>
  <si>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</si>
  <si>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</si>
  <si>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</si>
  <si>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</si>
  <si>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</si>
  <si>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</si>
  <si>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</si>
  <si>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</si>
  <si>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</si>
  <si>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</si>
  <si>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</si>
  <si>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</si>
  <si>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</si>
  <si>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</si>
  <si>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</si>
  <si>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</si>
  <si>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</si>
  <si>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</si>
  <si>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</si>
  <si>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</si>
  <si>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</si>
  <si>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</si>
  <si>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</si>
  <si>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</si>
  <si>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</si>
  <si>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</si>
  <si>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</si>
  <si>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</si>
  <si>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</si>
  <si>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</si>
  <si>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</si>
  <si>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</si>
  <si>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</si>
  <si>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</si>
  <si>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</si>
  <si>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</si>
  <si>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</si>
  <si>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</si>
  <si>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</si>
  <si>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</si>
  <si>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</si>
  <si>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</si>
  <si>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</si>
  <si>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</si>
  <si>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</si>
  <si>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</si>
  <si>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</si>
  <si>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</si>
  <si>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</si>
  <si>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</si>
  <si>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</si>
  <si>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</si>
  <si>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</si>
  <si>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</si>
  <si>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欧式抽油烟机真的不好用，别买！！！特别是个子高的人！！！</t>
  </si>
  <si>
    <t>厨房灶台后面最好做一块玻璃代替磁砖方便打理。</t>
  </si>
  <si>
    <t>后悔没在厨房上柜的底部装了两展日光灯，不然绝对够亮堂</t>
  </si>
  <si>
    <t>除了灶台这面墙，厨房其他地方刷瓷性涂料或聚酯漆都可以，好看又省钱</t>
  </si>
  <si>
    <t>后悔厨房水槽的柜面没做了90CM高的，洗东西要弯腰好累好吗？</t>
  </si>
  <si>
    <t>煤气灶下插座-如今的煤气灶是自动熄火的，这一自动就要用到电。</t>
  </si>
  <si>
    <t>后悔厨房的水槽预得不够小。洗锅子不方便</t>
  </si>
  <si>
    <t>厨房水槽下插座-留给净水装置</t>
  </si>
  <si>
    <t>厨房水槽处窗外装了不锈钢花架，完全不用，浪费了（因为够不到啊！）</t>
  </si>
  <si>
    <t>整体橱柜和板材家具的当再也不上了，砖砌加实木，妥妥的。</t>
  </si>
  <si>
    <t>没有在厨房里装个地漏，因为烧菜的油溅到地上总觉得拖不干净，隔段时间冲洗一下比较好！</t>
  </si>
  <si>
    <t>冰箱和脱排油烟机预留位置一定要大，方便以后更换，留的扣克扣会悲剧我们家冰箱和脱排油烟机就纷纷悲剧了</t>
  </si>
  <si>
    <t>后悔没在厨房下水装了粉碎机，洗好菜洗好碗用手撩那些脏东西啦，看到别人直接一冲， 开关一按就结束了好羡慕！</t>
  </si>
  <si>
    <t>冰箱没有买双开门的，虽然买了最大号的三门的，还是不够用啊。。。</t>
  </si>
  <si>
    <t>后悔厨房地面得用浅色不耐脏，厨房台面用浅色也不好，浅色带各种深色或反光大颗粒的更不可取，水渍看的清清楚楚，平时看起来也不整洁。以后准备用黑色或巧克力色。</t>
  </si>
  <si>
    <t>下次装修厨房装个风扇或者空调吧，别委屈做饭的人（小编建议风扇就好，空调的话占用空间和卫生都比较难处理）</t>
  </si>
  <si>
    <t>开放式厨房，经常做中餐的千万别做。</t>
  </si>
  <si>
    <t>后悔厨房没装门，宝宝一直闯厨房。</t>
  </si>
  <si>
    <t>煤气灶之类的要买标准尺寸，否则台面开了洞以后换就讨厌了</t>
  </si>
  <si>
    <t>微波炉的架子太高了，拿取不太方便。</t>
  </si>
  <si>
    <t>厨房墙砖用了凹凸的面包砖，结果就是想搞个吸盘都不好吸，因为不平。</t>
  </si>
  <si>
    <t>名称</t>
    <phoneticPr fontId="19" type="noConversion"/>
  </si>
  <si>
    <t>总价</t>
    <phoneticPr fontId="19" type="noConversion"/>
  </si>
  <si>
    <t>总价949</t>
    <phoneticPr fontId="19" type="noConversion"/>
  </si>
  <si>
    <t>天猫优惠50</t>
    <phoneticPr fontId="19" type="noConversion"/>
  </si>
  <si>
    <t>京东</t>
    <phoneticPr fontId="19" type="noConversion"/>
  </si>
  <si>
    <t>2017.3.29</t>
    <phoneticPr fontId="19" type="noConversion"/>
  </si>
  <si>
    <t>2017.3.29</t>
    <phoneticPr fontId="19" type="noConversion"/>
  </si>
  <si>
    <t>西门子16A空调插座</t>
    <phoneticPr fontId="19" type="noConversion"/>
  </si>
  <si>
    <t>2017.3.30</t>
    <phoneticPr fontId="19" type="noConversion"/>
  </si>
  <si>
    <t>西门子网线插座</t>
    <phoneticPr fontId="19" type="noConversion"/>
  </si>
  <si>
    <t>淘宝</t>
    <phoneticPr fontId="19" type="noConversion"/>
  </si>
  <si>
    <t>京东</t>
    <phoneticPr fontId="19" type="noConversion"/>
  </si>
  <si>
    <t>2017.4.5</t>
    <phoneticPr fontId="19" type="noConversion"/>
  </si>
  <si>
    <t>安普六类千兆网线</t>
    <phoneticPr fontId="19" type="noConversion"/>
  </si>
  <si>
    <t>9元运费</t>
    <phoneticPr fontId="19" type="noConversion"/>
  </si>
  <si>
    <t>2017.4.7</t>
    <phoneticPr fontId="19" type="noConversion"/>
  </si>
  <si>
    <t>西门子音响插座</t>
    <phoneticPr fontId="19" type="noConversion"/>
  </si>
  <si>
    <t>淘宝</t>
    <phoneticPr fontId="19" type="noConversion"/>
  </si>
  <si>
    <t>2017.4.6</t>
    <phoneticPr fontId="19" type="noConversion"/>
  </si>
  <si>
    <t>实体店</t>
    <phoneticPr fontId="19" type="noConversion"/>
  </si>
  <si>
    <t>2017.4.10</t>
    <phoneticPr fontId="19" type="noConversion"/>
  </si>
  <si>
    <t>京东旗舰店</t>
    <phoneticPr fontId="19" type="noConversion"/>
  </si>
  <si>
    <t>2017.4.11</t>
    <phoneticPr fontId="19" type="noConversion"/>
  </si>
  <si>
    <t>雷士射灯</t>
    <phoneticPr fontId="19" type="noConversion"/>
  </si>
  <si>
    <t>2017.4.11</t>
    <phoneticPr fontId="19" type="noConversion"/>
  </si>
  <si>
    <t>卧室门锁蛋蛋锁具</t>
    <phoneticPr fontId="19" type="noConversion"/>
  </si>
  <si>
    <t>2017.4.12</t>
    <phoneticPr fontId="19" type="noConversion"/>
  </si>
  <si>
    <t>2017.4.12</t>
    <phoneticPr fontId="19" type="noConversion"/>
  </si>
  <si>
    <t>天猫旗舰店</t>
    <phoneticPr fontId="19" type="noConversion"/>
  </si>
  <si>
    <t>打扫卫生扫帚簸箕</t>
    <phoneticPr fontId="19" type="noConversion"/>
  </si>
  <si>
    <t>四季沐歌地漏三件套</t>
    <phoneticPr fontId="19" type="noConversion"/>
  </si>
  <si>
    <t>三合页+门吸一个</t>
    <phoneticPr fontId="19" type="noConversion"/>
  </si>
  <si>
    <t>2017.4.22</t>
    <phoneticPr fontId="19" type="noConversion"/>
  </si>
  <si>
    <t>辊子两个、色浆一瓶、水不漏一包</t>
    <phoneticPr fontId="19" type="noConversion"/>
  </si>
  <si>
    <t>实体店</t>
    <phoneticPr fontId="19" type="noConversion"/>
  </si>
  <si>
    <t>2017.4.22</t>
    <phoneticPr fontId="19" type="noConversion"/>
  </si>
  <si>
    <t>电线30米（含火线、零线、地线）</t>
    <phoneticPr fontId="19" type="noConversion"/>
  </si>
  <si>
    <t>2017.4.24</t>
    <phoneticPr fontId="19" type="noConversion"/>
  </si>
  <si>
    <t>大自然地板灰白穿梭季定金</t>
    <phoneticPr fontId="19" type="noConversion"/>
  </si>
  <si>
    <t>2017.4.25</t>
    <phoneticPr fontId="19" type="noConversion"/>
  </si>
  <si>
    <t>2017.4.25</t>
    <phoneticPr fontId="19" type="noConversion"/>
  </si>
  <si>
    <t>格瑞斯</t>
    <phoneticPr fontId="19" type="noConversion"/>
  </si>
  <si>
    <t>雨虹防水</t>
    <phoneticPr fontId="19" type="noConversion"/>
  </si>
  <si>
    <t>小白砖小样</t>
    <phoneticPr fontId="19" type="noConversion"/>
  </si>
  <si>
    <t>水电改造、暖气片</t>
    <phoneticPr fontId="19" type="noConversion"/>
  </si>
  <si>
    <t>2017.6.9</t>
    <phoneticPr fontId="19" type="noConversion"/>
  </si>
  <si>
    <t>电视50管、下水管堵头</t>
    <phoneticPr fontId="19" type="noConversion"/>
  </si>
  <si>
    <t>科勒艾黛儿马桶</t>
    <phoneticPr fontId="19" type="noConversion"/>
  </si>
  <si>
    <t>科勒京东旗舰店</t>
    <phoneticPr fontId="19" type="noConversion"/>
  </si>
  <si>
    <t>2017.6.18</t>
    <phoneticPr fontId="19" type="noConversion"/>
  </si>
  <si>
    <t>潜水艇马桶法兰圈</t>
    <phoneticPr fontId="19" type="noConversion"/>
  </si>
  <si>
    <t>中宇天猫旗舰店</t>
    <phoneticPr fontId="19" type="noConversion"/>
  </si>
  <si>
    <t>2017.6.18</t>
    <phoneticPr fontId="19" type="noConversion"/>
  </si>
  <si>
    <t>30*30</t>
    <phoneticPr fontId="19" type="noConversion"/>
  </si>
  <si>
    <t xml:space="preserve">60*60 </t>
    <phoneticPr fontId="19" type="noConversion"/>
  </si>
  <si>
    <t>2017.6.22</t>
    <phoneticPr fontId="19" type="noConversion"/>
  </si>
  <si>
    <t>卫生间小白砖亮光</t>
    <phoneticPr fontId="19" type="noConversion"/>
  </si>
  <si>
    <t>朱陈建筑城</t>
    <phoneticPr fontId="19" type="noConversion"/>
  </si>
  <si>
    <t>2017.6.22</t>
    <phoneticPr fontId="19" type="noConversion"/>
  </si>
  <si>
    <t>2017.6.23</t>
    <phoneticPr fontId="19" type="noConversion"/>
  </si>
  <si>
    <t>2017.6.23</t>
    <phoneticPr fontId="19" type="noConversion"/>
  </si>
  <si>
    <t>水泥沙子砖</t>
    <phoneticPr fontId="19" type="noConversion"/>
  </si>
  <si>
    <t>沙3元一袋、水泥20一袋、砖0.6一块</t>
    <phoneticPr fontId="19" type="noConversion"/>
  </si>
  <si>
    <t>2017.6.27</t>
    <phoneticPr fontId="19" type="noConversion"/>
  </si>
  <si>
    <t>一袋65，18KG</t>
    <phoneticPr fontId="19" type="noConversion"/>
  </si>
  <si>
    <t>2017.6.30</t>
    <phoneticPr fontId="19" type="noConversion"/>
  </si>
  <si>
    <t>立邦乳胶漆（底漆+面漆）</t>
    <phoneticPr fontId="19" type="noConversion"/>
  </si>
  <si>
    <t>京东自营</t>
    <phoneticPr fontId="19" type="noConversion"/>
  </si>
  <si>
    <t>一桶15L底漆+两桶18L面漆，面漆为净味120五合一</t>
    <phoneticPr fontId="19" type="noConversion"/>
  </si>
  <si>
    <t>京东白条支付，活动减去20</t>
    <phoneticPr fontId="19" type="noConversion"/>
  </si>
  <si>
    <t>2017.7.1</t>
    <phoneticPr fontId="19" type="noConversion"/>
  </si>
  <si>
    <t>松下排气扇</t>
    <phoneticPr fontId="19" type="noConversion"/>
  </si>
  <si>
    <t>活动减60，原价389</t>
    <phoneticPr fontId="19" type="noConversion"/>
  </si>
  <si>
    <t>2017.7.2</t>
    <phoneticPr fontId="19" type="noConversion"/>
  </si>
  <si>
    <t>瓷砖腰线</t>
    <phoneticPr fontId="19" type="noConversion"/>
  </si>
  <si>
    <t>铝合金两米</t>
    <phoneticPr fontId="19" type="noConversion"/>
  </si>
  <si>
    <t>滚子、墙固、填缝剂</t>
    <phoneticPr fontId="19" type="noConversion"/>
  </si>
  <si>
    <t>五金店</t>
    <phoneticPr fontId="19" type="noConversion"/>
  </si>
  <si>
    <t>一个19.9，白条支付减5元</t>
    <phoneticPr fontId="19" type="noConversion"/>
  </si>
  <si>
    <t>2017.7.4</t>
    <phoneticPr fontId="19" type="noConversion"/>
  </si>
  <si>
    <t>美国宣伟卫生间防水漆底漆</t>
    <phoneticPr fontId="19" type="noConversion"/>
  </si>
  <si>
    <t>连年装潢专营店</t>
  </si>
  <si>
    <t>2.5L</t>
    <phoneticPr fontId="19" type="noConversion"/>
  </si>
  <si>
    <t>美国宣伟卫生间防水漆面漆</t>
    <phoneticPr fontId="19" type="noConversion"/>
  </si>
  <si>
    <t>天猫三期免息分期</t>
    <phoneticPr fontId="19" type="noConversion"/>
  </si>
  <si>
    <t>2017.7.6</t>
    <phoneticPr fontId="19" type="noConversion"/>
  </si>
  <si>
    <t>沙子</t>
    <phoneticPr fontId="19" type="noConversion"/>
  </si>
  <si>
    <t>门口</t>
    <phoneticPr fontId="19" type="noConversion"/>
  </si>
  <si>
    <t>增加100袋沙子</t>
    <phoneticPr fontId="19" type="noConversion"/>
  </si>
  <si>
    <t>贴砖、地面找平人工费</t>
    <phoneticPr fontId="19" type="noConversion"/>
  </si>
  <si>
    <t>任师傅</t>
    <phoneticPr fontId="19" type="noConversion"/>
  </si>
  <si>
    <t>2017.7.10</t>
    <phoneticPr fontId="19" type="noConversion"/>
  </si>
  <si>
    <t>插座测试器</t>
    <phoneticPr fontId="19" type="noConversion"/>
  </si>
  <si>
    <t>水龙头</t>
    <phoneticPr fontId="19" type="noConversion"/>
  </si>
  <si>
    <t>卫生间用</t>
    <phoneticPr fontId="19" type="noConversion"/>
  </si>
  <si>
    <t>沃根橱柜尾款</t>
    <phoneticPr fontId="19" type="noConversion"/>
  </si>
  <si>
    <t>淘宝支付</t>
    <phoneticPr fontId="19" type="noConversion"/>
  </si>
  <si>
    <t>沃根橱柜特权预约金</t>
    <phoneticPr fontId="19" type="noConversion"/>
  </si>
  <si>
    <t>特权预约金，100抵200</t>
    <phoneticPr fontId="19" type="noConversion"/>
  </si>
  <si>
    <t>钢钉电线固定卡</t>
    <phoneticPr fontId="19" type="noConversion"/>
  </si>
  <si>
    <t>2017.7.12</t>
    <phoneticPr fontId="19" type="noConversion"/>
  </si>
  <si>
    <t>腻子铲子和电工胶带</t>
    <phoneticPr fontId="19" type="noConversion"/>
  </si>
  <si>
    <t>门定金</t>
    <phoneticPr fontId="19" type="noConversion"/>
  </si>
  <si>
    <t>德克推拉门建材市场</t>
    <phoneticPr fontId="19" type="noConversion"/>
  </si>
  <si>
    <t>2017.7.13</t>
    <phoneticPr fontId="19" type="noConversion"/>
  </si>
  <si>
    <t>门前期费用</t>
    <phoneticPr fontId="19" type="noConversion"/>
  </si>
  <si>
    <t>2017.7.17</t>
    <phoneticPr fontId="19" type="noConversion"/>
  </si>
  <si>
    <t>美的洗碗机</t>
    <phoneticPr fontId="19" type="noConversion"/>
  </si>
  <si>
    <t>2017.7.20</t>
    <phoneticPr fontId="19" type="noConversion"/>
  </si>
  <si>
    <t>燃气热水器配件</t>
    <phoneticPr fontId="19" type="noConversion"/>
  </si>
  <si>
    <t>排烟管40cm、装饰盖、止逆阀</t>
    <phoneticPr fontId="19" type="noConversion"/>
  </si>
  <si>
    <t>4分冷热水管每个13元</t>
    <phoneticPr fontId="19" type="noConversion"/>
  </si>
  <si>
    <t>2017.7.26</t>
    <phoneticPr fontId="19" type="noConversion"/>
  </si>
  <si>
    <t>防锈剂喷剂</t>
    <phoneticPr fontId="19" type="noConversion"/>
  </si>
  <si>
    <t>雷士筒灯</t>
    <phoneticPr fontId="19" type="noConversion"/>
  </si>
  <si>
    <t>京东旗舰店</t>
    <phoneticPr fontId="19" type="noConversion"/>
  </si>
  <si>
    <t>三件七五折，白条减5元，5W，暖白光</t>
    <phoneticPr fontId="19" type="noConversion"/>
  </si>
  <si>
    <t>2017.7.28</t>
    <phoneticPr fontId="19" type="noConversion"/>
  </si>
  <si>
    <t>南灯记</t>
    <phoneticPr fontId="19" type="noConversion"/>
  </si>
  <si>
    <t>黑色单灯吊灯</t>
    <phoneticPr fontId="19" type="noConversion"/>
  </si>
  <si>
    <t>2017.7.29</t>
    <phoneticPr fontId="19" type="noConversion"/>
  </si>
  <si>
    <t>E27螺纹口 暖白 5W灯泡</t>
    <phoneticPr fontId="19" type="noConversion"/>
  </si>
  <si>
    <t>接线卡扣</t>
    <phoneticPr fontId="19" type="noConversion"/>
  </si>
  <si>
    <t>wago旗舰店</t>
    <phoneticPr fontId="19" type="noConversion"/>
  </si>
  <si>
    <t>优惠两元，包邮</t>
    <phoneticPr fontId="19" type="noConversion"/>
  </si>
  <si>
    <t>2017.7.30</t>
    <phoneticPr fontId="19" type="noConversion"/>
  </si>
  <si>
    <t>强力液体胶</t>
    <phoneticPr fontId="19" type="noConversion"/>
  </si>
  <si>
    <t>石膏板预留口</t>
    <phoneticPr fontId="19" type="noConversion"/>
  </si>
  <si>
    <t>20*20、30*30各一个</t>
    <phoneticPr fontId="19" type="noConversion"/>
  </si>
  <si>
    <t>2017.8.4</t>
    <phoneticPr fontId="19" type="noConversion"/>
  </si>
  <si>
    <t>龙牌防水石膏板</t>
    <phoneticPr fontId="19" type="noConversion"/>
  </si>
  <si>
    <t>五路建材市场</t>
    <phoneticPr fontId="19" type="noConversion"/>
  </si>
  <si>
    <t>立邦腻子粉</t>
    <phoneticPr fontId="19" type="noConversion"/>
  </si>
  <si>
    <t>立邦专卖店</t>
    <phoneticPr fontId="19" type="noConversion"/>
  </si>
  <si>
    <t>美巢墙固</t>
    <phoneticPr fontId="19" type="noConversion"/>
  </si>
  <si>
    <t>美巢专卖店</t>
    <phoneticPr fontId="19" type="noConversion"/>
  </si>
  <si>
    <t>刮墙各种工具</t>
    <phoneticPr fontId="19" type="noConversion"/>
  </si>
  <si>
    <t>2017.8.5</t>
    <phoneticPr fontId="19" type="noConversion"/>
  </si>
  <si>
    <t>三捆木方</t>
    <phoneticPr fontId="19" type="noConversion"/>
  </si>
  <si>
    <t>结构胶、发泡胶</t>
    <phoneticPr fontId="19" type="noConversion"/>
  </si>
  <si>
    <t>2017.8.7</t>
    <phoneticPr fontId="19" type="noConversion"/>
  </si>
  <si>
    <t>阴阳角线补充</t>
    <phoneticPr fontId="19" type="noConversion"/>
  </si>
  <si>
    <t>10根阳角线、5根阴角线、2个网格</t>
    <phoneticPr fontId="19" type="noConversion"/>
  </si>
  <si>
    <t>2017.8.8</t>
    <phoneticPr fontId="19" type="noConversion"/>
  </si>
  <si>
    <t>OLA指纹锁</t>
    <phoneticPr fontId="19" type="noConversion"/>
  </si>
  <si>
    <t>京东众筹</t>
    <phoneticPr fontId="19" type="noConversion"/>
  </si>
  <si>
    <t>2017.8.11</t>
    <phoneticPr fontId="19" type="noConversion"/>
  </si>
  <si>
    <t>挂衣杆两根</t>
    <phoneticPr fontId="19" type="noConversion"/>
  </si>
  <si>
    <t>京东欧莫旗舰店</t>
    <phoneticPr fontId="19" type="noConversion"/>
  </si>
  <si>
    <t>把手两个</t>
    <phoneticPr fontId="19" type="noConversion"/>
  </si>
  <si>
    <t>淘宝橱饰美旗舰店</t>
    <phoneticPr fontId="19" type="noConversion"/>
  </si>
  <si>
    <t>买二送一，送一包22mm螺丝</t>
    <phoneticPr fontId="19" type="noConversion"/>
  </si>
  <si>
    <t>莫干山板材6张</t>
    <phoneticPr fontId="19" type="noConversion"/>
  </si>
  <si>
    <t>建材市场三棵树专卖店</t>
    <phoneticPr fontId="19" type="noConversion"/>
  </si>
  <si>
    <t>单价210</t>
    <phoneticPr fontId="19" type="noConversion"/>
  </si>
  <si>
    <t>莫干山背板3张</t>
    <phoneticPr fontId="19" type="noConversion"/>
  </si>
  <si>
    <t>单价85</t>
    <phoneticPr fontId="19" type="noConversion"/>
  </si>
  <si>
    <t>板材扣条15根</t>
    <phoneticPr fontId="19" type="noConversion"/>
  </si>
  <si>
    <t>单价5</t>
    <phoneticPr fontId="19" type="noConversion"/>
  </si>
  <si>
    <t>50cm轨道两套</t>
    <phoneticPr fontId="19" type="noConversion"/>
  </si>
  <si>
    <t>单价32</t>
    <phoneticPr fontId="19" type="noConversion"/>
  </si>
  <si>
    <t>立邦腻子粉补充5包</t>
    <phoneticPr fontId="19" type="noConversion"/>
  </si>
  <si>
    <t>建材市场立邦专卖店</t>
    <phoneticPr fontId="19" type="noConversion"/>
  </si>
  <si>
    <t>单价22</t>
    <phoneticPr fontId="19" type="noConversion"/>
  </si>
  <si>
    <t>2017.8.12</t>
    <phoneticPr fontId="19" type="noConversion"/>
  </si>
  <si>
    <t>墙面木工人工费预付</t>
    <phoneticPr fontId="19" type="noConversion"/>
  </si>
  <si>
    <t>2017.8.13</t>
    <phoneticPr fontId="19" type="noConversion"/>
  </si>
  <si>
    <t>市场</t>
    <phoneticPr fontId="19" type="noConversion"/>
  </si>
  <si>
    <t>轨道50退掉，扣条两根</t>
    <phoneticPr fontId="19" type="noConversion"/>
  </si>
  <si>
    <t>两个抓手</t>
    <phoneticPr fontId="19" type="noConversion"/>
  </si>
  <si>
    <t xml:space="preserve">黑色 </t>
    <phoneticPr fontId="19" type="noConversion"/>
  </si>
  <si>
    <t>2017.8.15</t>
    <phoneticPr fontId="19" type="noConversion"/>
  </si>
  <si>
    <t>浴室柜预定定金</t>
    <phoneticPr fontId="19" type="noConversion"/>
  </si>
  <si>
    <t>2017.8.16</t>
    <phoneticPr fontId="19" type="noConversion"/>
  </si>
  <si>
    <t>立邦调色乳胶漆</t>
    <phoneticPr fontId="19" type="noConversion"/>
  </si>
  <si>
    <t>4.5L “夏威夷”色</t>
    <phoneticPr fontId="19" type="noConversion"/>
  </si>
  <si>
    <t>盾王除垢剂</t>
    <phoneticPr fontId="19" type="noConversion"/>
  </si>
  <si>
    <t>2017.8.18</t>
    <phoneticPr fontId="19" type="noConversion"/>
  </si>
  <si>
    <t>美缝袋和螺丝</t>
    <phoneticPr fontId="19" type="noConversion"/>
  </si>
  <si>
    <t>刷墙尾款</t>
    <phoneticPr fontId="19" type="noConversion"/>
  </si>
  <si>
    <t>人工费</t>
    <phoneticPr fontId="19" type="noConversion"/>
  </si>
  <si>
    <t>包含做柜子吊顶费用</t>
    <phoneticPr fontId="19" type="noConversion"/>
  </si>
  <si>
    <t>施耐德开关</t>
    <phoneticPr fontId="19" type="noConversion"/>
  </si>
  <si>
    <t>2017.8.19</t>
    <phoneticPr fontId="19" type="noConversion"/>
  </si>
  <si>
    <t>雷士5W筒灯</t>
    <phoneticPr fontId="19" type="noConversion"/>
  </si>
  <si>
    <t>京东雷士旗舰店</t>
    <phoneticPr fontId="19" type="noConversion"/>
  </si>
  <si>
    <t>盾王除垢剂</t>
    <phoneticPr fontId="19" type="noConversion"/>
  </si>
  <si>
    <t>2017.8.20</t>
    <phoneticPr fontId="19" type="noConversion"/>
  </si>
  <si>
    <t>小米吸顶灯</t>
    <phoneticPr fontId="19" type="noConversion"/>
  </si>
  <si>
    <t>甲醛测试</t>
    <phoneticPr fontId="19" type="noConversion"/>
  </si>
  <si>
    <t>浴室镜</t>
    <phoneticPr fontId="19" type="noConversion"/>
  </si>
  <si>
    <t>香槟金、60cm</t>
    <phoneticPr fontId="19" type="noConversion"/>
  </si>
  <si>
    <t>2017.8.23</t>
    <phoneticPr fontId="19" type="noConversion"/>
  </si>
  <si>
    <t>西门子空白面板</t>
    <phoneticPr fontId="19" type="noConversion"/>
  </si>
  <si>
    <t>5个</t>
    <phoneticPr fontId="19" type="noConversion"/>
  </si>
  <si>
    <t>2017.8.24</t>
    <phoneticPr fontId="19" type="noConversion"/>
  </si>
  <si>
    <t>网线钳子</t>
    <phoneticPr fontId="19" type="noConversion"/>
  </si>
  <si>
    <t>2017.8.25</t>
    <phoneticPr fontId="19" type="noConversion"/>
  </si>
  <si>
    <t>2017.8.30</t>
    <phoneticPr fontId="19" type="noConversion"/>
  </si>
  <si>
    <t xml:space="preserve">量子灯 </t>
    <phoneticPr fontId="19" type="noConversion"/>
  </si>
  <si>
    <t>设计师的灯</t>
    <phoneticPr fontId="19" type="noConversion"/>
  </si>
  <si>
    <t>七头金色，确认收货返现100</t>
    <phoneticPr fontId="19" type="noConversion"/>
  </si>
  <si>
    <t>走廊灯</t>
    <phoneticPr fontId="19" type="noConversion"/>
  </si>
  <si>
    <t>两个</t>
    <phoneticPr fontId="19" type="noConversion"/>
  </si>
  <si>
    <t>GU10卡口灯泡</t>
    <phoneticPr fontId="19" type="noConversion"/>
  </si>
  <si>
    <t>三个</t>
    <phoneticPr fontId="19" type="noConversion"/>
  </si>
  <si>
    <t>飞利浦E27卡口灯泡</t>
    <phoneticPr fontId="19" type="noConversion"/>
  </si>
  <si>
    <t>4个</t>
    <phoneticPr fontId="19" type="noConversion"/>
  </si>
  <si>
    <t>8个</t>
    <phoneticPr fontId="19" type="noConversion"/>
  </si>
  <si>
    <t>白色踢脚线小样</t>
    <phoneticPr fontId="19" type="noConversion"/>
  </si>
  <si>
    <t>洒水壶</t>
    <phoneticPr fontId="19" type="noConversion"/>
  </si>
  <si>
    <t>宜家</t>
    <phoneticPr fontId="19" type="noConversion"/>
  </si>
  <si>
    <t>白色垃圾桶</t>
    <phoneticPr fontId="19" type="noConversion"/>
  </si>
  <si>
    <t>里耶LED灯泡</t>
    <phoneticPr fontId="19" type="noConversion"/>
  </si>
  <si>
    <t>丽丝宝吸顶灯</t>
    <phoneticPr fontId="19" type="noConversion"/>
  </si>
  <si>
    <t>2个</t>
    <phoneticPr fontId="19" type="noConversion"/>
  </si>
  <si>
    <t>格拉登托盘桌</t>
    <phoneticPr fontId="19" type="noConversion"/>
  </si>
  <si>
    <t>里代尔LED灯泡</t>
    <phoneticPr fontId="19" type="noConversion"/>
  </si>
  <si>
    <t>600流明</t>
    <phoneticPr fontId="19" type="noConversion"/>
  </si>
  <si>
    <t>费克沙膨胀螺丝</t>
    <phoneticPr fontId="19" type="noConversion"/>
  </si>
  <si>
    <t>特雷萨姆镜子</t>
    <phoneticPr fontId="19" type="noConversion"/>
  </si>
  <si>
    <t>勒纳普墙夹射灯</t>
    <phoneticPr fontId="19" type="noConversion"/>
  </si>
  <si>
    <t>厕所刷子</t>
    <phoneticPr fontId="19" type="noConversion"/>
  </si>
  <si>
    <t>利霍蒙吸顶灯黄铜</t>
    <phoneticPr fontId="19" type="noConversion"/>
  </si>
  <si>
    <t>主卧吊灯</t>
    <phoneticPr fontId="19" type="noConversion"/>
  </si>
  <si>
    <t>科勒马桶安装费用</t>
    <phoneticPr fontId="19" type="noConversion"/>
  </si>
  <si>
    <t>京东E卡抵50元</t>
    <phoneticPr fontId="19" type="noConversion"/>
  </si>
  <si>
    <t>厨房百叶窗</t>
    <phoneticPr fontId="19" type="noConversion"/>
  </si>
  <si>
    <t>淘宝梵叶</t>
    <phoneticPr fontId="19" type="noConversion"/>
  </si>
  <si>
    <t>2017.9.1</t>
    <phoneticPr fontId="19" type="noConversion"/>
  </si>
  <si>
    <t>洗手盆尾款</t>
    <phoneticPr fontId="19" type="noConversion"/>
  </si>
  <si>
    <t>卫浴安装零件</t>
    <phoneticPr fontId="19" type="noConversion"/>
  </si>
  <si>
    <t>花洒40、浴室柜20</t>
    <phoneticPr fontId="19" type="noConversion"/>
  </si>
  <si>
    <t>美的家居旗舰店</t>
    <phoneticPr fontId="19" type="noConversion"/>
  </si>
  <si>
    <t>2017.9.2</t>
    <phoneticPr fontId="19" type="noConversion"/>
  </si>
  <si>
    <t>mioc美果果高端艺术贴 </t>
    <phoneticPr fontId="19" type="noConversion"/>
  </si>
  <si>
    <t>50弯头和抹子</t>
    <phoneticPr fontId="19" type="noConversion"/>
  </si>
  <si>
    <t>门口五金店</t>
    <phoneticPr fontId="19" type="noConversion"/>
  </si>
  <si>
    <t>潜水艇四通角阀</t>
    <phoneticPr fontId="19" type="noConversion"/>
  </si>
  <si>
    <t>潜水艇赤松专卖店</t>
    <phoneticPr fontId="19" type="noConversion"/>
  </si>
  <si>
    <t>2017.9.4</t>
    <phoneticPr fontId="19" type="noConversion"/>
  </si>
  <si>
    <t>大自然强化底板尾款</t>
    <phoneticPr fontId="19" type="noConversion"/>
  </si>
  <si>
    <t>大自然银座家居店</t>
    <phoneticPr fontId="19" type="noConversion"/>
  </si>
  <si>
    <t>6cm白色实木踢脚线</t>
    <phoneticPr fontId="19" type="noConversion"/>
  </si>
  <si>
    <t>圣丰木业网销部 </t>
  </si>
  <si>
    <t>65米，每米价格8元</t>
    <phoneticPr fontId="19" type="noConversion"/>
  </si>
  <si>
    <t>开关装饰贴</t>
    <phoneticPr fontId="19" type="noConversion"/>
  </si>
  <si>
    <t>布丁画艺旗舰店</t>
    <phoneticPr fontId="19" type="noConversion"/>
  </si>
  <si>
    <t>2017.9.6</t>
    <phoneticPr fontId="19" type="noConversion"/>
  </si>
  <si>
    <t>做旧款空白面板</t>
    <phoneticPr fontId="19" type="noConversion"/>
  </si>
  <si>
    <t>定制100*100*20</t>
    <phoneticPr fontId="19" type="noConversion"/>
  </si>
  <si>
    <t>双头白色餐厅吊灯</t>
    <phoneticPr fontId="19" type="noConversion"/>
  </si>
  <si>
    <t>定制，中间杆子70cm</t>
    <phoneticPr fontId="19" type="noConversion"/>
  </si>
  <si>
    <t>2017.9.8</t>
    <phoneticPr fontId="19" type="noConversion"/>
  </si>
  <si>
    <t>灯具安装费</t>
    <phoneticPr fontId="19" type="noConversion"/>
  </si>
  <si>
    <t>大灯50元 ，小灯10元</t>
    <phoneticPr fontId="19" type="noConversion"/>
  </si>
  <si>
    <t>膨胀螺丝 挂钩</t>
    <phoneticPr fontId="19" type="noConversion"/>
  </si>
  <si>
    <t>2017.9.11</t>
    <phoneticPr fontId="19" type="noConversion"/>
  </si>
  <si>
    <t>木门尾款</t>
    <phoneticPr fontId="19" type="noConversion"/>
  </si>
  <si>
    <t>2017.9.12</t>
    <phoneticPr fontId="19" type="noConversion"/>
  </si>
  <si>
    <t>踢脚线补充七米</t>
    <phoneticPr fontId="19" type="noConversion"/>
  </si>
  <si>
    <t>圣丰木业网销部 </t>
    <phoneticPr fontId="19" type="noConversion"/>
  </si>
  <si>
    <t>2017.9.19</t>
    <phoneticPr fontId="19" type="noConversion"/>
  </si>
  <si>
    <t>油烟机燃气灶和洗碗机运费</t>
    <phoneticPr fontId="19" type="noConversion"/>
  </si>
  <si>
    <t>货拉拉</t>
    <phoneticPr fontId="19" type="noConversion"/>
  </si>
  <si>
    <t>日本东芝玻璃胶</t>
    <phoneticPr fontId="19" type="noConversion"/>
  </si>
  <si>
    <t>家勋家居专营店</t>
  </si>
  <si>
    <t>麻绳60米</t>
    <phoneticPr fontId="19" type="noConversion"/>
  </si>
  <si>
    <t>14mm直径</t>
    <phoneticPr fontId="19" type="noConversion"/>
  </si>
  <si>
    <t>透明开关贴</t>
    <phoneticPr fontId="19" type="noConversion"/>
  </si>
  <si>
    <t>窗帘杆堵头</t>
    <phoneticPr fontId="19" type="noConversion"/>
  </si>
  <si>
    <t>窗帘杆支架</t>
    <phoneticPr fontId="19" type="noConversion"/>
  </si>
  <si>
    <t>黑色铁质支架</t>
    <phoneticPr fontId="19" type="noConversion"/>
  </si>
  <si>
    <t>浴帘杆</t>
    <phoneticPr fontId="19" type="noConversion"/>
  </si>
  <si>
    <t>一根</t>
    <phoneticPr fontId="19" type="noConversion"/>
  </si>
  <si>
    <t>浴帘挂钩</t>
    <phoneticPr fontId="19" type="noConversion"/>
  </si>
  <si>
    <t>12个</t>
    <phoneticPr fontId="19" type="noConversion"/>
  </si>
  <si>
    <t>2017.9.20</t>
    <phoneticPr fontId="19" type="noConversion"/>
  </si>
  <si>
    <t>衣帽间轨道</t>
    <phoneticPr fontId="19" type="noConversion"/>
  </si>
  <si>
    <t>2.21米</t>
    <phoneticPr fontId="19" type="noConversion"/>
  </si>
  <si>
    <t>淘宝：致家居生活馆</t>
    <phoneticPr fontId="19" type="noConversion"/>
  </si>
  <si>
    <t>总共6.89米，4个弯头</t>
    <phoneticPr fontId="19" type="noConversion"/>
  </si>
  <si>
    <t>2017.9.23</t>
    <phoneticPr fontId="19" type="noConversion"/>
  </si>
  <si>
    <t>E27螺口 暖白 13W</t>
    <phoneticPr fontId="19" type="noConversion"/>
  </si>
  <si>
    <t>philips乐尚家专卖店</t>
  </si>
  <si>
    <t>1个</t>
    <phoneticPr fontId="19" type="noConversion"/>
  </si>
  <si>
    <t>瓷白胶两个</t>
    <phoneticPr fontId="19" type="noConversion"/>
  </si>
  <si>
    <t>一个20</t>
    <phoneticPr fontId="19" type="noConversion"/>
  </si>
  <si>
    <t>踢脚线安装费用</t>
    <phoneticPr fontId="19" type="noConversion"/>
  </si>
  <si>
    <t>2017.9.25</t>
    <phoneticPr fontId="19" type="noConversion"/>
  </si>
  <si>
    <t>开关安装费用</t>
    <phoneticPr fontId="19" type="noConversion"/>
  </si>
  <si>
    <t>2019.9.26</t>
    <phoneticPr fontId="19" type="noConversion"/>
  </si>
  <si>
    <t>瓷砖贴</t>
    <phoneticPr fontId="19" type="noConversion"/>
  </si>
  <si>
    <t>浪漫满屋官方旗舰店</t>
    <phoneticPr fontId="19" type="noConversion"/>
  </si>
  <si>
    <t>2019.9.27</t>
    <phoneticPr fontId="19" type="noConversion"/>
  </si>
  <si>
    <t>卫浴大咖秀</t>
    <phoneticPr fontId="19" type="noConversion"/>
  </si>
  <si>
    <t>次卧轨道</t>
    <phoneticPr fontId="19" type="noConversion"/>
  </si>
  <si>
    <t>淘宝：北京玛斯顿窗饰</t>
    <phoneticPr fontId="19" type="noConversion"/>
  </si>
  <si>
    <t>次卧高度太低，重新购买！</t>
    <phoneticPr fontId="19" type="noConversion"/>
  </si>
  <si>
    <t>2017.10.2</t>
    <phoneticPr fontId="19" type="noConversion"/>
  </si>
  <si>
    <t>置物架免打孔</t>
    <phoneticPr fontId="19" type="noConversion"/>
  </si>
  <si>
    <t>淘宝：dehub旗舰店</t>
    <phoneticPr fontId="19" type="noConversion"/>
  </si>
  <si>
    <t>2017.10.6</t>
    <phoneticPr fontId="19" type="noConversion"/>
  </si>
  <si>
    <t>书房百叶窗</t>
    <phoneticPr fontId="19" type="noConversion"/>
  </si>
  <si>
    <t>2017.10.7</t>
    <phoneticPr fontId="19" type="noConversion"/>
  </si>
  <si>
    <t>淘宝：venetia梵叶旗舰店</t>
    <phoneticPr fontId="19" type="noConversion"/>
  </si>
  <si>
    <t>餐桌</t>
    <phoneticPr fontId="19" type="noConversion"/>
  </si>
  <si>
    <t>淘宝：美好生活家具定制</t>
    <phoneticPr fontId="19" type="noConversion"/>
  </si>
  <si>
    <t>12期免息</t>
    <phoneticPr fontId="19" type="noConversion"/>
  </si>
  <si>
    <t>2017.10.16</t>
    <phoneticPr fontId="19" type="noConversion"/>
  </si>
  <si>
    <t>百灵储物柜（鞋柜）</t>
    <phoneticPr fontId="19" type="noConversion"/>
  </si>
  <si>
    <t>济南宜家</t>
    <phoneticPr fontId="19" type="noConversion"/>
  </si>
  <si>
    <t>汉尼斯电视柜</t>
    <phoneticPr fontId="19" type="noConversion"/>
  </si>
  <si>
    <t>芬托挂杆</t>
    <phoneticPr fontId="19" type="noConversion"/>
  </si>
  <si>
    <t>1.8米</t>
    <phoneticPr fontId="19" type="noConversion"/>
  </si>
  <si>
    <t>埃克比汉尼斯隔板</t>
    <phoneticPr fontId="19" type="noConversion"/>
  </si>
  <si>
    <t>夫洛亚厨房推车</t>
    <phoneticPr fontId="19" type="noConversion"/>
  </si>
  <si>
    <t>埃克比斯多迪托架</t>
    <phoneticPr fontId="19" type="noConversion"/>
  </si>
  <si>
    <t>4个，每个3.5</t>
    <phoneticPr fontId="19" type="noConversion"/>
  </si>
  <si>
    <t>餐桌椅</t>
    <phoneticPr fontId="19" type="noConversion"/>
  </si>
  <si>
    <t>尚品小宅生活馆</t>
    <phoneticPr fontId="19" type="noConversion"/>
  </si>
  <si>
    <t>2017.10.19</t>
    <phoneticPr fontId="19" type="noConversion"/>
  </si>
  <si>
    <t>窗纱</t>
    <phoneticPr fontId="19" type="noConversion"/>
  </si>
  <si>
    <t>阳台和主卧的两个</t>
    <phoneticPr fontId="19" type="noConversion"/>
  </si>
  <si>
    <t>鞋柜松木板</t>
    <phoneticPr fontId="19" type="noConversion"/>
  </si>
  <si>
    <t>淘宝：俊泽家居</t>
    <phoneticPr fontId="19" type="noConversion"/>
  </si>
  <si>
    <t>43*80cm</t>
    <phoneticPr fontId="19" type="noConversion"/>
  </si>
  <si>
    <t>麻绳14mm</t>
    <phoneticPr fontId="19" type="noConversion"/>
  </si>
  <si>
    <t>50m</t>
    <phoneticPr fontId="19" type="noConversion"/>
  </si>
  <si>
    <t>桌子脚垫</t>
    <phoneticPr fontId="19" type="noConversion"/>
  </si>
  <si>
    <t xml:space="preserve">淘宝： 爱美家居家生活馆 </t>
    <phoneticPr fontId="19" type="noConversion"/>
  </si>
  <si>
    <t>24个包邮</t>
    <phoneticPr fontId="19" type="noConversion"/>
  </si>
  <si>
    <t>2017.10.21</t>
    <phoneticPr fontId="19" type="noConversion"/>
  </si>
  <si>
    <t>浴帘</t>
    <phoneticPr fontId="19" type="noConversion"/>
  </si>
  <si>
    <t>淘宝：良栖</t>
    <phoneticPr fontId="19" type="noConversion"/>
  </si>
  <si>
    <t>180*200</t>
    <phoneticPr fontId="19" type="noConversion"/>
  </si>
  <si>
    <t>2017.10.23</t>
    <phoneticPr fontId="19" type="noConversion"/>
  </si>
  <si>
    <t>阳台窗帘</t>
    <phoneticPr fontId="19" type="noConversion"/>
  </si>
  <si>
    <t>淘宝：朴素生活</t>
    <phoneticPr fontId="19" type="noConversion"/>
  </si>
  <si>
    <t>2.5米宽2.35米高，两片，挂钩</t>
    <phoneticPr fontId="19" type="noConversion"/>
  </si>
  <si>
    <t>2017.10.24</t>
  </si>
  <si>
    <t>两个，每个319元。次卧、书房吸顶灯</t>
    <phoneticPr fontId="19" type="noConversion"/>
  </si>
  <si>
    <t>2017.10.28</t>
    <phoneticPr fontId="19" type="noConversion"/>
  </si>
  <si>
    <t>下水器变径转换接头</t>
    <phoneticPr fontId="19" type="noConversion"/>
  </si>
  <si>
    <t>淘宝：创世纪卫浴建材商城</t>
    <phoneticPr fontId="19" type="noConversion"/>
  </si>
  <si>
    <t>56mm转46mm</t>
    <phoneticPr fontId="19" type="noConversion"/>
  </si>
  <si>
    <t>灯泡</t>
    <phoneticPr fontId="19" type="noConversion"/>
  </si>
  <si>
    <t>淘宝：口碑照明</t>
    <phoneticPr fontId="19" type="noConversion"/>
  </si>
  <si>
    <t>5W暖白色龙珠灯泡 餐厅灯</t>
    <phoneticPr fontId="19" type="noConversion"/>
  </si>
  <si>
    <t>2017.10.30</t>
    <phoneticPr fontId="19" type="noConversion"/>
  </si>
  <si>
    <t>厨房水槽下水器</t>
    <phoneticPr fontId="19" type="noConversion"/>
  </si>
  <si>
    <t>舒美特官方旗舰店</t>
    <phoneticPr fontId="19" type="noConversion"/>
  </si>
  <si>
    <t>原来的坏了，只能更换一个了。</t>
    <phoneticPr fontId="19" type="noConversion"/>
  </si>
  <si>
    <t>燃气阀门、燃气管</t>
    <phoneticPr fontId="19" type="noConversion"/>
  </si>
  <si>
    <t>淘宝：特路家居专卖店</t>
    <phoneticPr fontId="19" type="noConversion"/>
  </si>
  <si>
    <t>外丝双联燃气阀等</t>
    <phoneticPr fontId="19" type="noConversion"/>
  </si>
  <si>
    <t>其中PVC燃气管推掉</t>
    <phoneticPr fontId="19" type="noConversion"/>
  </si>
  <si>
    <t>2017.10.31</t>
  </si>
  <si>
    <t>油烟机安装费</t>
    <phoneticPr fontId="19" type="noConversion"/>
  </si>
  <si>
    <t>2017.10.31</t>
    <phoneticPr fontId="19" type="noConversion"/>
  </si>
  <si>
    <t>角阀遮盖</t>
    <phoneticPr fontId="19" type="noConversion"/>
  </si>
  <si>
    <t>2017.11.2</t>
    <phoneticPr fontId="19" type="noConversion"/>
  </si>
  <si>
    <t>不锈钢燃气管+两个角阀</t>
    <phoneticPr fontId="19" type="noConversion"/>
  </si>
  <si>
    <t>京东：水传芳厨卫旗舰店</t>
    <phoneticPr fontId="19" type="noConversion"/>
  </si>
  <si>
    <t>灯具、窗帘安装人工费</t>
    <phoneticPr fontId="19" type="noConversion"/>
  </si>
  <si>
    <t>2017.11.6</t>
    <phoneticPr fontId="19" type="noConversion"/>
  </si>
  <si>
    <t>1米插口对插口</t>
    <phoneticPr fontId="19" type="noConversion"/>
  </si>
  <si>
    <t>补墙腻子</t>
    <phoneticPr fontId="19" type="noConversion"/>
  </si>
  <si>
    <t>淘宝：居日天旗舰店</t>
    <phoneticPr fontId="19" type="noConversion"/>
  </si>
  <si>
    <t>2017.11.7</t>
  </si>
  <si>
    <t>次卧、衣帽间帘子</t>
    <phoneticPr fontId="19" type="noConversion"/>
  </si>
  <si>
    <t>小不懂买的</t>
    <phoneticPr fontId="19" type="noConversion"/>
  </si>
  <si>
    <t>合计</t>
    <phoneticPr fontId="19" type="noConversion"/>
  </si>
  <si>
    <t>日期</t>
    <phoneticPr fontId="19" type="noConversion"/>
  </si>
  <si>
    <t>购买来源</t>
    <phoneticPr fontId="19" type="noConversion"/>
  </si>
  <si>
    <t>2017.3.27</t>
    <phoneticPr fontId="19" type="noConversion"/>
  </si>
  <si>
    <t>潜水艇黑色花洒</t>
    <phoneticPr fontId="19" type="noConversion"/>
  </si>
  <si>
    <t>天猫</t>
    <phoneticPr fontId="19" type="noConversion"/>
  </si>
  <si>
    <t>西门子86暗盒</t>
    <phoneticPr fontId="19" type="noConversion"/>
  </si>
  <si>
    <t>西门子开关防水盒</t>
    <phoneticPr fontId="19" type="noConversion"/>
  </si>
  <si>
    <t>西门子10A五孔插座</t>
    <phoneticPr fontId="19" type="noConversion"/>
  </si>
  <si>
    <t>西门子单开单控（带荧光）开关</t>
    <phoneticPr fontId="19" type="noConversion"/>
  </si>
  <si>
    <t>2017.3.29</t>
    <phoneticPr fontId="19" type="noConversion"/>
  </si>
  <si>
    <t>西门子单开双控（带荧光）开关</t>
    <phoneticPr fontId="19" type="noConversion"/>
  </si>
  <si>
    <t>2017.3.29</t>
    <phoneticPr fontId="19" type="noConversion"/>
  </si>
  <si>
    <t>西门子10A五孔插座带开关</t>
    <phoneticPr fontId="19" type="noConversion"/>
  </si>
  <si>
    <t>总计651.58</t>
    <phoneticPr fontId="19" type="noConversion"/>
  </si>
  <si>
    <t>京东599-30，优惠30</t>
    <phoneticPr fontId="19" type="noConversion"/>
  </si>
  <si>
    <t>秋叶原HDMI高清线10米（2.0）</t>
    <phoneticPr fontId="19" type="noConversion"/>
  </si>
  <si>
    <t>秋叶原200芯10米音箱线</t>
    <phoneticPr fontId="19" type="noConversion"/>
  </si>
  <si>
    <t>四开双控/三开双控各一个</t>
    <phoneticPr fontId="19" type="noConversion"/>
  </si>
  <si>
    <t>灭火器2KG</t>
    <phoneticPr fontId="19" type="noConversion"/>
  </si>
  <si>
    <t>2017.4.7</t>
    <phoneticPr fontId="19" type="noConversion"/>
  </si>
  <si>
    <t>激光测距仪</t>
    <phoneticPr fontId="19" type="noConversion"/>
  </si>
  <si>
    <t>塑料水龙头</t>
    <phoneticPr fontId="19" type="noConversion"/>
  </si>
  <si>
    <t>2017.4.10</t>
    <phoneticPr fontId="19" type="noConversion"/>
  </si>
  <si>
    <t>牛元防水20KG</t>
    <phoneticPr fontId="19" type="noConversion"/>
  </si>
  <si>
    <t>装修袋子</t>
    <phoneticPr fontId="19" type="noConversion"/>
  </si>
  <si>
    <t>寰宇之星电线</t>
    <phoneticPr fontId="19" type="noConversion"/>
  </si>
  <si>
    <t>能率13L燃气热水器</t>
    <phoneticPr fontId="19" type="noConversion"/>
  </si>
  <si>
    <t>京东</t>
    <phoneticPr fontId="19" type="noConversion"/>
  </si>
  <si>
    <t>老板油烟机燃气灶套装</t>
    <phoneticPr fontId="19" type="noConversion"/>
  </si>
  <si>
    <t>两个合页一个门吸、黑色</t>
    <phoneticPr fontId="19" type="noConversion"/>
  </si>
  <si>
    <t>2017.4.12</t>
    <phoneticPr fontId="19" type="noConversion"/>
  </si>
  <si>
    <t>砸墙人工费</t>
    <phoneticPr fontId="19" type="noConversion"/>
  </si>
  <si>
    <t>现金</t>
    <phoneticPr fontId="19" type="noConversion"/>
  </si>
  <si>
    <t>浴室水龙头阿萨斯</t>
    <phoneticPr fontId="19" type="noConversion"/>
  </si>
  <si>
    <t>厨房冷热水纯净水龙头</t>
    <phoneticPr fontId="19" type="noConversion"/>
  </si>
  <si>
    <t>舒美特水槽单槽</t>
    <phoneticPr fontId="19" type="noConversion"/>
  </si>
  <si>
    <t>临时小便池</t>
    <phoneticPr fontId="19" type="noConversion"/>
  </si>
  <si>
    <t>2017.4.13</t>
    <phoneticPr fontId="19" type="noConversion"/>
  </si>
  <si>
    <t>路边小店</t>
    <phoneticPr fontId="19" type="noConversion"/>
  </si>
  <si>
    <t>2017.4.15</t>
    <phoneticPr fontId="19" type="noConversion"/>
  </si>
  <si>
    <t>苏宁易购</t>
    <phoneticPr fontId="19" type="noConversion"/>
  </si>
  <si>
    <t>2017.4.15</t>
    <phoneticPr fontId="19" type="noConversion"/>
  </si>
  <si>
    <t>北欧门锁三件</t>
    <phoneticPr fontId="19" type="noConversion"/>
  </si>
  <si>
    <t>淘宝</t>
    <phoneticPr fontId="19" type="noConversion"/>
  </si>
  <si>
    <t>德力西店</t>
    <phoneticPr fontId="19" type="noConversion"/>
  </si>
  <si>
    <t>25口径PVC管</t>
    <phoneticPr fontId="19" type="noConversion"/>
  </si>
  <si>
    <t>8米</t>
    <phoneticPr fontId="19" type="noConversion"/>
  </si>
  <si>
    <t>162一平，优惠后折151一平</t>
    <phoneticPr fontId="19" type="noConversion"/>
  </si>
  <si>
    <t>铜铝复合暖气片 25柱</t>
    <phoneticPr fontId="19" type="noConversion"/>
  </si>
  <si>
    <t>格瑞斯</t>
    <phoneticPr fontId="19" type="noConversion"/>
  </si>
  <si>
    <t>暖气片阀门 全铜</t>
    <phoneticPr fontId="19" type="noConversion"/>
  </si>
  <si>
    <t xml:space="preserve">2017.4.25 </t>
    <phoneticPr fontId="19" type="noConversion"/>
  </si>
  <si>
    <t>25mm 弯头 直通</t>
    <phoneticPr fontId="19" type="noConversion"/>
  </si>
  <si>
    <t>2017.5.9</t>
    <phoneticPr fontId="19" type="noConversion"/>
  </si>
  <si>
    <t>小马哥</t>
    <phoneticPr fontId="19" type="noConversion"/>
  </si>
  <si>
    <t>2017.5.19</t>
    <phoneticPr fontId="19" type="noConversion"/>
  </si>
  <si>
    <t>人工费辅料费</t>
    <phoneticPr fontId="19" type="noConversion"/>
  </si>
  <si>
    <t>2017.6.11</t>
    <phoneticPr fontId="19" type="noConversion"/>
  </si>
  <si>
    <t>潜水艇天猫旗舰店</t>
    <phoneticPr fontId="19" type="noConversion"/>
  </si>
  <si>
    <t>中宇冷热角阀</t>
    <phoneticPr fontId="19" type="noConversion"/>
  </si>
  <si>
    <t>九牧马桶进水管</t>
    <phoneticPr fontId="19" type="noConversion"/>
  </si>
  <si>
    <t>淘宝</t>
    <phoneticPr fontId="19" type="noConversion"/>
  </si>
  <si>
    <t>40厘米</t>
    <phoneticPr fontId="19" type="noConversion"/>
  </si>
  <si>
    <t>2017.6.20</t>
    <phoneticPr fontId="19" type="noConversion"/>
  </si>
  <si>
    <t>厨房小白砖</t>
    <phoneticPr fontId="19" type="noConversion"/>
  </si>
  <si>
    <t>厨房、阳台水泥灰地砖</t>
    <phoneticPr fontId="19" type="noConversion"/>
  </si>
  <si>
    <t>朱陈建筑城</t>
    <phoneticPr fontId="19" type="noConversion"/>
  </si>
  <si>
    <t>阳台大理石还有运费</t>
    <phoneticPr fontId="19" type="noConversion"/>
  </si>
  <si>
    <t>80*80 通体大理石</t>
    <phoneticPr fontId="19" type="noConversion"/>
  </si>
  <si>
    <t>汉高百德墙面剂</t>
    <phoneticPr fontId="19" type="noConversion"/>
  </si>
  <si>
    <t>卫生间小花砖</t>
    <phoneticPr fontId="19" type="noConversion"/>
  </si>
  <si>
    <t>陶瓷市场</t>
    <phoneticPr fontId="19" type="noConversion"/>
  </si>
  <si>
    <t>水电改造补充、打孔</t>
    <phoneticPr fontId="19" type="noConversion"/>
  </si>
  <si>
    <t>人工费用</t>
    <phoneticPr fontId="19" type="noConversion"/>
  </si>
  <si>
    <t>潜水艇喷枪</t>
    <phoneticPr fontId="19" type="noConversion"/>
  </si>
  <si>
    <t>淘宝第三方店</t>
    <phoneticPr fontId="19" type="noConversion"/>
  </si>
  <si>
    <t>3米灰色管，一进两出</t>
    <phoneticPr fontId="19" type="noConversion"/>
  </si>
  <si>
    <t>潜水艇地漏三通塑料</t>
    <phoneticPr fontId="19" type="noConversion"/>
  </si>
  <si>
    <t>2017.6.24</t>
    <phoneticPr fontId="19" type="noConversion"/>
  </si>
  <si>
    <t>潜水艇烟道逆止阀</t>
    <phoneticPr fontId="19" type="noConversion"/>
  </si>
  <si>
    <t>苏宁易购潜水艇</t>
    <phoneticPr fontId="19" type="noConversion"/>
  </si>
  <si>
    <t>2017.6.26</t>
    <phoneticPr fontId="19" type="noConversion"/>
  </si>
  <si>
    <t>30袋水泥、300袋沙、120块砖</t>
    <phoneticPr fontId="19" type="noConversion"/>
  </si>
  <si>
    <t>美巢防水腻子粉</t>
    <phoneticPr fontId="19" type="noConversion"/>
  </si>
  <si>
    <t>美巢授权店</t>
    <phoneticPr fontId="19" type="noConversion"/>
  </si>
  <si>
    <t>顺丰到付50元运费</t>
    <phoneticPr fontId="19" type="noConversion"/>
  </si>
  <si>
    <t>小白砖补充</t>
    <phoneticPr fontId="19" type="noConversion"/>
  </si>
  <si>
    <t>两箱亚光</t>
    <phoneticPr fontId="19" type="noConversion"/>
  </si>
  <si>
    <t>立邦滚子和刷子</t>
    <phoneticPr fontId="19" type="noConversion"/>
  </si>
  <si>
    <t>30*30砖 一平25 找平10元一平 包含三个立柱</t>
    <phoneticPr fontId="19" type="noConversion"/>
  </si>
  <si>
    <t>分线器</t>
    <phoneticPr fontId="19" type="noConversion"/>
  </si>
  <si>
    <t>淘宝wago店</t>
    <phoneticPr fontId="19" type="noConversion"/>
  </si>
  <si>
    <t>燃气热水器全铜角阀</t>
    <phoneticPr fontId="19" type="noConversion"/>
  </si>
  <si>
    <t>合页/45轨道/扣条</t>
    <phoneticPr fontId="19" type="noConversion"/>
  </si>
  <si>
    <t>850包安装</t>
    <phoneticPr fontId="19" type="noConversion"/>
  </si>
  <si>
    <t>2017.8.22</t>
    <phoneticPr fontId="19" type="noConversion"/>
  </si>
  <si>
    <t>86防水盒</t>
    <phoneticPr fontId="19" type="noConversion"/>
  </si>
  <si>
    <t>乔斯3头吸顶灯</t>
    <phoneticPr fontId="19" type="noConversion"/>
  </si>
  <si>
    <t>美的灯泡</t>
    <phoneticPr fontId="19" type="noConversion"/>
  </si>
  <si>
    <t>磨砂贴纸</t>
    <phoneticPr fontId="19" type="noConversion"/>
  </si>
  <si>
    <t>3.9一个</t>
    <phoneticPr fontId="19" type="noConversion"/>
  </si>
  <si>
    <t> 淘宝：一诺绳网 共创辉煌</t>
    <phoneticPr fontId="19" type="noConversion"/>
  </si>
  <si>
    <t>淘宝：深秀窗帘辅料 </t>
    <phoneticPr fontId="19" type="noConversion"/>
  </si>
  <si>
    <t>主卧、次卧窗帘轨道</t>
    <phoneticPr fontId="19" type="noConversion"/>
  </si>
  <si>
    <t>防臭内芯</t>
    <phoneticPr fontId="19" type="noConversion"/>
  </si>
  <si>
    <t>2017.9.28</t>
    <phoneticPr fontId="19" type="noConversion"/>
  </si>
  <si>
    <t>衣帽间百叶窗</t>
    <phoneticPr fontId="19" type="noConversion"/>
  </si>
  <si>
    <t>芬托挂钩</t>
    <phoneticPr fontId="19" type="noConversion"/>
  </si>
  <si>
    <t>88元一个，总共4个</t>
    <phoneticPr fontId="19" type="noConversion"/>
  </si>
  <si>
    <t>淘宝：一诺绳网 共创辉煌</t>
    <phoneticPr fontId="19" type="noConversion"/>
  </si>
  <si>
    <t>燃气管</t>
    <phoneticPr fontId="19" type="noConversion"/>
  </si>
  <si>
    <t>热水器</t>
    <phoneticPr fontId="7" type="noConversion"/>
  </si>
  <si>
    <t>房屋位置</t>
    <phoneticPr fontId="7" type="noConversion"/>
  </si>
  <si>
    <t>装修项</t>
    <phoneticPr fontId="7" type="noConversion"/>
  </si>
  <si>
    <t>型号</t>
    <phoneticPr fontId="7" type="noConversion"/>
  </si>
  <si>
    <t>数量</t>
    <phoneticPr fontId="7" type="noConversion"/>
  </si>
  <si>
    <t>亚马逊</t>
    <phoneticPr fontId="7" type="noConversion"/>
  </si>
  <si>
    <t>厨房</t>
    <phoneticPr fontId="7" type="noConversion"/>
  </si>
  <si>
    <t>家电</t>
    <phoneticPr fontId="7" type="noConversion"/>
  </si>
  <si>
    <t>洗碗机</t>
    <phoneticPr fontId="7" type="noConversion"/>
  </si>
  <si>
    <t>天猫</t>
    <phoneticPr fontId="7" type="noConversion"/>
  </si>
  <si>
    <t>厨房</t>
    <phoneticPr fontId="7" type="noConversion"/>
  </si>
  <si>
    <t>交换机</t>
    <phoneticPr fontId="7" type="noConversion"/>
  </si>
  <si>
    <t>天猫</t>
    <phoneticPr fontId="7" type="noConversion"/>
  </si>
  <si>
    <t>客厅</t>
    <phoneticPr fontId="7" type="noConversion"/>
  </si>
  <si>
    <t>垃圾处理器</t>
    <phoneticPr fontId="7" type="noConversion"/>
  </si>
  <si>
    <t>京东</t>
    <phoneticPr fontId="7" type="noConversion"/>
  </si>
  <si>
    <t>厨房</t>
    <phoneticPr fontId="7" type="noConversion"/>
  </si>
  <si>
    <t>杂项</t>
    <phoneticPr fontId="7" type="noConversion"/>
  </si>
  <si>
    <t>交房缴费</t>
    <phoneticPr fontId="7" type="noConversion"/>
  </si>
  <si>
    <t xml:space="preserve">贝克巴斯（BECBAS）DM500 </t>
    <phoneticPr fontId="7" type="noConversion"/>
  </si>
  <si>
    <t>西门子 SN23E832TI 13套</t>
    <phoneticPr fontId="7" type="noConversion"/>
  </si>
  <si>
    <t xml:space="preserve"> NETGEAR网件GS108E v3</t>
    <phoneticPr fontId="7" type="noConversion"/>
  </si>
  <si>
    <t>秋叶原HDMI高清线10米（2.0）</t>
    <phoneticPr fontId="7" type="noConversion"/>
  </si>
  <si>
    <t>安普六类千兆网线</t>
    <phoneticPr fontId="7" type="noConversion"/>
  </si>
  <si>
    <t>秋叶原200芯10米音箱线</t>
    <phoneticPr fontId="7" type="noConversion"/>
  </si>
  <si>
    <t>其他</t>
    <phoneticPr fontId="7" type="noConversion"/>
  </si>
  <si>
    <t>米箱</t>
    <phoneticPr fontId="7" type="noConversion"/>
  </si>
  <si>
    <t>个</t>
    <phoneticPr fontId="7" type="noConversion"/>
  </si>
  <si>
    <t>京东</t>
    <phoneticPr fontId="7" type="noConversion"/>
  </si>
  <si>
    <t>林内Rinnai RUS-16E55CWNF 16L</t>
  </si>
  <si>
    <t>整体橱柜</t>
    <phoneticPr fontId="7" type="noConversion"/>
  </si>
  <si>
    <t>个</t>
    <phoneticPr fontId="7" type="noConversion"/>
  </si>
  <si>
    <t>个</t>
    <phoneticPr fontId="7" type="noConversion"/>
  </si>
  <si>
    <t>参考品牌型号</t>
    <phoneticPr fontId="7" type="noConversion"/>
  </si>
  <si>
    <t>子项</t>
    <phoneticPr fontId="7" type="noConversion"/>
  </si>
  <si>
    <t>橱柜拉篮</t>
    <phoneticPr fontId="7" type="noConversion"/>
  </si>
  <si>
    <t>橱柜调味拉篮</t>
    <phoneticPr fontId="7" type="noConversion"/>
  </si>
  <si>
    <t>悍高（HIGOLD）黑钻304 800柜体套装(配阻尼导轨)</t>
    <phoneticPr fontId="7" type="noConversion"/>
  </si>
  <si>
    <t>悍高（HIGOLD）黑钻304不锈钢厨房 带阻尼导轨 400柜体(带阻尼导轨)</t>
    <phoneticPr fontId="7" type="noConversion"/>
  </si>
  <si>
    <t>转角拉篮</t>
    <phoneticPr fontId="7" type="noConversion"/>
  </si>
  <si>
    <t>悍高（HIGOLD） 厨房橱柜180度转角拉篮 调味拉篮厨房置物架 线条篮(左右开门通用)</t>
    <phoneticPr fontId="7" type="noConversion"/>
  </si>
  <si>
    <t>米箱</t>
    <phoneticPr fontId="7" type="noConversion"/>
  </si>
  <si>
    <t>悍高（HIGOLD）日式米箱 米桶 厨房储物收纳配件 300柜体</t>
    <phoneticPr fontId="7" type="noConversion"/>
  </si>
  <si>
    <t>冰箱</t>
    <phoneticPr fontId="7" type="noConversion"/>
  </si>
  <si>
    <t>冰箱</t>
    <phoneticPr fontId="7" type="noConversion"/>
  </si>
  <si>
    <t>西门子（SIEMENS） 610升 变频风冷无霜 对开门冰箱 LED显示 速冷速冻（白色）BCD-610W(KA92NV02TI)</t>
    <phoneticPr fontId="7" type="noConversion"/>
  </si>
  <si>
    <t>已购买</t>
    <phoneticPr fontId="7" type="noConversion"/>
  </si>
  <si>
    <t>Y</t>
    <phoneticPr fontId="7" type="noConversion"/>
  </si>
  <si>
    <t>产品尺寸（深x宽x高）mm 714*912*1756
包装尺寸（深x宽x高）mm 790 x 980 x 1886</t>
    <phoneticPr fontId="7" type="noConversion"/>
  </si>
  <si>
    <t>长宽高 400*480*600 mm</t>
    <phoneticPr fontId="7" type="noConversion"/>
  </si>
  <si>
    <t>长宽高 22*39*48</t>
    <phoneticPr fontId="7" type="noConversion"/>
  </si>
  <si>
    <t>长宽高 800*500*600 mm</t>
    <phoneticPr fontId="7" type="noConversion"/>
  </si>
  <si>
    <t>西门子 SN23E832TI 全自动洗碗机除菌13套独立式</t>
    <phoneticPr fontId="7" type="noConversion"/>
  </si>
  <si>
    <t>个</t>
    <phoneticPr fontId="7" type="noConversion"/>
  </si>
  <si>
    <t>洗碗机</t>
    <phoneticPr fontId="7" type="noConversion"/>
  </si>
  <si>
    <t>Y</t>
    <phoneticPr fontId="7" type="noConversion"/>
  </si>
  <si>
    <t>热水器</t>
    <phoneticPr fontId="7" type="noConversion"/>
  </si>
  <si>
    <t>洗碗机</t>
    <phoneticPr fontId="7" type="noConversion"/>
  </si>
  <si>
    <t>汉斯格雅 飞雨240</t>
    <phoneticPr fontId="7" type="noConversion"/>
  </si>
  <si>
    <t>所有</t>
    <phoneticPr fontId="23" type="noConversion"/>
  </si>
  <si>
    <t>玄关</t>
    <phoneticPr fontId="23" type="noConversion"/>
  </si>
  <si>
    <t>厨房</t>
    <phoneticPr fontId="23" type="noConversion"/>
  </si>
  <si>
    <t>顶灯</t>
    <phoneticPr fontId="23" type="noConversion"/>
  </si>
  <si>
    <t>冰箱</t>
    <phoneticPr fontId="23" type="noConversion"/>
  </si>
  <si>
    <t>洗碗机</t>
    <phoneticPr fontId="23" type="noConversion"/>
  </si>
  <si>
    <t>抽油烟机</t>
    <phoneticPr fontId="23" type="noConversion"/>
  </si>
  <si>
    <t>热水器</t>
    <phoneticPr fontId="23" type="noConversion"/>
  </si>
  <si>
    <t>垃圾处理器</t>
    <phoneticPr fontId="23" type="noConversion"/>
  </si>
  <si>
    <t>位置</t>
    <phoneticPr fontId="23" type="noConversion"/>
  </si>
  <si>
    <t>顶部</t>
    <phoneticPr fontId="23" type="noConversion"/>
  </si>
  <si>
    <t>地上30公分</t>
    <phoneticPr fontId="23" type="noConversion"/>
  </si>
  <si>
    <t>墙面上部</t>
    <phoneticPr fontId="23" type="noConversion"/>
  </si>
  <si>
    <t>墙面上部</t>
    <phoneticPr fontId="23" type="noConversion"/>
  </si>
  <si>
    <t>水槽下</t>
    <phoneticPr fontId="23" type="noConversion"/>
  </si>
  <si>
    <t>台面</t>
    <phoneticPr fontId="23" type="noConversion"/>
  </si>
  <si>
    <t>感应灯</t>
    <phoneticPr fontId="23" type="noConversion"/>
  </si>
  <si>
    <t>卫生间</t>
    <phoneticPr fontId="23" type="noConversion"/>
  </si>
  <si>
    <t>镜灯</t>
    <phoneticPr fontId="23" type="noConversion"/>
  </si>
  <si>
    <t>智能马桶盖</t>
    <phoneticPr fontId="23" type="noConversion"/>
  </si>
  <si>
    <t>玄关柜中部感应灯</t>
    <phoneticPr fontId="23" type="noConversion"/>
  </si>
  <si>
    <t>顶部</t>
    <phoneticPr fontId="23" type="noConversion"/>
  </si>
  <si>
    <t>顶部</t>
    <phoneticPr fontId="23" type="noConversion"/>
  </si>
  <si>
    <t>地上30公分</t>
    <phoneticPr fontId="23" type="noConversion"/>
  </si>
  <si>
    <t>顶灯</t>
    <phoneticPr fontId="23" type="noConversion"/>
  </si>
  <si>
    <t>门灯</t>
    <phoneticPr fontId="23" type="noConversion"/>
  </si>
  <si>
    <t>光猫</t>
    <phoneticPr fontId="23" type="noConversion"/>
  </si>
  <si>
    <t>路由器</t>
    <phoneticPr fontId="23" type="noConversion"/>
  </si>
  <si>
    <t>水槽下</t>
    <phoneticPr fontId="23" type="noConversion"/>
  </si>
  <si>
    <t>浴霸</t>
    <phoneticPr fontId="23" type="noConversion"/>
  </si>
  <si>
    <t>排风扇</t>
    <phoneticPr fontId="23" type="noConversion"/>
  </si>
  <si>
    <t>顶部</t>
    <phoneticPr fontId="23" type="noConversion"/>
  </si>
  <si>
    <t>洗漱池下</t>
    <phoneticPr fontId="23" type="noConversion"/>
  </si>
  <si>
    <t>预留（吹风机/剃须刀）</t>
    <phoneticPr fontId="23" type="noConversion"/>
  </si>
  <si>
    <t>马桶旁</t>
    <phoneticPr fontId="23" type="noConversion"/>
  </si>
  <si>
    <t>洗漱池上</t>
    <phoneticPr fontId="23" type="noConversion"/>
  </si>
  <si>
    <t>顶部</t>
    <phoneticPr fontId="23" type="noConversion"/>
  </si>
  <si>
    <t>餐厅</t>
    <phoneticPr fontId="23" type="noConversion"/>
  </si>
  <si>
    <t>客厅</t>
    <phoneticPr fontId="23" type="noConversion"/>
  </si>
  <si>
    <t>主卧</t>
    <phoneticPr fontId="23" type="noConversion"/>
  </si>
  <si>
    <t>次卧</t>
    <phoneticPr fontId="23" type="noConversion"/>
  </si>
  <si>
    <t>阳台</t>
    <phoneticPr fontId="23" type="noConversion"/>
  </si>
  <si>
    <t>顶灯</t>
    <phoneticPr fontId="23" type="noConversion"/>
  </si>
  <si>
    <t>餐桌旁</t>
    <phoneticPr fontId="23" type="noConversion"/>
  </si>
  <si>
    <t>电脑</t>
    <phoneticPr fontId="23" type="noConversion"/>
  </si>
  <si>
    <t>显示器</t>
    <phoneticPr fontId="23" type="noConversion"/>
  </si>
  <si>
    <t>餐厅预留</t>
    <phoneticPr fontId="23" type="noConversion"/>
  </si>
  <si>
    <t>电脑桌预留</t>
    <phoneticPr fontId="23" type="noConversion"/>
  </si>
  <si>
    <t>电脑桌旁</t>
    <phoneticPr fontId="23" type="noConversion"/>
  </si>
  <si>
    <t>顶灯</t>
    <phoneticPr fontId="23" type="noConversion"/>
  </si>
  <si>
    <t>顶部（主，次）</t>
    <phoneticPr fontId="23" type="noConversion"/>
  </si>
  <si>
    <t>电视</t>
    <phoneticPr fontId="23" type="noConversion"/>
  </si>
  <si>
    <t>NAS</t>
    <phoneticPr fontId="23" type="noConversion"/>
  </si>
  <si>
    <t>交换机</t>
    <phoneticPr fontId="23" type="noConversion"/>
  </si>
  <si>
    <t>玄关柜</t>
    <phoneticPr fontId="23" type="noConversion"/>
  </si>
  <si>
    <t>功放</t>
    <phoneticPr fontId="23" type="noConversion"/>
  </si>
  <si>
    <t>电视地柜</t>
    <phoneticPr fontId="23" type="noConversion"/>
  </si>
  <si>
    <t>网络盒子</t>
    <phoneticPr fontId="23" type="noConversion"/>
  </si>
  <si>
    <t>机顶盒</t>
    <phoneticPr fontId="23" type="noConversion"/>
  </si>
  <si>
    <t>音响左右中</t>
    <phoneticPr fontId="23" type="noConversion"/>
  </si>
  <si>
    <t>幕布</t>
    <phoneticPr fontId="23" type="noConversion"/>
  </si>
  <si>
    <t>预留</t>
    <phoneticPr fontId="23" type="noConversion"/>
  </si>
  <si>
    <t>预留</t>
    <phoneticPr fontId="23" type="noConversion"/>
  </si>
  <si>
    <t>卧室灯</t>
    <phoneticPr fontId="23" type="noConversion"/>
  </si>
  <si>
    <t>顶部</t>
    <phoneticPr fontId="23" type="noConversion"/>
  </si>
  <si>
    <t>床头灯</t>
    <phoneticPr fontId="23" type="noConversion"/>
  </si>
  <si>
    <t>床头</t>
    <phoneticPr fontId="23" type="noConversion"/>
  </si>
  <si>
    <t>台面</t>
    <phoneticPr fontId="23" type="noConversion"/>
  </si>
  <si>
    <t>沙发后墙</t>
    <phoneticPr fontId="23" type="noConversion"/>
  </si>
  <si>
    <t>沙发插座</t>
    <phoneticPr fontId="23" type="noConversion"/>
  </si>
  <si>
    <t>扫地机器人</t>
    <phoneticPr fontId="23" type="noConversion"/>
  </si>
  <si>
    <t>沙发旁</t>
    <phoneticPr fontId="23" type="noConversion"/>
  </si>
  <si>
    <t>墙角</t>
    <phoneticPr fontId="23" type="noConversion"/>
  </si>
  <si>
    <t>投影仪</t>
    <phoneticPr fontId="23" type="noConversion"/>
  </si>
  <si>
    <t>墙中上</t>
    <phoneticPr fontId="23" type="noConversion"/>
  </si>
  <si>
    <t>音响左后</t>
    <phoneticPr fontId="23" type="noConversion"/>
  </si>
  <si>
    <t>沙发墙中上</t>
    <phoneticPr fontId="23" type="noConversion"/>
  </si>
  <si>
    <t>音响右后</t>
    <phoneticPr fontId="23" type="noConversion"/>
  </si>
  <si>
    <t>沙发墙中上</t>
    <phoneticPr fontId="23" type="noConversion"/>
  </si>
  <si>
    <t>暖黄光（2000-2700k）--适合用在卧室、客厅</t>
  </si>
  <si>
    <t>暖白光（2700k）--适合用在厨房</t>
  </si>
  <si>
    <t>白光（2700-3000k）--适合用在工作区、书房</t>
  </si>
  <si>
    <t>电饭煲、豆浆机、面包机等</t>
    <phoneticPr fontId="23" type="noConversion"/>
  </si>
  <si>
    <t>洗衣机</t>
    <phoneticPr fontId="23" type="noConversion"/>
  </si>
  <si>
    <t>床头灯</t>
    <phoneticPr fontId="23" type="noConversion"/>
  </si>
  <si>
    <t>床头插座</t>
    <phoneticPr fontId="23" type="noConversion"/>
  </si>
  <si>
    <t>空调</t>
    <phoneticPr fontId="23" type="noConversion"/>
  </si>
  <si>
    <t>空调</t>
    <phoneticPr fontId="23" type="noConversion"/>
  </si>
  <si>
    <t>预留</t>
    <phoneticPr fontId="23" type="noConversion"/>
  </si>
  <si>
    <t>床头插座</t>
    <phoneticPr fontId="23" type="noConversion"/>
  </si>
  <si>
    <t>预留插座</t>
    <phoneticPr fontId="23" type="noConversion"/>
  </si>
  <si>
    <t>客厅总费用</t>
    <phoneticPr fontId="23" type="noConversion"/>
  </si>
  <si>
    <t>80*80：15（次卧4*4）+38（进门+客厅+阳台）32（主卧）=85</t>
    <phoneticPr fontId="7" type="noConversion"/>
  </si>
  <si>
    <t>个</t>
    <phoneticPr fontId="7" type="noConversion"/>
  </si>
  <si>
    <t>个</t>
    <phoneticPr fontId="7" type="noConversion"/>
  </si>
  <si>
    <t>30*60：56（卫南北两面）+24（卫东西俩面）+39（卫干三面）=119</t>
    <phoneticPr fontId="7" type="noConversion"/>
  </si>
  <si>
    <t>30*30： 60（卫生间干湿）</t>
    <phoneticPr fontId="7" type="noConversion"/>
  </si>
  <si>
    <t>80*80：15（次卧4*4）+32（主卧）=47</t>
    <phoneticPr fontId="7" type="noConversion"/>
  </si>
  <si>
    <t>涂料（底漆+面漆）</t>
    <phoneticPr fontId="7" type="noConversion"/>
  </si>
  <si>
    <t>个</t>
    <phoneticPr fontId="7" type="noConversion"/>
  </si>
  <si>
    <t>L</t>
    <phoneticPr fontId="7" type="noConversion"/>
  </si>
  <si>
    <t>地转</t>
    <phoneticPr fontId="7" type="noConversion"/>
  </si>
  <si>
    <t>30*60：60（承重墙）+50（非承重）+26（厨西墙）+18（厨房烟道）+11（厨门墙）=165</t>
  </si>
  <si>
    <t>30*30：84（厨房地转）</t>
    <phoneticPr fontId="7" type="noConversion"/>
  </si>
  <si>
    <t xml:space="preserve">80*80：15（次卧4*4）+38（进门+客厅+阳台）32（主卧）
30*30：84（厨房地转）+ 60（卫生间干湿）
30*60：60（承重墙）+50（非承重）+26（厨西墙）+18（厨房烟道）+11（厨门墙）=165
30*60：56（卫南北两面）+24（卫东西俩面）+39（卫干三面）
</t>
    <phoneticPr fontId="7" type="noConversion"/>
  </si>
  <si>
    <t>苏宁易购择木宜居家居旗舰店</t>
    <phoneticPr fontId="7" type="noConversion"/>
  </si>
  <si>
    <t>择木宜居 现代简约实木腿餐桌椅子组合家用小户型长方形餐桌饭桌 深胡桃色餐桌+4张黑色皮面椅子
https://product.suning.com/0070068275/690791074.html?utm_source=union&amp;utm_medium=14&amp;utm_campaign=02a0ea2b-abe5-4660-9aa6-72412ffa4ae9</t>
    <phoneticPr fontId="7" type="noConversion"/>
  </si>
  <si>
    <t>客厅立柱空调</t>
    <phoneticPr fontId="23" type="noConversion"/>
  </si>
  <si>
    <t>厨房挂件</t>
    <phoneticPr fontId="7" type="noConversion"/>
  </si>
  <si>
    <t>卡贝（Cobbe）厨房挂件太空铝置物架壁挂刀架厨卫五金套装</t>
    <phoneticPr fontId="7" type="noConversion"/>
  </si>
  <si>
    <t>京东</t>
    <phoneticPr fontId="7" type="noConversion"/>
  </si>
  <si>
    <t>林内Rinnai RUS-16E55CWNF 16L</t>
    <phoneticPr fontId="7" type="noConversion"/>
  </si>
  <si>
    <t>择木宜居 餐桌实木餐桌椅组合饭桌 北欧餐桌 一桌四椅 深胡桃色黑色皮面(供应商直送)</t>
    <phoneticPr fontId="7" type="noConversion"/>
  </si>
  <si>
    <t>餐桌</t>
    <phoneticPr fontId="7" type="noConversion"/>
  </si>
  <si>
    <t>苏宁/亚马逊</t>
    <phoneticPr fontId="7" type="noConversion"/>
  </si>
  <si>
    <t>餐厅</t>
    <phoneticPr fontId="7" type="noConversion"/>
  </si>
  <si>
    <t>家具</t>
    <phoneticPr fontId="7" type="noConversion"/>
  </si>
  <si>
    <t>客厅吸顶灯</t>
    <phoneticPr fontId="23" type="noConversion"/>
  </si>
  <si>
    <t>玄关和客厅开关是双控</t>
    <phoneticPr fontId="23" type="noConversion"/>
  </si>
  <si>
    <t>中央净水</t>
    <phoneticPr fontId="23" type="noConversion"/>
  </si>
  <si>
    <t>橱柜</t>
    <phoneticPr fontId="23" type="noConversion"/>
  </si>
  <si>
    <t>净水步骤2</t>
    <phoneticPr fontId="23" type="noConversion"/>
  </si>
  <si>
    <t>软水机</t>
    <phoneticPr fontId="23" type="noConversion"/>
  </si>
  <si>
    <t>橱柜</t>
    <phoneticPr fontId="23" type="noConversion"/>
  </si>
  <si>
    <t>净水步骤3</t>
    <phoneticPr fontId="23" type="noConversion"/>
  </si>
  <si>
    <t>RO反渗直饮</t>
    <phoneticPr fontId="23" type="noConversion"/>
  </si>
  <si>
    <t>三孔插座</t>
    <phoneticPr fontId="23" type="noConversion"/>
  </si>
  <si>
    <t>三孔带开关</t>
    <phoneticPr fontId="23" type="noConversion"/>
  </si>
  <si>
    <t>烤箱</t>
    <phoneticPr fontId="23" type="noConversion"/>
  </si>
  <si>
    <t>三孔插座</t>
    <phoneticPr fontId="23" type="noConversion"/>
  </si>
  <si>
    <t>整体柜</t>
    <phoneticPr fontId="23" type="noConversion"/>
  </si>
  <si>
    <t>三孔插座带开关</t>
    <phoneticPr fontId="23" type="noConversion"/>
  </si>
  <si>
    <t>三孔插座带开关</t>
    <phoneticPr fontId="23" type="noConversion"/>
  </si>
  <si>
    <t>三孔插座</t>
    <phoneticPr fontId="23" type="noConversion"/>
  </si>
  <si>
    <t>净水步骤4，三孔插座</t>
    <phoneticPr fontId="23" type="noConversion"/>
  </si>
  <si>
    <t>三孔插座</t>
    <phoneticPr fontId="23" type="noConversion"/>
  </si>
  <si>
    <t>三孔插座</t>
    <phoneticPr fontId="23" type="noConversion"/>
  </si>
  <si>
    <t>管线机</t>
    <phoneticPr fontId="23" type="noConversion"/>
  </si>
  <si>
    <t>客餐厅中间/厨卫客厅侧墙壁</t>
    <phoneticPr fontId="23" type="noConversion"/>
  </si>
  <si>
    <t>三孔插座</t>
    <phoneticPr fontId="23" type="noConversion"/>
  </si>
  <si>
    <t>两孔</t>
    <phoneticPr fontId="23" type="noConversion"/>
  </si>
  <si>
    <t>三孔插座</t>
    <phoneticPr fontId="23" type="noConversion"/>
  </si>
  <si>
    <t>三孔插座插座带开关</t>
    <phoneticPr fontId="23" type="noConversion"/>
  </si>
  <si>
    <t>三孔插座带开关</t>
    <phoneticPr fontId="23" type="noConversion"/>
  </si>
  <si>
    <t>三孔插座</t>
    <phoneticPr fontId="23" type="noConversion"/>
  </si>
  <si>
    <t>5孔带USB</t>
    <phoneticPr fontId="23" type="noConversion"/>
  </si>
  <si>
    <t>5孔插座带USB</t>
    <phoneticPr fontId="23" type="noConversion"/>
  </si>
  <si>
    <t>三孔插座，注：插座需要留到洗碗机侧面，不要留在正背面</t>
    <phoneticPr fontId="23" type="noConversion"/>
  </si>
  <si>
    <t>水槽-型号待定</t>
    <phoneticPr fontId="7" type="noConversion"/>
  </si>
  <si>
    <t>厨房</t>
    <phoneticPr fontId="7" type="noConversion"/>
  </si>
  <si>
    <t>水槽龙头</t>
    <phoneticPr fontId="7" type="noConversion"/>
  </si>
  <si>
    <t>京东/淘宝/亚马逊</t>
    <phoneticPr fontId="7" type="noConversion"/>
  </si>
  <si>
    <t>水槽</t>
    <phoneticPr fontId="7" type="noConversion"/>
  </si>
  <si>
    <t>淋雨</t>
    <phoneticPr fontId="7" type="noConversion"/>
  </si>
  <si>
    <t>松霖</t>
    <phoneticPr fontId="7" type="noConversion"/>
  </si>
  <si>
    <t>京东/天猫</t>
    <phoneticPr fontId="7" type="noConversion"/>
  </si>
  <si>
    <t>卫生间</t>
    <phoneticPr fontId="7" type="noConversion"/>
  </si>
  <si>
    <t>净水系统</t>
    <phoneticPr fontId="7" type="noConversion"/>
  </si>
  <si>
    <t>前置+中央净水+软水+RO反渗透+管线机</t>
    <phoneticPr fontId="7" type="noConversion"/>
  </si>
  <si>
    <t>淘宝</t>
    <phoneticPr fontId="7" type="noConversion"/>
  </si>
  <si>
    <t>幕布</t>
    <phoneticPr fontId="7" type="noConversion"/>
  </si>
  <si>
    <t>红叶白玻纤16:9</t>
    <phoneticPr fontId="7" type="noConversion"/>
  </si>
  <si>
    <t>天猫</t>
    <phoneticPr fontId="7" type="noConversion"/>
  </si>
  <si>
    <t>客厅</t>
    <phoneticPr fontId="7" type="noConversion"/>
  </si>
  <si>
    <t>家电</t>
    <phoneticPr fontId="7" type="noConversion"/>
  </si>
  <si>
    <t>新风系统</t>
    <phoneticPr fontId="7" type="noConversion"/>
  </si>
  <si>
    <t>霍尼韦尔</t>
    <phoneticPr fontId="7" type="noConversion"/>
  </si>
  <si>
    <t>全屋</t>
    <phoneticPr fontId="7" type="noConversion"/>
  </si>
  <si>
    <t>垃圾处理器</t>
    <phoneticPr fontId="7" type="noConversion"/>
  </si>
  <si>
    <t>个</t>
    <phoneticPr fontId="7" type="noConversion"/>
  </si>
  <si>
    <t>贝克巴斯DM500</t>
    <phoneticPr fontId="7" type="noConversion"/>
  </si>
  <si>
    <t>京东</t>
    <phoneticPr fontId="7" type="noConversion"/>
  </si>
  <si>
    <t>406mm*270mm,550w,200v,要求下水口外径：114/140/160/180</t>
    <phoneticPr fontId="7" type="noConversion"/>
  </si>
  <si>
    <t>包装尺寸  690x670x998mm
尺寸  600x600x845mm</t>
    <phoneticPr fontId="7" type="noConversion"/>
  </si>
  <si>
    <t>投影</t>
    <phoneticPr fontId="7" type="noConversion"/>
  </si>
  <si>
    <t>个</t>
    <phoneticPr fontId="7" type="noConversion"/>
  </si>
  <si>
    <t>明基W1070+</t>
    <phoneticPr fontId="7" type="noConversion"/>
  </si>
  <si>
    <t>变焦比：1.3:1；100寸投影参数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</si>
</sst>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9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12"/>
      <name val="宋体"/>
      <family val="3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0"/>
      <color rgb="FF3F3F76"/>
      <name val="Arial"/>
      <family val="2"/>
      <charset val="134"/>
    </font>
    <font>
      <strike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9C0006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rgb="FF262626"/>
      <name val="Arial"/>
      <family val="2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25" fillId="0" borderId="0" applyNumberFormat="0" applyFill="0" applyBorder="0" applyAlignment="0" applyProtection="0"/>
    <xf numFmtId="0" fontId="14" fillId="0" borderId="0"/>
  </cellStyleXfs>
  <cellXfs count="125">
    <xf numFmtId="0" fontId="0" fillId="0" borderId="0" xfId="0"/>
    <xf numFmtId="0" fontId="0" fillId="0" borderId="0" xfId="0" applyAlignment="1">
      <alignment wrapText="1"/>
    </xf>
    <xf numFmtId="0" fontId="0" fillId="7" borderId="0" xfId="0" applyFill="1"/>
    <xf numFmtId="0" fontId="2" fillId="7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7" fontId="4" fillId="7" borderId="1" xfId="0" applyNumberFormat="1" applyFont="1" applyFill="1" applyBorder="1" applyAlignment="1">
      <alignment vertical="center"/>
    </xf>
    <xf numFmtId="7" fontId="5" fillId="6" borderId="1" xfId="0" applyNumberFormat="1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7" fontId="4" fillId="7" borderId="0" xfId="0" applyNumberFormat="1" applyFont="1" applyFill="1" applyBorder="1" applyAlignment="1">
      <alignment vertical="center"/>
    </xf>
    <xf numFmtId="0" fontId="0" fillId="7" borderId="0" xfId="0" applyFont="1" applyFill="1"/>
    <xf numFmtId="0" fontId="0" fillId="7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7" fontId="8" fillId="0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7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7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vertical="center"/>
    </xf>
    <xf numFmtId="0" fontId="10" fillId="7" borderId="0" xfId="0" applyFont="1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7" fontId="8" fillId="0" borderId="1" xfId="0" applyNumberFormat="1" applyFont="1" applyFill="1" applyBorder="1" applyAlignment="1">
      <alignment vertical="center" wrapText="1"/>
    </xf>
    <xf numFmtId="7" fontId="7" fillId="0" borderId="1" xfId="0" applyNumberFormat="1" applyFont="1" applyBorder="1" applyAlignment="1">
      <alignment vertical="center" wrapText="1"/>
    </xf>
    <xf numFmtId="7" fontId="8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7" fontId="12" fillId="0" borderId="1" xfId="0" applyNumberFormat="1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7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7" fontId="12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7" fontId="7" fillId="0" borderId="1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vertical="center" wrapText="1"/>
    </xf>
    <xf numFmtId="7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7" fontId="7" fillId="0" borderId="1" xfId="0" applyNumberFormat="1" applyFont="1" applyFill="1" applyBorder="1" applyAlignment="1">
      <alignment horizontal="left" vertical="center" wrapText="1"/>
    </xf>
    <xf numFmtId="7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7" fontId="7" fillId="2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7" fontId="7" fillId="4" borderId="9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7" fontId="7" fillId="4" borderId="8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  <xf numFmtId="0" fontId="17" fillId="12" borderId="10" xfId="3" applyAlignment="1">
      <alignment horizontal="center"/>
    </xf>
    <xf numFmtId="0" fontId="15" fillId="10" borderId="0" xfId="1" applyAlignment="1">
      <alignment horizontal="center"/>
    </xf>
    <xf numFmtId="0" fontId="16" fillId="11" borderId="0" xfId="2" applyAlignment="1">
      <alignment horizontal="center"/>
    </xf>
    <xf numFmtId="0" fontId="20" fillId="10" borderId="0" xfId="1" applyFont="1" applyAlignment="1">
      <alignment horizontal="center"/>
    </xf>
    <xf numFmtId="0" fontId="14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 vertical="center" wrapText="1"/>
    </xf>
    <xf numFmtId="7" fontId="7" fillId="13" borderId="1" xfId="0" applyNumberFormat="1" applyFont="1" applyFill="1" applyBorder="1" applyAlignment="1">
      <alignment horizontal="righ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26" fillId="0" borderId="1" xfId="4" applyFont="1" applyBorder="1" applyAlignment="1">
      <alignment horizontal="center" vertical="center" wrapText="1"/>
    </xf>
    <xf numFmtId="0" fontId="7" fillId="0" borderId="1" xfId="5" applyFont="1" applyBorder="1" applyAlignment="1">
      <alignment vertical="center" wrapText="1"/>
    </xf>
    <xf numFmtId="0" fontId="7" fillId="0" borderId="1" xfId="5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常规 2" xfId="5"/>
    <cellStyle name="超链接" xfId="4" builtinId="8"/>
    <cellStyle name="适中" xfId="2" builtinId="28"/>
    <cellStyle name="输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5000000000001"/>
          <c:y val="0.10725"/>
          <c:w val="0.47775000000000001"/>
          <c:h val="0.78025"/>
        </c:manualLayout>
      </c:layout>
      <c:pieChart>
        <c:varyColors val="1"/>
        <c:ser>
          <c:idx val="0"/>
          <c:order val="0"/>
          <c:tx>
            <c:strRef>
              <c:f>装修费用分析!$C$3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100000">
                  <a:srgbClr val="0066CC"/>
                </a:gs>
              </a:gsLst>
              <a:lin ang="5400000" scaled="1"/>
            </a:gradFill>
            <a:ln w="3175">
              <a:noFill/>
            </a:ln>
            <a:effectLst>
              <a:outerShdw dist="35921" dir="2700000" algn="br" rotWithShape="0">
                <a:srgbClr val="000000"/>
              </a:outerShdw>
            </a:effectLst>
          </c:spPr>
          <c:dPt>
            <c:idx val="0"/>
            <c:bubble3D val="0"/>
          </c:dPt>
          <c:dPt>
            <c:idx val="1"/>
            <c:bubble3D val="0"/>
            <c:spPr>
              <a:gradFill>
                <a:gsLst>
                  <a:gs pos="0">
                    <a:srgbClr val="993300"/>
                  </a:gs>
                  <a:gs pos="100000">
                    <a:srgbClr val="9933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rgbClr val="808000"/>
                  </a:gs>
                  <a:gs pos="100000">
                    <a:srgbClr val="99CC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rgbClr val="333399"/>
                  </a:gs>
                  <a:gs pos="100000">
                    <a:srgbClr val="666699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rgbClr val="008080"/>
                  </a:gs>
                  <a:gs pos="100000">
                    <a:srgbClr val="33CCCC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rgbClr val="993300"/>
                  </a:gs>
                  <a:gs pos="100000">
                    <a:srgbClr val="FF66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rgbClr val="666699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装修费用分析!$B$4:$B$10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装修费用分析!$C$4:$C$10</c:f>
              <c:numCache>
                <c:formatCode>"¥"#,##0.00_);\("¥"#,##0.00\)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774999999999998"/>
          <c:y val="0.123"/>
          <c:w val="0.16225000000000001"/>
          <c:h val="0.68625000000000003"/>
        </c:manualLayout>
      </c:layout>
      <c:overlay val="0"/>
      <c:spPr>
        <a:noFill/>
        <a:ln w="3175">
          <a:noFill/>
        </a:ln>
        <a:effectLst/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"/>
          <c:y val="6.6250000000000003E-2"/>
          <c:w val="0.81574999999999998"/>
          <c:h val="0.8210000000000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装修费用分析!$C$15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100000">
                  <a:srgbClr val="0066CC"/>
                </a:gs>
              </a:gsLst>
              <a:lin ang="5400000" scaled="1"/>
            </a:gradFill>
            <a:ln w="3175">
              <a:noFill/>
            </a:ln>
            <a:effectLst>
              <a:outerShdw dist="35921" dir="2700000" algn="br" rotWithShape="0">
                <a:srgbClr val="000000"/>
              </a:outerShdw>
            </a:effectLst>
          </c:spPr>
          <c:invertIfNegative val="0"/>
          <c:cat>
            <c:strRef>
              <c:f>装修费用分析!$B$16:$B$22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装修费用分析!$C$16:$C$22</c:f>
              <c:numCache>
                <c:formatCode>"¥"#,##0.00_);\("¥"#,##0.00\)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44888208"/>
        <c:axId val="-744882768"/>
      </c:barChart>
      <c:catAx>
        <c:axId val="-74488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744882768"/>
        <c:crosses val="autoZero"/>
        <c:auto val="1"/>
        <c:lblAlgn val="ctr"/>
        <c:lblOffset val="100"/>
        <c:tickMarkSkip val="1"/>
        <c:noMultiLvlLbl val="0"/>
      </c:catAx>
      <c:valAx>
        <c:axId val="-744882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>
                  <a:alpha val="100000"/>
                </a:srgbClr>
              </a:solidFill>
              <a:prstDash val="solid"/>
            </a:ln>
            <a:effectLst/>
          </c:spPr>
        </c:majorGridlines>
        <c:numFmt formatCode="&quot;¥&quot;#,##0.00_);\(&quot;¥&quot;#,##0.00\)" sourceLinked="1"/>
        <c:majorTickMark val="out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-744888208"/>
        <c:crosses val="autoZero"/>
        <c:crossBetween val="between"/>
      </c:valAx>
      <c:spPr>
        <a:solidFill>
          <a:srgbClr val="FFFFFF"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11</xdr:row>
      <xdr:rowOff>0</xdr:rowOff>
    </xdr:to>
    <xdr:graphicFrame macro="">
      <xdr:nvGraphicFramePr>
        <xdr:cNvPr id="3107" name="图表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108" name="图表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duct.suning.com/0070068275/690791074.html?utm_source=union&amp;utm_medium=14&amp;utm_campaign=02a0ea2b-abe5-4660-9aa6-72412ffa4ae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N129"/>
  <sheetViews>
    <sheetView workbookViewId="0">
      <pane xSplit="4" ySplit="1" topLeftCell="E2" activePane="bottomRight" state="frozen"/>
      <selection pane="topRight"/>
      <selection pane="bottomLeft"/>
      <selection pane="bottomRight" activeCell="J17" sqref="J17"/>
    </sheetView>
  </sheetViews>
  <sheetFormatPr defaultRowHeight="20.100000000000001" customHeight="1" x14ac:dyDescent="0.15"/>
  <cols>
    <col min="1" max="1" width="4.125" style="26" customWidth="1"/>
    <col min="2" max="3" width="4.625" style="26" customWidth="1"/>
    <col min="4" max="4" width="25.875" style="22" customWidth="1"/>
    <col min="5" max="5" width="12.75" style="26" bestFit="1" customWidth="1"/>
    <col min="6" max="6" width="5.75" style="22" bestFit="1" customWidth="1"/>
    <col min="7" max="7" width="5.875" style="22" customWidth="1"/>
    <col min="8" max="8" width="10.625" style="27" customWidth="1"/>
    <col min="9" max="9" width="12.25" style="22" bestFit="1" customWidth="1"/>
    <col min="10" max="10" width="39" style="22" customWidth="1"/>
    <col min="11" max="11" width="12.125" style="22" customWidth="1"/>
    <col min="12" max="12" width="14.375" style="26" customWidth="1"/>
    <col min="13" max="13" width="59" style="28" customWidth="1"/>
    <col min="14" max="14" width="12.125" style="22" customWidth="1"/>
    <col min="15" max="251" width="9" style="26" customWidth="1"/>
    <col min="252" max="16384" width="9" style="26"/>
  </cols>
  <sheetData>
    <row r="1" spans="1:14" s="22" customFormat="1" ht="29.25" customHeigh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12" t="s">
        <v>771</v>
      </c>
      <c r="J1" s="60" t="s">
        <v>770</v>
      </c>
      <c r="K1" s="12" t="s">
        <v>9</v>
      </c>
      <c r="L1" s="12" t="s">
        <v>10</v>
      </c>
      <c r="M1" s="12" t="s">
        <v>11</v>
      </c>
      <c r="N1" s="70" t="s">
        <v>783</v>
      </c>
    </row>
    <row r="2" spans="1:14" ht="24" customHeight="1" x14ac:dyDescent="0.15">
      <c r="A2" s="13">
        <v>1</v>
      </c>
      <c r="B2" s="108" t="s">
        <v>12</v>
      </c>
      <c r="C2" s="107" t="s">
        <v>13</v>
      </c>
      <c r="D2" s="13" t="s">
        <v>14</v>
      </c>
      <c r="E2" s="33">
        <f>F2*H2</f>
        <v>1140</v>
      </c>
      <c r="F2" s="13">
        <v>38</v>
      </c>
      <c r="G2" s="13" t="s">
        <v>889</v>
      </c>
      <c r="H2" s="39">
        <v>30</v>
      </c>
      <c r="I2" s="13"/>
      <c r="J2" s="13"/>
      <c r="K2" s="24"/>
      <c r="L2" s="12"/>
      <c r="M2" s="24" t="s">
        <v>888</v>
      </c>
      <c r="N2" s="73"/>
    </row>
    <row r="3" spans="1:14" ht="20.100000000000001" customHeight="1" x14ac:dyDescent="0.15">
      <c r="A3" s="13">
        <v>2</v>
      </c>
      <c r="B3" s="109"/>
      <c r="C3" s="107"/>
      <c r="D3" s="13" t="s">
        <v>15</v>
      </c>
      <c r="E3" s="33">
        <f t="shared" ref="E3:E31" si="0">F3*H3</f>
        <v>1170</v>
      </c>
      <c r="F3" s="13">
        <v>13</v>
      </c>
      <c r="G3" s="13" t="s">
        <v>16</v>
      </c>
      <c r="H3" s="39">
        <v>90</v>
      </c>
      <c r="I3" s="13"/>
      <c r="J3" s="13"/>
      <c r="K3" s="24"/>
      <c r="L3" s="12"/>
      <c r="M3" s="24"/>
      <c r="N3" s="73"/>
    </row>
    <row r="4" spans="1:14" ht="20.100000000000001" customHeight="1" x14ac:dyDescent="0.15">
      <c r="A4" s="13">
        <v>3</v>
      </c>
      <c r="B4" s="109"/>
      <c r="C4" s="107"/>
      <c r="D4" s="13" t="s">
        <v>17</v>
      </c>
      <c r="E4" s="33">
        <f t="shared" si="0"/>
        <v>440</v>
      </c>
      <c r="F4" s="13">
        <v>22</v>
      </c>
      <c r="G4" s="13" t="s">
        <v>18</v>
      </c>
      <c r="H4" s="39">
        <v>20</v>
      </c>
      <c r="I4" s="13"/>
      <c r="J4" s="13"/>
      <c r="K4" s="24"/>
      <c r="L4" s="12"/>
      <c r="M4" s="24"/>
      <c r="N4" s="73"/>
    </row>
    <row r="5" spans="1:14" ht="20.100000000000001" customHeight="1" x14ac:dyDescent="0.15">
      <c r="A5" s="13">
        <v>4</v>
      </c>
      <c r="B5" s="109"/>
      <c r="C5" s="107"/>
      <c r="D5" s="13" t="s">
        <v>19</v>
      </c>
      <c r="E5" s="33">
        <f t="shared" si="0"/>
        <v>0</v>
      </c>
      <c r="F5" s="13">
        <v>1</v>
      </c>
      <c r="G5" s="13"/>
      <c r="H5" s="39"/>
      <c r="I5" s="13"/>
      <c r="J5" s="13"/>
      <c r="K5" s="24"/>
      <c r="L5" s="12"/>
      <c r="M5" s="24"/>
      <c r="N5" s="73"/>
    </row>
    <row r="6" spans="1:14" ht="20.100000000000001" customHeight="1" x14ac:dyDescent="0.15">
      <c r="A6" s="13">
        <v>5</v>
      </c>
      <c r="B6" s="109"/>
      <c r="C6" s="107"/>
      <c r="D6" s="13" t="s">
        <v>20</v>
      </c>
      <c r="E6" s="33">
        <f t="shared" si="0"/>
        <v>0</v>
      </c>
      <c r="F6" s="13">
        <v>1</v>
      </c>
      <c r="G6" s="13"/>
      <c r="H6" s="39"/>
      <c r="I6" s="13"/>
      <c r="J6" s="13"/>
      <c r="K6" s="24"/>
      <c r="L6" s="12"/>
      <c r="M6" s="24"/>
      <c r="N6" s="73"/>
    </row>
    <row r="7" spans="1:14" ht="20.100000000000001" customHeight="1" x14ac:dyDescent="0.15">
      <c r="A7" s="13">
        <v>6</v>
      </c>
      <c r="B7" s="109"/>
      <c r="C7" s="107"/>
      <c r="D7" s="13" t="s">
        <v>21</v>
      </c>
      <c r="E7" s="33">
        <f t="shared" si="0"/>
        <v>800</v>
      </c>
      <c r="F7" s="13">
        <v>1</v>
      </c>
      <c r="G7" s="13"/>
      <c r="H7" s="39">
        <v>800</v>
      </c>
      <c r="I7" s="13"/>
      <c r="J7" s="13"/>
      <c r="K7" s="24"/>
      <c r="L7" s="12"/>
      <c r="M7" s="24"/>
      <c r="N7" s="73"/>
    </row>
    <row r="8" spans="1:14" ht="20.100000000000001" customHeight="1" x14ac:dyDescent="0.15">
      <c r="A8" s="13">
        <v>7</v>
      </c>
      <c r="B8" s="109"/>
      <c r="C8" s="107"/>
      <c r="D8" s="31" t="s">
        <v>22</v>
      </c>
      <c r="E8" s="33">
        <f t="shared" si="0"/>
        <v>960</v>
      </c>
      <c r="F8" s="13">
        <v>8</v>
      </c>
      <c r="G8" s="13"/>
      <c r="H8" s="39">
        <v>120</v>
      </c>
      <c r="I8" s="13"/>
      <c r="J8" s="13"/>
      <c r="K8" s="24"/>
      <c r="L8" s="12"/>
      <c r="M8" s="65"/>
      <c r="N8" s="73"/>
    </row>
    <row r="9" spans="1:14" ht="20.100000000000001" customHeight="1" x14ac:dyDescent="0.15">
      <c r="A9" s="13">
        <v>8</v>
      </c>
      <c r="B9" s="109"/>
      <c r="C9" s="107"/>
      <c r="D9" s="31" t="s">
        <v>23</v>
      </c>
      <c r="E9" s="33">
        <f t="shared" si="0"/>
        <v>200</v>
      </c>
      <c r="F9" s="13">
        <v>1</v>
      </c>
      <c r="G9" s="13"/>
      <c r="H9" s="39">
        <v>200</v>
      </c>
      <c r="I9" s="13"/>
      <c r="J9" s="13"/>
      <c r="K9" s="24"/>
      <c r="L9" s="12"/>
      <c r="M9" s="65"/>
      <c r="N9" s="73"/>
    </row>
    <row r="10" spans="1:14" ht="20.100000000000001" customHeight="1" x14ac:dyDescent="0.15">
      <c r="A10" s="13">
        <v>9</v>
      </c>
      <c r="B10" s="109"/>
      <c r="C10" s="107"/>
      <c r="D10" s="31" t="s">
        <v>24</v>
      </c>
      <c r="E10" s="33">
        <f t="shared" si="0"/>
        <v>500</v>
      </c>
      <c r="F10" s="13">
        <v>1</v>
      </c>
      <c r="G10" s="13"/>
      <c r="H10" s="39">
        <v>500</v>
      </c>
      <c r="I10" s="13"/>
      <c r="J10" s="13"/>
      <c r="K10" s="24"/>
      <c r="L10" s="12"/>
      <c r="M10" s="65"/>
      <c r="N10" s="73"/>
    </row>
    <row r="11" spans="1:14" ht="20.100000000000001" customHeight="1" x14ac:dyDescent="0.15">
      <c r="A11" s="13">
        <v>10</v>
      </c>
      <c r="B11" s="109"/>
      <c r="C11" s="107"/>
      <c r="D11" s="13" t="s">
        <v>25</v>
      </c>
      <c r="E11" s="33">
        <f t="shared" si="0"/>
        <v>350</v>
      </c>
      <c r="F11" s="13">
        <v>1</v>
      </c>
      <c r="G11" s="13"/>
      <c r="H11" s="39">
        <v>350</v>
      </c>
      <c r="I11" s="13"/>
      <c r="J11" s="13"/>
      <c r="K11" s="24"/>
      <c r="L11" s="12"/>
      <c r="M11" s="24"/>
      <c r="N11" s="73"/>
    </row>
    <row r="12" spans="1:14" ht="20.100000000000001" customHeight="1" x14ac:dyDescent="0.15">
      <c r="A12" s="13">
        <v>11</v>
      </c>
      <c r="B12" s="109"/>
      <c r="C12" s="107"/>
      <c r="D12" s="62" t="s">
        <v>26</v>
      </c>
      <c r="E12" s="33">
        <f t="shared" si="0"/>
        <v>900</v>
      </c>
      <c r="F12" s="13">
        <v>30</v>
      </c>
      <c r="G12" s="13" t="s">
        <v>27</v>
      </c>
      <c r="H12" s="39">
        <v>30</v>
      </c>
      <c r="I12" s="13"/>
      <c r="J12" s="13"/>
      <c r="K12" s="24"/>
      <c r="L12" s="12"/>
      <c r="M12" s="65"/>
      <c r="N12" s="73"/>
    </row>
    <row r="13" spans="1:14" ht="20.100000000000001" customHeight="1" x14ac:dyDescent="0.15">
      <c r="A13" s="13">
        <v>11</v>
      </c>
      <c r="B13" s="109"/>
      <c r="C13" s="107" t="s">
        <v>28</v>
      </c>
      <c r="D13" s="13" t="s">
        <v>29</v>
      </c>
      <c r="E13" s="33">
        <f t="shared" si="0"/>
        <v>600</v>
      </c>
      <c r="F13" s="13">
        <v>20</v>
      </c>
      <c r="G13" s="13" t="s">
        <v>30</v>
      </c>
      <c r="H13" s="39">
        <v>30</v>
      </c>
      <c r="I13" s="13"/>
      <c r="J13" s="13"/>
      <c r="K13" s="24"/>
      <c r="L13" s="12"/>
      <c r="N13" s="73"/>
    </row>
    <row r="14" spans="1:14" ht="20.100000000000001" customHeight="1" x14ac:dyDescent="0.15">
      <c r="A14" s="13">
        <v>12</v>
      </c>
      <c r="B14" s="109"/>
      <c r="C14" s="107"/>
      <c r="D14" s="31" t="s">
        <v>31</v>
      </c>
      <c r="E14" s="33">
        <f t="shared" si="0"/>
        <v>1575</v>
      </c>
      <c r="F14" s="13">
        <v>63</v>
      </c>
      <c r="G14" s="13" t="s">
        <v>30</v>
      </c>
      <c r="H14" s="39">
        <v>25</v>
      </c>
      <c r="I14" s="13"/>
      <c r="J14" s="13"/>
      <c r="K14" s="24"/>
      <c r="L14" s="24"/>
      <c r="M14" s="65"/>
      <c r="N14" s="73"/>
    </row>
    <row r="15" spans="1:14" ht="20.100000000000001" customHeight="1" x14ac:dyDescent="0.15">
      <c r="A15" s="13">
        <v>13</v>
      </c>
      <c r="B15" s="109"/>
      <c r="C15" s="107"/>
      <c r="D15" s="31" t="s">
        <v>32</v>
      </c>
      <c r="E15" s="33">
        <f t="shared" si="0"/>
        <v>2500</v>
      </c>
      <c r="F15" s="13">
        <v>1</v>
      </c>
      <c r="G15" s="13" t="s">
        <v>33</v>
      </c>
      <c r="H15" s="39">
        <v>2500</v>
      </c>
      <c r="I15" s="13"/>
      <c r="J15" s="13"/>
      <c r="K15" s="24"/>
      <c r="L15" s="24"/>
      <c r="M15" s="65"/>
      <c r="N15" s="73"/>
    </row>
    <row r="16" spans="1:14" ht="20.100000000000001" customHeight="1" x14ac:dyDescent="0.15">
      <c r="A16" s="13">
        <v>14</v>
      </c>
      <c r="B16" s="109"/>
      <c r="C16" s="108" t="s">
        <v>34</v>
      </c>
      <c r="D16" s="13" t="s">
        <v>35</v>
      </c>
      <c r="E16" s="33">
        <f t="shared" si="0"/>
        <v>0</v>
      </c>
      <c r="F16" s="13">
        <v>1</v>
      </c>
      <c r="G16" s="13" t="s">
        <v>36</v>
      </c>
      <c r="H16" s="39"/>
      <c r="I16" s="13"/>
      <c r="J16" s="13"/>
      <c r="K16" s="13"/>
      <c r="L16" s="24"/>
      <c r="M16" s="13"/>
      <c r="N16" s="73"/>
    </row>
    <row r="17" spans="1:14" ht="20.100000000000001" customHeight="1" x14ac:dyDescent="0.15">
      <c r="A17" s="13">
        <v>15</v>
      </c>
      <c r="B17" s="109"/>
      <c r="C17" s="109"/>
      <c r="D17" s="13" t="s">
        <v>37</v>
      </c>
      <c r="E17" s="33">
        <f t="shared" si="0"/>
        <v>1500</v>
      </c>
      <c r="F17" s="13">
        <v>1</v>
      </c>
      <c r="G17" s="13" t="s">
        <v>38</v>
      </c>
      <c r="H17" s="39">
        <v>1500</v>
      </c>
      <c r="I17" s="13"/>
      <c r="J17" s="13" t="s">
        <v>901</v>
      </c>
      <c r="K17" s="13"/>
      <c r="L17" s="24"/>
      <c r="M17" s="100" t="s">
        <v>902</v>
      </c>
      <c r="N17" s="73"/>
    </row>
    <row r="18" spans="1:14" ht="20.100000000000001" customHeight="1" x14ac:dyDescent="0.15">
      <c r="A18" s="13">
        <v>16</v>
      </c>
      <c r="B18" s="109"/>
      <c r="C18" s="109"/>
      <c r="D18" s="63" t="s">
        <v>39</v>
      </c>
      <c r="E18" s="33">
        <f t="shared" si="0"/>
        <v>0</v>
      </c>
      <c r="F18" s="13">
        <v>1</v>
      </c>
      <c r="G18" s="13" t="s">
        <v>36</v>
      </c>
      <c r="H18" s="39"/>
      <c r="I18" s="13"/>
      <c r="J18" s="13"/>
      <c r="K18" s="13"/>
      <c r="L18" s="24"/>
      <c r="M18" s="13"/>
      <c r="N18" s="73"/>
    </row>
    <row r="19" spans="1:14" ht="20.100000000000001" customHeight="1" x14ac:dyDescent="0.15">
      <c r="A19" s="13">
        <v>17</v>
      </c>
      <c r="B19" s="109"/>
      <c r="C19" s="109"/>
      <c r="D19" s="13" t="s">
        <v>40</v>
      </c>
      <c r="E19" s="33">
        <f t="shared" si="0"/>
        <v>0</v>
      </c>
      <c r="F19" s="13">
        <v>4</v>
      </c>
      <c r="G19" s="13" t="s">
        <v>41</v>
      </c>
      <c r="H19" s="39"/>
      <c r="I19" s="13"/>
      <c r="J19" s="13"/>
      <c r="K19" s="13"/>
      <c r="L19" s="24"/>
      <c r="M19" s="13"/>
      <c r="N19" s="73"/>
    </row>
    <row r="20" spans="1:14" ht="20.100000000000001" customHeight="1" x14ac:dyDescent="0.15">
      <c r="A20" s="13">
        <v>18</v>
      </c>
      <c r="B20" s="109"/>
      <c r="C20" s="109"/>
      <c r="D20" s="63" t="s">
        <v>42</v>
      </c>
      <c r="E20" s="33">
        <f t="shared" si="0"/>
        <v>500</v>
      </c>
      <c r="F20" s="13">
        <v>1</v>
      </c>
      <c r="G20" s="13" t="s">
        <v>38</v>
      </c>
      <c r="H20" s="39">
        <v>500</v>
      </c>
      <c r="I20" s="13"/>
      <c r="J20" s="13"/>
      <c r="K20" s="13"/>
      <c r="L20" s="24"/>
      <c r="M20" s="13"/>
      <c r="N20" s="73"/>
    </row>
    <row r="21" spans="1:14" ht="20.100000000000001" customHeight="1" x14ac:dyDescent="0.15">
      <c r="A21" s="13">
        <v>19</v>
      </c>
      <c r="B21" s="109"/>
      <c r="C21" s="109"/>
      <c r="D21" s="13" t="s">
        <v>43</v>
      </c>
      <c r="E21" s="33">
        <f t="shared" si="0"/>
        <v>600</v>
      </c>
      <c r="F21" s="13">
        <v>2</v>
      </c>
      <c r="G21" s="13" t="s">
        <v>38</v>
      </c>
      <c r="H21" s="39">
        <v>300</v>
      </c>
      <c r="I21" s="13"/>
      <c r="J21" s="13"/>
      <c r="K21" s="13"/>
      <c r="L21" s="24"/>
      <c r="M21" s="13"/>
      <c r="N21" s="73"/>
    </row>
    <row r="22" spans="1:14" ht="20.100000000000001" customHeight="1" x14ac:dyDescent="0.15">
      <c r="A22" s="13">
        <v>20</v>
      </c>
      <c r="B22" s="109"/>
      <c r="C22" s="110"/>
      <c r="D22" s="22" t="s">
        <v>44</v>
      </c>
      <c r="E22" s="33">
        <f t="shared" si="0"/>
        <v>500</v>
      </c>
      <c r="F22" s="13">
        <v>1</v>
      </c>
      <c r="G22" s="13" t="s">
        <v>38</v>
      </c>
      <c r="H22" s="39">
        <v>500</v>
      </c>
      <c r="I22" s="13"/>
      <c r="J22" s="13"/>
      <c r="K22" s="13"/>
      <c r="L22" s="24"/>
      <c r="M22" s="45"/>
      <c r="N22" s="73"/>
    </row>
    <row r="23" spans="1:14" ht="20.100000000000001" customHeight="1" x14ac:dyDescent="0.15">
      <c r="A23" s="13">
        <v>21</v>
      </c>
      <c r="B23" s="109"/>
      <c r="C23" s="107" t="s">
        <v>45</v>
      </c>
      <c r="D23" s="13" t="s">
        <v>46</v>
      </c>
      <c r="E23" s="33">
        <f t="shared" si="0"/>
        <v>0</v>
      </c>
      <c r="F23" s="13">
        <v>1</v>
      </c>
      <c r="G23" s="13" t="s">
        <v>47</v>
      </c>
      <c r="H23" s="33"/>
      <c r="I23" s="13"/>
      <c r="J23" s="13"/>
      <c r="K23" s="24"/>
      <c r="L23" s="24"/>
      <c r="M23" s="45"/>
      <c r="N23" s="73"/>
    </row>
    <row r="24" spans="1:14" ht="20.100000000000001" customHeight="1" x14ac:dyDescent="0.15">
      <c r="A24" s="13">
        <v>22</v>
      </c>
      <c r="B24" s="109"/>
      <c r="C24" s="107"/>
      <c r="D24" s="13" t="s">
        <v>48</v>
      </c>
      <c r="E24" s="33">
        <f t="shared" si="0"/>
        <v>2500</v>
      </c>
      <c r="F24" s="13">
        <v>1</v>
      </c>
      <c r="G24" s="13" t="s">
        <v>38</v>
      </c>
      <c r="H24" s="33">
        <v>2500</v>
      </c>
      <c r="I24" s="13"/>
      <c r="J24" s="13"/>
      <c r="K24" s="24"/>
      <c r="L24" s="24"/>
      <c r="M24" s="45"/>
      <c r="N24" s="73"/>
    </row>
    <row r="25" spans="1:14" ht="20.100000000000001" customHeight="1" x14ac:dyDescent="0.15">
      <c r="A25" s="13">
        <v>23</v>
      </c>
      <c r="B25" s="109"/>
      <c r="C25" s="107"/>
      <c r="D25" s="13" t="s">
        <v>49</v>
      </c>
      <c r="E25" s="33">
        <f t="shared" si="0"/>
        <v>300</v>
      </c>
      <c r="F25" s="13">
        <v>1</v>
      </c>
      <c r="G25" s="13" t="s">
        <v>50</v>
      </c>
      <c r="H25" s="39">
        <v>300</v>
      </c>
      <c r="I25" s="13"/>
      <c r="J25" s="13"/>
      <c r="K25" s="24"/>
      <c r="L25" s="24"/>
      <c r="M25" s="45"/>
      <c r="N25" s="73"/>
    </row>
    <row r="26" spans="1:14" ht="20.100000000000001" customHeight="1" x14ac:dyDescent="0.15">
      <c r="A26" s="106"/>
      <c r="B26" s="109"/>
      <c r="C26" s="107"/>
      <c r="D26" s="106" t="s">
        <v>970</v>
      </c>
      <c r="E26" s="33">
        <f t="shared" si="0"/>
        <v>4200</v>
      </c>
      <c r="F26" s="106">
        <v>1</v>
      </c>
      <c r="G26" s="106" t="s">
        <v>971</v>
      </c>
      <c r="H26" s="39">
        <v>4200</v>
      </c>
      <c r="I26" s="106"/>
      <c r="J26" s="106" t="s">
        <v>972</v>
      </c>
      <c r="K26" s="24"/>
      <c r="L26" s="24"/>
      <c r="M26" s="45" t="s">
        <v>973</v>
      </c>
      <c r="N26" s="106"/>
    </row>
    <row r="27" spans="1:14" ht="20.100000000000001" customHeight="1" x14ac:dyDescent="0.15">
      <c r="A27" s="13">
        <v>24</v>
      </c>
      <c r="B27" s="109"/>
      <c r="C27" s="107"/>
      <c r="D27" s="13" t="s">
        <v>51</v>
      </c>
      <c r="E27" s="33">
        <f t="shared" si="0"/>
        <v>200</v>
      </c>
      <c r="F27" s="13">
        <v>1</v>
      </c>
      <c r="G27" s="13" t="s">
        <v>38</v>
      </c>
      <c r="H27" s="39">
        <v>200</v>
      </c>
      <c r="I27" s="13"/>
      <c r="J27" s="13"/>
      <c r="K27" s="24"/>
      <c r="L27" s="24"/>
      <c r="M27" s="45"/>
      <c r="N27" s="73"/>
    </row>
    <row r="28" spans="1:14" ht="20.100000000000001" customHeight="1" x14ac:dyDescent="0.15">
      <c r="A28" s="13">
        <v>26</v>
      </c>
      <c r="B28" s="109"/>
      <c r="C28" s="107" t="s">
        <v>52</v>
      </c>
      <c r="D28" s="63" t="s">
        <v>53</v>
      </c>
      <c r="E28" s="33">
        <f t="shared" si="0"/>
        <v>0</v>
      </c>
      <c r="F28" s="13">
        <v>1</v>
      </c>
      <c r="G28" s="13" t="s">
        <v>36</v>
      </c>
      <c r="H28" s="39"/>
      <c r="J28" s="13"/>
      <c r="K28" s="24"/>
      <c r="L28" s="24"/>
      <c r="M28" s="45"/>
      <c r="N28" s="73"/>
    </row>
    <row r="29" spans="1:14" ht="20.100000000000001" customHeight="1" x14ac:dyDescent="0.15">
      <c r="A29" s="13">
        <v>27</v>
      </c>
      <c r="B29" s="109"/>
      <c r="C29" s="107"/>
      <c r="D29" s="13" t="s">
        <v>54</v>
      </c>
      <c r="E29" s="33">
        <f t="shared" si="0"/>
        <v>1000</v>
      </c>
      <c r="F29" s="13">
        <v>1</v>
      </c>
      <c r="G29" s="13" t="s">
        <v>55</v>
      </c>
      <c r="H29" s="39">
        <v>1000</v>
      </c>
      <c r="I29" s="13"/>
      <c r="J29" s="13"/>
      <c r="K29" s="24"/>
      <c r="L29" s="24"/>
      <c r="M29" s="45"/>
      <c r="N29" s="73"/>
    </row>
    <row r="30" spans="1:14" ht="20.100000000000001" customHeight="1" x14ac:dyDescent="0.15">
      <c r="A30" s="13">
        <v>28</v>
      </c>
      <c r="B30" s="109"/>
      <c r="C30" s="107"/>
      <c r="D30" s="31" t="s">
        <v>56</v>
      </c>
      <c r="E30" s="33">
        <f t="shared" si="0"/>
        <v>400</v>
      </c>
      <c r="F30" s="13">
        <v>1</v>
      </c>
      <c r="G30" s="13" t="s">
        <v>55</v>
      </c>
      <c r="H30" s="39">
        <v>400</v>
      </c>
      <c r="I30" s="13"/>
      <c r="J30" s="13"/>
      <c r="K30" s="24"/>
      <c r="L30" s="24"/>
      <c r="M30" s="65"/>
      <c r="N30" s="73"/>
    </row>
    <row r="31" spans="1:14" ht="26.25" customHeight="1" x14ac:dyDescent="0.15">
      <c r="A31" s="13">
        <v>29</v>
      </c>
      <c r="B31" s="109"/>
      <c r="C31" s="12" t="s">
        <v>57</v>
      </c>
      <c r="D31" s="31" t="s">
        <v>58</v>
      </c>
      <c r="E31" s="33">
        <f t="shared" si="0"/>
        <v>1300</v>
      </c>
      <c r="F31" s="13">
        <v>65</v>
      </c>
      <c r="G31" s="13" t="s">
        <v>38</v>
      </c>
      <c r="H31" s="39">
        <v>20</v>
      </c>
      <c r="I31" s="13"/>
      <c r="J31" s="13"/>
      <c r="K31" s="24"/>
      <c r="L31" s="24"/>
      <c r="M31" s="65"/>
      <c r="N31" s="73"/>
    </row>
    <row r="32" spans="1:14" ht="20.100000000000001" customHeight="1" x14ac:dyDescent="0.15">
      <c r="A32" s="13">
        <v>30</v>
      </c>
      <c r="B32" s="110"/>
      <c r="C32" s="64"/>
      <c r="D32" s="114" t="s">
        <v>59</v>
      </c>
      <c r="E32" s="115"/>
      <c r="F32" s="115"/>
      <c r="G32" s="115"/>
      <c r="H32" s="115"/>
      <c r="I32" s="115"/>
      <c r="J32" s="115"/>
      <c r="K32" s="115"/>
      <c r="L32" s="116"/>
      <c r="M32" s="66">
        <f>SUM(E2:E31)</f>
        <v>24135</v>
      </c>
    </row>
    <row r="33" spans="1:14" ht="20.100000000000001" customHeight="1" x14ac:dyDescent="0.15">
      <c r="A33" s="13">
        <v>31</v>
      </c>
      <c r="B33" s="108" t="s">
        <v>60</v>
      </c>
      <c r="C33" s="107" t="s">
        <v>13</v>
      </c>
      <c r="D33" s="13" t="s">
        <v>897</v>
      </c>
      <c r="E33" s="33">
        <f>F33*H33</f>
        <v>1410</v>
      </c>
      <c r="F33" s="22">
        <v>47</v>
      </c>
      <c r="G33" s="13" t="s">
        <v>895</v>
      </c>
      <c r="H33" s="39">
        <v>30</v>
      </c>
      <c r="I33" s="13"/>
      <c r="J33" s="13"/>
      <c r="K33" s="24"/>
      <c r="L33" s="12"/>
      <c r="M33" s="24" t="s">
        <v>893</v>
      </c>
      <c r="N33" s="73"/>
    </row>
    <row r="34" spans="1:14" ht="20.100000000000001" customHeight="1" x14ac:dyDescent="0.15">
      <c r="A34" s="13">
        <v>32</v>
      </c>
      <c r="B34" s="109"/>
      <c r="C34" s="107"/>
      <c r="D34" s="13" t="s">
        <v>17</v>
      </c>
      <c r="E34" s="33">
        <f t="shared" ref="E34:E51" si="1">F34*H34</f>
        <v>280</v>
      </c>
      <c r="F34" s="13">
        <v>14</v>
      </c>
      <c r="G34" s="13" t="s">
        <v>18</v>
      </c>
      <c r="H34" s="39">
        <v>20</v>
      </c>
      <c r="I34" s="13"/>
      <c r="J34" s="13"/>
      <c r="K34" s="24"/>
      <c r="L34" s="12"/>
      <c r="M34" s="24"/>
      <c r="N34" s="73"/>
    </row>
    <row r="35" spans="1:14" ht="20.100000000000001" customHeight="1" x14ac:dyDescent="0.15">
      <c r="A35" s="13">
        <v>33</v>
      </c>
      <c r="B35" s="109"/>
      <c r="C35" s="107"/>
      <c r="D35" s="13" t="s">
        <v>61</v>
      </c>
      <c r="E35" s="33">
        <f t="shared" si="1"/>
        <v>3000</v>
      </c>
      <c r="F35" s="13">
        <v>5</v>
      </c>
      <c r="G35" s="13" t="s">
        <v>38</v>
      </c>
      <c r="H35" s="39">
        <v>600</v>
      </c>
      <c r="I35" s="13"/>
      <c r="J35" s="13"/>
      <c r="K35" s="24"/>
      <c r="L35" s="12"/>
      <c r="M35" s="24"/>
      <c r="N35" s="73"/>
    </row>
    <row r="36" spans="1:14" ht="20.100000000000001" customHeight="1" x14ac:dyDescent="0.15">
      <c r="A36" s="13">
        <v>34</v>
      </c>
      <c r="B36" s="109"/>
      <c r="C36" s="107"/>
      <c r="D36" s="13" t="s">
        <v>894</v>
      </c>
      <c r="E36" s="33">
        <f t="shared" si="1"/>
        <v>837.00000000000011</v>
      </c>
      <c r="F36" s="13">
        <v>9.3000000000000007</v>
      </c>
      <c r="G36" s="13" t="s">
        <v>896</v>
      </c>
      <c r="H36" s="39">
        <v>90</v>
      </c>
      <c r="I36" s="13"/>
      <c r="J36" s="13"/>
      <c r="K36" s="24"/>
      <c r="L36" s="12"/>
      <c r="M36" s="24"/>
      <c r="N36" s="73"/>
    </row>
    <row r="37" spans="1:14" ht="20.100000000000001" customHeight="1" x14ac:dyDescent="0.15">
      <c r="A37" s="13">
        <v>35</v>
      </c>
      <c r="B37" s="109"/>
      <c r="C37" s="107"/>
      <c r="D37" s="13" t="s">
        <v>63</v>
      </c>
      <c r="E37" s="33">
        <f t="shared" si="1"/>
        <v>240</v>
      </c>
      <c r="F37" s="13">
        <v>1.2</v>
      </c>
      <c r="G37" s="13" t="s">
        <v>30</v>
      </c>
      <c r="H37" s="39">
        <v>200</v>
      </c>
      <c r="I37" s="13"/>
      <c r="J37" s="13"/>
      <c r="K37" s="24"/>
      <c r="L37" s="12"/>
      <c r="M37" s="24"/>
      <c r="N37" s="73"/>
    </row>
    <row r="38" spans="1:14" ht="20.100000000000001" customHeight="1" x14ac:dyDescent="0.15">
      <c r="A38" s="13">
        <v>38</v>
      </c>
      <c r="B38" s="109"/>
      <c r="C38" s="107" t="s">
        <v>28</v>
      </c>
      <c r="D38" s="13" t="s">
        <v>64</v>
      </c>
      <c r="E38" s="33">
        <f t="shared" si="1"/>
        <v>550</v>
      </c>
      <c r="F38" s="13">
        <v>11</v>
      </c>
      <c r="G38" s="13" t="s">
        <v>30</v>
      </c>
      <c r="H38" s="39">
        <v>50</v>
      </c>
      <c r="I38" s="13"/>
      <c r="J38" s="13"/>
      <c r="K38" s="24"/>
      <c r="L38" s="12"/>
      <c r="M38" s="24"/>
      <c r="N38" s="73"/>
    </row>
    <row r="39" spans="1:14" ht="20.100000000000001" customHeight="1" x14ac:dyDescent="0.15">
      <c r="A39" s="13">
        <v>41</v>
      </c>
      <c r="B39" s="109"/>
      <c r="C39" s="107"/>
      <c r="D39" s="13" t="s">
        <v>65</v>
      </c>
      <c r="E39" s="33">
        <f t="shared" si="1"/>
        <v>50</v>
      </c>
      <c r="F39" s="13">
        <v>1</v>
      </c>
      <c r="G39" s="13" t="s">
        <v>66</v>
      </c>
      <c r="H39" s="39">
        <v>50</v>
      </c>
      <c r="I39" s="13"/>
      <c r="J39" s="13"/>
      <c r="K39" s="24"/>
      <c r="L39" s="24"/>
      <c r="M39" s="24"/>
      <c r="N39" s="73"/>
    </row>
    <row r="40" spans="1:14" ht="20.100000000000001" customHeight="1" x14ac:dyDescent="0.15">
      <c r="A40" s="13">
        <v>42</v>
      </c>
      <c r="B40" s="109"/>
      <c r="C40" s="108" t="s">
        <v>34</v>
      </c>
      <c r="D40" s="13" t="s">
        <v>67</v>
      </c>
      <c r="E40" s="33">
        <f t="shared" si="1"/>
        <v>3000</v>
      </c>
      <c r="F40" s="13">
        <v>1</v>
      </c>
      <c r="G40" s="13" t="s">
        <v>55</v>
      </c>
      <c r="H40" s="39">
        <v>3000</v>
      </c>
      <c r="I40" s="13"/>
      <c r="J40" s="13"/>
      <c r="K40" s="13"/>
      <c r="L40" s="24"/>
      <c r="M40" s="13"/>
      <c r="N40" s="73"/>
    </row>
    <row r="41" spans="1:14" ht="20.100000000000001" customHeight="1" x14ac:dyDescent="0.15">
      <c r="A41" s="13">
        <v>43</v>
      </c>
      <c r="B41" s="109"/>
      <c r="C41" s="109"/>
      <c r="D41" s="13" t="s">
        <v>68</v>
      </c>
      <c r="E41" s="33">
        <f t="shared" si="1"/>
        <v>2500</v>
      </c>
      <c r="F41" s="13">
        <v>1</v>
      </c>
      <c r="G41" s="13" t="s">
        <v>36</v>
      </c>
      <c r="H41" s="39">
        <v>2500</v>
      </c>
      <c r="I41" s="13"/>
      <c r="J41" s="13"/>
      <c r="K41" s="13"/>
      <c r="L41" s="24"/>
      <c r="M41" s="13"/>
      <c r="N41" s="73"/>
    </row>
    <row r="42" spans="1:14" ht="20.100000000000001" customHeight="1" x14ac:dyDescent="0.15">
      <c r="A42" s="13"/>
      <c r="B42" s="109"/>
      <c r="C42" s="109"/>
      <c r="D42" s="13" t="s">
        <v>69</v>
      </c>
      <c r="E42" s="33">
        <f t="shared" si="1"/>
        <v>1500</v>
      </c>
      <c r="F42" s="13">
        <v>1</v>
      </c>
      <c r="G42" s="13" t="s">
        <v>38</v>
      </c>
      <c r="H42" s="39">
        <v>1500</v>
      </c>
      <c r="I42" s="13"/>
      <c r="J42" s="13"/>
      <c r="K42" s="13"/>
      <c r="L42" s="24"/>
      <c r="M42" s="13"/>
      <c r="N42" s="73"/>
    </row>
    <row r="43" spans="1:14" ht="20.100000000000001" customHeight="1" x14ac:dyDescent="0.15">
      <c r="A43" s="13">
        <v>45</v>
      </c>
      <c r="B43" s="109"/>
      <c r="C43" s="109"/>
      <c r="D43" s="13" t="s">
        <v>70</v>
      </c>
      <c r="E43" s="33">
        <f t="shared" si="1"/>
        <v>0</v>
      </c>
      <c r="F43" s="13">
        <v>2</v>
      </c>
      <c r="G43" s="13" t="s">
        <v>41</v>
      </c>
      <c r="H43" s="39"/>
      <c r="I43" s="13"/>
      <c r="J43" s="13"/>
      <c r="K43" s="13"/>
      <c r="L43" s="24"/>
      <c r="M43" s="13"/>
      <c r="N43" s="73"/>
    </row>
    <row r="44" spans="1:14" ht="20.100000000000001" customHeight="1" x14ac:dyDescent="0.15">
      <c r="A44" s="13">
        <v>46</v>
      </c>
      <c r="B44" s="109"/>
      <c r="C44" s="110"/>
      <c r="D44" s="13" t="s">
        <v>43</v>
      </c>
      <c r="E44" s="33">
        <f t="shared" si="1"/>
        <v>0</v>
      </c>
      <c r="F44" s="13">
        <v>2</v>
      </c>
      <c r="G44" s="13" t="s">
        <v>71</v>
      </c>
      <c r="H44" s="39"/>
      <c r="I44" s="13"/>
      <c r="J44" s="13"/>
      <c r="K44" s="13"/>
      <c r="L44" s="24"/>
      <c r="M44" s="45"/>
      <c r="N44" s="73"/>
    </row>
    <row r="45" spans="1:14" ht="20.100000000000001" customHeight="1" x14ac:dyDescent="0.15">
      <c r="A45" s="13">
        <v>47</v>
      </c>
      <c r="B45" s="109"/>
      <c r="C45" s="107" t="s">
        <v>45</v>
      </c>
      <c r="D45" s="13" t="s">
        <v>49</v>
      </c>
      <c r="E45" s="33">
        <f t="shared" si="1"/>
        <v>300</v>
      </c>
      <c r="F45" s="13">
        <v>1</v>
      </c>
      <c r="G45" s="13" t="s">
        <v>72</v>
      </c>
      <c r="H45" s="39">
        <v>300</v>
      </c>
      <c r="I45" s="13"/>
      <c r="J45" s="13"/>
      <c r="K45" s="24"/>
      <c r="L45" s="24"/>
      <c r="M45" s="45"/>
      <c r="N45" s="73"/>
    </row>
    <row r="46" spans="1:14" ht="20.100000000000001" customHeight="1" x14ac:dyDescent="0.15">
      <c r="A46" s="13">
        <v>48</v>
      </c>
      <c r="B46" s="109"/>
      <c r="C46" s="107"/>
      <c r="D46" s="13" t="s">
        <v>73</v>
      </c>
      <c r="E46" s="33">
        <f t="shared" si="1"/>
        <v>160</v>
      </c>
      <c r="F46" s="13">
        <v>2</v>
      </c>
      <c r="G46" s="13" t="s">
        <v>38</v>
      </c>
      <c r="H46" s="39">
        <v>80</v>
      </c>
      <c r="I46" s="13"/>
      <c r="J46" s="13"/>
      <c r="K46" s="24"/>
      <c r="L46" s="24"/>
      <c r="M46" s="45"/>
      <c r="N46" s="73"/>
    </row>
    <row r="47" spans="1:14" ht="20.100000000000001" customHeight="1" x14ac:dyDescent="0.15">
      <c r="A47" s="13">
        <v>49</v>
      </c>
      <c r="B47" s="109"/>
      <c r="C47" s="107"/>
      <c r="D47" s="13" t="s">
        <v>74</v>
      </c>
      <c r="E47" s="33">
        <f t="shared" si="1"/>
        <v>0</v>
      </c>
      <c r="F47" s="13">
        <v>1</v>
      </c>
      <c r="G47" s="13" t="s">
        <v>38</v>
      </c>
      <c r="H47" s="39"/>
      <c r="I47" s="13"/>
      <c r="J47" s="13"/>
      <c r="K47" s="24"/>
      <c r="L47" s="24"/>
      <c r="M47" s="45"/>
      <c r="N47" s="73"/>
    </row>
    <row r="48" spans="1:14" ht="20.100000000000001" customHeight="1" x14ac:dyDescent="0.15">
      <c r="A48" s="13">
        <v>50</v>
      </c>
      <c r="B48" s="109"/>
      <c r="C48" s="107" t="s">
        <v>52</v>
      </c>
      <c r="D48" s="13" t="s">
        <v>75</v>
      </c>
      <c r="E48" s="33">
        <f t="shared" si="1"/>
        <v>0</v>
      </c>
      <c r="F48" s="13">
        <v>1</v>
      </c>
      <c r="G48" s="13" t="s">
        <v>55</v>
      </c>
      <c r="H48" s="39"/>
      <c r="I48" s="13"/>
      <c r="J48" s="13"/>
      <c r="K48" s="24"/>
      <c r="L48" s="24"/>
      <c r="M48" s="45"/>
      <c r="N48" s="73"/>
    </row>
    <row r="49" spans="1:14" ht="20.100000000000001" customHeight="1" x14ac:dyDescent="0.15">
      <c r="A49" s="13">
        <v>51</v>
      </c>
      <c r="B49" s="109"/>
      <c r="C49" s="107"/>
      <c r="D49" s="13" t="s">
        <v>54</v>
      </c>
      <c r="E49" s="33">
        <f t="shared" si="1"/>
        <v>600</v>
      </c>
      <c r="F49" s="13">
        <v>1</v>
      </c>
      <c r="G49" s="13" t="s">
        <v>55</v>
      </c>
      <c r="H49" s="39">
        <v>600</v>
      </c>
      <c r="I49" s="13"/>
      <c r="J49" s="13"/>
      <c r="K49" s="24"/>
      <c r="L49" s="24"/>
      <c r="M49" s="45"/>
      <c r="N49" s="73"/>
    </row>
    <row r="50" spans="1:14" ht="20.100000000000001" customHeight="1" x14ac:dyDescent="0.15">
      <c r="A50" s="13">
        <v>52</v>
      </c>
      <c r="B50" s="109"/>
      <c r="C50" s="107"/>
      <c r="D50" s="13" t="s">
        <v>76</v>
      </c>
      <c r="E50" s="33">
        <f t="shared" si="1"/>
        <v>100</v>
      </c>
      <c r="F50" s="13">
        <v>2</v>
      </c>
      <c r="G50" s="13" t="s">
        <v>38</v>
      </c>
      <c r="H50" s="39">
        <v>50</v>
      </c>
      <c r="I50" s="13"/>
      <c r="J50" s="13"/>
      <c r="K50" s="24"/>
      <c r="L50" s="24"/>
      <c r="M50" s="45"/>
      <c r="N50" s="73"/>
    </row>
    <row r="51" spans="1:14" ht="20.100000000000001" customHeight="1" x14ac:dyDescent="0.15">
      <c r="A51" s="13">
        <v>53</v>
      </c>
      <c r="B51" s="109"/>
      <c r="C51" s="107"/>
      <c r="D51" s="13" t="s">
        <v>77</v>
      </c>
      <c r="E51" s="33">
        <f t="shared" si="1"/>
        <v>400</v>
      </c>
      <c r="F51" s="13">
        <v>1</v>
      </c>
      <c r="G51" s="13"/>
      <c r="H51" s="39">
        <v>400</v>
      </c>
      <c r="I51" s="13"/>
      <c r="J51" s="13"/>
      <c r="K51" s="24"/>
      <c r="L51" s="24"/>
      <c r="M51" s="45"/>
      <c r="N51" s="73"/>
    </row>
    <row r="52" spans="1:14" ht="20.100000000000001" customHeight="1" x14ac:dyDescent="0.15">
      <c r="A52" s="13">
        <v>56</v>
      </c>
      <c r="B52" s="110"/>
      <c r="C52" s="64"/>
      <c r="D52" s="114" t="s">
        <v>78</v>
      </c>
      <c r="E52" s="115"/>
      <c r="F52" s="115"/>
      <c r="G52" s="115"/>
      <c r="H52" s="115"/>
      <c r="I52" s="115"/>
      <c r="J52" s="115"/>
      <c r="K52" s="115"/>
      <c r="L52" s="116"/>
      <c r="M52" s="66">
        <f>SUM(E33:E51)</f>
        <v>14927</v>
      </c>
    </row>
    <row r="53" spans="1:14" ht="20.100000000000001" customHeight="1" x14ac:dyDescent="0.15">
      <c r="A53" s="13">
        <v>57</v>
      </c>
      <c r="B53" s="108" t="s">
        <v>79</v>
      </c>
      <c r="C53" s="107" t="s">
        <v>13</v>
      </c>
      <c r="D53" s="13" t="s">
        <v>80</v>
      </c>
      <c r="E53" s="33">
        <f>F53*H53</f>
        <v>4950</v>
      </c>
      <c r="F53" s="13">
        <v>165</v>
      </c>
      <c r="G53" s="13" t="s">
        <v>890</v>
      </c>
      <c r="H53" s="33">
        <v>30</v>
      </c>
      <c r="I53" s="13"/>
      <c r="J53" s="24"/>
      <c r="K53" s="24"/>
      <c r="L53" s="12"/>
      <c r="M53" s="24" t="s">
        <v>898</v>
      </c>
      <c r="N53" s="73"/>
    </row>
    <row r="54" spans="1:14" ht="20.100000000000001" customHeight="1" x14ac:dyDescent="0.15">
      <c r="A54" s="13">
        <v>58</v>
      </c>
      <c r="B54" s="109"/>
      <c r="C54" s="107"/>
      <c r="D54" s="13" t="s">
        <v>82</v>
      </c>
      <c r="E54" s="33">
        <f t="shared" ref="E54:E74" si="2">F54*H54</f>
        <v>2520</v>
      </c>
      <c r="F54" s="13">
        <v>84</v>
      </c>
      <c r="G54" s="13" t="s">
        <v>889</v>
      </c>
      <c r="H54" s="33">
        <v>30</v>
      </c>
      <c r="I54" s="13"/>
      <c r="J54" s="24"/>
      <c r="K54" s="24"/>
      <c r="L54" s="12"/>
      <c r="M54" s="28" t="s">
        <v>899</v>
      </c>
      <c r="N54" s="73"/>
    </row>
    <row r="55" spans="1:14" ht="20.100000000000001" customHeight="1" x14ac:dyDescent="0.15">
      <c r="A55" s="13">
        <v>59</v>
      </c>
      <c r="B55" s="109"/>
      <c r="C55" s="107"/>
      <c r="D55" s="31" t="s">
        <v>83</v>
      </c>
      <c r="E55" s="33">
        <f t="shared" si="2"/>
        <v>1500</v>
      </c>
      <c r="F55" s="13">
        <v>1</v>
      </c>
      <c r="G55" s="13" t="s">
        <v>55</v>
      </c>
      <c r="H55" s="33">
        <v>1500</v>
      </c>
      <c r="I55" s="13"/>
      <c r="J55" s="24"/>
      <c r="K55" s="24"/>
      <c r="L55" s="12"/>
      <c r="M55" s="67"/>
      <c r="N55" s="73"/>
    </row>
    <row r="56" spans="1:14" ht="20.100000000000001" customHeight="1" x14ac:dyDescent="0.15">
      <c r="A56" s="13">
        <v>60</v>
      </c>
      <c r="B56" s="109"/>
      <c r="C56" s="107"/>
      <c r="D56" s="13" t="s">
        <v>61</v>
      </c>
      <c r="E56" s="33">
        <f t="shared" si="2"/>
        <v>1000</v>
      </c>
      <c r="F56" s="13">
        <v>1</v>
      </c>
      <c r="G56" s="13" t="s">
        <v>38</v>
      </c>
      <c r="H56" s="33">
        <v>1000</v>
      </c>
      <c r="I56" s="13"/>
      <c r="J56" s="24"/>
      <c r="K56" s="24"/>
      <c r="L56" s="12"/>
      <c r="M56" s="24"/>
      <c r="N56" s="73"/>
    </row>
    <row r="57" spans="1:14" ht="20.100000000000001" customHeight="1" x14ac:dyDescent="0.15">
      <c r="A57" s="73"/>
      <c r="B57" s="109"/>
      <c r="C57" s="107"/>
      <c r="D57" s="117" t="s">
        <v>767</v>
      </c>
      <c r="E57" s="33">
        <f t="shared" si="2"/>
        <v>950</v>
      </c>
      <c r="F57" s="73">
        <v>1</v>
      </c>
      <c r="G57" s="73" t="s">
        <v>768</v>
      </c>
      <c r="H57" s="33">
        <v>950</v>
      </c>
      <c r="I57" s="73" t="s">
        <v>772</v>
      </c>
      <c r="J57" s="24" t="s">
        <v>774</v>
      </c>
      <c r="K57" s="24"/>
      <c r="L57" s="70"/>
      <c r="M57" s="24" t="s">
        <v>788</v>
      </c>
      <c r="N57" s="73"/>
    </row>
    <row r="58" spans="1:14" ht="20.100000000000001" customHeight="1" x14ac:dyDescent="0.15">
      <c r="A58" s="73"/>
      <c r="B58" s="109"/>
      <c r="C58" s="107"/>
      <c r="D58" s="118"/>
      <c r="E58" s="33">
        <f t="shared" si="2"/>
        <v>650</v>
      </c>
      <c r="F58" s="73">
        <v>1</v>
      </c>
      <c r="G58" s="73" t="s">
        <v>769</v>
      </c>
      <c r="H58" s="33">
        <v>650</v>
      </c>
      <c r="I58" s="73" t="s">
        <v>773</v>
      </c>
      <c r="J58" s="24" t="s">
        <v>775</v>
      </c>
      <c r="K58" s="24"/>
      <c r="L58" s="70"/>
      <c r="M58" s="24" t="s">
        <v>786</v>
      </c>
      <c r="N58" s="73"/>
    </row>
    <row r="59" spans="1:14" ht="20.100000000000001" customHeight="1" x14ac:dyDescent="0.15">
      <c r="A59" s="73"/>
      <c r="B59" s="109"/>
      <c r="C59" s="107"/>
      <c r="D59" s="118"/>
      <c r="E59" s="33">
        <f t="shared" si="2"/>
        <v>550</v>
      </c>
      <c r="F59" s="73">
        <v>1</v>
      </c>
      <c r="G59" s="73" t="s">
        <v>769</v>
      </c>
      <c r="H59" s="33">
        <v>550</v>
      </c>
      <c r="I59" s="73" t="s">
        <v>776</v>
      </c>
      <c r="J59" s="24" t="s">
        <v>777</v>
      </c>
      <c r="K59" s="24"/>
      <c r="L59" s="70"/>
      <c r="M59" s="24"/>
      <c r="N59" s="73"/>
    </row>
    <row r="60" spans="1:14" ht="20.100000000000001" customHeight="1" x14ac:dyDescent="0.15">
      <c r="A60" s="13">
        <v>61</v>
      </c>
      <c r="B60" s="109"/>
      <c r="C60" s="107"/>
      <c r="D60" s="119"/>
      <c r="E60" s="33">
        <f t="shared" si="2"/>
        <v>6600.0000000000009</v>
      </c>
      <c r="F60" s="13">
        <v>4.4000000000000004</v>
      </c>
      <c r="G60" s="13" t="s">
        <v>81</v>
      </c>
      <c r="H60" s="33">
        <v>1500</v>
      </c>
      <c r="I60" s="13"/>
      <c r="J60" s="24"/>
      <c r="K60" s="24"/>
      <c r="L60" s="12"/>
      <c r="M60" s="24"/>
      <c r="N60" s="73"/>
    </row>
    <row r="61" spans="1:14" ht="20.100000000000001" customHeight="1" x14ac:dyDescent="0.15">
      <c r="A61" s="13">
        <v>62</v>
      </c>
      <c r="B61" s="109"/>
      <c r="C61" s="107"/>
      <c r="D61" s="13" t="s">
        <v>85</v>
      </c>
      <c r="E61" s="33">
        <f t="shared" si="2"/>
        <v>500</v>
      </c>
      <c r="F61" s="13">
        <v>1</v>
      </c>
      <c r="G61" s="13" t="s">
        <v>55</v>
      </c>
      <c r="H61" s="33">
        <v>500</v>
      </c>
      <c r="I61" s="13"/>
      <c r="J61" s="24"/>
      <c r="K61" s="24"/>
      <c r="L61" s="12"/>
      <c r="M61" s="24"/>
      <c r="N61" s="73"/>
    </row>
    <row r="62" spans="1:14" ht="20.100000000000001" customHeight="1" x14ac:dyDescent="0.15">
      <c r="A62" s="13">
        <v>65</v>
      </c>
      <c r="B62" s="109"/>
      <c r="C62" s="107" t="s">
        <v>28</v>
      </c>
      <c r="D62" s="31" t="s">
        <v>86</v>
      </c>
      <c r="E62" s="33">
        <f t="shared" si="2"/>
        <v>12840</v>
      </c>
      <c r="F62" s="13">
        <f>F53+F54+F77+F78</f>
        <v>428</v>
      </c>
      <c r="G62" s="13" t="s">
        <v>30</v>
      </c>
      <c r="H62" s="33">
        <v>30</v>
      </c>
      <c r="I62" s="13"/>
      <c r="J62" s="24"/>
      <c r="K62" s="24"/>
      <c r="L62" s="12"/>
      <c r="M62" s="24"/>
      <c r="N62" s="73"/>
    </row>
    <row r="63" spans="1:14" ht="20.100000000000001" customHeight="1" x14ac:dyDescent="0.15">
      <c r="A63" s="13">
        <v>66</v>
      </c>
      <c r="B63" s="109"/>
      <c r="C63" s="107"/>
      <c r="D63" s="13" t="s">
        <v>87</v>
      </c>
      <c r="E63" s="33">
        <f t="shared" si="2"/>
        <v>300</v>
      </c>
      <c r="F63" s="13">
        <v>1</v>
      </c>
      <c r="G63" s="13"/>
      <c r="H63" s="33">
        <v>300</v>
      </c>
      <c r="I63" s="13"/>
      <c r="J63" s="24"/>
      <c r="K63" s="24"/>
      <c r="L63" s="24"/>
      <c r="M63" s="24"/>
      <c r="N63" s="73"/>
    </row>
    <row r="64" spans="1:14" ht="20.100000000000001" customHeight="1" x14ac:dyDescent="0.15">
      <c r="A64" s="106"/>
      <c r="B64" s="109"/>
      <c r="C64" s="104"/>
      <c r="D64" s="106" t="s">
        <v>964</v>
      </c>
      <c r="E64" s="33">
        <f t="shared" si="2"/>
        <v>970</v>
      </c>
      <c r="F64" s="124">
        <v>1</v>
      </c>
      <c r="G64" s="106" t="s">
        <v>965</v>
      </c>
      <c r="H64" s="33">
        <v>970</v>
      </c>
      <c r="I64" s="106"/>
      <c r="J64" s="24" t="s">
        <v>966</v>
      </c>
      <c r="K64" s="24" t="s">
        <v>967</v>
      </c>
      <c r="L64" s="24"/>
      <c r="M64" s="24" t="s">
        <v>968</v>
      </c>
      <c r="N64" s="106"/>
    </row>
    <row r="65" spans="1:14" ht="20.100000000000001" customHeight="1" x14ac:dyDescent="0.15">
      <c r="A65" s="13">
        <v>68</v>
      </c>
      <c r="B65" s="109"/>
      <c r="C65" s="108" t="s">
        <v>88</v>
      </c>
      <c r="D65" s="13" t="s">
        <v>89</v>
      </c>
      <c r="E65" s="33">
        <f t="shared" si="2"/>
        <v>1000</v>
      </c>
      <c r="F65" s="22">
        <v>1</v>
      </c>
      <c r="G65" s="13" t="s">
        <v>55</v>
      </c>
      <c r="H65" s="33">
        <v>1000</v>
      </c>
      <c r="I65" s="13"/>
      <c r="J65" s="24"/>
      <c r="K65" s="13"/>
      <c r="L65" s="24"/>
      <c r="M65" s="13"/>
      <c r="N65" s="73"/>
    </row>
    <row r="66" spans="1:14" ht="20.100000000000001" customHeight="1" x14ac:dyDescent="0.15">
      <c r="A66" s="13">
        <v>69</v>
      </c>
      <c r="B66" s="109"/>
      <c r="C66" s="109"/>
      <c r="D66" s="13" t="s">
        <v>90</v>
      </c>
      <c r="E66" s="33">
        <f t="shared" si="2"/>
        <v>400</v>
      </c>
      <c r="F66" s="13">
        <v>1</v>
      </c>
      <c r="G66" s="13" t="s">
        <v>55</v>
      </c>
      <c r="H66" s="33">
        <v>400</v>
      </c>
      <c r="I66" s="13"/>
      <c r="J66" s="24"/>
      <c r="K66" s="13"/>
      <c r="L66" s="24"/>
      <c r="M66" s="13"/>
      <c r="N66" s="73"/>
    </row>
    <row r="67" spans="1:14" ht="20.100000000000001" customHeight="1" x14ac:dyDescent="0.15">
      <c r="A67" s="13">
        <v>70</v>
      </c>
      <c r="B67" s="109"/>
      <c r="C67" s="110"/>
      <c r="D67" s="22" t="s">
        <v>91</v>
      </c>
      <c r="E67" s="33">
        <f t="shared" si="2"/>
        <v>300</v>
      </c>
      <c r="F67" s="13">
        <v>1</v>
      </c>
      <c r="G67" s="13" t="s">
        <v>55</v>
      </c>
      <c r="H67" s="33">
        <v>300</v>
      </c>
      <c r="I67" s="13"/>
      <c r="J67" s="24"/>
      <c r="K67" s="13"/>
      <c r="L67" s="24"/>
      <c r="M67" s="45"/>
      <c r="N67" s="73"/>
    </row>
    <row r="68" spans="1:14" ht="20.100000000000001" customHeight="1" x14ac:dyDescent="0.15">
      <c r="A68" s="13">
        <v>71</v>
      </c>
      <c r="B68" s="109"/>
      <c r="C68" s="107" t="s">
        <v>45</v>
      </c>
      <c r="D68" s="13" t="s">
        <v>780</v>
      </c>
      <c r="E68" s="33">
        <f t="shared" si="2"/>
        <v>4500</v>
      </c>
      <c r="F68" s="13">
        <v>1</v>
      </c>
      <c r="G68" s="13" t="s">
        <v>38</v>
      </c>
      <c r="H68" s="33">
        <v>4500</v>
      </c>
      <c r="I68" s="13" t="s">
        <v>781</v>
      </c>
      <c r="J68" s="24" t="s">
        <v>782</v>
      </c>
      <c r="K68" s="24"/>
      <c r="L68" s="24"/>
      <c r="M68" s="45" t="s">
        <v>785</v>
      </c>
      <c r="N68" s="73"/>
    </row>
    <row r="69" spans="1:14" ht="20.100000000000001" customHeight="1" x14ac:dyDescent="0.15">
      <c r="A69" s="13">
        <v>72</v>
      </c>
      <c r="B69" s="109"/>
      <c r="C69" s="107"/>
      <c r="D69" s="13" t="s">
        <v>93</v>
      </c>
      <c r="E69" s="33">
        <f t="shared" si="2"/>
        <v>2000</v>
      </c>
      <c r="F69" s="13">
        <v>1</v>
      </c>
      <c r="G69" s="13" t="s">
        <v>38</v>
      </c>
      <c r="H69" s="33">
        <v>2000</v>
      </c>
      <c r="I69" s="13"/>
      <c r="J69" s="13"/>
      <c r="K69" s="24"/>
      <c r="L69" s="24"/>
      <c r="M69" s="45"/>
      <c r="N69" s="73"/>
    </row>
    <row r="70" spans="1:14" ht="20.100000000000001" customHeight="1" x14ac:dyDescent="0.15">
      <c r="A70" s="13">
        <v>73</v>
      </c>
      <c r="B70" s="109"/>
      <c r="C70" s="107"/>
      <c r="D70" s="13" t="s">
        <v>94</v>
      </c>
      <c r="E70" s="33">
        <f t="shared" si="2"/>
        <v>1000</v>
      </c>
      <c r="F70" s="13">
        <v>1</v>
      </c>
      <c r="G70" s="13" t="s">
        <v>38</v>
      </c>
      <c r="H70" s="33">
        <v>1000</v>
      </c>
      <c r="I70" s="13"/>
      <c r="J70" s="13"/>
      <c r="K70" s="24"/>
      <c r="L70" s="24"/>
      <c r="M70" s="45"/>
      <c r="N70" s="73"/>
    </row>
    <row r="71" spans="1:14" ht="20.100000000000001" customHeight="1" x14ac:dyDescent="0.15">
      <c r="A71" s="13">
        <v>74</v>
      </c>
      <c r="B71" s="109"/>
      <c r="C71" s="107"/>
      <c r="D71" s="13" t="s">
        <v>95</v>
      </c>
      <c r="E71" s="33">
        <f t="shared" si="2"/>
        <v>3636</v>
      </c>
      <c r="F71" s="13">
        <v>1</v>
      </c>
      <c r="G71" s="13" t="s">
        <v>38</v>
      </c>
      <c r="H71" s="33">
        <v>3636</v>
      </c>
      <c r="I71" s="13" t="s">
        <v>793</v>
      </c>
      <c r="J71" s="73" t="s">
        <v>766</v>
      </c>
      <c r="K71" s="24"/>
      <c r="L71" s="24"/>
      <c r="M71" s="45"/>
      <c r="N71" s="73" t="s">
        <v>784</v>
      </c>
    </row>
    <row r="72" spans="1:14" ht="20.100000000000001" customHeight="1" x14ac:dyDescent="0.15">
      <c r="A72" s="73"/>
      <c r="B72" s="109"/>
      <c r="C72" s="107"/>
      <c r="D72" s="73" t="s">
        <v>791</v>
      </c>
      <c r="E72" s="33">
        <f t="shared" si="2"/>
        <v>3698.5</v>
      </c>
      <c r="F72" s="73">
        <v>1</v>
      </c>
      <c r="G72" s="73" t="s">
        <v>790</v>
      </c>
      <c r="H72" s="33">
        <v>3698.5</v>
      </c>
      <c r="I72" s="73" t="s">
        <v>794</v>
      </c>
      <c r="J72" s="73" t="s">
        <v>789</v>
      </c>
      <c r="K72" s="24"/>
      <c r="L72" s="24"/>
      <c r="M72" s="45" t="s">
        <v>969</v>
      </c>
      <c r="N72" s="73" t="s">
        <v>792</v>
      </c>
    </row>
    <row r="73" spans="1:14" ht="20.100000000000001" customHeight="1" x14ac:dyDescent="0.15">
      <c r="A73" s="13"/>
      <c r="B73" s="109"/>
      <c r="C73" s="107"/>
      <c r="D73" s="63" t="s">
        <v>96</v>
      </c>
      <c r="E73" s="33">
        <f t="shared" si="2"/>
        <v>0</v>
      </c>
      <c r="F73" s="13">
        <v>1</v>
      </c>
      <c r="G73" s="13" t="s">
        <v>38</v>
      </c>
      <c r="H73" s="33"/>
      <c r="I73" s="13"/>
      <c r="J73" s="13"/>
      <c r="K73" s="24"/>
      <c r="L73" s="24"/>
      <c r="M73" s="45"/>
      <c r="N73" s="73"/>
    </row>
    <row r="74" spans="1:14" ht="20.100000000000001" customHeight="1" x14ac:dyDescent="0.15">
      <c r="A74" s="13">
        <v>75</v>
      </c>
      <c r="B74" s="109"/>
      <c r="C74" s="107"/>
      <c r="D74" s="73" t="s">
        <v>97</v>
      </c>
      <c r="E74" s="33">
        <f t="shared" si="2"/>
        <v>150</v>
      </c>
      <c r="F74" s="73">
        <v>1</v>
      </c>
      <c r="G74" s="73" t="s">
        <v>38</v>
      </c>
      <c r="H74" s="33">
        <v>150</v>
      </c>
      <c r="I74" s="73"/>
      <c r="J74" s="13"/>
      <c r="K74" s="24"/>
      <c r="L74" s="24"/>
      <c r="M74" s="45"/>
      <c r="N74" s="73"/>
    </row>
    <row r="75" spans="1:14" ht="20.100000000000001" customHeight="1" x14ac:dyDescent="0.15">
      <c r="A75" s="73"/>
      <c r="B75" s="109"/>
      <c r="C75" s="72" t="s">
        <v>762</v>
      </c>
      <c r="D75" s="73" t="s">
        <v>763</v>
      </c>
      <c r="E75" s="33">
        <v>350</v>
      </c>
      <c r="F75" s="73">
        <v>1</v>
      </c>
      <c r="G75" s="73" t="s">
        <v>764</v>
      </c>
      <c r="H75" s="33">
        <v>300</v>
      </c>
      <c r="I75" s="73" t="s">
        <v>778</v>
      </c>
      <c r="J75" s="91" t="s">
        <v>779</v>
      </c>
      <c r="K75" s="24" t="s">
        <v>765</v>
      </c>
      <c r="L75" s="24"/>
      <c r="M75" s="90" t="s">
        <v>787</v>
      </c>
      <c r="N75" s="73"/>
    </row>
    <row r="76" spans="1:14" ht="20.100000000000001" customHeight="1" x14ac:dyDescent="0.15">
      <c r="A76" s="13">
        <v>77</v>
      </c>
      <c r="B76" s="110"/>
      <c r="C76" s="64"/>
      <c r="D76" s="114" t="s">
        <v>98</v>
      </c>
      <c r="E76" s="115"/>
      <c r="F76" s="115"/>
      <c r="G76" s="115"/>
      <c r="H76" s="115"/>
      <c r="I76" s="115"/>
      <c r="J76" s="115"/>
      <c r="K76" s="115"/>
      <c r="L76" s="116"/>
      <c r="M76" s="66">
        <f>SUM(E53:E74)</f>
        <v>50014.5</v>
      </c>
    </row>
    <row r="77" spans="1:14" ht="20.100000000000001" customHeight="1" x14ac:dyDescent="0.15">
      <c r="A77" s="13">
        <v>78</v>
      </c>
      <c r="B77" s="108" t="s">
        <v>99</v>
      </c>
      <c r="C77" s="107" t="s">
        <v>13</v>
      </c>
      <c r="D77" s="13" t="s">
        <v>80</v>
      </c>
      <c r="E77" s="33">
        <f>F77*H77</f>
        <v>3570</v>
      </c>
      <c r="F77" s="13">
        <v>119</v>
      </c>
      <c r="G77" s="89" t="s">
        <v>890</v>
      </c>
      <c r="H77" s="39">
        <v>30</v>
      </c>
      <c r="I77" s="13"/>
      <c r="J77" s="13"/>
      <c r="K77" s="24"/>
      <c r="L77" s="12"/>
      <c r="M77" s="24" t="s">
        <v>891</v>
      </c>
      <c r="N77" s="73"/>
    </row>
    <row r="78" spans="1:14" ht="20.100000000000001" customHeight="1" x14ac:dyDescent="0.15">
      <c r="A78" s="13">
        <v>79</v>
      </c>
      <c r="B78" s="109"/>
      <c r="C78" s="107"/>
      <c r="D78" s="13" t="s">
        <v>82</v>
      </c>
      <c r="E78" s="33">
        <f t="shared" ref="E78:E94" si="3">F78*H78</f>
        <v>1800</v>
      </c>
      <c r="F78" s="13">
        <v>60</v>
      </c>
      <c r="G78" s="13" t="s">
        <v>890</v>
      </c>
      <c r="H78" s="39">
        <v>30</v>
      </c>
      <c r="I78" s="13"/>
      <c r="J78" s="13"/>
      <c r="K78" s="24"/>
      <c r="L78" s="12"/>
      <c r="M78" s="24" t="s">
        <v>892</v>
      </c>
      <c r="N78" s="73"/>
    </row>
    <row r="79" spans="1:14" ht="20.100000000000001" customHeight="1" x14ac:dyDescent="0.15">
      <c r="A79" s="13">
        <v>80</v>
      </c>
      <c r="B79" s="109"/>
      <c r="C79" s="107"/>
      <c r="D79" s="68" t="s">
        <v>100</v>
      </c>
      <c r="E79" s="33">
        <f t="shared" si="3"/>
        <v>0</v>
      </c>
      <c r="F79" s="13"/>
      <c r="G79" s="13"/>
      <c r="H79" s="39">
        <v>0</v>
      </c>
      <c r="I79" s="13"/>
      <c r="J79" s="13"/>
      <c r="K79" s="24"/>
      <c r="L79" s="12"/>
      <c r="M79" s="24"/>
      <c r="N79" s="73"/>
    </row>
    <row r="80" spans="1:14" ht="20.100000000000001" customHeight="1" x14ac:dyDescent="0.15">
      <c r="A80" s="13">
        <v>81</v>
      </c>
      <c r="B80" s="109"/>
      <c r="C80" s="107"/>
      <c r="D80" s="13" t="s">
        <v>61</v>
      </c>
      <c r="E80" s="33">
        <f t="shared" si="3"/>
        <v>1000</v>
      </c>
      <c r="F80" s="13">
        <v>1</v>
      </c>
      <c r="G80" s="13" t="s">
        <v>101</v>
      </c>
      <c r="H80" s="39">
        <v>1000</v>
      </c>
      <c r="I80" s="13"/>
      <c r="J80" s="13"/>
      <c r="K80" s="24"/>
      <c r="L80" s="12"/>
      <c r="M80" s="24"/>
      <c r="N80" s="73"/>
    </row>
    <row r="81" spans="1:14" ht="20.100000000000001" customHeight="1" x14ac:dyDescent="0.15">
      <c r="A81" s="13">
        <v>82</v>
      </c>
      <c r="B81" s="109"/>
      <c r="C81" s="107"/>
      <c r="D81" s="13" t="s">
        <v>102</v>
      </c>
      <c r="E81" s="33">
        <f t="shared" si="3"/>
        <v>660</v>
      </c>
      <c r="F81" s="13">
        <v>3.3</v>
      </c>
      <c r="G81" s="13" t="s">
        <v>81</v>
      </c>
      <c r="H81" s="39">
        <v>200</v>
      </c>
      <c r="I81" s="13"/>
      <c r="J81" s="13"/>
      <c r="K81" s="24"/>
      <c r="L81" s="12"/>
      <c r="M81" s="24"/>
      <c r="N81" s="73"/>
    </row>
    <row r="82" spans="1:14" ht="20.100000000000001" customHeight="1" x14ac:dyDescent="0.15">
      <c r="A82" s="13">
        <v>83</v>
      </c>
      <c r="B82" s="109"/>
      <c r="C82" s="107"/>
      <c r="D82" s="13" t="s">
        <v>103</v>
      </c>
      <c r="E82" s="33">
        <f t="shared" si="3"/>
        <v>2600</v>
      </c>
      <c r="F82" s="13">
        <v>1</v>
      </c>
      <c r="G82" s="13" t="s">
        <v>38</v>
      </c>
      <c r="H82" s="39">
        <v>2600</v>
      </c>
      <c r="I82" s="13"/>
      <c r="J82" s="13" t="s">
        <v>795</v>
      </c>
      <c r="K82" s="24"/>
      <c r="L82" s="12"/>
      <c r="M82" s="24"/>
      <c r="N82" s="73"/>
    </row>
    <row r="83" spans="1:14" ht="20.100000000000001" customHeight="1" x14ac:dyDescent="0.15">
      <c r="A83" s="13">
        <v>84</v>
      </c>
      <c r="B83" s="109"/>
      <c r="C83" s="107"/>
      <c r="D83" s="13" t="s">
        <v>104</v>
      </c>
      <c r="E83" s="33">
        <f t="shared" si="3"/>
        <v>1800</v>
      </c>
      <c r="F83" s="13">
        <v>1</v>
      </c>
      <c r="G83" s="13" t="s">
        <v>38</v>
      </c>
      <c r="H83" s="39">
        <v>1800</v>
      </c>
      <c r="I83" s="13"/>
      <c r="J83" s="13"/>
      <c r="K83" s="24"/>
      <c r="L83" s="12"/>
      <c r="M83" s="24"/>
      <c r="N83" s="73"/>
    </row>
    <row r="84" spans="1:14" ht="20.100000000000001" customHeight="1" x14ac:dyDescent="0.15">
      <c r="A84" s="13">
        <v>85</v>
      </c>
      <c r="B84" s="109"/>
      <c r="C84" s="107"/>
      <c r="D84" s="13" t="s">
        <v>105</v>
      </c>
      <c r="E84" s="33">
        <f t="shared" si="3"/>
        <v>2500</v>
      </c>
      <c r="F84" s="13">
        <v>1</v>
      </c>
      <c r="G84" s="13" t="s">
        <v>38</v>
      </c>
      <c r="H84" s="39">
        <v>2500</v>
      </c>
      <c r="I84" s="13"/>
      <c r="J84" s="13"/>
      <c r="K84" s="24"/>
      <c r="L84" s="12"/>
      <c r="M84" s="24"/>
      <c r="N84" s="73"/>
    </row>
    <row r="85" spans="1:14" ht="20.100000000000001" customHeight="1" x14ac:dyDescent="0.15">
      <c r="A85" s="13">
        <v>86</v>
      </c>
      <c r="B85" s="109"/>
      <c r="C85" s="107"/>
      <c r="D85" s="13" t="s">
        <v>106</v>
      </c>
      <c r="E85" s="33">
        <f t="shared" si="3"/>
        <v>500</v>
      </c>
      <c r="F85" s="13">
        <v>25</v>
      </c>
      <c r="G85" s="13" t="s">
        <v>18</v>
      </c>
      <c r="H85" s="39">
        <v>20</v>
      </c>
      <c r="I85" s="13"/>
      <c r="J85" s="13"/>
      <c r="K85" s="24"/>
      <c r="L85" s="12"/>
      <c r="M85" s="24"/>
      <c r="N85" s="73"/>
    </row>
    <row r="86" spans="1:14" ht="20.100000000000001" customHeight="1" x14ac:dyDescent="0.15">
      <c r="A86" s="13">
        <v>88</v>
      </c>
      <c r="B86" s="109"/>
      <c r="C86" s="107"/>
      <c r="D86" s="13" t="s">
        <v>107</v>
      </c>
      <c r="E86" s="33">
        <f t="shared" si="3"/>
        <v>60</v>
      </c>
      <c r="F86" s="13">
        <v>2</v>
      </c>
      <c r="G86" s="13" t="s">
        <v>38</v>
      </c>
      <c r="H86" s="39">
        <v>30</v>
      </c>
      <c r="I86" s="13"/>
      <c r="J86" s="13"/>
      <c r="K86" s="24"/>
      <c r="L86" s="12"/>
      <c r="M86" s="24"/>
      <c r="N86" s="73"/>
    </row>
    <row r="87" spans="1:14" ht="20.100000000000001" customHeight="1" x14ac:dyDescent="0.15">
      <c r="A87" s="13"/>
      <c r="B87" s="109"/>
      <c r="C87" s="107"/>
      <c r="D87" s="13" t="s">
        <v>108</v>
      </c>
      <c r="E87" s="33">
        <f t="shared" si="3"/>
        <v>400</v>
      </c>
      <c r="F87" s="13">
        <v>2</v>
      </c>
      <c r="G87" s="13" t="s">
        <v>109</v>
      </c>
      <c r="H87" s="39">
        <v>200</v>
      </c>
      <c r="I87" s="13"/>
      <c r="J87" s="13"/>
      <c r="K87" s="24"/>
      <c r="L87" s="12"/>
      <c r="M87" s="24"/>
      <c r="N87" s="73"/>
    </row>
    <row r="88" spans="1:14" ht="20.100000000000001" customHeight="1" x14ac:dyDescent="0.15">
      <c r="A88" s="13">
        <v>89</v>
      </c>
      <c r="B88" s="109"/>
      <c r="C88" s="107"/>
      <c r="D88" s="13" t="s">
        <v>110</v>
      </c>
      <c r="E88" s="33">
        <f t="shared" si="3"/>
        <v>400</v>
      </c>
      <c r="F88" s="13">
        <v>2</v>
      </c>
      <c r="G88" s="13" t="s">
        <v>18</v>
      </c>
      <c r="H88" s="39">
        <v>200</v>
      </c>
      <c r="I88" s="13"/>
      <c r="J88" s="13"/>
      <c r="K88" s="24"/>
      <c r="L88" s="12"/>
      <c r="M88" s="24"/>
      <c r="N88" s="73"/>
    </row>
    <row r="89" spans="1:14" ht="20.100000000000001" customHeight="1" x14ac:dyDescent="0.15">
      <c r="A89" s="13">
        <v>90</v>
      </c>
      <c r="B89" s="109"/>
      <c r="C89" s="108" t="s">
        <v>28</v>
      </c>
      <c r="D89" s="13" t="s">
        <v>111</v>
      </c>
      <c r="E89" s="33">
        <f t="shared" si="3"/>
        <v>500</v>
      </c>
      <c r="F89" s="13">
        <v>1</v>
      </c>
      <c r="G89" s="13"/>
      <c r="H89" s="39">
        <v>500</v>
      </c>
      <c r="I89" s="13"/>
      <c r="J89" s="13"/>
      <c r="K89" s="24"/>
      <c r="L89" s="12"/>
      <c r="M89" s="24"/>
      <c r="N89" s="73"/>
    </row>
    <row r="90" spans="1:14" ht="20.100000000000001" customHeight="1" x14ac:dyDescent="0.15">
      <c r="A90" s="13">
        <v>91</v>
      </c>
      <c r="B90" s="109"/>
      <c r="C90" s="109"/>
      <c r="D90" s="68" t="s">
        <v>112</v>
      </c>
      <c r="E90" s="33">
        <f t="shared" si="3"/>
        <v>0</v>
      </c>
      <c r="F90" s="13"/>
      <c r="G90" s="13"/>
      <c r="H90" s="39">
        <v>0</v>
      </c>
      <c r="I90" s="13"/>
      <c r="J90" s="13"/>
      <c r="K90" s="24"/>
      <c r="L90" s="12"/>
      <c r="M90" s="24"/>
      <c r="N90" s="73"/>
    </row>
    <row r="91" spans="1:14" ht="20.100000000000001" customHeight="1" x14ac:dyDescent="0.15">
      <c r="A91" s="13">
        <v>92</v>
      </c>
      <c r="B91" s="109"/>
      <c r="C91" s="109"/>
      <c r="D91" s="13" t="s">
        <v>113</v>
      </c>
      <c r="E91" s="33">
        <f t="shared" si="3"/>
        <v>100</v>
      </c>
      <c r="F91" s="13">
        <v>1</v>
      </c>
      <c r="G91" s="13"/>
      <c r="H91" s="39">
        <v>100</v>
      </c>
      <c r="I91" s="13"/>
      <c r="J91" s="13"/>
      <c r="K91" s="24"/>
      <c r="L91" s="24"/>
      <c r="M91" s="24"/>
      <c r="N91" s="73"/>
    </row>
    <row r="92" spans="1:14" ht="20.100000000000001" customHeight="1" x14ac:dyDescent="0.15">
      <c r="A92" s="13">
        <v>93</v>
      </c>
      <c r="B92" s="109"/>
      <c r="C92" s="110"/>
      <c r="D92" s="13" t="s">
        <v>114</v>
      </c>
      <c r="E92" s="33">
        <f t="shared" si="3"/>
        <v>100</v>
      </c>
      <c r="F92" s="13">
        <v>1</v>
      </c>
      <c r="G92" s="13"/>
      <c r="H92" s="39">
        <v>100</v>
      </c>
      <c r="I92" s="13"/>
      <c r="J92" s="13"/>
      <c r="K92" s="24"/>
      <c r="L92" s="24"/>
      <c r="M92" s="24"/>
      <c r="N92" s="73"/>
    </row>
    <row r="93" spans="1:14" ht="20.100000000000001" customHeight="1" x14ac:dyDescent="0.15">
      <c r="A93" s="13">
        <v>94</v>
      </c>
      <c r="B93" s="109"/>
      <c r="C93" s="107" t="s">
        <v>45</v>
      </c>
      <c r="D93" s="68" t="s">
        <v>115</v>
      </c>
      <c r="E93" s="33">
        <f t="shared" si="3"/>
        <v>0</v>
      </c>
      <c r="F93" s="13">
        <v>1</v>
      </c>
      <c r="G93" s="13"/>
      <c r="H93" s="33">
        <v>0</v>
      </c>
      <c r="I93" s="13"/>
      <c r="J93" s="13"/>
      <c r="K93" s="24"/>
      <c r="L93" s="24"/>
      <c r="M93" s="45"/>
      <c r="N93" s="73"/>
    </row>
    <row r="94" spans="1:14" ht="20.100000000000001" customHeight="1" x14ac:dyDescent="0.15">
      <c r="A94" s="13">
        <v>95</v>
      </c>
      <c r="B94" s="109"/>
      <c r="C94" s="107"/>
      <c r="D94" s="13" t="s">
        <v>97</v>
      </c>
      <c r="E94" s="33">
        <f t="shared" si="3"/>
        <v>100</v>
      </c>
      <c r="F94" s="13">
        <v>1</v>
      </c>
      <c r="G94" s="13"/>
      <c r="H94" s="33">
        <v>100</v>
      </c>
      <c r="I94" s="13"/>
      <c r="J94" s="13"/>
      <c r="K94" s="24"/>
      <c r="L94" s="24"/>
      <c r="M94" s="45"/>
      <c r="N94" s="73"/>
    </row>
    <row r="95" spans="1:14" ht="20.100000000000001" customHeight="1" x14ac:dyDescent="0.15">
      <c r="A95" s="13">
        <v>97</v>
      </c>
      <c r="B95" s="110"/>
      <c r="C95" s="61"/>
      <c r="D95" s="114" t="s">
        <v>116</v>
      </c>
      <c r="E95" s="115"/>
      <c r="F95" s="115"/>
      <c r="G95" s="115"/>
      <c r="H95" s="115"/>
      <c r="I95" s="115"/>
      <c r="J95" s="115"/>
      <c r="K95" s="115"/>
      <c r="L95" s="116"/>
      <c r="M95" s="69">
        <f>SUM(E77:E94)</f>
        <v>16090</v>
      </c>
    </row>
    <row r="96" spans="1:14" ht="20.100000000000001" customHeight="1" x14ac:dyDescent="0.15">
      <c r="A96" s="13">
        <v>98</v>
      </c>
      <c r="B96" s="108" t="s">
        <v>117</v>
      </c>
      <c r="C96" s="107" t="s">
        <v>13</v>
      </c>
      <c r="D96" s="13" t="s">
        <v>118</v>
      </c>
      <c r="E96" s="33">
        <f>F96*H96</f>
        <v>2000</v>
      </c>
      <c r="F96" s="13">
        <v>1</v>
      </c>
      <c r="G96" s="13" t="s">
        <v>55</v>
      </c>
      <c r="H96" s="33">
        <v>2000</v>
      </c>
      <c r="I96" s="13"/>
      <c r="J96" s="13"/>
      <c r="K96" s="24"/>
      <c r="L96" s="12"/>
      <c r="M96" s="24"/>
      <c r="N96" s="73"/>
    </row>
    <row r="97" spans="1:14" ht="20.100000000000001" customHeight="1" x14ac:dyDescent="0.15">
      <c r="A97" s="13">
        <v>99</v>
      </c>
      <c r="B97" s="109"/>
      <c r="C97" s="107"/>
      <c r="D97" s="31" t="s">
        <v>119</v>
      </c>
      <c r="E97" s="33">
        <f t="shared" ref="E97:E109" si="4">F97*H97</f>
        <v>600</v>
      </c>
      <c r="F97" s="13">
        <v>6</v>
      </c>
      <c r="G97" s="13" t="s">
        <v>38</v>
      </c>
      <c r="H97" s="33">
        <v>100</v>
      </c>
      <c r="I97" s="13"/>
      <c r="J97" s="13"/>
      <c r="K97" s="24"/>
      <c r="L97" s="12"/>
      <c r="M97" s="24"/>
      <c r="N97" s="73"/>
    </row>
    <row r="98" spans="1:14" ht="20.100000000000001" customHeight="1" x14ac:dyDescent="0.15">
      <c r="A98" s="13">
        <v>100</v>
      </c>
      <c r="B98" s="109"/>
      <c r="C98" s="107"/>
      <c r="D98" s="13" t="s">
        <v>120</v>
      </c>
      <c r="E98" s="33">
        <f t="shared" si="4"/>
        <v>200</v>
      </c>
      <c r="F98" s="13">
        <v>2</v>
      </c>
      <c r="G98" s="13" t="s">
        <v>30</v>
      </c>
      <c r="H98" s="33">
        <v>100</v>
      </c>
      <c r="I98" s="13"/>
      <c r="J98" s="13"/>
      <c r="K98" s="24"/>
      <c r="L98" s="12"/>
      <c r="M98" s="24"/>
      <c r="N98" s="73"/>
    </row>
    <row r="99" spans="1:14" ht="20.100000000000001" customHeight="1" x14ac:dyDescent="0.15">
      <c r="A99" s="13">
        <v>101</v>
      </c>
      <c r="B99" s="109"/>
      <c r="C99" s="107"/>
      <c r="D99" s="13" t="s">
        <v>15</v>
      </c>
      <c r="E99" s="33">
        <f t="shared" si="4"/>
        <v>270</v>
      </c>
      <c r="F99" s="13">
        <v>3</v>
      </c>
      <c r="G99" s="13" t="s">
        <v>16</v>
      </c>
      <c r="H99" s="33">
        <v>90</v>
      </c>
      <c r="I99" s="13"/>
      <c r="J99" s="13"/>
      <c r="K99" s="24"/>
      <c r="L99" s="12"/>
      <c r="M99" s="24"/>
      <c r="N99" s="73"/>
    </row>
    <row r="100" spans="1:14" ht="20.100000000000001" customHeight="1" x14ac:dyDescent="0.15">
      <c r="A100" s="13">
        <v>103</v>
      </c>
      <c r="B100" s="109"/>
      <c r="C100" s="107"/>
      <c r="D100" s="13" t="s">
        <v>121</v>
      </c>
      <c r="E100" s="33">
        <f t="shared" si="4"/>
        <v>1000</v>
      </c>
      <c r="F100" s="13">
        <v>1</v>
      </c>
      <c r="G100" s="13" t="s">
        <v>55</v>
      </c>
      <c r="H100" s="33">
        <v>1000</v>
      </c>
      <c r="I100" s="13"/>
      <c r="J100" s="13"/>
      <c r="K100" s="24"/>
      <c r="L100" s="12"/>
      <c r="M100" s="24"/>
      <c r="N100" s="73"/>
    </row>
    <row r="101" spans="1:14" ht="20.100000000000001" customHeight="1" x14ac:dyDescent="0.15">
      <c r="A101" s="13">
        <v>104</v>
      </c>
      <c r="B101" s="109"/>
      <c r="C101" s="107"/>
      <c r="D101" s="13" t="s">
        <v>122</v>
      </c>
      <c r="E101" s="33">
        <f t="shared" si="4"/>
        <v>400</v>
      </c>
      <c r="F101" s="13">
        <v>1</v>
      </c>
      <c r="G101" s="13" t="s">
        <v>38</v>
      </c>
      <c r="H101" s="33">
        <v>400</v>
      </c>
      <c r="I101" s="13"/>
      <c r="J101" s="13"/>
      <c r="K101" s="24"/>
      <c r="L101" s="12"/>
      <c r="M101" s="24"/>
      <c r="N101" s="73"/>
    </row>
    <row r="102" spans="1:14" ht="20.100000000000001" customHeight="1" x14ac:dyDescent="0.15">
      <c r="A102" s="13">
        <v>109</v>
      </c>
      <c r="B102" s="109"/>
      <c r="C102" s="108" t="s">
        <v>34</v>
      </c>
      <c r="D102" s="13" t="s">
        <v>123</v>
      </c>
      <c r="E102" s="33">
        <f t="shared" si="4"/>
        <v>2000</v>
      </c>
      <c r="F102" s="13">
        <v>1</v>
      </c>
      <c r="G102" s="13" t="s">
        <v>38</v>
      </c>
      <c r="H102" s="33">
        <v>2000</v>
      </c>
      <c r="I102" s="13"/>
      <c r="J102" s="13"/>
      <c r="K102" s="13"/>
      <c r="L102" s="24"/>
      <c r="M102" s="13"/>
      <c r="N102" s="73"/>
    </row>
    <row r="103" spans="1:14" ht="20.100000000000001" customHeight="1" x14ac:dyDescent="0.15">
      <c r="A103" s="13">
        <v>110</v>
      </c>
      <c r="B103" s="109"/>
      <c r="C103" s="109"/>
      <c r="D103" s="13" t="s">
        <v>124</v>
      </c>
      <c r="E103" s="33">
        <f t="shared" si="4"/>
        <v>400</v>
      </c>
      <c r="F103" s="13">
        <v>2</v>
      </c>
      <c r="G103" s="13" t="s">
        <v>38</v>
      </c>
      <c r="H103" s="33">
        <v>200</v>
      </c>
      <c r="I103" s="13"/>
      <c r="J103" s="13"/>
      <c r="K103" s="13"/>
      <c r="L103" s="24"/>
      <c r="M103" s="13"/>
      <c r="N103" s="73"/>
    </row>
    <row r="104" spans="1:14" ht="20.100000000000001" customHeight="1" x14ac:dyDescent="0.15">
      <c r="A104" s="13">
        <v>111</v>
      </c>
      <c r="B104" s="109"/>
      <c r="C104" s="110"/>
      <c r="D104" s="13" t="s">
        <v>125</v>
      </c>
      <c r="E104" s="33">
        <f t="shared" si="4"/>
        <v>500</v>
      </c>
      <c r="F104" s="13">
        <v>1</v>
      </c>
      <c r="G104" s="13" t="s">
        <v>55</v>
      </c>
      <c r="H104" s="33">
        <v>500</v>
      </c>
      <c r="I104" s="13"/>
      <c r="J104" s="13"/>
      <c r="K104" s="13"/>
      <c r="L104" s="24"/>
      <c r="M104" s="45"/>
      <c r="N104" s="73"/>
    </row>
    <row r="105" spans="1:14" ht="20.100000000000001" customHeight="1" x14ac:dyDescent="0.15">
      <c r="A105" s="13">
        <v>112</v>
      </c>
      <c r="B105" s="109"/>
      <c r="C105" s="107" t="s">
        <v>45</v>
      </c>
      <c r="D105" s="13" t="s">
        <v>126</v>
      </c>
      <c r="E105" s="33">
        <f t="shared" si="4"/>
        <v>2500</v>
      </c>
      <c r="F105" s="13">
        <v>1</v>
      </c>
      <c r="G105" s="13" t="s">
        <v>38</v>
      </c>
      <c r="H105" s="33">
        <v>2500</v>
      </c>
      <c r="I105" s="13"/>
      <c r="J105" s="13"/>
      <c r="K105" s="24"/>
      <c r="L105" s="24"/>
      <c r="M105" s="45"/>
      <c r="N105" s="73"/>
    </row>
    <row r="106" spans="1:14" ht="20.100000000000001" customHeight="1" x14ac:dyDescent="0.15">
      <c r="A106" s="13">
        <v>113</v>
      </c>
      <c r="B106" s="109"/>
      <c r="C106" s="107"/>
      <c r="D106" s="13" t="s">
        <v>97</v>
      </c>
      <c r="E106" s="33">
        <f t="shared" si="4"/>
        <v>200</v>
      </c>
      <c r="F106" s="13">
        <v>2</v>
      </c>
      <c r="G106" s="13" t="s">
        <v>72</v>
      </c>
      <c r="H106" s="33">
        <v>100</v>
      </c>
      <c r="I106" s="13"/>
      <c r="J106" s="13"/>
      <c r="K106" s="24"/>
      <c r="L106" s="24"/>
      <c r="M106" s="45"/>
      <c r="N106" s="73"/>
    </row>
    <row r="107" spans="1:14" ht="20.100000000000001" customHeight="1" x14ac:dyDescent="0.15">
      <c r="A107" s="13">
        <v>114</v>
      </c>
      <c r="B107" s="109"/>
      <c r="C107" s="107" t="s">
        <v>52</v>
      </c>
      <c r="D107" s="63" t="s">
        <v>127</v>
      </c>
      <c r="E107" s="33">
        <f t="shared" si="4"/>
        <v>400</v>
      </c>
      <c r="F107" s="13">
        <v>1</v>
      </c>
      <c r="G107" s="13" t="s">
        <v>55</v>
      </c>
      <c r="H107" s="33">
        <v>400</v>
      </c>
      <c r="I107" s="13"/>
      <c r="J107" s="13"/>
      <c r="K107" s="24"/>
      <c r="L107" s="24"/>
      <c r="M107" s="45"/>
      <c r="N107" s="73"/>
    </row>
    <row r="108" spans="1:14" ht="20.100000000000001" customHeight="1" x14ac:dyDescent="0.15">
      <c r="A108" s="13">
        <v>115</v>
      </c>
      <c r="B108" s="109"/>
      <c r="C108" s="107"/>
      <c r="D108" s="13" t="s">
        <v>128</v>
      </c>
      <c r="E108" s="33">
        <f t="shared" si="4"/>
        <v>1500</v>
      </c>
      <c r="F108" s="13">
        <v>1</v>
      </c>
      <c r="G108" s="13" t="s">
        <v>129</v>
      </c>
      <c r="H108" s="33">
        <v>1500</v>
      </c>
      <c r="I108" s="13"/>
      <c r="J108" s="13"/>
      <c r="K108" s="24"/>
      <c r="L108" s="24"/>
      <c r="M108" s="45"/>
      <c r="N108" s="73"/>
    </row>
    <row r="109" spans="1:14" ht="20.100000000000001" customHeight="1" x14ac:dyDescent="0.15">
      <c r="A109" s="13">
        <v>116</v>
      </c>
      <c r="B109" s="109"/>
      <c r="C109" s="107"/>
      <c r="D109" s="63" t="s">
        <v>130</v>
      </c>
      <c r="E109" s="33">
        <f t="shared" si="4"/>
        <v>150</v>
      </c>
      <c r="F109" s="13">
        <v>1</v>
      </c>
      <c r="G109" s="13" t="s">
        <v>55</v>
      </c>
      <c r="H109" s="33">
        <v>150</v>
      </c>
      <c r="I109" s="13"/>
      <c r="J109" s="13"/>
      <c r="K109" s="24"/>
      <c r="L109" s="24"/>
      <c r="M109" s="45"/>
      <c r="N109" s="73"/>
    </row>
    <row r="110" spans="1:14" ht="20.100000000000001" customHeight="1" x14ac:dyDescent="0.15">
      <c r="A110" s="13">
        <v>119</v>
      </c>
      <c r="B110" s="110"/>
      <c r="C110" s="61"/>
      <c r="D110" s="114" t="s">
        <v>131</v>
      </c>
      <c r="E110" s="115"/>
      <c r="F110" s="115"/>
      <c r="G110" s="115"/>
      <c r="H110" s="115"/>
      <c r="I110" s="115"/>
      <c r="J110" s="115"/>
      <c r="K110" s="115"/>
      <c r="L110" s="116"/>
      <c r="M110" s="69">
        <f>SUM(E96:E109)</f>
        <v>12120</v>
      </c>
    </row>
    <row r="111" spans="1:14" ht="20.100000000000001" customHeight="1" x14ac:dyDescent="0.15">
      <c r="A111" s="13">
        <v>120</v>
      </c>
      <c r="B111" s="108" t="s">
        <v>132</v>
      </c>
      <c r="C111" s="107" t="s">
        <v>133</v>
      </c>
      <c r="D111" s="13" t="s">
        <v>134</v>
      </c>
      <c r="E111" s="24"/>
      <c r="F111" s="13"/>
      <c r="G111" s="13"/>
      <c r="H111" s="57"/>
      <c r="I111" s="13"/>
      <c r="J111" s="13"/>
      <c r="K111" s="24"/>
      <c r="L111" s="24"/>
      <c r="M111" s="56"/>
      <c r="N111" s="73"/>
    </row>
    <row r="112" spans="1:14" ht="20.100000000000001" customHeight="1" x14ac:dyDescent="0.15">
      <c r="A112" s="13">
        <v>121</v>
      </c>
      <c r="B112" s="109"/>
      <c r="C112" s="107"/>
      <c r="D112" s="13" t="s">
        <v>135</v>
      </c>
      <c r="E112" s="24"/>
      <c r="F112" s="13"/>
      <c r="G112" s="13"/>
      <c r="H112" s="57"/>
      <c r="I112" s="13"/>
      <c r="J112" s="13"/>
      <c r="K112" s="24"/>
      <c r="L112" s="24"/>
      <c r="M112" s="56"/>
      <c r="N112" s="73"/>
    </row>
    <row r="113" spans="1:14" ht="20.100000000000001" customHeight="1" x14ac:dyDescent="0.15">
      <c r="A113" s="13">
        <v>122</v>
      </c>
      <c r="B113" s="109"/>
      <c r="C113" s="107"/>
      <c r="D113" s="13" t="s">
        <v>136</v>
      </c>
      <c r="E113" s="24"/>
      <c r="F113" s="13"/>
      <c r="G113" s="13"/>
      <c r="H113" s="57"/>
      <c r="I113" s="13"/>
      <c r="J113" s="13"/>
      <c r="K113" s="24"/>
      <c r="L113" s="24"/>
      <c r="M113" s="56"/>
      <c r="N113" s="73"/>
    </row>
    <row r="114" spans="1:14" ht="20.100000000000001" customHeight="1" x14ac:dyDescent="0.15">
      <c r="A114" s="13">
        <v>123</v>
      </c>
      <c r="B114" s="109"/>
      <c r="C114" s="107"/>
      <c r="D114" s="13" t="s">
        <v>137</v>
      </c>
      <c r="E114" s="24"/>
      <c r="F114" s="13"/>
      <c r="G114" s="13"/>
      <c r="H114" s="57"/>
      <c r="I114" s="13"/>
      <c r="J114" s="13"/>
      <c r="K114" s="24"/>
      <c r="L114" s="24"/>
      <c r="M114" s="56"/>
      <c r="N114" s="73"/>
    </row>
    <row r="115" spans="1:14" ht="20.100000000000001" customHeight="1" x14ac:dyDescent="0.15">
      <c r="A115" s="13">
        <v>119</v>
      </c>
      <c r="B115" s="109"/>
      <c r="C115" s="61"/>
      <c r="D115" s="114" t="s">
        <v>138</v>
      </c>
      <c r="E115" s="115"/>
      <c r="F115" s="115"/>
      <c r="G115" s="115"/>
      <c r="H115" s="115"/>
      <c r="I115" s="115"/>
      <c r="J115" s="115"/>
      <c r="K115" s="115"/>
      <c r="L115" s="116"/>
      <c r="M115" s="69">
        <v>800</v>
      </c>
    </row>
    <row r="116" spans="1:14" ht="20.100000000000001" customHeight="1" x14ac:dyDescent="0.15">
      <c r="A116" s="13">
        <v>120</v>
      </c>
      <c r="B116" s="109"/>
      <c r="C116" s="107" t="s">
        <v>139</v>
      </c>
      <c r="D116" s="13" t="s">
        <v>140</v>
      </c>
      <c r="E116" s="24"/>
      <c r="F116" s="13"/>
      <c r="G116" s="13"/>
      <c r="H116" s="57"/>
      <c r="I116" s="13"/>
      <c r="J116" s="13"/>
      <c r="K116" s="24"/>
      <c r="L116" s="24"/>
      <c r="M116" s="39">
        <v>1000</v>
      </c>
      <c r="N116" s="73"/>
    </row>
    <row r="117" spans="1:14" ht="20.100000000000001" customHeight="1" x14ac:dyDescent="0.15">
      <c r="A117" s="13">
        <v>121</v>
      </c>
      <c r="B117" s="109"/>
      <c r="C117" s="107"/>
      <c r="D117" s="13" t="s">
        <v>141</v>
      </c>
      <c r="E117" s="24"/>
      <c r="F117" s="13"/>
      <c r="G117" s="13"/>
      <c r="H117" s="57"/>
      <c r="I117" s="13"/>
      <c r="J117" s="13"/>
      <c r="K117" s="24"/>
      <c r="L117" s="24"/>
      <c r="M117" s="39">
        <v>500</v>
      </c>
      <c r="N117" s="73"/>
    </row>
    <row r="118" spans="1:14" ht="20.100000000000001" customHeight="1" x14ac:dyDescent="0.15">
      <c r="A118" s="13">
        <v>122</v>
      </c>
      <c r="B118" s="109"/>
      <c r="C118" s="107"/>
      <c r="D118" s="13" t="s">
        <v>142</v>
      </c>
      <c r="E118" s="24"/>
      <c r="F118" s="13"/>
      <c r="G118" s="13"/>
      <c r="H118" s="57"/>
      <c r="I118" s="13"/>
      <c r="J118" s="13"/>
      <c r="K118" s="24"/>
      <c r="L118" s="24"/>
      <c r="M118" s="39">
        <v>100</v>
      </c>
      <c r="N118" s="73"/>
    </row>
    <row r="119" spans="1:14" ht="20.100000000000001" customHeight="1" x14ac:dyDescent="0.15">
      <c r="A119" s="13">
        <v>123</v>
      </c>
      <c r="B119" s="109"/>
      <c r="C119" s="107"/>
      <c r="D119" s="13" t="s">
        <v>143</v>
      </c>
      <c r="E119" s="24"/>
      <c r="F119" s="13"/>
      <c r="G119" s="13"/>
      <c r="H119" s="57"/>
      <c r="I119" s="13"/>
      <c r="J119" s="13"/>
      <c r="K119" s="24"/>
      <c r="L119" s="24"/>
      <c r="M119" s="39">
        <v>400</v>
      </c>
      <c r="N119" s="73"/>
    </row>
    <row r="120" spans="1:14" s="25" customFormat="1" ht="20.100000000000001" customHeight="1" x14ac:dyDescent="0.15">
      <c r="A120" s="49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0"/>
    </row>
    <row r="121" spans="1:14" ht="20.100000000000001" customHeight="1" x14ac:dyDescent="0.15">
      <c r="A121" s="111" t="s">
        <v>144</v>
      </c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3"/>
      <c r="M121" s="59">
        <f>M32+M52+M76+M95+M110+M115+M116+M117+M118+M119</f>
        <v>120086.5</v>
      </c>
    </row>
    <row r="122" spans="1:14" ht="20.100000000000001" customHeight="1" x14ac:dyDescent="0.15">
      <c r="A122" s="111" t="s">
        <v>145</v>
      </c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3"/>
      <c r="M122" s="59">
        <f>SUM(E2:E12)+E31+SUM(E33:E37)+SUM(E53:E61)+SUM(E77:E88)+SUM(E96:E101)</f>
        <v>52507</v>
      </c>
    </row>
    <row r="123" spans="1:14" ht="20.100000000000001" customHeight="1" x14ac:dyDescent="0.15">
      <c r="A123" s="111" t="s">
        <v>146</v>
      </c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3"/>
      <c r="M123" s="59">
        <f>SUM(E102:E104,E40:E44,E16:E22)</f>
        <v>13000</v>
      </c>
    </row>
    <row r="124" spans="1:14" ht="20.100000000000001" customHeight="1" x14ac:dyDescent="0.15">
      <c r="A124" s="111" t="s">
        <v>147</v>
      </c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3"/>
      <c r="M124" s="59">
        <f>SUM(E68:E74,E93:E94,E105:E106,E45:E47,E23:E27)</f>
        <v>25444.5</v>
      </c>
    </row>
    <row r="125" spans="1:14" ht="20.100000000000001" customHeight="1" x14ac:dyDescent="0.15">
      <c r="A125" s="111" t="s">
        <v>148</v>
      </c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3"/>
      <c r="M125" s="59">
        <f>SUM(E107:E109,E49:E51,E28:E30,E65:E67)</f>
        <v>6250</v>
      </c>
    </row>
    <row r="126" spans="1:14" ht="20.100000000000001" customHeight="1" x14ac:dyDescent="0.15">
      <c r="A126" s="111" t="s">
        <v>149</v>
      </c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3"/>
      <c r="M126" s="59">
        <v>2000</v>
      </c>
    </row>
    <row r="127" spans="1:14" ht="20.100000000000001" customHeight="1" x14ac:dyDescent="0.15">
      <c r="A127" s="111" t="s">
        <v>150</v>
      </c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3"/>
      <c r="M127" s="59">
        <f>SUM(E38:E39,E13:E15,E62:E63,E90:E92)</f>
        <v>18615</v>
      </c>
    </row>
    <row r="128" spans="1:14" ht="20.100000000000001" customHeight="1" x14ac:dyDescent="0.15">
      <c r="A128" s="111" t="s">
        <v>151</v>
      </c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3"/>
      <c r="M128" s="59">
        <f>SUM(M115:M119)</f>
        <v>2800</v>
      </c>
    </row>
    <row r="129" spans="13:13" ht="51.75" customHeight="1" x14ac:dyDescent="0.15">
      <c r="M129" s="28" t="s">
        <v>900</v>
      </c>
    </row>
  </sheetData>
  <mergeCells count="44">
    <mergeCell ref="D115:L115"/>
    <mergeCell ref="D32:L32"/>
    <mergeCell ref="D52:L52"/>
    <mergeCell ref="D76:L76"/>
    <mergeCell ref="D95:L95"/>
    <mergeCell ref="D110:L110"/>
    <mergeCell ref="D57:D60"/>
    <mergeCell ref="A127:L127"/>
    <mergeCell ref="A128:L128"/>
    <mergeCell ref="B2:B32"/>
    <mergeCell ref="B33:B52"/>
    <mergeCell ref="B53:B76"/>
    <mergeCell ref="B77:B95"/>
    <mergeCell ref="B96:B110"/>
    <mergeCell ref="B111:B119"/>
    <mergeCell ref="C2:C12"/>
    <mergeCell ref="C13:C15"/>
    <mergeCell ref="A121:L121"/>
    <mergeCell ref="A122:L122"/>
    <mergeCell ref="A123:L123"/>
    <mergeCell ref="A124:L124"/>
    <mergeCell ref="A125:L125"/>
    <mergeCell ref="A126:L126"/>
    <mergeCell ref="C68:C74"/>
    <mergeCell ref="C16:C22"/>
    <mergeCell ref="C23:C27"/>
    <mergeCell ref="C28:C30"/>
    <mergeCell ref="C33:C37"/>
    <mergeCell ref="C38:C39"/>
    <mergeCell ref="C40:C44"/>
    <mergeCell ref="C45:C47"/>
    <mergeCell ref="C48:C51"/>
    <mergeCell ref="C53:C61"/>
    <mergeCell ref="C62:C63"/>
    <mergeCell ref="C65:C67"/>
    <mergeCell ref="C107:C109"/>
    <mergeCell ref="C111:C114"/>
    <mergeCell ref="C116:C119"/>
    <mergeCell ref="C77:C88"/>
    <mergeCell ref="C89:C92"/>
    <mergeCell ref="C93:C94"/>
    <mergeCell ref="C96:C101"/>
    <mergeCell ref="C102:C104"/>
    <mergeCell ref="C105:C106"/>
  </mergeCells>
  <phoneticPr fontId="7" type="noConversion"/>
  <hyperlinks>
    <hyperlink ref="M17" r:id="rId1" display="https://product.suning.com/0070068275/690791074.html?utm_source=union&amp;utm_medium=14&amp;utm_campaign=02a0ea2b-abe5-4660-9aa6-72412ffa4ae9"/>
  </hyperlinks>
  <pageMargins left="0.44" right="0.53" top="0.65" bottom="1" header="0.5" footer="0.5"/>
  <pageSetup paperSize="9" orientation="landscape" useFirstPageNumber="1" horizontalDpi="360" verticalDpi="360" r:id="rId2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O127"/>
  <sheetViews>
    <sheetView workbookViewId="0">
      <pane xSplit="4" ySplit="1" topLeftCell="E2" activePane="bottomRight" state="frozen"/>
      <selection pane="topRight"/>
      <selection pane="bottomLeft"/>
      <selection pane="bottomRight" activeCell="N120" sqref="A1:O127"/>
    </sheetView>
  </sheetViews>
  <sheetFormatPr defaultRowHeight="20.100000000000001" customHeight="1" x14ac:dyDescent="0.15"/>
  <cols>
    <col min="1" max="1" width="4.125" style="26" customWidth="1"/>
    <col min="2" max="2" width="6.125" style="22" customWidth="1"/>
    <col min="3" max="3" width="8.125" style="22" customWidth="1"/>
    <col min="4" max="4" width="25.875" style="22" customWidth="1"/>
    <col min="5" max="5" width="10.125" style="26" customWidth="1"/>
    <col min="6" max="6" width="12.75" style="26" bestFit="1" customWidth="1"/>
    <col min="7" max="7" width="5.75" style="22" bestFit="1" customWidth="1"/>
    <col min="8" max="8" width="5.875" style="22" customWidth="1"/>
    <col min="9" max="9" width="10.625" style="27" customWidth="1"/>
    <col min="10" max="10" width="15" style="22" customWidth="1"/>
    <col min="11" max="11" width="17" style="22" customWidth="1"/>
    <col min="12" max="12" width="14.5" style="22" customWidth="1"/>
    <col min="13" max="13" width="16.625" style="26" customWidth="1"/>
    <col min="14" max="14" width="28.5" style="28" customWidth="1"/>
    <col min="15" max="252" width="9" style="26" customWidth="1"/>
    <col min="253" max="16384" width="9" style="26"/>
  </cols>
  <sheetData>
    <row r="1" spans="1:14" s="22" customFormat="1" ht="29.25" customHeigh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152</v>
      </c>
      <c r="F1" s="30" t="s">
        <v>153</v>
      </c>
      <c r="G1" s="30" t="s">
        <v>5</v>
      </c>
      <c r="H1" s="30" t="s">
        <v>6</v>
      </c>
      <c r="I1" s="30" t="s">
        <v>7</v>
      </c>
      <c r="J1" s="29" t="s">
        <v>154</v>
      </c>
      <c r="K1" s="30" t="s">
        <v>8</v>
      </c>
      <c r="L1" s="29" t="s">
        <v>9</v>
      </c>
      <c r="M1" s="29" t="s">
        <v>10</v>
      </c>
      <c r="N1" s="29" t="s">
        <v>11</v>
      </c>
    </row>
    <row r="2" spans="1:14" ht="20.100000000000001" customHeight="1" x14ac:dyDescent="0.15">
      <c r="A2" s="13">
        <v>1</v>
      </c>
      <c r="B2" s="12" t="s">
        <v>155</v>
      </c>
      <c r="C2" s="12" t="s">
        <v>13</v>
      </c>
      <c r="D2" s="31" t="s">
        <v>22</v>
      </c>
      <c r="E2" s="32">
        <v>674</v>
      </c>
      <c r="F2" s="33">
        <f t="shared" ref="F2:F11" si="0">G2*I2</f>
        <v>674</v>
      </c>
      <c r="G2" s="13">
        <v>1</v>
      </c>
      <c r="H2" s="13"/>
      <c r="I2" s="39">
        <v>674</v>
      </c>
      <c r="J2" s="13"/>
      <c r="K2" s="13"/>
      <c r="L2" s="13"/>
      <c r="M2" s="13"/>
      <c r="N2" s="40"/>
    </row>
    <row r="3" spans="1:14" ht="20.100000000000001" customHeight="1" x14ac:dyDescent="0.15">
      <c r="A3" s="13">
        <v>2</v>
      </c>
      <c r="B3" s="12" t="s">
        <v>155</v>
      </c>
      <c r="C3" s="12" t="s">
        <v>13</v>
      </c>
      <c r="D3" s="31" t="s">
        <v>156</v>
      </c>
      <c r="E3" s="32">
        <v>749</v>
      </c>
      <c r="F3" s="33">
        <f t="shared" si="0"/>
        <v>749</v>
      </c>
      <c r="G3" s="13">
        <v>1</v>
      </c>
      <c r="H3" s="13"/>
      <c r="I3" s="39">
        <v>749</v>
      </c>
      <c r="J3" s="13"/>
      <c r="K3" s="13"/>
      <c r="L3" s="13"/>
      <c r="M3" s="13"/>
      <c r="N3" s="40"/>
    </row>
    <row r="4" spans="1:14" ht="20.100000000000001" customHeight="1" x14ac:dyDescent="0.15">
      <c r="A4" s="13">
        <v>3</v>
      </c>
      <c r="B4" s="12" t="s">
        <v>155</v>
      </c>
      <c r="C4" s="12" t="s">
        <v>13</v>
      </c>
      <c r="D4" s="31" t="s">
        <v>157</v>
      </c>
      <c r="E4" s="32">
        <v>248</v>
      </c>
      <c r="F4" s="33">
        <f t="shared" si="0"/>
        <v>248</v>
      </c>
      <c r="G4" s="13">
        <v>1</v>
      </c>
      <c r="H4" s="13"/>
      <c r="I4" s="39">
        <v>248</v>
      </c>
      <c r="J4" s="13"/>
      <c r="K4" s="13"/>
      <c r="L4" s="13"/>
      <c r="M4" s="13"/>
      <c r="N4" s="40"/>
    </row>
    <row r="5" spans="1:14" ht="20.100000000000001" customHeight="1" x14ac:dyDescent="0.15">
      <c r="A5" s="13">
        <v>4</v>
      </c>
      <c r="B5" s="12" t="s">
        <v>155</v>
      </c>
      <c r="C5" s="12" t="s">
        <v>13</v>
      </c>
      <c r="D5" s="31" t="s">
        <v>158</v>
      </c>
      <c r="E5" s="32">
        <v>223</v>
      </c>
      <c r="F5" s="33">
        <f t="shared" si="0"/>
        <v>223.2</v>
      </c>
      <c r="G5" s="13">
        <v>2.79</v>
      </c>
      <c r="H5" s="13" t="s">
        <v>159</v>
      </c>
      <c r="I5" s="39">
        <v>80</v>
      </c>
      <c r="J5" s="13"/>
      <c r="K5" s="13"/>
      <c r="L5" s="13"/>
      <c r="M5" s="13"/>
      <c r="N5" s="41"/>
    </row>
    <row r="6" spans="1:14" ht="20.100000000000001" customHeight="1" x14ac:dyDescent="0.15">
      <c r="A6" s="13">
        <v>5</v>
      </c>
      <c r="B6" s="12" t="s">
        <v>155</v>
      </c>
      <c r="C6" s="12" t="s">
        <v>13</v>
      </c>
      <c r="D6" s="31" t="s">
        <v>160</v>
      </c>
      <c r="E6" s="32">
        <v>770</v>
      </c>
      <c r="F6" s="33">
        <f t="shared" si="0"/>
        <v>800</v>
      </c>
      <c r="G6" s="13">
        <v>40</v>
      </c>
      <c r="H6" s="13" t="s">
        <v>27</v>
      </c>
      <c r="I6" s="39">
        <v>20</v>
      </c>
      <c r="J6" s="13"/>
      <c r="K6" s="13"/>
      <c r="L6" s="24"/>
      <c r="M6" s="13"/>
      <c r="N6" s="41"/>
    </row>
    <row r="7" spans="1:14" ht="20.100000000000001" customHeight="1" x14ac:dyDescent="0.15">
      <c r="A7" s="13">
        <v>6</v>
      </c>
      <c r="B7" s="12" t="s">
        <v>155</v>
      </c>
      <c r="C7" s="12" t="s">
        <v>13</v>
      </c>
      <c r="D7" s="31" t="s">
        <v>161</v>
      </c>
      <c r="E7" s="32">
        <v>400</v>
      </c>
      <c r="F7" s="33">
        <f t="shared" si="0"/>
        <v>400</v>
      </c>
      <c r="G7" s="13">
        <v>4</v>
      </c>
      <c r="H7" s="13" t="s">
        <v>162</v>
      </c>
      <c r="I7" s="39">
        <v>100</v>
      </c>
      <c r="J7" s="13"/>
      <c r="K7" s="13"/>
      <c r="L7" s="24"/>
      <c r="M7" s="13"/>
      <c r="N7" s="40"/>
    </row>
    <row r="8" spans="1:14" ht="20.100000000000001" customHeight="1" x14ac:dyDescent="0.15">
      <c r="A8" s="13">
        <v>7</v>
      </c>
      <c r="B8" s="12" t="s">
        <v>155</v>
      </c>
      <c r="C8" s="12" t="s">
        <v>13</v>
      </c>
      <c r="D8" s="31" t="s">
        <v>163</v>
      </c>
      <c r="E8" s="32">
        <v>16</v>
      </c>
      <c r="F8" s="33">
        <f t="shared" si="0"/>
        <v>16</v>
      </c>
      <c r="G8" s="13">
        <v>40</v>
      </c>
      <c r="H8" s="13" t="s">
        <v>164</v>
      </c>
      <c r="I8" s="39">
        <v>0.4</v>
      </c>
      <c r="J8" s="13"/>
      <c r="K8" s="13"/>
      <c r="L8" s="24"/>
      <c r="M8" s="13"/>
      <c r="N8" s="40"/>
    </row>
    <row r="9" spans="1:14" ht="20.100000000000001" customHeight="1" x14ac:dyDescent="0.15">
      <c r="A9" s="13">
        <v>8</v>
      </c>
      <c r="B9" s="12" t="s">
        <v>155</v>
      </c>
      <c r="C9" s="12" t="s">
        <v>13</v>
      </c>
      <c r="D9" s="31" t="s">
        <v>165</v>
      </c>
      <c r="E9" s="32">
        <v>2823</v>
      </c>
      <c r="F9" s="33">
        <f t="shared" si="0"/>
        <v>2823</v>
      </c>
      <c r="G9" s="13">
        <v>1</v>
      </c>
      <c r="H9" s="13" t="s">
        <v>33</v>
      </c>
      <c r="I9" s="39">
        <v>2823</v>
      </c>
      <c r="J9" s="13"/>
      <c r="K9" s="13"/>
      <c r="L9" s="13"/>
      <c r="M9" s="13"/>
      <c r="N9" s="40"/>
    </row>
    <row r="10" spans="1:14" ht="20.100000000000001" customHeight="1" x14ac:dyDescent="0.15">
      <c r="A10" s="13">
        <v>9</v>
      </c>
      <c r="B10" s="12" t="s">
        <v>155</v>
      </c>
      <c r="C10" s="12" t="s">
        <v>13</v>
      </c>
      <c r="D10" s="31" t="s">
        <v>166</v>
      </c>
      <c r="E10" s="32">
        <v>427</v>
      </c>
      <c r="F10" s="33">
        <f t="shared" si="0"/>
        <v>427</v>
      </c>
      <c r="G10" s="13">
        <v>1</v>
      </c>
      <c r="H10" s="13" t="s">
        <v>33</v>
      </c>
      <c r="I10" s="39">
        <v>427</v>
      </c>
      <c r="J10" s="13"/>
      <c r="K10" s="13"/>
      <c r="L10" s="13"/>
      <c r="M10" s="13"/>
      <c r="N10" s="40"/>
    </row>
    <row r="11" spans="1:14" ht="20.100000000000001" customHeight="1" x14ac:dyDescent="0.15">
      <c r="A11" s="13">
        <v>10</v>
      </c>
      <c r="B11" s="12" t="s">
        <v>155</v>
      </c>
      <c r="C11" s="12" t="s">
        <v>13</v>
      </c>
      <c r="D11" s="31" t="s">
        <v>167</v>
      </c>
      <c r="E11" s="34">
        <v>2937</v>
      </c>
      <c r="F11" s="33">
        <f t="shared" si="0"/>
        <v>2937</v>
      </c>
      <c r="G11" s="13">
        <v>1</v>
      </c>
      <c r="H11" s="13" t="s">
        <v>33</v>
      </c>
      <c r="I11" s="39">
        <v>2937</v>
      </c>
      <c r="J11" s="13"/>
      <c r="K11" s="13"/>
      <c r="L11" s="13"/>
      <c r="M11" s="13"/>
      <c r="N11" s="41"/>
    </row>
    <row r="12" spans="1:14" ht="20.100000000000001" customHeight="1" x14ac:dyDescent="0.15">
      <c r="A12" s="13">
        <v>11</v>
      </c>
      <c r="B12" s="12" t="s">
        <v>155</v>
      </c>
      <c r="C12" s="12" t="s">
        <v>28</v>
      </c>
      <c r="D12" s="31" t="s">
        <v>168</v>
      </c>
      <c r="E12" s="32">
        <v>1500</v>
      </c>
      <c r="F12" s="33">
        <f t="shared" ref="F12:F19" si="1">G12*I12</f>
        <v>1575</v>
      </c>
      <c r="G12" s="13">
        <v>63</v>
      </c>
      <c r="H12" s="13" t="s">
        <v>30</v>
      </c>
      <c r="I12" s="39">
        <v>25</v>
      </c>
      <c r="J12" s="13"/>
      <c r="K12" s="13"/>
      <c r="L12" s="13"/>
      <c r="M12" s="24"/>
      <c r="N12" s="40"/>
    </row>
    <row r="13" spans="1:14" ht="20.100000000000001" customHeight="1" x14ac:dyDescent="0.15">
      <c r="A13" s="13">
        <v>12</v>
      </c>
      <c r="B13" s="12" t="s">
        <v>155</v>
      </c>
      <c r="C13" s="12" t="s">
        <v>28</v>
      </c>
      <c r="D13" s="31" t="s">
        <v>169</v>
      </c>
      <c r="E13" s="32">
        <v>200</v>
      </c>
      <c r="F13" s="33">
        <f t="shared" si="1"/>
        <v>200</v>
      </c>
      <c r="G13" s="13">
        <v>100</v>
      </c>
      <c r="H13" s="13" t="s">
        <v>30</v>
      </c>
      <c r="I13" s="39">
        <v>2</v>
      </c>
      <c r="J13" s="13"/>
      <c r="K13" s="13"/>
      <c r="L13" s="42"/>
      <c r="M13" s="121"/>
      <c r="N13" s="40"/>
    </row>
    <row r="14" spans="1:14" ht="20.100000000000001" customHeight="1" x14ac:dyDescent="0.15">
      <c r="A14" s="13">
        <v>13</v>
      </c>
      <c r="B14" s="12" t="s">
        <v>155</v>
      </c>
      <c r="C14" s="12" t="s">
        <v>28</v>
      </c>
      <c r="D14" s="31" t="s">
        <v>170</v>
      </c>
      <c r="E14" s="32">
        <v>0</v>
      </c>
      <c r="F14" s="33">
        <f t="shared" si="1"/>
        <v>0</v>
      </c>
      <c r="G14" s="13">
        <v>3</v>
      </c>
      <c r="H14" s="13" t="s">
        <v>171</v>
      </c>
      <c r="I14" s="39">
        <v>0</v>
      </c>
      <c r="J14" s="13"/>
      <c r="K14" s="13"/>
      <c r="L14" s="42"/>
      <c r="M14" s="121"/>
      <c r="N14" s="40"/>
    </row>
    <row r="15" spans="1:14" ht="20.100000000000001" customHeight="1" x14ac:dyDescent="0.15">
      <c r="A15" s="13">
        <v>14</v>
      </c>
      <c r="B15" s="12" t="s">
        <v>155</v>
      </c>
      <c r="C15" s="12" t="s">
        <v>28</v>
      </c>
      <c r="D15" s="31" t="s">
        <v>172</v>
      </c>
      <c r="E15" s="32">
        <v>1050</v>
      </c>
      <c r="F15" s="33">
        <f t="shared" si="1"/>
        <v>1050</v>
      </c>
      <c r="G15" s="13">
        <v>1</v>
      </c>
      <c r="H15" s="13" t="s">
        <v>33</v>
      </c>
      <c r="I15" s="39">
        <v>1050</v>
      </c>
      <c r="J15" s="13"/>
      <c r="K15" s="13"/>
      <c r="L15" s="13"/>
      <c r="M15" s="13"/>
      <c r="N15" s="40"/>
    </row>
    <row r="16" spans="1:14" ht="20.100000000000001" customHeight="1" x14ac:dyDescent="0.15">
      <c r="A16" s="13">
        <v>15</v>
      </c>
      <c r="B16" s="12" t="s">
        <v>155</v>
      </c>
      <c r="C16" s="12" t="s">
        <v>28</v>
      </c>
      <c r="D16" s="31" t="s">
        <v>173</v>
      </c>
      <c r="E16" s="32">
        <v>80</v>
      </c>
      <c r="F16" s="33">
        <f t="shared" si="1"/>
        <v>80</v>
      </c>
      <c r="G16" s="13">
        <v>4</v>
      </c>
      <c r="H16" s="13" t="s">
        <v>38</v>
      </c>
      <c r="I16" s="39">
        <v>20</v>
      </c>
      <c r="J16" s="13"/>
      <c r="K16" s="13"/>
      <c r="L16" s="13"/>
      <c r="M16" s="13"/>
      <c r="N16" s="40"/>
    </row>
    <row r="17" spans="1:14" ht="20.100000000000001" customHeight="1" x14ac:dyDescent="0.15">
      <c r="A17" s="13">
        <v>16</v>
      </c>
      <c r="B17" s="12" t="s">
        <v>155</v>
      </c>
      <c r="C17" s="12" t="s">
        <v>28</v>
      </c>
      <c r="D17" s="31" t="s">
        <v>174</v>
      </c>
      <c r="E17" s="32">
        <v>3500</v>
      </c>
      <c r="F17" s="33">
        <f t="shared" si="1"/>
        <v>2450</v>
      </c>
      <c r="G17" s="13">
        <v>98</v>
      </c>
      <c r="H17" s="13" t="s">
        <v>30</v>
      </c>
      <c r="I17" s="39">
        <v>25</v>
      </c>
      <c r="J17" s="13"/>
      <c r="K17" s="13"/>
      <c r="L17" s="13"/>
      <c r="M17" s="13"/>
      <c r="N17" s="40"/>
    </row>
    <row r="18" spans="1:14" ht="20.100000000000001" customHeight="1" x14ac:dyDescent="0.15">
      <c r="A18" s="13">
        <v>17</v>
      </c>
      <c r="B18" s="12" t="s">
        <v>155</v>
      </c>
      <c r="C18" s="12" t="s">
        <v>28</v>
      </c>
      <c r="D18" s="31" t="s">
        <v>175</v>
      </c>
      <c r="E18" s="32">
        <v>2000</v>
      </c>
      <c r="F18" s="33">
        <f t="shared" si="1"/>
        <v>2000</v>
      </c>
      <c r="G18" s="13">
        <v>1</v>
      </c>
      <c r="H18" s="13" t="s">
        <v>33</v>
      </c>
      <c r="I18" s="39">
        <v>2000</v>
      </c>
      <c r="J18" s="13"/>
      <c r="K18" s="13"/>
      <c r="L18" s="13"/>
      <c r="M18" s="13"/>
      <c r="N18" s="40"/>
    </row>
    <row r="19" spans="1:14" ht="20.100000000000001" customHeight="1" x14ac:dyDescent="0.15">
      <c r="A19" s="13">
        <v>18</v>
      </c>
      <c r="B19" s="12" t="s">
        <v>12</v>
      </c>
      <c r="C19" s="12" t="s">
        <v>13</v>
      </c>
      <c r="D19" s="13" t="s">
        <v>14</v>
      </c>
      <c r="E19" s="34">
        <v>1848</v>
      </c>
      <c r="F19" s="33">
        <f t="shared" si="1"/>
        <v>1848</v>
      </c>
      <c r="G19" s="13">
        <v>66</v>
      </c>
      <c r="H19" s="13" t="s">
        <v>176</v>
      </c>
      <c r="I19" s="39">
        <v>28</v>
      </c>
      <c r="J19" s="13"/>
      <c r="K19" s="13"/>
      <c r="L19" s="13"/>
      <c r="M19" s="13"/>
      <c r="N19" s="41"/>
    </row>
    <row r="20" spans="1:14" ht="20.100000000000001" customHeight="1" x14ac:dyDescent="0.15">
      <c r="A20" s="13">
        <v>19</v>
      </c>
      <c r="B20" s="12" t="s">
        <v>12</v>
      </c>
      <c r="C20" s="12" t="s">
        <v>13</v>
      </c>
      <c r="D20" s="13" t="s">
        <v>17</v>
      </c>
      <c r="E20" s="34">
        <v>300</v>
      </c>
      <c r="F20" s="33">
        <f t="shared" ref="F20:F36" si="2">G20*I20</f>
        <v>300</v>
      </c>
      <c r="G20" s="13">
        <v>25</v>
      </c>
      <c r="H20" s="13" t="s">
        <v>18</v>
      </c>
      <c r="I20" s="39">
        <v>12</v>
      </c>
      <c r="J20" s="13"/>
      <c r="K20" s="13"/>
      <c r="L20" s="13"/>
      <c r="M20" s="13"/>
      <c r="N20" s="41"/>
    </row>
    <row r="21" spans="1:14" ht="20.100000000000001" customHeight="1" x14ac:dyDescent="0.15">
      <c r="A21" s="13">
        <v>20</v>
      </c>
      <c r="B21" s="12" t="s">
        <v>12</v>
      </c>
      <c r="C21" s="12" t="s">
        <v>13</v>
      </c>
      <c r="D21" s="13" t="s">
        <v>19</v>
      </c>
      <c r="E21" s="34">
        <v>1509</v>
      </c>
      <c r="F21" s="33">
        <f t="shared" si="2"/>
        <v>1509</v>
      </c>
      <c r="G21" s="13">
        <v>1</v>
      </c>
      <c r="H21" s="13" t="s">
        <v>38</v>
      </c>
      <c r="I21" s="39">
        <v>1509</v>
      </c>
      <c r="J21" s="13"/>
      <c r="K21" s="13"/>
      <c r="L21" s="13"/>
      <c r="M21" s="13"/>
      <c r="N21" s="41"/>
    </row>
    <row r="22" spans="1:14" ht="20.100000000000001" customHeight="1" x14ac:dyDescent="0.15">
      <c r="A22" s="13">
        <v>21</v>
      </c>
      <c r="B22" s="12" t="s">
        <v>12</v>
      </c>
      <c r="C22" s="12" t="s">
        <v>13</v>
      </c>
      <c r="D22" s="35" t="s">
        <v>25</v>
      </c>
      <c r="E22" s="34">
        <v>0</v>
      </c>
      <c r="F22" s="36">
        <f t="shared" si="2"/>
        <v>350</v>
      </c>
      <c r="G22" s="35">
        <v>1</v>
      </c>
      <c r="H22" s="35"/>
      <c r="I22" s="43">
        <v>350</v>
      </c>
      <c r="J22" s="35"/>
      <c r="K22" s="35"/>
      <c r="L22" s="35"/>
      <c r="M22" s="35"/>
      <c r="N22" s="41"/>
    </row>
    <row r="23" spans="1:14" ht="20.100000000000001" customHeight="1" x14ac:dyDescent="0.15">
      <c r="A23" s="13">
        <v>22</v>
      </c>
      <c r="B23" s="12" t="s">
        <v>12</v>
      </c>
      <c r="C23" s="12" t="s">
        <v>34</v>
      </c>
      <c r="D23" s="13" t="s">
        <v>35</v>
      </c>
      <c r="E23" s="34">
        <v>4502</v>
      </c>
      <c r="F23" s="33">
        <f t="shared" si="2"/>
        <v>4502</v>
      </c>
      <c r="G23" s="13">
        <v>1</v>
      </c>
      <c r="H23" s="13" t="s">
        <v>36</v>
      </c>
      <c r="I23" s="39">
        <v>4502</v>
      </c>
      <c r="J23" s="13"/>
      <c r="K23" s="13"/>
      <c r="L23" s="13"/>
      <c r="M23" s="24"/>
      <c r="N23" s="18"/>
    </row>
    <row r="24" spans="1:14" ht="20.100000000000001" customHeight="1" x14ac:dyDescent="0.15">
      <c r="A24" s="13">
        <v>23</v>
      </c>
      <c r="B24" s="12" t="s">
        <v>12</v>
      </c>
      <c r="C24" s="12" t="s">
        <v>34</v>
      </c>
      <c r="D24" s="13" t="s">
        <v>37</v>
      </c>
      <c r="E24" s="34">
        <v>1359</v>
      </c>
      <c r="F24" s="33">
        <f t="shared" si="2"/>
        <v>1359</v>
      </c>
      <c r="G24" s="13">
        <v>1</v>
      </c>
      <c r="H24" s="13" t="s">
        <v>38</v>
      </c>
      <c r="I24" s="39">
        <v>1359</v>
      </c>
      <c r="J24" s="13"/>
      <c r="K24" s="13"/>
      <c r="L24" s="13"/>
      <c r="M24" s="24"/>
      <c r="N24" s="18"/>
    </row>
    <row r="25" spans="1:14" ht="20.100000000000001" customHeight="1" x14ac:dyDescent="0.15">
      <c r="A25" s="13">
        <v>24</v>
      </c>
      <c r="B25" s="12" t="s">
        <v>12</v>
      </c>
      <c r="C25" s="12" t="s">
        <v>34</v>
      </c>
      <c r="D25" s="18" t="s">
        <v>39</v>
      </c>
      <c r="E25" s="34">
        <v>999</v>
      </c>
      <c r="F25" s="33">
        <f t="shared" si="2"/>
        <v>999</v>
      </c>
      <c r="G25" s="13">
        <v>1</v>
      </c>
      <c r="H25" s="13" t="s">
        <v>36</v>
      </c>
      <c r="I25" s="39">
        <v>999</v>
      </c>
      <c r="J25" s="13"/>
      <c r="K25" s="13"/>
      <c r="L25" s="13"/>
      <c r="M25" s="24"/>
      <c r="N25" s="18"/>
    </row>
    <row r="26" spans="1:14" ht="20.100000000000001" hidden="1" customHeight="1" x14ac:dyDescent="0.15">
      <c r="A26" s="13">
        <v>25</v>
      </c>
      <c r="B26" s="12" t="s">
        <v>12</v>
      </c>
      <c r="C26" s="12" t="s">
        <v>34</v>
      </c>
      <c r="D26" s="35" t="s">
        <v>40</v>
      </c>
      <c r="E26" s="17"/>
      <c r="F26" s="36">
        <f t="shared" si="2"/>
        <v>800</v>
      </c>
      <c r="G26" s="35">
        <v>4</v>
      </c>
      <c r="H26" s="35" t="s">
        <v>41</v>
      </c>
      <c r="I26" s="43">
        <v>200</v>
      </c>
      <c r="J26" s="35"/>
      <c r="K26" s="35"/>
      <c r="L26" s="35"/>
      <c r="M26" s="44"/>
      <c r="N26" s="13"/>
    </row>
    <row r="27" spans="1:14" ht="20.100000000000001" customHeight="1" x14ac:dyDescent="0.15">
      <c r="A27" s="13">
        <v>26</v>
      </c>
      <c r="B27" s="12" t="s">
        <v>12</v>
      </c>
      <c r="C27" s="12" t="s">
        <v>34</v>
      </c>
      <c r="D27" s="13" t="s">
        <v>177</v>
      </c>
      <c r="E27" s="34">
        <v>1100</v>
      </c>
      <c r="F27" s="33">
        <f t="shared" si="2"/>
        <v>1100</v>
      </c>
      <c r="G27" s="13">
        <v>1</v>
      </c>
      <c r="H27" s="13" t="s">
        <v>55</v>
      </c>
      <c r="I27" s="39">
        <v>1100</v>
      </c>
      <c r="J27" s="13"/>
      <c r="K27" s="13"/>
      <c r="L27" s="13"/>
      <c r="M27" s="24"/>
      <c r="N27" s="40"/>
    </row>
    <row r="28" spans="1:14" ht="20.100000000000001" hidden="1" customHeight="1" x14ac:dyDescent="0.15">
      <c r="A28" s="13">
        <v>27</v>
      </c>
      <c r="B28" s="12" t="s">
        <v>12</v>
      </c>
      <c r="C28" s="12" t="s">
        <v>45</v>
      </c>
      <c r="D28" s="35" t="s">
        <v>46</v>
      </c>
      <c r="E28" s="17"/>
      <c r="F28" s="36">
        <f t="shared" si="2"/>
        <v>3000</v>
      </c>
      <c r="G28" s="35">
        <v>1</v>
      </c>
      <c r="H28" s="35" t="s">
        <v>47</v>
      </c>
      <c r="I28" s="36">
        <v>3000</v>
      </c>
      <c r="J28" s="35" t="s">
        <v>178</v>
      </c>
      <c r="K28" s="35"/>
      <c r="L28" s="35"/>
      <c r="M28" s="44"/>
      <c r="N28" s="45"/>
    </row>
    <row r="29" spans="1:14" ht="20.100000000000001" hidden="1" customHeight="1" x14ac:dyDescent="0.15">
      <c r="A29" s="13">
        <v>28</v>
      </c>
      <c r="B29" s="12" t="s">
        <v>12</v>
      </c>
      <c r="C29" s="12" t="s">
        <v>45</v>
      </c>
      <c r="D29" s="35" t="s">
        <v>48</v>
      </c>
      <c r="E29" s="17"/>
      <c r="F29" s="36">
        <f t="shared" si="2"/>
        <v>2500</v>
      </c>
      <c r="G29" s="35">
        <v>1</v>
      </c>
      <c r="H29" s="35" t="s">
        <v>38</v>
      </c>
      <c r="I29" s="36">
        <v>2500</v>
      </c>
      <c r="J29" s="35" t="s">
        <v>179</v>
      </c>
      <c r="K29" s="35"/>
      <c r="L29" s="35"/>
      <c r="M29" s="44"/>
      <c r="N29" s="45"/>
    </row>
    <row r="30" spans="1:14" ht="20.100000000000001" customHeight="1" x14ac:dyDescent="0.15">
      <c r="A30" s="13">
        <v>29</v>
      </c>
      <c r="B30" s="12" t="s">
        <v>12</v>
      </c>
      <c r="C30" s="12" t="s">
        <v>45</v>
      </c>
      <c r="D30" s="13" t="s">
        <v>180</v>
      </c>
      <c r="E30" s="34">
        <v>129</v>
      </c>
      <c r="F30" s="33">
        <f t="shared" si="2"/>
        <v>129</v>
      </c>
      <c r="G30" s="13">
        <v>1</v>
      </c>
      <c r="H30" s="13" t="s">
        <v>38</v>
      </c>
      <c r="I30" s="33">
        <v>129</v>
      </c>
      <c r="J30" s="13"/>
      <c r="K30" s="13"/>
      <c r="L30" s="13"/>
      <c r="M30" s="24"/>
      <c r="N30" s="40"/>
    </row>
    <row r="31" spans="1:14" ht="20.100000000000001" customHeight="1" x14ac:dyDescent="0.15">
      <c r="A31" s="13">
        <v>30</v>
      </c>
      <c r="B31" s="12" t="s">
        <v>12</v>
      </c>
      <c r="C31" s="12" t="s">
        <v>45</v>
      </c>
      <c r="D31" s="13" t="s">
        <v>49</v>
      </c>
      <c r="E31" s="34">
        <v>450</v>
      </c>
      <c r="F31" s="33">
        <f t="shared" si="2"/>
        <v>450</v>
      </c>
      <c r="G31" s="13">
        <v>1</v>
      </c>
      <c r="H31" s="13" t="s">
        <v>50</v>
      </c>
      <c r="I31" s="39">
        <v>450</v>
      </c>
      <c r="J31" s="13"/>
      <c r="K31" s="13"/>
      <c r="L31" s="13"/>
      <c r="M31" s="24"/>
      <c r="N31" s="40"/>
    </row>
    <row r="32" spans="1:14" ht="20.100000000000001" customHeight="1" x14ac:dyDescent="0.15">
      <c r="A32" s="13">
        <v>31</v>
      </c>
      <c r="B32" s="12" t="s">
        <v>12</v>
      </c>
      <c r="C32" s="12" t="s">
        <v>45</v>
      </c>
      <c r="D32" s="13" t="s">
        <v>51</v>
      </c>
      <c r="E32" s="34">
        <v>180</v>
      </c>
      <c r="F32" s="33">
        <f t="shared" si="2"/>
        <v>180</v>
      </c>
      <c r="G32" s="13">
        <v>1</v>
      </c>
      <c r="H32" s="13" t="s">
        <v>38</v>
      </c>
      <c r="I32" s="39">
        <v>180</v>
      </c>
      <c r="J32" s="13"/>
      <c r="K32" s="13"/>
      <c r="L32" s="13"/>
      <c r="M32" s="24"/>
      <c r="N32" s="40"/>
    </row>
    <row r="33" spans="1:14" ht="20.100000000000001" hidden="1" customHeight="1" x14ac:dyDescent="0.15">
      <c r="A33" s="13">
        <v>32</v>
      </c>
      <c r="B33" s="12" t="s">
        <v>12</v>
      </c>
      <c r="C33" s="12" t="s">
        <v>52</v>
      </c>
      <c r="D33" s="37" t="s">
        <v>53</v>
      </c>
      <c r="E33" s="17"/>
      <c r="F33" s="36">
        <f t="shared" si="2"/>
        <v>250</v>
      </c>
      <c r="G33" s="35">
        <v>1</v>
      </c>
      <c r="H33" s="35" t="s">
        <v>36</v>
      </c>
      <c r="I33" s="43">
        <v>250</v>
      </c>
      <c r="J33" s="35"/>
      <c r="K33" s="35"/>
      <c r="L33" s="35"/>
      <c r="M33" s="44"/>
      <c r="N33" s="45"/>
    </row>
    <row r="34" spans="1:14" ht="20.100000000000001" customHeight="1" x14ac:dyDescent="0.15">
      <c r="A34" s="13">
        <v>33</v>
      </c>
      <c r="B34" s="12" t="s">
        <v>12</v>
      </c>
      <c r="C34" s="12" t="s">
        <v>52</v>
      </c>
      <c r="D34" s="13" t="s">
        <v>54</v>
      </c>
      <c r="E34" s="34">
        <v>1100</v>
      </c>
      <c r="F34" s="33">
        <f t="shared" si="2"/>
        <v>1100</v>
      </c>
      <c r="G34" s="13">
        <v>1</v>
      </c>
      <c r="H34" s="13" t="s">
        <v>55</v>
      </c>
      <c r="I34" s="39">
        <v>1100</v>
      </c>
      <c r="J34" s="13"/>
      <c r="K34" s="13"/>
      <c r="L34" s="13"/>
      <c r="M34" s="24"/>
      <c r="N34" s="40"/>
    </row>
    <row r="35" spans="1:14" ht="20.100000000000001" customHeight="1" x14ac:dyDescent="0.15">
      <c r="A35" s="13">
        <v>34</v>
      </c>
      <c r="B35" s="12" t="s">
        <v>12</v>
      </c>
      <c r="C35" s="12" t="s">
        <v>52</v>
      </c>
      <c r="D35" s="13" t="s">
        <v>181</v>
      </c>
      <c r="E35" s="34">
        <v>69</v>
      </c>
      <c r="F35" s="33">
        <f t="shared" si="2"/>
        <v>69</v>
      </c>
      <c r="G35" s="13">
        <v>1</v>
      </c>
      <c r="H35" s="13" t="s">
        <v>38</v>
      </c>
      <c r="I35" s="39">
        <v>69</v>
      </c>
      <c r="J35" s="13"/>
      <c r="K35" s="13"/>
      <c r="L35" s="13"/>
      <c r="M35" s="24"/>
      <c r="N35" s="40"/>
    </row>
    <row r="36" spans="1:14" ht="20.100000000000001" hidden="1" customHeight="1" x14ac:dyDescent="0.15">
      <c r="A36" s="13">
        <v>35</v>
      </c>
      <c r="B36" s="12" t="s">
        <v>12</v>
      </c>
      <c r="C36" s="12" t="s">
        <v>52</v>
      </c>
      <c r="D36" s="38" t="s">
        <v>56</v>
      </c>
      <c r="E36" s="17"/>
      <c r="F36" s="36">
        <f t="shared" si="2"/>
        <v>400</v>
      </c>
      <c r="G36" s="35">
        <v>1</v>
      </c>
      <c r="H36" s="35" t="s">
        <v>55</v>
      </c>
      <c r="I36" s="43">
        <v>400</v>
      </c>
      <c r="J36" s="35" t="s">
        <v>182</v>
      </c>
      <c r="K36" s="35"/>
      <c r="L36" s="35"/>
      <c r="M36" s="44"/>
      <c r="N36" s="40"/>
    </row>
    <row r="37" spans="1:14" ht="20.100000000000001" customHeight="1" x14ac:dyDescent="0.15">
      <c r="A37" s="13">
        <v>36</v>
      </c>
      <c r="B37" s="12" t="s">
        <v>60</v>
      </c>
      <c r="C37" s="12" t="s">
        <v>13</v>
      </c>
      <c r="D37" s="13" t="s">
        <v>17</v>
      </c>
      <c r="E37" s="34">
        <v>150</v>
      </c>
      <c r="F37" s="33">
        <f t="shared" ref="F37:F56" si="3">G37*I37</f>
        <v>150</v>
      </c>
      <c r="G37" s="13">
        <v>12.5</v>
      </c>
      <c r="H37" s="13" t="s">
        <v>18</v>
      </c>
      <c r="I37" s="39">
        <v>12</v>
      </c>
      <c r="J37" s="13"/>
      <c r="K37" s="13"/>
      <c r="L37" s="13"/>
      <c r="M37" s="12"/>
      <c r="N37" s="41"/>
    </row>
    <row r="38" spans="1:14" ht="20.100000000000001" customHeight="1" x14ac:dyDescent="0.15">
      <c r="A38" s="13">
        <v>37</v>
      </c>
      <c r="B38" s="12" t="s">
        <v>60</v>
      </c>
      <c r="C38" s="12" t="s">
        <v>13</v>
      </c>
      <c r="D38" s="13" t="s">
        <v>61</v>
      </c>
      <c r="E38" s="34">
        <v>850</v>
      </c>
      <c r="F38" s="33">
        <f t="shared" si="3"/>
        <v>850</v>
      </c>
      <c r="G38" s="13">
        <v>1</v>
      </c>
      <c r="H38" s="13" t="s">
        <v>38</v>
      </c>
      <c r="I38" s="39">
        <v>850</v>
      </c>
      <c r="J38" s="13"/>
      <c r="K38" s="13"/>
      <c r="L38" s="13"/>
      <c r="M38" s="12"/>
      <c r="N38" s="41"/>
    </row>
    <row r="39" spans="1:14" ht="20.100000000000001" customHeight="1" x14ac:dyDescent="0.15">
      <c r="A39" s="13">
        <v>38</v>
      </c>
      <c r="B39" s="12" t="s">
        <v>60</v>
      </c>
      <c r="C39" s="12" t="s">
        <v>13</v>
      </c>
      <c r="D39" s="13" t="s">
        <v>62</v>
      </c>
      <c r="E39" s="34">
        <v>2660</v>
      </c>
      <c r="F39" s="33">
        <f t="shared" si="3"/>
        <v>2585</v>
      </c>
      <c r="G39" s="13">
        <v>11</v>
      </c>
      <c r="H39" s="13" t="s">
        <v>30</v>
      </c>
      <c r="I39" s="39">
        <v>235</v>
      </c>
      <c r="J39" s="13"/>
      <c r="K39" s="13"/>
      <c r="L39" s="13"/>
      <c r="M39" s="12"/>
      <c r="N39" s="41"/>
    </row>
    <row r="40" spans="1:14" ht="20.100000000000001" customHeight="1" x14ac:dyDescent="0.15">
      <c r="A40" s="13">
        <v>39</v>
      </c>
      <c r="B40" s="12" t="s">
        <v>60</v>
      </c>
      <c r="C40" s="12" t="s">
        <v>13</v>
      </c>
      <c r="D40" s="13" t="s">
        <v>63</v>
      </c>
      <c r="E40" s="34">
        <v>327</v>
      </c>
      <c r="F40" s="33">
        <f t="shared" si="3"/>
        <v>327.8</v>
      </c>
      <c r="G40" s="13">
        <v>1.49</v>
      </c>
      <c r="H40" s="13" t="s">
        <v>30</v>
      </c>
      <c r="I40" s="39">
        <v>220</v>
      </c>
      <c r="J40" s="13"/>
      <c r="K40" s="13"/>
      <c r="L40" s="13"/>
      <c r="M40" s="12"/>
      <c r="N40" s="41"/>
    </row>
    <row r="41" spans="1:14" ht="20.100000000000001" hidden="1" customHeight="1" x14ac:dyDescent="0.15">
      <c r="A41" s="13">
        <v>40</v>
      </c>
      <c r="B41" s="12" t="s">
        <v>60</v>
      </c>
      <c r="C41" s="12" t="s">
        <v>28</v>
      </c>
      <c r="D41" s="35" t="s">
        <v>64</v>
      </c>
      <c r="E41" s="35"/>
      <c r="F41" s="36">
        <f t="shared" si="3"/>
        <v>165</v>
      </c>
      <c r="G41" s="35">
        <v>11</v>
      </c>
      <c r="H41" s="35" t="s">
        <v>30</v>
      </c>
      <c r="I41" s="43">
        <v>15</v>
      </c>
      <c r="J41" s="35"/>
      <c r="K41" s="35"/>
      <c r="L41" s="35"/>
      <c r="M41" s="46"/>
      <c r="N41" s="24"/>
    </row>
    <row r="42" spans="1:14" ht="20.100000000000001" customHeight="1" x14ac:dyDescent="0.15">
      <c r="A42" s="13">
        <v>41</v>
      </c>
      <c r="B42" s="12" t="s">
        <v>60</v>
      </c>
      <c r="C42" s="12" t="s">
        <v>28</v>
      </c>
      <c r="D42" s="13" t="s">
        <v>183</v>
      </c>
      <c r="E42" s="34">
        <v>126</v>
      </c>
      <c r="F42" s="33">
        <f t="shared" si="3"/>
        <v>126</v>
      </c>
      <c r="G42" s="13">
        <v>1</v>
      </c>
      <c r="H42" s="13" t="s">
        <v>66</v>
      </c>
      <c r="I42" s="39">
        <v>126</v>
      </c>
      <c r="J42" s="13"/>
      <c r="K42" s="13"/>
      <c r="L42" s="13"/>
      <c r="M42" s="24"/>
      <c r="N42" s="41"/>
    </row>
    <row r="43" spans="1:14" ht="20.100000000000001" hidden="1" customHeight="1" x14ac:dyDescent="0.15">
      <c r="A43" s="13">
        <v>42</v>
      </c>
      <c r="B43" s="12" t="s">
        <v>60</v>
      </c>
      <c r="C43" s="12" t="s">
        <v>34</v>
      </c>
      <c r="D43" s="35" t="s">
        <v>67</v>
      </c>
      <c r="E43" s="17"/>
      <c r="F43" s="36">
        <f t="shared" si="3"/>
        <v>3000</v>
      </c>
      <c r="G43" s="35">
        <v>1</v>
      </c>
      <c r="H43" s="35" t="s">
        <v>55</v>
      </c>
      <c r="I43" s="43">
        <v>3000</v>
      </c>
      <c r="J43" s="35"/>
      <c r="K43" s="35"/>
      <c r="L43" s="35"/>
      <c r="M43" s="44"/>
      <c r="N43" s="13"/>
    </row>
    <row r="44" spans="1:14" ht="20.100000000000001" hidden="1" customHeight="1" x14ac:dyDescent="0.15">
      <c r="A44" s="13">
        <v>43</v>
      </c>
      <c r="B44" s="12" t="s">
        <v>60</v>
      </c>
      <c r="C44" s="12" t="s">
        <v>34</v>
      </c>
      <c r="D44" s="35" t="s">
        <v>68</v>
      </c>
      <c r="E44" s="17"/>
      <c r="F44" s="36">
        <f t="shared" si="3"/>
        <v>4000</v>
      </c>
      <c r="G44" s="35">
        <v>1</v>
      </c>
      <c r="H44" s="35" t="s">
        <v>36</v>
      </c>
      <c r="I44" s="43">
        <v>4000</v>
      </c>
      <c r="J44" s="35"/>
      <c r="K44" s="35"/>
      <c r="L44" s="35"/>
      <c r="M44" s="44"/>
      <c r="N44" s="13"/>
    </row>
    <row r="45" spans="1:14" ht="20.100000000000001" hidden="1" customHeight="1" x14ac:dyDescent="0.15">
      <c r="A45" s="13">
        <v>44</v>
      </c>
      <c r="B45" s="12" t="s">
        <v>60</v>
      </c>
      <c r="C45" s="12" t="s">
        <v>34</v>
      </c>
      <c r="D45" s="35" t="s">
        <v>69</v>
      </c>
      <c r="E45" s="17"/>
      <c r="F45" s="36">
        <f t="shared" si="3"/>
        <v>1500</v>
      </c>
      <c r="G45" s="35">
        <v>1</v>
      </c>
      <c r="H45" s="35" t="s">
        <v>38</v>
      </c>
      <c r="I45" s="43">
        <v>1500</v>
      </c>
      <c r="J45" s="35"/>
      <c r="K45" s="35"/>
      <c r="L45" s="35"/>
      <c r="M45" s="44"/>
      <c r="N45" s="13"/>
    </row>
    <row r="46" spans="1:14" ht="20.100000000000001" hidden="1" customHeight="1" x14ac:dyDescent="0.15">
      <c r="A46" s="13">
        <v>45</v>
      </c>
      <c r="B46" s="12" t="s">
        <v>60</v>
      </c>
      <c r="C46" s="12" t="s">
        <v>34</v>
      </c>
      <c r="D46" s="35" t="s">
        <v>70</v>
      </c>
      <c r="E46" s="17"/>
      <c r="F46" s="36">
        <f t="shared" si="3"/>
        <v>300</v>
      </c>
      <c r="G46" s="35">
        <v>2</v>
      </c>
      <c r="H46" s="35" t="s">
        <v>41</v>
      </c>
      <c r="I46" s="43">
        <v>150</v>
      </c>
      <c r="J46" s="35"/>
      <c r="K46" s="35"/>
      <c r="L46" s="35"/>
      <c r="M46" s="44"/>
      <c r="N46" s="13"/>
    </row>
    <row r="47" spans="1:14" ht="20.100000000000001" customHeight="1" x14ac:dyDescent="0.15">
      <c r="A47" s="13">
        <v>46</v>
      </c>
      <c r="B47" s="12" t="s">
        <v>60</v>
      </c>
      <c r="C47" s="12" t="s">
        <v>45</v>
      </c>
      <c r="D47" s="13" t="s">
        <v>49</v>
      </c>
      <c r="E47" s="34">
        <v>270</v>
      </c>
      <c r="F47" s="33">
        <f t="shared" si="3"/>
        <v>270</v>
      </c>
      <c r="G47" s="13">
        <v>1</v>
      </c>
      <c r="H47" s="13" t="s">
        <v>72</v>
      </c>
      <c r="I47" s="39">
        <v>270</v>
      </c>
      <c r="J47" s="13"/>
      <c r="K47" s="13"/>
      <c r="L47" s="13"/>
      <c r="M47" s="24"/>
      <c r="N47" s="40"/>
    </row>
    <row r="48" spans="1:14" ht="20.100000000000001" hidden="1" customHeight="1" x14ac:dyDescent="0.15">
      <c r="A48" s="13">
        <v>47</v>
      </c>
      <c r="B48" s="12" t="s">
        <v>60</v>
      </c>
      <c r="C48" s="12" t="s">
        <v>45</v>
      </c>
      <c r="D48" s="35" t="s">
        <v>73</v>
      </c>
      <c r="E48" s="17"/>
      <c r="F48" s="36">
        <f t="shared" si="3"/>
        <v>160</v>
      </c>
      <c r="G48" s="35">
        <v>2</v>
      </c>
      <c r="H48" s="35" t="s">
        <v>38</v>
      </c>
      <c r="I48" s="43">
        <v>80</v>
      </c>
      <c r="J48" s="35"/>
      <c r="K48" s="35"/>
      <c r="L48" s="35"/>
      <c r="M48" s="44"/>
      <c r="N48" s="45"/>
    </row>
    <row r="49" spans="1:14" ht="20.100000000000001" hidden="1" customHeight="1" x14ac:dyDescent="0.15">
      <c r="A49" s="13">
        <v>48</v>
      </c>
      <c r="B49" s="12" t="s">
        <v>60</v>
      </c>
      <c r="C49" s="12" t="s">
        <v>45</v>
      </c>
      <c r="D49" s="35" t="s">
        <v>74</v>
      </c>
      <c r="E49" s="17"/>
      <c r="F49" s="36">
        <f t="shared" si="3"/>
        <v>500</v>
      </c>
      <c r="G49" s="35">
        <v>1</v>
      </c>
      <c r="H49" s="35" t="s">
        <v>38</v>
      </c>
      <c r="I49" s="43">
        <v>500</v>
      </c>
      <c r="J49" s="35"/>
      <c r="K49" s="35"/>
      <c r="L49" s="35"/>
      <c r="M49" s="44"/>
      <c r="N49" s="45"/>
    </row>
    <row r="50" spans="1:14" ht="20.100000000000001" hidden="1" customHeight="1" x14ac:dyDescent="0.15">
      <c r="A50" s="13">
        <v>49</v>
      </c>
      <c r="B50" s="12" t="s">
        <v>60</v>
      </c>
      <c r="C50" s="12" t="s">
        <v>52</v>
      </c>
      <c r="D50" s="35" t="s">
        <v>75</v>
      </c>
      <c r="E50" s="17"/>
      <c r="F50" s="36">
        <f t="shared" si="3"/>
        <v>500</v>
      </c>
      <c r="G50" s="35">
        <v>1</v>
      </c>
      <c r="H50" s="35" t="s">
        <v>55</v>
      </c>
      <c r="I50" s="43">
        <v>500</v>
      </c>
      <c r="J50" s="35"/>
      <c r="K50" s="35"/>
      <c r="L50" s="35"/>
      <c r="M50" s="44"/>
      <c r="N50" s="45"/>
    </row>
    <row r="51" spans="1:14" ht="20.100000000000001" customHeight="1" x14ac:dyDescent="0.15">
      <c r="A51" s="13">
        <v>50</v>
      </c>
      <c r="B51" s="12" t="s">
        <v>60</v>
      </c>
      <c r="C51" s="12" t="s">
        <v>52</v>
      </c>
      <c r="D51" s="13" t="s">
        <v>54</v>
      </c>
      <c r="E51" s="34">
        <v>600</v>
      </c>
      <c r="F51" s="33">
        <f t="shared" si="3"/>
        <v>600</v>
      </c>
      <c r="G51" s="13">
        <v>1</v>
      </c>
      <c r="H51" s="13" t="s">
        <v>55</v>
      </c>
      <c r="I51" s="39">
        <v>600</v>
      </c>
      <c r="J51" s="13"/>
      <c r="K51" s="13"/>
      <c r="L51" s="13"/>
      <c r="M51" s="24"/>
      <c r="N51" s="40"/>
    </row>
    <row r="52" spans="1:14" ht="20.100000000000001" hidden="1" customHeight="1" x14ac:dyDescent="0.15">
      <c r="A52" s="13">
        <v>51</v>
      </c>
      <c r="B52" s="12" t="s">
        <v>60</v>
      </c>
      <c r="C52" s="12" t="s">
        <v>52</v>
      </c>
      <c r="D52" s="35" t="s">
        <v>76</v>
      </c>
      <c r="E52" s="35"/>
      <c r="F52" s="36">
        <f t="shared" si="3"/>
        <v>100</v>
      </c>
      <c r="G52" s="35">
        <v>2</v>
      </c>
      <c r="H52" s="35" t="s">
        <v>38</v>
      </c>
      <c r="I52" s="43">
        <v>50</v>
      </c>
      <c r="J52" s="35"/>
      <c r="K52" s="35"/>
      <c r="L52" s="35"/>
      <c r="M52" s="44"/>
      <c r="N52" s="45"/>
    </row>
    <row r="53" spans="1:14" ht="20.100000000000001" customHeight="1" x14ac:dyDescent="0.15">
      <c r="A53" s="13">
        <v>52</v>
      </c>
      <c r="B53" s="12" t="s">
        <v>60</v>
      </c>
      <c r="C53" s="12" t="s">
        <v>52</v>
      </c>
      <c r="D53" s="13" t="s">
        <v>181</v>
      </c>
      <c r="E53" s="34">
        <v>49</v>
      </c>
      <c r="F53" s="33">
        <f t="shared" si="3"/>
        <v>49</v>
      </c>
      <c r="G53" s="13">
        <v>1</v>
      </c>
      <c r="H53" s="13" t="s">
        <v>38</v>
      </c>
      <c r="I53" s="39">
        <v>49</v>
      </c>
      <c r="J53" s="13"/>
      <c r="K53" s="13"/>
      <c r="L53" s="13"/>
      <c r="M53" s="24"/>
      <c r="N53" s="40"/>
    </row>
    <row r="54" spans="1:14" ht="20.100000000000001" hidden="1" customHeight="1" x14ac:dyDescent="0.15">
      <c r="A54" s="13">
        <v>53</v>
      </c>
      <c r="B54" s="12" t="s">
        <v>60</v>
      </c>
      <c r="C54" s="12" t="s">
        <v>52</v>
      </c>
      <c r="D54" s="35" t="s">
        <v>77</v>
      </c>
      <c r="E54" s="35"/>
      <c r="F54" s="36">
        <f t="shared" si="3"/>
        <v>400</v>
      </c>
      <c r="G54" s="35">
        <v>1</v>
      </c>
      <c r="H54" s="35"/>
      <c r="I54" s="43">
        <v>400</v>
      </c>
      <c r="J54" s="35"/>
      <c r="K54" s="35"/>
      <c r="L54" s="35"/>
      <c r="M54" s="44"/>
      <c r="N54" s="45"/>
    </row>
    <row r="55" spans="1:14" ht="20.100000000000001" customHeight="1" x14ac:dyDescent="0.15">
      <c r="A55" s="13">
        <v>54</v>
      </c>
      <c r="B55" s="12" t="s">
        <v>79</v>
      </c>
      <c r="C55" s="12" t="s">
        <v>13</v>
      </c>
      <c r="D55" s="13" t="s">
        <v>80</v>
      </c>
      <c r="E55" s="32">
        <v>1760</v>
      </c>
      <c r="F55" s="33">
        <f t="shared" si="3"/>
        <v>1760</v>
      </c>
      <c r="G55" s="13">
        <v>220</v>
      </c>
      <c r="H55" s="13" t="s">
        <v>164</v>
      </c>
      <c r="I55" s="33">
        <v>8</v>
      </c>
      <c r="J55" s="13"/>
      <c r="K55" s="13"/>
      <c r="L55" s="13"/>
      <c r="M55" s="12"/>
      <c r="N55" s="41"/>
    </row>
    <row r="56" spans="1:14" ht="20.100000000000001" customHeight="1" x14ac:dyDescent="0.15">
      <c r="A56" s="13">
        <v>55</v>
      </c>
      <c r="B56" s="12" t="s">
        <v>79</v>
      </c>
      <c r="C56" s="12" t="s">
        <v>13</v>
      </c>
      <c r="D56" s="13" t="s">
        <v>184</v>
      </c>
      <c r="E56" s="32">
        <v>150</v>
      </c>
      <c r="F56" s="33">
        <f t="shared" si="3"/>
        <v>160</v>
      </c>
      <c r="G56" s="13">
        <v>4</v>
      </c>
      <c r="H56" s="13" t="s">
        <v>164</v>
      </c>
      <c r="I56" s="33">
        <v>40</v>
      </c>
      <c r="J56" s="13"/>
      <c r="K56" s="13"/>
      <c r="L56" s="13"/>
      <c r="M56" s="12"/>
      <c r="N56" s="41"/>
    </row>
    <row r="57" spans="1:14" ht="20.100000000000001" customHeight="1" x14ac:dyDescent="0.15">
      <c r="A57" s="13">
        <v>56</v>
      </c>
      <c r="B57" s="12" t="s">
        <v>79</v>
      </c>
      <c r="C57" s="12" t="s">
        <v>13</v>
      </c>
      <c r="D57" s="13" t="s">
        <v>82</v>
      </c>
      <c r="E57" s="32">
        <v>405</v>
      </c>
      <c r="F57" s="33">
        <f t="shared" ref="F57:F70" si="4">G57*I57</f>
        <v>405</v>
      </c>
      <c r="G57" s="13">
        <v>81</v>
      </c>
      <c r="H57" s="13" t="s">
        <v>164</v>
      </c>
      <c r="I57" s="33">
        <v>5</v>
      </c>
      <c r="J57" s="13"/>
      <c r="K57" s="13"/>
      <c r="L57" s="13"/>
      <c r="M57" s="12"/>
      <c r="N57" s="41"/>
    </row>
    <row r="58" spans="1:14" ht="20.100000000000001" customHeight="1" x14ac:dyDescent="0.15">
      <c r="A58" s="13">
        <v>57</v>
      </c>
      <c r="B58" s="12" t="s">
        <v>79</v>
      </c>
      <c r="C58" s="12" t="s">
        <v>13</v>
      </c>
      <c r="D58" s="18" t="s">
        <v>185</v>
      </c>
      <c r="E58" s="32">
        <v>1080</v>
      </c>
      <c r="F58" s="33">
        <f t="shared" si="4"/>
        <v>1080</v>
      </c>
      <c r="G58" s="13">
        <v>1</v>
      </c>
      <c r="H58" s="13" t="s">
        <v>55</v>
      </c>
      <c r="I58" s="33">
        <v>1080</v>
      </c>
      <c r="J58" s="13"/>
      <c r="K58" s="13"/>
      <c r="L58" s="13"/>
      <c r="M58" s="12"/>
      <c r="N58" s="41"/>
    </row>
    <row r="59" spans="1:14" ht="20.100000000000001" customHeight="1" x14ac:dyDescent="0.15">
      <c r="A59" s="13">
        <v>58</v>
      </c>
      <c r="B59" s="12" t="s">
        <v>79</v>
      </c>
      <c r="C59" s="12" t="s">
        <v>13</v>
      </c>
      <c r="D59" s="18" t="s">
        <v>186</v>
      </c>
      <c r="E59" s="32">
        <v>50</v>
      </c>
      <c r="F59" s="33">
        <f t="shared" si="4"/>
        <v>50</v>
      </c>
      <c r="G59" s="13">
        <v>5</v>
      </c>
      <c r="H59" s="13" t="s">
        <v>81</v>
      </c>
      <c r="I59" s="33">
        <v>10</v>
      </c>
      <c r="J59" s="13"/>
      <c r="K59" s="13"/>
      <c r="L59" s="13"/>
      <c r="M59" s="12"/>
      <c r="N59" s="41"/>
    </row>
    <row r="60" spans="1:14" ht="20.100000000000001" customHeight="1" x14ac:dyDescent="0.15">
      <c r="A60" s="13">
        <v>59</v>
      </c>
      <c r="B60" s="12" t="s">
        <v>79</v>
      </c>
      <c r="C60" s="12" t="s">
        <v>13</v>
      </c>
      <c r="D60" s="18" t="s">
        <v>187</v>
      </c>
      <c r="E60" s="32">
        <v>105</v>
      </c>
      <c r="F60" s="33">
        <f t="shared" si="4"/>
        <v>125</v>
      </c>
      <c r="G60" s="13">
        <v>2.5</v>
      </c>
      <c r="H60" s="13" t="s">
        <v>81</v>
      </c>
      <c r="I60" s="33">
        <v>50</v>
      </c>
      <c r="J60" s="13"/>
      <c r="K60" s="13"/>
      <c r="L60" s="13"/>
      <c r="M60" s="12"/>
      <c r="N60" s="41"/>
    </row>
    <row r="61" spans="1:14" ht="20.100000000000001" customHeight="1" x14ac:dyDescent="0.15">
      <c r="A61" s="13">
        <v>60</v>
      </c>
      <c r="B61" s="12" t="s">
        <v>79</v>
      </c>
      <c r="C61" s="12" t="s">
        <v>13</v>
      </c>
      <c r="D61" s="13" t="s">
        <v>188</v>
      </c>
      <c r="E61" s="32">
        <v>0</v>
      </c>
      <c r="F61" s="33">
        <f t="shared" si="4"/>
        <v>650</v>
      </c>
      <c r="G61" s="13">
        <v>1</v>
      </c>
      <c r="H61" s="13" t="s">
        <v>38</v>
      </c>
      <c r="I61" s="33">
        <v>650</v>
      </c>
      <c r="J61" s="13"/>
      <c r="K61" s="13"/>
      <c r="L61" s="13"/>
      <c r="M61" s="12"/>
      <c r="N61" s="41"/>
    </row>
    <row r="62" spans="1:14" ht="20.100000000000001" customHeight="1" x14ac:dyDescent="0.15">
      <c r="A62" s="13">
        <v>61</v>
      </c>
      <c r="B62" s="12" t="s">
        <v>79</v>
      </c>
      <c r="C62" s="12" t="s">
        <v>13</v>
      </c>
      <c r="D62" s="13" t="s">
        <v>84</v>
      </c>
      <c r="E62" s="32">
        <v>5900</v>
      </c>
      <c r="F62" s="33">
        <f t="shared" si="4"/>
        <v>5480.8</v>
      </c>
      <c r="G62" s="13">
        <v>4.42</v>
      </c>
      <c r="H62" s="13" t="s">
        <v>81</v>
      </c>
      <c r="I62" s="33">
        <v>1240</v>
      </c>
      <c r="J62" s="13"/>
      <c r="K62" s="13"/>
      <c r="L62" s="13"/>
      <c r="M62" s="12"/>
      <c r="N62" s="41"/>
    </row>
    <row r="63" spans="1:14" ht="20.100000000000001" customHeight="1" x14ac:dyDescent="0.15">
      <c r="A63" s="13">
        <v>62</v>
      </c>
      <c r="B63" s="12" t="s">
        <v>79</v>
      </c>
      <c r="C63" s="12" t="s">
        <v>13</v>
      </c>
      <c r="D63" s="13" t="s">
        <v>189</v>
      </c>
      <c r="E63" s="32">
        <v>1925</v>
      </c>
      <c r="F63" s="33">
        <f t="shared" si="4"/>
        <v>1925</v>
      </c>
      <c r="G63" s="13">
        <v>1</v>
      </c>
      <c r="H63" s="13" t="s">
        <v>38</v>
      </c>
      <c r="I63" s="33">
        <v>1925</v>
      </c>
      <c r="J63" s="13"/>
      <c r="K63" s="13"/>
      <c r="L63" s="13"/>
      <c r="M63" s="12"/>
      <c r="N63" s="41"/>
    </row>
    <row r="64" spans="1:14" ht="20.100000000000001" customHeight="1" x14ac:dyDescent="0.15">
      <c r="A64" s="13">
        <v>63</v>
      </c>
      <c r="B64" s="12" t="s">
        <v>79</v>
      </c>
      <c r="C64" s="12" t="s">
        <v>13</v>
      </c>
      <c r="D64" s="13" t="s">
        <v>122</v>
      </c>
      <c r="E64" s="32">
        <v>220</v>
      </c>
      <c r="F64" s="33">
        <f t="shared" si="4"/>
        <v>220</v>
      </c>
      <c r="G64" s="13">
        <v>1</v>
      </c>
      <c r="H64" s="13" t="s">
        <v>38</v>
      </c>
      <c r="I64" s="33">
        <v>220</v>
      </c>
      <c r="J64" s="13"/>
      <c r="K64" s="13"/>
      <c r="L64" s="13"/>
      <c r="M64" s="12"/>
      <c r="N64" s="41"/>
    </row>
    <row r="65" spans="1:14" ht="20.100000000000001" customHeight="1" x14ac:dyDescent="0.15">
      <c r="A65" s="13">
        <v>64</v>
      </c>
      <c r="B65" s="12" t="s">
        <v>79</v>
      </c>
      <c r="C65" s="12" t="s">
        <v>13</v>
      </c>
      <c r="D65" s="13" t="s">
        <v>190</v>
      </c>
      <c r="E65" s="32">
        <v>106</v>
      </c>
      <c r="F65" s="33">
        <f t="shared" si="4"/>
        <v>106</v>
      </c>
      <c r="G65" s="13">
        <v>1</v>
      </c>
      <c r="H65" s="13" t="s">
        <v>33</v>
      </c>
      <c r="I65" s="33">
        <v>106</v>
      </c>
      <c r="J65" s="13"/>
      <c r="K65" s="13"/>
      <c r="L65" s="13"/>
      <c r="M65" s="12"/>
      <c r="N65" s="41"/>
    </row>
    <row r="66" spans="1:14" ht="20.100000000000001" hidden="1" customHeight="1" x14ac:dyDescent="0.15">
      <c r="A66" s="13">
        <v>65</v>
      </c>
      <c r="B66" s="12" t="s">
        <v>79</v>
      </c>
      <c r="C66" s="12" t="s">
        <v>88</v>
      </c>
      <c r="D66" s="35" t="s">
        <v>89</v>
      </c>
      <c r="E66" s="14"/>
      <c r="F66" s="36">
        <f t="shared" si="4"/>
        <v>1000</v>
      </c>
      <c r="G66" s="35">
        <v>1</v>
      </c>
      <c r="H66" s="35" t="s">
        <v>55</v>
      </c>
      <c r="I66" s="36">
        <v>1000</v>
      </c>
      <c r="J66" s="35"/>
      <c r="K66" s="35"/>
      <c r="L66" s="35"/>
      <c r="M66" s="44"/>
      <c r="N66" s="13"/>
    </row>
    <row r="67" spans="1:14" ht="20.100000000000001" customHeight="1" x14ac:dyDescent="0.15">
      <c r="A67" s="13">
        <v>66</v>
      </c>
      <c r="B67" s="12" t="s">
        <v>79</v>
      </c>
      <c r="C67" s="12" t="s">
        <v>88</v>
      </c>
      <c r="D67" s="13" t="s">
        <v>191</v>
      </c>
      <c r="E67" s="32">
        <v>0</v>
      </c>
      <c r="F67" s="33"/>
      <c r="G67" s="13">
        <v>1</v>
      </c>
      <c r="H67" s="13" t="s">
        <v>55</v>
      </c>
      <c r="I67" s="33"/>
      <c r="J67" s="13"/>
      <c r="K67" s="13"/>
      <c r="L67" s="13"/>
      <c r="M67" s="24"/>
      <c r="N67" s="18"/>
    </row>
    <row r="68" spans="1:14" ht="20.100000000000001" customHeight="1" x14ac:dyDescent="0.15">
      <c r="A68" s="13">
        <v>67</v>
      </c>
      <c r="B68" s="12" t="s">
        <v>79</v>
      </c>
      <c r="C68" s="12" t="s">
        <v>88</v>
      </c>
      <c r="D68" s="13" t="s">
        <v>192</v>
      </c>
      <c r="E68" s="32">
        <v>0</v>
      </c>
      <c r="F68" s="33"/>
      <c r="G68" s="13">
        <v>1</v>
      </c>
      <c r="H68" s="13" t="s">
        <v>55</v>
      </c>
      <c r="I68" s="33"/>
      <c r="J68" s="13"/>
      <c r="K68" s="13"/>
      <c r="L68" s="13"/>
      <c r="M68" s="24"/>
      <c r="N68" s="18"/>
    </row>
    <row r="69" spans="1:14" ht="20.100000000000001" hidden="1" customHeight="1" x14ac:dyDescent="0.15">
      <c r="A69" s="13">
        <v>68</v>
      </c>
      <c r="B69" s="12" t="s">
        <v>79</v>
      </c>
      <c r="C69" s="12" t="s">
        <v>88</v>
      </c>
      <c r="D69" s="35" t="s">
        <v>91</v>
      </c>
      <c r="E69" s="14"/>
      <c r="F69" s="36">
        <f t="shared" si="4"/>
        <v>300</v>
      </c>
      <c r="G69" s="35">
        <v>1</v>
      </c>
      <c r="H69" s="35" t="s">
        <v>55</v>
      </c>
      <c r="I69" s="36">
        <v>300</v>
      </c>
      <c r="J69" s="35" t="s">
        <v>193</v>
      </c>
      <c r="K69" s="35"/>
      <c r="L69" s="35"/>
      <c r="M69" s="44"/>
      <c r="N69" s="45"/>
    </row>
    <row r="70" spans="1:14" ht="20.100000000000001" hidden="1" customHeight="1" x14ac:dyDescent="0.15">
      <c r="A70" s="13">
        <v>69</v>
      </c>
      <c r="B70" s="12" t="s">
        <v>79</v>
      </c>
      <c r="C70" s="12" t="s">
        <v>45</v>
      </c>
      <c r="D70" s="35" t="s">
        <v>92</v>
      </c>
      <c r="E70" s="14"/>
      <c r="F70" s="36">
        <f t="shared" si="4"/>
        <v>3000</v>
      </c>
      <c r="G70" s="35">
        <v>1</v>
      </c>
      <c r="H70" s="35" t="s">
        <v>38</v>
      </c>
      <c r="I70" s="36">
        <v>3000</v>
      </c>
      <c r="J70" s="35" t="s">
        <v>194</v>
      </c>
      <c r="K70" s="35"/>
      <c r="L70" s="35"/>
      <c r="M70" s="44"/>
      <c r="N70" s="45"/>
    </row>
    <row r="71" spans="1:14" ht="20.100000000000001" customHeight="1" x14ac:dyDescent="0.15">
      <c r="A71" s="13">
        <v>70</v>
      </c>
      <c r="B71" s="12" t="s">
        <v>79</v>
      </c>
      <c r="C71" s="12" t="s">
        <v>45</v>
      </c>
      <c r="D71" s="13" t="s">
        <v>93</v>
      </c>
      <c r="E71" s="32">
        <v>2200</v>
      </c>
      <c r="F71" s="33">
        <f t="shared" ref="F71:F76" si="5">G71*I71</f>
        <v>2200</v>
      </c>
      <c r="G71" s="13">
        <v>1</v>
      </c>
      <c r="H71" s="13" t="s">
        <v>38</v>
      </c>
      <c r="I71" s="33">
        <v>2200</v>
      </c>
      <c r="J71" s="13"/>
      <c r="K71" s="13"/>
      <c r="L71" s="13"/>
      <c r="M71" s="24"/>
      <c r="N71" s="40"/>
    </row>
    <row r="72" spans="1:14" ht="20.100000000000001" customHeight="1" x14ac:dyDescent="0.15">
      <c r="A72" s="13">
        <v>71</v>
      </c>
      <c r="B72" s="12" t="s">
        <v>79</v>
      </c>
      <c r="C72" s="12" t="s">
        <v>45</v>
      </c>
      <c r="D72" s="13" t="s">
        <v>94</v>
      </c>
      <c r="E72" s="32">
        <v>1500</v>
      </c>
      <c r="F72" s="33">
        <f t="shared" si="5"/>
        <v>1500</v>
      </c>
      <c r="G72" s="13">
        <v>1</v>
      </c>
      <c r="H72" s="13" t="s">
        <v>38</v>
      </c>
      <c r="I72" s="33">
        <v>1500</v>
      </c>
      <c r="J72" s="13"/>
      <c r="K72" s="13"/>
      <c r="L72" s="13"/>
      <c r="M72" s="24"/>
      <c r="N72" s="40"/>
    </row>
    <row r="73" spans="1:14" ht="20.100000000000001" customHeight="1" x14ac:dyDescent="0.15">
      <c r="A73" s="13">
        <v>72</v>
      </c>
      <c r="B73" s="12" t="s">
        <v>79</v>
      </c>
      <c r="C73" s="12" t="s">
        <v>45</v>
      </c>
      <c r="D73" s="13" t="s">
        <v>95</v>
      </c>
      <c r="E73" s="32">
        <v>1845</v>
      </c>
      <c r="F73" s="33">
        <f t="shared" si="5"/>
        <v>1845</v>
      </c>
      <c r="G73" s="13">
        <v>1</v>
      </c>
      <c r="H73" s="13" t="s">
        <v>38</v>
      </c>
      <c r="I73" s="33">
        <v>1845</v>
      </c>
      <c r="J73" s="13"/>
      <c r="K73" s="13"/>
      <c r="L73" s="13"/>
      <c r="M73" s="24"/>
      <c r="N73" s="40"/>
    </row>
    <row r="74" spans="1:14" ht="20.100000000000001" hidden="1" customHeight="1" x14ac:dyDescent="0.15">
      <c r="A74" s="13">
        <v>73</v>
      </c>
      <c r="B74" s="12" t="s">
        <v>79</v>
      </c>
      <c r="C74" s="12" t="s">
        <v>45</v>
      </c>
      <c r="D74" s="37" t="s">
        <v>96</v>
      </c>
      <c r="E74" s="14"/>
      <c r="F74" s="36">
        <f t="shared" si="5"/>
        <v>600</v>
      </c>
      <c r="G74" s="35">
        <v>1</v>
      </c>
      <c r="H74" s="35" t="s">
        <v>38</v>
      </c>
      <c r="I74" s="36">
        <v>600</v>
      </c>
      <c r="J74" s="35" t="s">
        <v>195</v>
      </c>
      <c r="K74" s="35"/>
      <c r="L74" s="35"/>
      <c r="M74" s="44"/>
      <c r="N74" s="45"/>
    </row>
    <row r="75" spans="1:14" ht="20.100000000000001" customHeight="1" x14ac:dyDescent="0.15">
      <c r="A75" s="13">
        <v>74</v>
      </c>
      <c r="B75" s="12" t="s">
        <v>79</v>
      </c>
      <c r="C75" s="12" t="s">
        <v>45</v>
      </c>
      <c r="D75" s="13" t="s">
        <v>97</v>
      </c>
      <c r="E75" s="32">
        <v>56</v>
      </c>
      <c r="F75" s="33">
        <f t="shared" si="5"/>
        <v>56</v>
      </c>
      <c r="G75" s="24">
        <v>1</v>
      </c>
      <c r="H75" s="24" t="s">
        <v>38</v>
      </c>
      <c r="I75" s="33">
        <v>56</v>
      </c>
      <c r="J75" s="13"/>
      <c r="K75" s="13"/>
      <c r="L75" s="13"/>
      <c r="M75" s="24"/>
      <c r="N75" s="40"/>
    </row>
    <row r="76" spans="1:14" ht="20.100000000000001" customHeight="1" x14ac:dyDescent="0.15">
      <c r="A76" s="13">
        <v>75</v>
      </c>
      <c r="B76" s="12" t="s">
        <v>99</v>
      </c>
      <c r="C76" s="12" t="s">
        <v>13</v>
      </c>
      <c r="D76" s="13" t="s">
        <v>80</v>
      </c>
      <c r="E76" s="32">
        <v>1256</v>
      </c>
      <c r="F76" s="33">
        <f t="shared" si="5"/>
        <v>1256</v>
      </c>
      <c r="G76" s="13">
        <v>157</v>
      </c>
      <c r="H76" s="13" t="s">
        <v>164</v>
      </c>
      <c r="I76" s="39">
        <v>8</v>
      </c>
      <c r="J76" s="13"/>
      <c r="K76" s="13"/>
      <c r="L76" s="13"/>
      <c r="M76" s="12"/>
      <c r="N76" s="41"/>
    </row>
    <row r="77" spans="1:14" ht="20.100000000000001" customHeight="1" x14ac:dyDescent="0.15">
      <c r="A77" s="13">
        <v>76</v>
      </c>
      <c r="B77" s="12" t="s">
        <v>99</v>
      </c>
      <c r="C77" s="12" t="s">
        <v>13</v>
      </c>
      <c r="D77" s="13" t="s">
        <v>82</v>
      </c>
      <c r="E77" s="32">
        <v>210</v>
      </c>
      <c r="F77" s="33">
        <f t="shared" ref="F77:F85" si="6">G77*I77</f>
        <v>210</v>
      </c>
      <c r="G77" s="13">
        <v>42</v>
      </c>
      <c r="H77" s="13" t="s">
        <v>164</v>
      </c>
      <c r="I77" s="39">
        <v>5</v>
      </c>
      <c r="J77" s="13"/>
      <c r="K77" s="13"/>
      <c r="L77" s="13"/>
      <c r="M77" s="12"/>
      <c r="N77" s="41"/>
    </row>
    <row r="78" spans="1:14" ht="20.100000000000001" customHeight="1" x14ac:dyDescent="0.15">
      <c r="A78" s="13">
        <v>77</v>
      </c>
      <c r="B78" s="12" t="s">
        <v>99</v>
      </c>
      <c r="C78" s="12" t="s">
        <v>13</v>
      </c>
      <c r="D78" s="13" t="s">
        <v>196</v>
      </c>
      <c r="E78" s="32">
        <v>126</v>
      </c>
      <c r="F78" s="33">
        <f t="shared" si="6"/>
        <v>126</v>
      </c>
      <c r="G78" s="13">
        <v>9</v>
      </c>
      <c r="H78" s="13" t="s">
        <v>164</v>
      </c>
      <c r="I78" s="39">
        <v>14</v>
      </c>
      <c r="J78" s="13"/>
      <c r="K78" s="13"/>
      <c r="L78" s="13"/>
      <c r="M78" s="12"/>
      <c r="N78" s="41"/>
    </row>
    <row r="79" spans="1:14" ht="20.100000000000001" customHeight="1" x14ac:dyDescent="0.15">
      <c r="A79" s="13">
        <v>78</v>
      </c>
      <c r="B79" s="12" t="s">
        <v>99</v>
      </c>
      <c r="C79" s="12" t="s">
        <v>13</v>
      </c>
      <c r="D79" s="13" t="s">
        <v>108</v>
      </c>
      <c r="E79" s="32">
        <v>185</v>
      </c>
      <c r="F79" s="33">
        <f t="shared" si="6"/>
        <v>185</v>
      </c>
      <c r="G79" s="13">
        <v>1</v>
      </c>
      <c r="H79" s="13" t="s">
        <v>109</v>
      </c>
      <c r="I79" s="39">
        <v>185</v>
      </c>
      <c r="J79" s="13"/>
      <c r="K79" s="42"/>
      <c r="L79" s="42"/>
      <c r="M79" s="13"/>
      <c r="N79" s="41"/>
    </row>
    <row r="80" spans="1:14" ht="20.100000000000001" customHeight="1" x14ac:dyDescent="0.15">
      <c r="A80" s="13">
        <v>79</v>
      </c>
      <c r="B80" s="12" t="s">
        <v>99</v>
      </c>
      <c r="C80" s="12" t="s">
        <v>13</v>
      </c>
      <c r="D80" s="13" t="s">
        <v>197</v>
      </c>
      <c r="E80" s="32">
        <v>75</v>
      </c>
      <c r="F80" s="33">
        <f t="shared" si="6"/>
        <v>75</v>
      </c>
      <c r="G80" s="13">
        <v>1</v>
      </c>
      <c r="H80" s="13" t="s">
        <v>109</v>
      </c>
      <c r="I80" s="39">
        <v>75</v>
      </c>
      <c r="J80" s="13"/>
      <c r="K80" s="42"/>
      <c r="L80" s="42"/>
      <c r="M80" s="13"/>
      <c r="N80" s="41"/>
    </row>
    <row r="81" spans="1:14" ht="20.100000000000001" customHeight="1" x14ac:dyDescent="0.15">
      <c r="A81" s="13">
        <v>80</v>
      </c>
      <c r="B81" s="12" t="s">
        <v>99</v>
      </c>
      <c r="C81" s="12" t="s">
        <v>13</v>
      </c>
      <c r="D81" s="18" t="s">
        <v>185</v>
      </c>
      <c r="E81" s="32">
        <v>1000</v>
      </c>
      <c r="F81" s="33">
        <f t="shared" si="6"/>
        <v>1000</v>
      </c>
      <c r="G81" s="13">
        <v>1</v>
      </c>
      <c r="H81" s="13" t="s">
        <v>55</v>
      </c>
      <c r="I81" s="39">
        <v>1000</v>
      </c>
      <c r="J81" s="13"/>
      <c r="K81" s="13"/>
      <c r="L81" s="13"/>
      <c r="M81" s="12"/>
      <c r="N81" s="41"/>
    </row>
    <row r="82" spans="1:14" ht="20.100000000000001" customHeight="1" x14ac:dyDescent="0.15">
      <c r="A82" s="13">
        <v>81</v>
      </c>
      <c r="B82" s="12" t="s">
        <v>99</v>
      </c>
      <c r="C82" s="12" t="s">
        <v>13</v>
      </c>
      <c r="D82" s="13" t="s">
        <v>198</v>
      </c>
      <c r="E82" s="32">
        <v>420</v>
      </c>
      <c r="F82" s="33">
        <f t="shared" si="6"/>
        <v>420</v>
      </c>
      <c r="G82" s="13">
        <v>1</v>
      </c>
      <c r="H82" s="13" t="s">
        <v>101</v>
      </c>
      <c r="I82" s="39">
        <v>420</v>
      </c>
      <c r="J82" s="13"/>
      <c r="K82" s="13"/>
      <c r="L82" s="13"/>
      <c r="M82" s="12"/>
      <c r="N82" s="41"/>
    </row>
    <row r="83" spans="1:14" ht="20.100000000000001" customHeight="1" x14ac:dyDescent="0.15">
      <c r="A83" s="13">
        <v>82</v>
      </c>
      <c r="B83" s="12" t="s">
        <v>99</v>
      </c>
      <c r="C83" s="12" t="s">
        <v>13</v>
      </c>
      <c r="D83" s="13" t="s">
        <v>199</v>
      </c>
      <c r="E83" s="32">
        <v>124</v>
      </c>
      <c r="F83" s="33">
        <f t="shared" si="6"/>
        <v>124</v>
      </c>
      <c r="G83" s="13">
        <v>1.55</v>
      </c>
      <c r="H83" s="13" t="s">
        <v>81</v>
      </c>
      <c r="I83" s="39">
        <v>80</v>
      </c>
      <c r="J83" s="13"/>
      <c r="K83" s="13"/>
      <c r="L83" s="13"/>
      <c r="M83" s="12"/>
      <c r="N83" s="41"/>
    </row>
    <row r="84" spans="1:14" ht="20.100000000000001" customHeight="1" x14ac:dyDescent="0.15">
      <c r="A84" s="13">
        <v>83</v>
      </c>
      <c r="B84" s="12" t="s">
        <v>99</v>
      </c>
      <c r="C84" s="12" t="s">
        <v>13</v>
      </c>
      <c r="D84" s="13" t="s">
        <v>103</v>
      </c>
      <c r="E84" s="32">
        <v>750</v>
      </c>
      <c r="F84" s="33">
        <f t="shared" si="6"/>
        <v>750</v>
      </c>
      <c r="G84" s="13">
        <v>1</v>
      </c>
      <c r="H84" s="13" t="s">
        <v>38</v>
      </c>
      <c r="I84" s="39">
        <v>750</v>
      </c>
      <c r="J84" s="13"/>
      <c r="K84" s="13"/>
      <c r="L84" s="13"/>
      <c r="M84" s="12"/>
      <c r="N84" s="41"/>
    </row>
    <row r="85" spans="1:14" ht="20.100000000000001" customHeight="1" x14ac:dyDescent="0.15">
      <c r="A85" s="13">
        <v>84</v>
      </c>
      <c r="B85" s="12" t="s">
        <v>99</v>
      </c>
      <c r="C85" s="12" t="s">
        <v>13</v>
      </c>
      <c r="D85" s="13" t="s">
        <v>104</v>
      </c>
      <c r="E85" s="32">
        <v>700</v>
      </c>
      <c r="F85" s="33">
        <f t="shared" si="6"/>
        <v>700</v>
      </c>
      <c r="G85" s="13">
        <v>1</v>
      </c>
      <c r="H85" s="13" t="s">
        <v>38</v>
      </c>
      <c r="I85" s="39">
        <v>700</v>
      </c>
      <c r="J85" s="13"/>
      <c r="K85" s="13"/>
      <c r="L85" s="13"/>
      <c r="M85" s="13"/>
      <c r="N85" s="41"/>
    </row>
    <row r="86" spans="1:14" ht="20.100000000000001" customHeight="1" x14ac:dyDescent="0.15">
      <c r="A86" s="13">
        <v>85</v>
      </c>
      <c r="B86" s="12" t="s">
        <v>99</v>
      </c>
      <c r="C86" s="12" t="s">
        <v>13</v>
      </c>
      <c r="D86" s="13" t="s">
        <v>105</v>
      </c>
      <c r="E86" s="32">
        <v>2525</v>
      </c>
      <c r="F86" s="33">
        <f t="shared" ref="F86:F91" si="7">G86*I86</f>
        <v>2500</v>
      </c>
      <c r="G86" s="13">
        <v>1</v>
      </c>
      <c r="H86" s="13" t="s">
        <v>38</v>
      </c>
      <c r="I86" s="39">
        <v>2500</v>
      </c>
      <c r="J86" s="13"/>
      <c r="K86" s="13"/>
      <c r="L86" s="13"/>
      <c r="M86" s="13"/>
      <c r="N86" s="41"/>
    </row>
    <row r="87" spans="1:14" s="23" customFormat="1" ht="20.100000000000001" customHeight="1" x14ac:dyDescent="0.15">
      <c r="A87" s="13">
        <v>86</v>
      </c>
      <c r="B87" s="12" t="s">
        <v>99</v>
      </c>
      <c r="C87" s="12" t="s">
        <v>13</v>
      </c>
      <c r="D87" s="18" t="s">
        <v>107</v>
      </c>
      <c r="E87" s="32">
        <v>83</v>
      </c>
      <c r="F87" s="47">
        <f t="shared" si="7"/>
        <v>75</v>
      </c>
      <c r="G87" s="18">
        <v>3</v>
      </c>
      <c r="H87" s="18" t="s">
        <v>38</v>
      </c>
      <c r="I87" s="52">
        <v>25</v>
      </c>
      <c r="J87" s="18"/>
      <c r="K87" s="18"/>
      <c r="L87" s="18"/>
      <c r="M87" s="53"/>
      <c r="N87" s="41"/>
    </row>
    <row r="88" spans="1:14" s="23" customFormat="1" ht="20.100000000000001" customHeight="1" x14ac:dyDescent="0.15">
      <c r="A88" s="13">
        <v>87</v>
      </c>
      <c r="B88" s="12" t="s">
        <v>99</v>
      </c>
      <c r="C88" s="12" t="s">
        <v>52</v>
      </c>
      <c r="D88" s="18" t="s">
        <v>200</v>
      </c>
      <c r="E88" s="32">
        <v>90</v>
      </c>
      <c r="F88" s="47">
        <f t="shared" si="7"/>
        <v>90</v>
      </c>
      <c r="G88" s="18">
        <v>1</v>
      </c>
      <c r="H88" s="18" t="s">
        <v>38</v>
      </c>
      <c r="I88" s="52">
        <v>90</v>
      </c>
      <c r="J88" s="18"/>
      <c r="K88" s="18"/>
      <c r="L88" s="18"/>
      <c r="M88" s="53"/>
      <c r="N88" s="41"/>
    </row>
    <row r="89" spans="1:14" s="23" customFormat="1" ht="27" customHeight="1" x14ac:dyDescent="0.15">
      <c r="A89" s="13">
        <v>88</v>
      </c>
      <c r="B89" s="12" t="s">
        <v>99</v>
      </c>
      <c r="C89" s="12" t="s">
        <v>13</v>
      </c>
      <c r="D89" s="18" t="s">
        <v>201</v>
      </c>
      <c r="E89" s="32">
        <v>588</v>
      </c>
      <c r="F89" s="47">
        <f t="shared" si="7"/>
        <v>588</v>
      </c>
      <c r="G89" s="18">
        <v>1</v>
      </c>
      <c r="H89" s="18" t="s">
        <v>33</v>
      </c>
      <c r="I89" s="52">
        <v>588</v>
      </c>
      <c r="J89" s="18"/>
      <c r="K89" s="18"/>
      <c r="L89" s="18"/>
      <c r="M89" s="53"/>
      <c r="N89" s="41"/>
    </row>
    <row r="90" spans="1:14" s="23" customFormat="1" ht="20.100000000000001" customHeight="1" x14ac:dyDescent="0.15">
      <c r="A90" s="13">
        <v>89</v>
      </c>
      <c r="B90" s="12" t="s">
        <v>99</v>
      </c>
      <c r="C90" s="12" t="s">
        <v>52</v>
      </c>
      <c r="D90" s="18" t="s">
        <v>202</v>
      </c>
      <c r="E90" s="32">
        <v>18</v>
      </c>
      <c r="F90" s="47">
        <f t="shared" si="7"/>
        <v>18</v>
      </c>
      <c r="G90" s="18">
        <v>1</v>
      </c>
      <c r="H90" s="18" t="s">
        <v>38</v>
      </c>
      <c r="I90" s="52">
        <v>18</v>
      </c>
      <c r="J90" s="18"/>
      <c r="K90" s="18"/>
      <c r="L90" s="18"/>
      <c r="M90" s="53"/>
      <c r="N90" s="41"/>
    </row>
    <row r="91" spans="1:14" ht="20.100000000000001" customHeight="1" x14ac:dyDescent="0.15">
      <c r="A91" s="13">
        <v>90</v>
      </c>
      <c r="B91" s="12" t="s">
        <v>99</v>
      </c>
      <c r="C91" s="12" t="s">
        <v>203</v>
      </c>
      <c r="D91" s="13" t="s">
        <v>97</v>
      </c>
      <c r="E91" s="32">
        <v>0</v>
      </c>
      <c r="F91" s="47">
        <f t="shared" si="7"/>
        <v>0</v>
      </c>
      <c r="G91" s="13">
        <v>1</v>
      </c>
      <c r="H91" s="13"/>
      <c r="I91" s="33">
        <v>0</v>
      </c>
      <c r="J91" s="13"/>
      <c r="K91" s="13"/>
      <c r="L91" s="13"/>
      <c r="M91" s="24"/>
      <c r="N91" s="40"/>
    </row>
    <row r="92" spans="1:14" ht="20.100000000000001" customHeight="1" x14ac:dyDescent="0.15">
      <c r="A92" s="13">
        <v>91</v>
      </c>
      <c r="B92" s="12" t="s">
        <v>204</v>
      </c>
      <c r="C92" s="12" t="s">
        <v>13</v>
      </c>
      <c r="D92" s="13" t="s">
        <v>205</v>
      </c>
      <c r="E92" s="32">
        <v>1500</v>
      </c>
      <c r="F92" s="33">
        <v>3066.68</v>
      </c>
      <c r="G92" s="13">
        <f>5.63+3.22</f>
        <v>8.85</v>
      </c>
      <c r="H92" s="13" t="s">
        <v>30</v>
      </c>
      <c r="I92" s="33">
        <f>F92/G92</f>
        <v>346.51751412429377</v>
      </c>
      <c r="J92" s="13"/>
      <c r="K92" s="13"/>
      <c r="L92" s="35"/>
      <c r="M92" s="24"/>
      <c r="N92" s="18"/>
    </row>
    <row r="93" spans="1:14" ht="20.100000000000001" hidden="1" customHeight="1" x14ac:dyDescent="0.15">
      <c r="A93" s="13">
        <v>92</v>
      </c>
      <c r="B93" s="12" t="s">
        <v>204</v>
      </c>
      <c r="C93" s="12" t="s">
        <v>13</v>
      </c>
      <c r="D93" s="38" t="s">
        <v>119</v>
      </c>
      <c r="E93" s="48"/>
      <c r="F93" s="36">
        <f t="shared" ref="F93:F102" si="8">G93*I93</f>
        <v>600</v>
      </c>
      <c r="G93" s="35">
        <v>6</v>
      </c>
      <c r="H93" s="35" t="s">
        <v>38</v>
      </c>
      <c r="I93" s="36">
        <v>100</v>
      </c>
      <c r="J93" s="35" t="s">
        <v>206</v>
      </c>
      <c r="K93" s="35"/>
      <c r="L93" s="35"/>
      <c r="M93" s="46"/>
      <c r="N93" s="24"/>
    </row>
    <row r="94" spans="1:14" ht="20.100000000000001" customHeight="1" x14ac:dyDescent="0.15">
      <c r="A94" s="13">
        <v>93</v>
      </c>
      <c r="B94" s="12" t="s">
        <v>204</v>
      </c>
      <c r="C94" s="12" t="s">
        <v>13</v>
      </c>
      <c r="D94" s="13" t="s">
        <v>207</v>
      </c>
      <c r="E94" s="32">
        <v>876</v>
      </c>
      <c r="F94" s="33">
        <f t="shared" si="8"/>
        <v>876</v>
      </c>
      <c r="G94" s="13">
        <v>146</v>
      </c>
      <c r="H94" s="13" t="s">
        <v>164</v>
      </c>
      <c r="I94" s="33">
        <v>6</v>
      </c>
      <c r="J94" s="13"/>
      <c r="K94" s="13"/>
      <c r="L94" s="13"/>
      <c r="M94" s="12"/>
      <c r="N94" s="41"/>
    </row>
    <row r="95" spans="1:14" ht="20.100000000000001" customHeight="1" x14ac:dyDescent="0.15">
      <c r="A95" s="13">
        <v>94</v>
      </c>
      <c r="B95" s="12" t="s">
        <v>204</v>
      </c>
      <c r="C95" s="12" t="s">
        <v>13</v>
      </c>
      <c r="D95" s="13" t="s">
        <v>184</v>
      </c>
      <c r="E95" s="32">
        <v>30</v>
      </c>
      <c r="F95" s="33">
        <f t="shared" si="8"/>
        <v>30</v>
      </c>
      <c r="G95" s="13">
        <v>2</v>
      </c>
      <c r="H95" s="13" t="s">
        <v>164</v>
      </c>
      <c r="I95" s="33">
        <v>15</v>
      </c>
      <c r="J95" s="13"/>
      <c r="K95" s="13"/>
      <c r="L95" s="13"/>
      <c r="M95" s="12"/>
      <c r="N95" s="41"/>
    </row>
    <row r="96" spans="1:14" ht="18.75" customHeight="1" x14ac:dyDescent="0.15">
      <c r="A96" s="13">
        <v>95</v>
      </c>
      <c r="B96" s="12" t="s">
        <v>204</v>
      </c>
      <c r="C96" s="12" t="s">
        <v>13</v>
      </c>
      <c r="D96" s="18" t="s">
        <v>208</v>
      </c>
      <c r="E96" s="32">
        <v>54</v>
      </c>
      <c r="F96" s="33">
        <f t="shared" si="8"/>
        <v>54</v>
      </c>
      <c r="G96" s="13">
        <v>1</v>
      </c>
      <c r="H96" s="13"/>
      <c r="I96" s="39">
        <v>54</v>
      </c>
      <c r="J96" s="13"/>
      <c r="K96" s="13"/>
      <c r="L96" s="13"/>
      <c r="M96" s="13"/>
      <c r="N96" s="40"/>
    </row>
    <row r="97" spans="1:14" ht="18.75" customHeight="1" x14ac:dyDescent="0.15">
      <c r="A97" s="13">
        <v>96</v>
      </c>
      <c r="B97" s="12" t="s">
        <v>204</v>
      </c>
      <c r="C97" s="12" t="s">
        <v>13</v>
      </c>
      <c r="D97" s="18" t="s">
        <v>209</v>
      </c>
      <c r="E97" s="32">
        <v>730</v>
      </c>
      <c r="F97" s="33">
        <f t="shared" si="8"/>
        <v>492.79999999999995</v>
      </c>
      <c r="G97" s="13">
        <v>5.6</v>
      </c>
      <c r="H97" s="13" t="s">
        <v>30</v>
      </c>
      <c r="I97" s="39">
        <v>88</v>
      </c>
      <c r="J97" s="13"/>
      <c r="K97" s="13"/>
      <c r="L97" s="13"/>
      <c r="M97" s="13"/>
      <c r="N97" s="40"/>
    </row>
    <row r="98" spans="1:14" ht="20.100000000000001" customHeight="1" x14ac:dyDescent="0.15">
      <c r="A98" s="13">
        <v>97</v>
      </c>
      <c r="B98" s="12" t="s">
        <v>204</v>
      </c>
      <c r="C98" s="12" t="s">
        <v>13</v>
      </c>
      <c r="D98" s="13" t="s">
        <v>124</v>
      </c>
      <c r="E98" s="32">
        <v>280</v>
      </c>
      <c r="F98" s="33">
        <f t="shared" si="8"/>
        <v>280</v>
      </c>
      <c r="G98" s="13">
        <v>1</v>
      </c>
      <c r="H98" s="13" t="s">
        <v>38</v>
      </c>
      <c r="I98" s="33">
        <v>280</v>
      </c>
      <c r="J98" s="13"/>
      <c r="K98" s="13"/>
      <c r="L98" s="13"/>
      <c r="M98" s="24"/>
      <c r="N98" s="18"/>
    </row>
    <row r="99" spans="1:14" ht="20.100000000000001" hidden="1" customHeight="1" x14ac:dyDescent="0.15">
      <c r="A99" s="13">
        <v>98</v>
      </c>
      <c r="B99" s="12" t="s">
        <v>204</v>
      </c>
      <c r="C99" s="12" t="s">
        <v>45</v>
      </c>
      <c r="D99" s="35" t="s">
        <v>126</v>
      </c>
      <c r="E99" s="14"/>
      <c r="F99" s="36">
        <f t="shared" si="8"/>
        <v>2500</v>
      </c>
      <c r="G99" s="35">
        <v>1</v>
      </c>
      <c r="H99" s="35" t="s">
        <v>38</v>
      </c>
      <c r="I99" s="36">
        <v>2500</v>
      </c>
      <c r="J99" s="35" t="s">
        <v>210</v>
      </c>
      <c r="K99" s="35"/>
      <c r="L99" s="35"/>
      <c r="M99" s="44"/>
      <c r="N99" s="45"/>
    </row>
    <row r="100" spans="1:14" ht="20.100000000000001" customHeight="1" x14ac:dyDescent="0.15">
      <c r="A100" s="13">
        <v>99</v>
      </c>
      <c r="B100" s="12" t="s">
        <v>204</v>
      </c>
      <c r="C100" s="12" t="s">
        <v>45</v>
      </c>
      <c r="D100" s="13" t="s">
        <v>97</v>
      </c>
      <c r="E100" s="32">
        <v>100</v>
      </c>
      <c r="F100" s="33">
        <f t="shared" si="8"/>
        <v>100</v>
      </c>
      <c r="G100" s="13">
        <v>1</v>
      </c>
      <c r="H100" s="13" t="s">
        <v>72</v>
      </c>
      <c r="I100" s="33">
        <v>100</v>
      </c>
      <c r="J100" s="13"/>
      <c r="K100" s="13"/>
      <c r="L100" s="13"/>
      <c r="M100" s="24"/>
      <c r="N100" s="40"/>
    </row>
    <row r="101" spans="1:14" ht="20.100000000000001" hidden="1" customHeight="1" x14ac:dyDescent="0.15">
      <c r="A101" s="13">
        <v>100</v>
      </c>
      <c r="B101" s="12" t="s">
        <v>204</v>
      </c>
      <c r="C101" s="12" t="s">
        <v>52</v>
      </c>
      <c r="D101" s="37" t="s">
        <v>127</v>
      </c>
      <c r="E101" s="14"/>
      <c r="F101" s="36">
        <f t="shared" si="8"/>
        <v>400</v>
      </c>
      <c r="G101" s="35">
        <v>1</v>
      </c>
      <c r="H101" s="35" t="s">
        <v>55</v>
      </c>
      <c r="I101" s="36">
        <v>400</v>
      </c>
      <c r="J101" s="35"/>
      <c r="K101" s="35"/>
      <c r="L101" s="35"/>
      <c r="M101" s="44"/>
      <c r="N101" s="45"/>
    </row>
    <row r="102" spans="1:14" ht="20.100000000000001" customHeight="1" x14ac:dyDescent="0.15">
      <c r="A102" s="13">
        <v>101</v>
      </c>
      <c r="B102" s="12" t="s">
        <v>204</v>
      </c>
      <c r="C102" s="12" t="s">
        <v>52</v>
      </c>
      <c r="D102" s="13" t="s">
        <v>128</v>
      </c>
      <c r="E102" s="32">
        <v>500</v>
      </c>
      <c r="F102" s="33">
        <f t="shared" si="8"/>
        <v>500</v>
      </c>
      <c r="G102" s="13">
        <v>1</v>
      </c>
      <c r="H102" s="13" t="s">
        <v>55</v>
      </c>
      <c r="I102" s="33">
        <v>500</v>
      </c>
      <c r="J102" s="13"/>
      <c r="K102" s="13"/>
      <c r="L102" s="13"/>
      <c r="M102" s="24"/>
      <c r="N102" s="40"/>
    </row>
    <row r="103" spans="1:14" ht="20.100000000000001" customHeight="1" x14ac:dyDescent="0.15">
      <c r="A103" s="13">
        <v>102</v>
      </c>
      <c r="B103" s="12" t="s">
        <v>57</v>
      </c>
      <c r="C103" s="12" t="s">
        <v>133</v>
      </c>
      <c r="D103" s="13" t="s">
        <v>134</v>
      </c>
      <c r="E103" s="34">
        <v>771</v>
      </c>
      <c r="F103" s="44"/>
      <c r="G103" s="35"/>
      <c r="H103" s="35"/>
      <c r="I103" s="54"/>
      <c r="J103" s="35"/>
      <c r="K103" s="35"/>
      <c r="L103" s="35"/>
      <c r="M103" s="44"/>
      <c r="N103" s="55"/>
    </row>
    <row r="104" spans="1:14" ht="20.100000000000001" hidden="1" customHeight="1" x14ac:dyDescent="0.15">
      <c r="A104" s="13">
        <v>103</v>
      </c>
      <c r="B104" s="12" t="s">
        <v>57</v>
      </c>
      <c r="C104" s="12" t="s">
        <v>133</v>
      </c>
      <c r="D104" s="35" t="s">
        <v>135</v>
      </c>
      <c r="E104" s="35"/>
      <c r="F104" s="44"/>
      <c r="G104" s="35"/>
      <c r="H104" s="35"/>
      <c r="I104" s="54"/>
      <c r="J104" s="35"/>
      <c r="K104" s="35"/>
      <c r="L104" s="35"/>
      <c r="M104" s="44"/>
      <c r="N104" s="56"/>
    </row>
    <row r="105" spans="1:14" ht="20.100000000000001" hidden="1" customHeight="1" x14ac:dyDescent="0.15">
      <c r="A105" s="13">
        <v>104</v>
      </c>
      <c r="B105" s="12" t="s">
        <v>57</v>
      </c>
      <c r="C105" s="12" t="s">
        <v>133</v>
      </c>
      <c r="D105" s="35" t="s">
        <v>136</v>
      </c>
      <c r="E105" s="35"/>
      <c r="F105" s="44"/>
      <c r="G105" s="35"/>
      <c r="H105" s="35"/>
      <c r="I105" s="54"/>
      <c r="J105" s="35"/>
      <c r="K105" s="35"/>
      <c r="L105" s="35"/>
      <c r="M105" s="44"/>
      <c r="N105" s="56"/>
    </row>
    <row r="106" spans="1:14" ht="20.100000000000001" customHeight="1" x14ac:dyDescent="0.15">
      <c r="A106" s="13">
        <v>105</v>
      </c>
      <c r="B106" s="12" t="s">
        <v>57</v>
      </c>
      <c r="C106" s="12" t="s">
        <v>133</v>
      </c>
      <c r="D106" s="13" t="s">
        <v>137</v>
      </c>
      <c r="E106" s="34">
        <v>104</v>
      </c>
      <c r="F106" s="44"/>
      <c r="G106" s="35"/>
      <c r="H106" s="35"/>
      <c r="I106" s="54"/>
      <c r="J106" s="35"/>
      <c r="K106" s="35"/>
      <c r="L106" s="35"/>
      <c r="M106" s="44"/>
      <c r="N106" s="55"/>
    </row>
    <row r="107" spans="1:14" ht="20.100000000000001" customHeight="1" x14ac:dyDescent="0.15">
      <c r="A107" s="13"/>
      <c r="B107" s="12" t="s">
        <v>57</v>
      </c>
      <c r="C107" s="12" t="s">
        <v>211</v>
      </c>
      <c r="D107" s="13" t="s">
        <v>212</v>
      </c>
      <c r="E107" s="34">
        <v>200</v>
      </c>
      <c r="F107" s="44"/>
      <c r="G107" s="35"/>
      <c r="H107" s="35"/>
      <c r="I107" s="54"/>
      <c r="J107" s="13"/>
      <c r="K107" s="35"/>
      <c r="L107" s="35"/>
      <c r="M107" s="44"/>
      <c r="N107" s="55"/>
    </row>
    <row r="108" spans="1:14" ht="20.100000000000001" customHeight="1" x14ac:dyDescent="0.15">
      <c r="A108" s="13">
        <v>106</v>
      </c>
      <c r="B108" s="12" t="s">
        <v>57</v>
      </c>
      <c r="C108" s="12" t="s">
        <v>139</v>
      </c>
      <c r="D108" s="13" t="s">
        <v>140</v>
      </c>
      <c r="E108" s="34">
        <v>1000</v>
      </c>
      <c r="F108" s="33">
        <v>1000</v>
      </c>
      <c r="G108" s="35"/>
      <c r="H108" s="35"/>
      <c r="I108" s="54"/>
      <c r="J108" s="35"/>
      <c r="K108" s="35"/>
      <c r="L108" s="35"/>
      <c r="M108" s="44"/>
      <c r="N108" s="52"/>
    </row>
    <row r="109" spans="1:14" ht="20.100000000000001" customHeight="1" x14ac:dyDescent="0.15">
      <c r="A109" s="13">
        <v>107</v>
      </c>
      <c r="B109" s="12" t="s">
        <v>57</v>
      </c>
      <c r="C109" s="12" t="s">
        <v>139</v>
      </c>
      <c r="D109" s="13" t="s">
        <v>213</v>
      </c>
      <c r="E109" s="34">
        <v>100</v>
      </c>
      <c r="F109" s="33">
        <f t="shared" ref="F109:F114" si="9">G109*I109</f>
        <v>100</v>
      </c>
      <c r="G109" s="13">
        <v>4</v>
      </c>
      <c r="H109" s="13" t="s">
        <v>214</v>
      </c>
      <c r="I109" s="33">
        <v>25</v>
      </c>
      <c r="J109" s="13"/>
      <c r="K109" s="13"/>
      <c r="L109" s="13"/>
      <c r="M109" s="24"/>
      <c r="N109" s="52"/>
    </row>
    <row r="110" spans="1:14" ht="20.100000000000001" hidden="1" customHeight="1" x14ac:dyDescent="0.15">
      <c r="A110" s="13">
        <v>108</v>
      </c>
      <c r="B110" s="12" t="s">
        <v>57</v>
      </c>
      <c r="C110" s="12" t="s">
        <v>139</v>
      </c>
      <c r="D110" s="35" t="s">
        <v>142</v>
      </c>
      <c r="E110" s="33"/>
      <c r="F110" s="44">
        <f t="shared" si="9"/>
        <v>0</v>
      </c>
      <c r="G110" s="35"/>
      <c r="H110" s="35"/>
      <c r="I110" s="54"/>
      <c r="J110" s="35"/>
      <c r="K110" s="35"/>
      <c r="L110" s="35"/>
      <c r="M110" s="44"/>
      <c r="N110" s="39"/>
    </row>
    <row r="111" spans="1:14" ht="20.100000000000001" hidden="1" customHeight="1" x14ac:dyDescent="0.15">
      <c r="A111" s="13">
        <v>109</v>
      </c>
      <c r="B111" s="12" t="s">
        <v>57</v>
      </c>
      <c r="C111" s="12" t="s">
        <v>139</v>
      </c>
      <c r="D111" s="13"/>
      <c r="E111" s="33"/>
      <c r="F111" s="24"/>
      <c r="G111" s="13"/>
      <c r="H111" s="13"/>
      <c r="I111" s="57"/>
      <c r="J111" s="13"/>
      <c r="K111" s="35"/>
      <c r="L111" s="35"/>
      <c r="M111" s="44"/>
      <c r="N111" s="39"/>
    </row>
    <row r="112" spans="1:14" ht="20.100000000000001" customHeight="1" x14ac:dyDescent="0.15">
      <c r="A112" s="13">
        <v>110</v>
      </c>
      <c r="B112" s="12" t="s">
        <v>57</v>
      </c>
      <c r="C112" s="12" t="s">
        <v>139</v>
      </c>
      <c r="D112" s="13" t="s">
        <v>215</v>
      </c>
      <c r="E112" s="34">
        <v>80</v>
      </c>
      <c r="F112" s="24"/>
      <c r="G112" s="13"/>
      <c r="H112" s="13"/>
      <c r="I112" s="57"/>
      <c r="J112" s="13"/>
      <c r="K112" s="35"/>
      <c r="L112" s="35"/>
      <c r="M112" s="44"/>
      <c r="N112" s="52"/>
    </row>
    <row r="113" spans="1:15" ht="20.100000000000001" customHeight="1" x14ac:dyDescent="0.15">
      <c r="A113" s="13">
        <v>111</v>
      </c>
      <c r="B113" s="12" t="s">
        <v>57</v>
      </c>
      <c r="C113" s="12" t="s">
        <v>139</v>
      </c>
      <c r="D113" s="13" t="s">
        <v>216</v>
      </c>
      <c r="E113" s="34">
        <v>80</v>
      </c>
      <c r="F113" s="44">
        <f t="shared" si="9"/>
        <v>0</v>
      </c>
      <c r="G113" s="35"/>
      <c r="H113" s="35"/>
      <c r="I113" s="54"/>
      <c r="J113" s="35"/>
      <c r="K113" s="35"/>
      <c r="L113" s="35"/>
      <c r="M113" s="44"/>
      <c r="N113" s="52"/>
    </row>
    <row r="114" spans="1:15" ht="20.100000000000001" customHeight="1" x14ac:dyDescent="0.15">
      <c r="A114" s="13">
        <v>112</v>
      </c>
      <c r="B114" s="12" t="s">
        <v>57</v>
      </c>
      <c r="C114" s="12" t="s">
        <v>217</v>
      </c>
      <c r="D114" s="13" t="s">
        <v>218</v>
      </c>
      <c r="E114" s="34">
        <v>15</v>
      </c>
      <c r="F114" s="33">
        <f t="shared" si="9"/>
        <v>20</v>
      </c>
      <c r="G114" s="13">
        <v>2</v>
      </c>
      <c r="H114" s="13" t="s">
        <v>38</v>
      </c>
      <c r="I114" s="33">
        <v>10</v>
      </c>
      <c r="J114" s="35"/>
      <c r="K114" s="35"/>
      <c r="L114" s="35"/>
      <c r="M114" s="44"/>
      <c r="N114" s="52"/>
    </row>
    <row r="115" spans="1:15" ht="20.100000000000001" customHeight="1" x14ac:dyDescent="0.15">
      <c r="A115" s="13">
        <v>113</v>
      </c>
      <c r="B115" s="12" t="s">
        <v>57</v>
      </c>
      <c r="C115" s="12" t="s">
        <v>217</v>
      </c>
      <c r="D115" s="13" t="s">
        <v>219</v>
      </c>
      <c r="E115" s="34">
        <v>10</v>
      </c>
      <c r="F115" s="33"/>
      <c r="G115" s="13"/>
      <c r="H115" s="13"/>
      <c r="I115" s="33"/>
      <c r="J115" s="35"/>
      <c r="K115" s="35"/>
      <c r="L115" s="35"/>
      <c r="M115" s="44"/>
      <c r="N115" s="52"/>
    </row>
    <row r="116" spans="1:15" ht="20.100000000000001" customHeight="1" x14ac:dyDescent="0.15">
      <c r="A116" s="13">
        <v>114</v>
      </c>
      <c r="B116" s="12" t="s">
        <v>57</v>
      </c>
      <c r="C116" s="12" t="s">
        <v>217</v>
      </c>
      <c r="D116" s="13" t="s">
        <v>220</v>
      </c>
      <c r="E116" s="34">
        <v>15</v>
      </c>
      <c r="F116" s="33"/>
      <c r="G116" s="13"/>
      <c r="H116" s="13"/>
      <c r="I116" s="33"/>
      <c r="J116" s="35"/>
      <c r="K116" s="35"/>
      <c r="L116" s="35"/>
      <c r="M116" s="44"/>
      <c r="N116" s="52"/>
    </row>
    <row r="117" spans="1:15" ht="20.100000000000001" customHeight="1" x14ac:dyDescent="0.15">
      <c r="A117" s="13">
        <v>115</v>
      </c>
      <c r="B117" s="12" t="s">
        <v>57</v>
      </c>
      <c r="C117" s="12" t="s">
        <v>217</v>
      </c>
      <c r="D117" s="13" t="s">
        <v>221</v>
      </c>
      <c r="E117" s="34">
        <v>220</v>
      </c>
      <c r="F117" s="33">
        <f>G117*I117</f>
        <v>220</v>
      </c>
      <c r="G117" s="13">
        <v>1</v>
      </c>
      <c r="H117" s="13" t="s">
        <v>38</v>
      </c>
      <c r="I117" s="33">
        <v>220</v>
      </c>
      <c r="J117" s="13"/>
      <c r="K117" s="13"/>
      <c r="L117" s="13"/>
      <c r="M117" s="24"/>
      <c r="N117" s="52"/>
    </row>
    <row r="118" spans="1:15" s="24" customFormat="1" ht="20.100000000000001" customHeight="1" x14ac:dyDescent="0.15">
      <c r="A118" s="13">
        <v>116</v>
      </c>
      <c r="B118" s="12" t="s">
        <v>57</v>
      </c>
      <c r="C118" s="12" t="s">
        <v>222</v>
      </c>
      <c r="D118" s="13" t="s">
        <v>223</v>
      </c>
      <c r="E118" s="34">
        <v>2000</v>
      </c>
      <c r="F118" s="33">
        <f>G118*I118</f>
        <v>2170</v>
      </c>
      <c r="G118" s="13">
        <v>62</v>
      </c>
      <c r="H118" s="13" t="s">
        <v>30</v>
      </c>
      <c r="I118" s="33">
        <v>35</v>
      </c>
      <c r="J118" s="13"/>
      <c r="K118" s="13"/>
      <c r="L118" s="13"/>
      <c r="N118" s="52"/>
      <c r="O118" s="58"/>
    </row>
    <row r="119" spans="1:15" s="25" customFormat="1" ht="20.100000000000001" customHeight="1" x14ac:dyDescent="0.15">
      <c r="A119" s="49"/>
      <c r="B119" s="50"/>
      <c r="C119" s="50"/>
      <c r="D119" s="51"/>
      <c r="E119" s="51"/>
      <c r="F119" s="51"/>
      <c r="G119" s="51"/>
      <c r="H119" s="51"/>
      <c r="I119" s="51"/>
      <c r="J119" s="51"/>
      <c r="K119" s="50"/>
      <c r="L119" s="50"/>
      <c r="M119" s="51"/>
      <c r="N119" s="51"/>
    </row>
    <row r="120" spans="1:15" ht="20.100000000000001" customHeight="1" x14ac:dyDescent="0.15">
      <c r="A120" s="111" t="s">
        <v>144</v>
      </c>
      <c r="B120" s="112"/>
      <c r="C120" s="112"/>
      <c r="D120" s="112"/>
      <c r="E120" s="120"/>
      <c r="F120" s="112"/>
      <c r="G120" s="112"/>
      <c r="H120" s="112"/>
      <c r="I120" s="112"/>
      <c r="J120" s="112"/>
      <c r="K120" s="112"/>
      <c r="L120" s="112"/>
      <c r="M120" s="113"/>
      <c r="N120" s="59">
        <f>SUM(E2:E118)</f>
        <v>70291</v>
      </c>
    </row>
    <row r="121" spans="1:15" ht="20.100000000000001" customHeight="1" x14ac:dyDescent="0.15">
      <c r="A121" s="111" t="s">
        <v>145</v>
      </c>
      <c r="B121" s="112"/>
      <c r="C121" s="112"/>
      <c r="D121" s="112"/>
      <c r="E121" s="120"/>
      <c r="F121" s="112"/>
      <c r="G121" s="112"/>
      <c r="H121" s="112"/>
      <c r="I121" s="112"/>
      <c r="J121" s="112"/>
      <c r="K121" s="112"/>
      <c r="L121" s="112"/>
      <c r="M121" s="113"/>
      <c r="N121" s="59">
        <f>SUMIF(C$2:C$118,C2,E$2:E$118)</f>
        <v>40124</v>
      </c>
    </row>
    <row r="122" spans="1:15" ht="20.100000000000001" customHeight="1" x14ac:dyDescent="0.15">
      <c r="A122" s="111" t="s">
        <v>146</v>
      </c>
      <c r="B122" s="112"/>
      <c r="C122" s="112"/>
      <c r="D122" s="112"/>
      <c r="E122" s="120"/>
      <c r="F122" s="112"/>
      <c r="G122" s="112"/>
      <c r="H122" s="112"/>
      <c r="I122" s="112"/>
      <c r="J122" s="112"/>
      <c r="K122" s="112"/>
      <c r="L122" s="112"/>
      <c r="M122" s="113"/>
      <c r="N122" s="59">
        <f>SUMIF(C$2:C$118,C23,E$2:E$118)</f>
        <v>7960</v>
      </c>
    </row>
    <row r="123" spans="1:15" ht="20.100000000000001" customHeight="1" x14ac:dyDescent="0.15">
      <c r="A123" s="111" t="s">
        <v>147</v>
      </c>
      <c r="B123" s="112"/>
      <c r="C123" s="112"/>
      <c r="D123" s="112"/>
      <c r="E123" s="120"/>
      <c r="F123" s="112"/>
      <c r="G123" s="112"/>
      <c r="H123" s="112"/>
      <c r="I123" s="112"/>
      <c r="J123" s="112"/>
      <c r="K123" s="112"/>
      <c r="L123" s="112"/>
      <c r="M123" s="113"/>
      <c r="N123" s="59">
        <f>SUMIF(C$2:C$118,C28,E$2:E$118)</f>
        <v>6730</v>
      </c>
    </row>
    <row r="124" spans="1:15" ht="20.100000000000001" customHeight="1" x14ac:dyDescent="0.15">
      <c r="A124" s="111" t="s">
        <v>148</v>
      </c>
      <c r="B124" s="112"/>
      <c r="C124" s="112"/>
      <c r="D124" s="112"/>
      <c r="E124" s="120"/>
      <c r="F124" s="112"/>
      <c r="G124" s="112"/>
      <c r="H124" s="112"/>
      <c r="I124" s="112"/>
      <c r="J124" s="112"/>
      <c r="K124" s="112"/>
      <c r="L124" s="112"/>
      <c r="M124" s="113"/>
      <c r="N124" s="59">
        <f>SUMIF(C$2:C$118,C50,E$2:E$118)+SUMIF(C$2:C$118,C66,E$2:E$118)</f>
        <v>2426</v>
      </c>
    </row>
    <row r="125" spans="1:15" ht="20.100000000000001" customHeight="1" x14ac:dyDescent="0.15">
      <c r="A125" s="111" t="s">
        <v>149</v>
      </c>
      <c r="B125" s="112"/>
      <c r="C125" s="112"/>
      <c r="D125" s="112"/>
      <c r="E125" s="120"/>
      <c r="F125" s="112"/>
      <c r="G125" s="112"/>
      <c r="H125" s="112"/>
      <c r="I125" s="112"/>
      <c r="J125" s="112"/>
      <c r="K125" s="112"/>
      <c r="L125" s="112"/>
      <c r="M125" s="113"/>
      <c r="N125" s="59">
        <v>2000</v>
      </c>
    </row>
    <row r="126" spans="1:15" ht="20.100000000000001" customHeight="1" x14ac:dyDescent="0.15">
      <c r="A126" s="111" t="s">
        <v>150</v>
      </c>
      <c r="B126" s="112"/>
      <c r="C126" s="112"/>
      <c r="D126" s="112"/>
      <c r="E126" s="120"/>
      <c r="F126" s="112"/>
      <c r="G126" s="112"/>
      <c r="H126" s="112"/>
      <c r="I126" s="112"/>
      <c r="J126" s="112"/>
      <c r="K126" s="112"/>
      <c r="L126" s="112"/>
      <c r="M126" s="113"/>
      <c r="N126" s="59">
        <f>SUMIF(C$2:C$118,C12,E$2:E$118)</f>
        <v>8456</v>
      </c>
    </row>
    <row r="127" spans="1:15" ht="20.100000000000001" customHeight="1" x14ac:dyDescent="0.15">
      <c r="A127" s="111" t="s">
        <v>151</v>
      </c>
      <c r="B127" s="112"/>
      <c r="C127" s="112"/>
      <c r="D127" s="112"/>
      <c r="E127" s="120"/>
      <c r="F127" s="112"/>
      <c r="G127" s="112"/>
      <c r="H127" s="112"/>
      <c r="I127" s="112"/>
      <c r="J127" s="112"/>
      <c r="K127" s="112"/>
      <c r="L127" s="112"/>
      <c r="M127" s="113"/>
      <c r="N127" s="59">
        <f>N120-N121-N122-N123-N124-N125-N126</f>
        <v>2595</v>
      </c>
    </row>
  </sheetData>
  <autoFilter ref="A1:N118">
    <filterColumn colId="4">
      <customFilters and="1">
        <customFilter operator="notEqual" val=" "/>
      </customFilters>
    </filterColumn>
  </autoFilter>
  <mergeCells count="9">
    <mergeCell ref="A126:M126"/>
    <mergeCell ref="A127:M127"/>
    <mergeCell ref="M13:M14"/>
    <mergeCell ref="A120:M120"/>
    <mergeCell ref="A121:M121"/>
    <mergeCell ref="A122:M122"/>
    <mergeCell ref="A123:M123"/>
    <mergeCell ref="A124:M124"/>
    <mergeCell ref="A125:M125"/>
  </mergeCells>
  <phoneticPr fontId="7" type="noConversion"/>
  <pageMargins left="0.75" right="0.75" top="1" bottom="1" header="0.5" footer="0.5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27" sqref="H27"/>
    </sheetView>
  </sheetViews>
  <sheetFormatPr defaultRowHeight="14.25" x14ac:dyDescent="0.15"/>
  <cols>
    <col min="1" max="1" width="9" style="2" customWidth="1"/>
    <col min="2" max="2" width="12" style="2" customWidth="1"/>
    <col min="3" max="3" width="24.125" style="2" customWidth="1"/>
    <col min="4" max="4" width="11.375" style="2" customWidth="1"/>
    <col min="5" max="5" width="7.875" style="2" customWidth="1"/>
    <col min="6" max="16384" width="9" style="2"/>
  </cols>
  <sheetData>
    <row r="1" spans="1:3" ht="20.25" customHeight="1" x14ac:dyDescent="0.15"/>
    <row r="2" spans="1:3" ht="20.25" customHeight="1" x14ac:dyDescent="0.15">
      <c r="B2" s="3" t="s">
        <v>224</v>
      </c>
    </row>
    <row r="3" spans="1:3" ht="20.25" customHeight="1" x14ac:dyDescent="0.15">
      <c r="B3" s="4" t="s">
        <v>1</v>
      </c>
      <c r="C3" s="4" t="s">
        <v>152</v>
      </c>
    </row>
    <row r="4" spans="1:3" ht="18.75" customHeight="1" x14ac:dyDescent="0.15">
      <c r="B4" s="5" t="s">
        <v>155</v>
      </c>
      <c r="C4" s="6">
        <f>SUM(房子装修决算!E2:E18)</f>
        <v>17597</v>
      </c>
    </row>
    <row r="5" spans="1:3" ht="18.75" customHeight="1" x14ac:dyDescent="0.15">
      <c r="B5" s="5" t="s">
        <v>12</v>
      </c>
      <c r="C5" s="6">
        <f>SUM(房子装修决算!E19:E36)</f>
        <v>13545</v>
      </c>
    </row>
    <row r="6" spans="1:3" ht="18.75" customHeight="1" x14ac:dyDescent="0.15">
      <c r="B6" s="5" t="s">
        <v>60</v>
      </c>
      <c r="C6" s="6">
        <f>SUM(房子装修决算!E37:E54)</f>
        <v>5032</v>
      </c>
    </row>
    <row r="7" spans="1:3" ht="18.75" customHeight="1" x14ac:dyDescent="0.15">
      <c r="B7" s="5" t="s">
        <v>79</v>
      </c>
      <c r="C7" s="6">
        <f>SUM(房子装修决算!E55:E75)</f>
        <v>17302</v>
      </c>
    </row>
    <row r="8" spans="1:3" ht="18.75" customHeight="1" x14ac:dyDescent="0.15">
      <c r="B8" s="5" t="s">
        <v>99</v>
      </c>
      <c r="C8" s="6">
        <f>SUM(房子装修决算!E76:E91)</f>
        <v>8150</v>
      </c>
    </row>
    <row r="9" spans="1:3" ht="18.75" customHeight="1" x14ac:dyDescent="0.15">
      <c r="B9" s="5" t="s">
        <v>204</v>
      </c>
      <c r="C9" s="6">
        <f>SUM(房子装修决算!E92:E102)</f>
        <v>4070</v>
      </c>
    </row>
    <row r="10" spans="1:3" ht="18.75" customHeight="1" x14ac:dyDescent="0.15">
      <c r="B10" s="5" t="s">
        <v>57</v>
      </c>
      <c r="C10" s="6">
        <f>SUM(房子装修决算!E103:E118)</f>
        <v>4595</v>
      </c>
    </row>
    <row r="11" spans="1:3" ht="18.75" customHeight="1" x14ac:dyDescent="0.15">
      <c r="B11" s="4" t="s">
        <v>225</v>
      </c>
      <c r="C11" s="7">
        <f>SUM(C4:C10)</f>
        <v>70291</v>
      </c>
    </row>
    <row r="12" spans="1:3" ht="18.75" customHeight="1" x14ac:dyDescent="0.15">
      <c r="B12" s="8"/>
      <c r="C12" s="9"/>
    </row>
    <row r="13" spans="1:3" ht="18.75" customHeight="1" x14ac:dyDescent="0.15">
      <c r="B13" s="8"/>
      <c r="C13" s="9"/>
    </row>
    <row r="14" spans="1:3" ht="18" customHeight="1" x14ac:dyDescent="0.15">
      <c r="B14" s="3" t="s">
        <v>226</v>
      </c>
    </row>
    <row r="15" spans="1:3" ht="18" customHeight="1" x14ac:dyDescent="0.15">
      <c r="B15" s="4" t="s">
        <v>2</v>
      </c>
      <c r="C15" s="4" t="s">
        <v>152</v>
      </c>
    </row>
    <row r="16" spans="1:3" ht="18" customHeight="1" x14ac:dyDescent="0.15">
      <c r="A16" s="10"/>
      <c r="B16" s="11" t="s">
        <v>13</v>
      </c>
      <c r="C16" s="6">
        <f>房子装修决算!N121</f>
        <v>40124</v>
      </c>
    </row>
    <row r="17" spans="1:5" ht="18" customHeight="1" x14ac:dyDescent="0.15">
      <c r="B17" s="11" t="s">
        <v>28</v>
      </c>
      <c r="C17" s="6">
        <f>房子装修决算!N122</f>
        <v>7960</v>
      </c>
    </row>
    <row r="18" spans="1:5" ht="18" customHeight="1" x14ac:dyDescent="0.15">
      <c r="A18" s="10"/>
      <c r="B18" s="11" t="s">
        <v>34</v>
      </c>
      <c r="C18" s="6">
        <f>房子装修决算!N123</f>
        <v>6730</v>
      </c>
    </row>
    <row r="19" spans="1:5" ht="18" customHeight="1" x14ac:dyDescent="0.15">
      <c r="B19" s="11" t="s">
        <v>45</v>
      </c>
      <c r="C19" s="6">
        <f>房子装修决算!N124</f>
        <v>2426</v>
      </c>
    </row>
    <row r="20" spans="1:5" ht="18" customHeight="1" x14ac:dyDescent="0.15">
      <c r="B20" s="11" t="s">
        <v>227</v>
      </c>
      <c r="C20" s="6">
        <f>房子装修决算!N125</f>
        <v>2000</v>
      </c>
    </row>
    <row r="21" spans="1:5" ht="18" customHeight="1" x14ac:dyDescent="0.15">
      <c r="A21" s="10"/>
      <c r="B21" s="11" t="s">
        <v>149</v>
      </c>
      <c r="C21" s="6">
        <f>房子装修决算!N126</f>
        <v>8456</v>
      </c>
    </row>
    <row r="22" spans="1:5" ht="18" customHeight="1" x14ac:dyDescent="0.15">
      <c r="B22" s="11" t="s">
        <v>57</v>
      </c>
      <c r="C22" s="6">
        <f>房子装修决算!N127</f>
        <v>2595</v>
      </c>
    </row>
    <row r="23" spans="1:5" ht="15" x14ac:dyDescent="0.15">
      <c r="B23" s="4" t="s">
        <v>225</v>
      </c>
      <c r="C23" s="7">
        <f>SUM(C16:C22)</f>
        <v>70291</v>
      </c>
    </row>
    <row r="26" spans="1:5" ht="25.5" customHeight="1" x14ac:dyDescent="0.15">
      <c r="B26" s="3" t="s">
        <v>228</v>
      </c>
    </row>
    <row r="27" spans="1:5" ht="19.5" customHeight="1" x14ac:dyDescent="0.15">
      <c r="B27" s="4" t="s">
        <v>1</v>
      </c>
      <c r="C27" s="4" t="s">
        <v>3</v>
      </c>
      <c r="D27" s="4" t="s">
        <v>152</v>
      </c>
      <c r="E27" s="4" t="s">
        <v>229</v>
      </c>
    </row>
    <row r="28" spans="1:5" ht="16.5" customHeight="1" x14ac:dyDescent="0.3">
      <c r="B28" s="12" t="s">
        <v>79</v>
      </c>
      <c r="C28" s="13" t="s">
        <v>84</v>
      </c>
      <c r="D28" s="14">
        <v>5900</v>
      </c>
      <c r="E28" s="15">
        <v>1</v>
      </c>
    </row>
    <row r="29" spans="1:5" ht="16.5" customHeight="1" x14ac:dyDescent="0.3">
      <c r="B29" s="12" t="s">
        <v>155</v>
      </c>
      <c r="C29" s="16" t="s">
        <v>167</v>
      </c>
      <c r="D29" s="17">
        <v>2937</v>
      </c>
      <c r="E29" s="15">
        <v>2</v>
      </c>
    </row>
    <row r="30" spans="1:5" ht="16.5" customHeight="1" x14ac:dyDescent="0.3">
      <c r="B30" s="12" t="s">
        <v>155</v>
      </c>
      <c r="C30" s="16" t="s">
        <v>165</v>
      </c>
      <c r="D30" s="14">
        <v>2823</v>
      </c>
      <c r="E30" s="15">
        <v>3</v>
      </c>
    </row>
    <row r="31" spans="1:5" ht="16.5" customHeight="1" x14ac:dyDescent="0.3">
      <c r="B31" s="12" t="s">
        <v>60</v>
      </c>
      <c r="C31" s="13" t="s">
        <v>62</v>
      </c>
      <c r="D31" s="17">
        <v>2660</v>
      </c>
      <c r="E31" s="15">
        <v>4</v>
      </c>
    </row>
    <row r="32" spans="1:5" ht="16.5" customHeight="1" x14ac:dyDescent="0.3">
      <c r="B32" s="12" t="s">
        <v>99</v>
      </c>
      <c r="C32" s="13" t="s">
        <v>105</v>
      </c>
      <c r="D32" s="14">
        <v>2525</v>
      </c>
      <c r="E32" s="15">
        <v>5</v>
      </c>
    </row>
    <row r="33" spans="2:5" ht="16.5" customHeight="1" x14ac:dyDescent="0.3">
      <c r="B33" s="12" t="s">
        <v>79</v>
      </c>
      <c r="C33" s="13" t="s">
        <v>189</v>
      </c>
      <c r="D33" s="14">
        <v>1925</v>
      </c>
      <c r="E33" s="15">
        <v>6</v>
      </c>
    </row>
    <row r="34" spans="2:5" ht="16.5" customHeight="1" x14ac:dyDescent="0.3">
      <c r="B34" s="12" t="s">
        <v>12</v>
      </c>
      <c r="C34" s="13" t="s">
        <v>14</v>
      </c>
      <c r="D34" s="17">
        <v>1848</v>
      </c>
      <c r="E34" s="15">
        <v>7</v>
      </c>
    </row>
    <row r="35" spans="2:5" ht="16.5" customHeight="1" x14ac:dyDescent="0.3">
      <c r="B35" s="12" t="s">
        <v>79</v>
      </c>
      <c r="C35" s="13" t="s">
        <v>80</v>
      </c>
      <c r="D35" s="14">
        <v>1760</v>
      </c>
      <c r="E35" s="15">
        <v>8</v>
      </c>
    </row>
    <row r="36" spans="2:5" ht="16.5" customHeight="1" x14ac:dyDescent="0.3">
      <c r="B36" s="12" t="s">
        <v>12</v>
      </c>
      <c r="C36" s="13" t="s">
        <v>19</v>
      </c>
      <c r="D36" s="17">
        <v>1509</v>
      </c>
      <c r="E36" s="15">
        <v>9</v>
      </c>
    </row>
    <row r="37" spans="2:5" ht="16.5" customHeight="1" x14ac:dyDescent="0.3">
      <c r="B37" s="12" t="s">
        <v>204</v>
      </c>
      <c r="C37" s="13" t="s">
        <v>205</v>
      </c>
      <c r="D37" s="17">
        <v>1500</v>
      </c>
      <c r="E37" s="15">
        <v>10</v>
      </c>
    </row>
    <row r="38" spans="2:5" ht="16.5" customHeight="1" x14ac:dyDescent="0.3">
      <c r="B38" s="12" t="s">
        <v>99</v>
      </c>
      <c r="C38" s="13" t="s">
        <v>80</v>
      </c>
      <c r="D38" s="14">
        <v>1256</v>
      </c>
      <c r="E38" s="15">
        <v>11</v>
      </c>
    </row>
    <row r="39" spans="2:5" ht="16.5" customHeight="1" x14ac:dyDescent="0.3">
      <c r="B39" s="12" t="s">
        <v>79</v>
      </c>
      <c r="C39" s="18" t="s">
        <v>185</v>
      </c>
      <c r="D39" s="14">
        <v>1080</v>
      </c>
      <c r="E39" s="15">
        <v>12</v>
      </c>
    </row>
    <row r="40" spans="2:5" ht="16.5" customHeight="1" x14ac:dyDescent="0.3">
      <c r="B40" s="12" t="s">
        <v>99</v>
      </c>
      <c r="C40" s="18" t="s">
        <v>185</v>
      </c>
      <c r="D40" s="14">
        <v>1000</v>
      </c>
      <c r="E40" s="15">
        <v>13</v>
      </c>
    </row>
    <row r="41" spans="2:5" ht="15" x14ac:dyDescent="0.15">
      <c r="B41" s="4" t="s">
        <v>230</v>
      </c>
      <c r="C41" s="7"/>
      <c r="D41" s="19">
        <f>SUM(D28:D40)</f>
        <v>28723</v>
      </c>
      <c r="E41" s="20">
        <f>D41/C16</f>
        <v>0.71585584687468851</v>
      </c>
    </row>
    <row r="42" spans="2:5" x14ac:dyDescent="0.15">
      <c r="B42" s="21" t="s">
        <v>231</v>
      </c>
    </row>
  </sheetData>
  <phoneticPr fontId="7" type="noConversion"/>
  <pageMargins left="0.7" right="0.7" top="0.75" bottom="0.75" header="0.3" footer="0.3"/>
  <pageSetup paperSize="9" orientation="portrait" horizontalDpi="200" verticalDpi="200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2"/>
  <sheetViews>
    <sheetView zoomScale="85" zoomScaleSheetLayoutView="100" workbookViewId="0">
      <selection activeCell="B4" sqref="B4"/>
    </sheetView>
  </sheetViews>
  <sheetFormatPr defaultColWidth="9" defaultRowHeight="14.25" x14ac:dyDescent="0.15"/>
  <cols>
    <col min="1" max="1" width="67.75" bestFit="1" customWidth="1"/>
    <col min="2" max="2" width="69.875" style="1" customWidth="1"/>
  </cols>
  <sheetData>
    <row r="4" spans="1:2" x14ac:dyDescent="0.15">
      <c r="A4" s="1" t="s">
        <v>232</v>
      </c>
      <c r="B4" s="1" t="s">
        <v>233</v>
      </c>
    </row>
    <row r="5" spans="1:2" x14ac:dyDescent="0.15">
      <c r="A5" s="1"/>
    </row>
    <row r="6" spans="1:2" x14ac:dyDescent="0.15">
      <c r="A6" s="1"/>
    </row>
    <row r="7" spans="1:2" x14ac:dyDescent="0.15">
      <c r="A7" s="1" t="s">
        <v>234</v>
      </c>
      <c r="B7" s="1" t="s">
        <v>235</v>
      </c>
    </row>
    <row r="8" spans="1:2" x14ac:dyDescent="0.15">
      <c r="A8" s="1"/>
    </row>
    <row r="9" spans="1:2" x14ac:dyDescent="0.15">
      <c r="A9" s="1"/>
    </row>
    <row r="10" spans="1:2" x14ac:dyDescent="0.15">
      <c r="A10" s="74" t="s">
        <v>236</v>
      </c>
      <c r="B10" s="1" t="s">
        <v>237</v>
      </c>
    </row>
    <row r="11" spans="1:2" x14ac:dyDescent="0.15">
      <c r="A11" s="1"/>
    </row>
    <row r="12" spans="1:2" x14ac:dyDescent="0.15">
      <c r="A12" s="1"/>
    </row>
    <row r="13" spans="1:2" x14ac:dyDescent="0.15">
      <c r="A13" s="1" t="s">
        <v>238</v>
      </c>
      <c r="B13" s="74" t="s">
        <v>239</v>
      </c>
    </row>
    <row r="14" spans="1:2" x14ac:dyDescent="0.15">
      <c r="A14" s="1"/>
    </row>
    <row r="15" spans="1:2" x14ac:dyDescent="0.15">
      <c r="A15" s="1"/>
    </row>
    <row r="16" spans="1:2" x14ac:dyDescent="0.15">
      <c r="A16" s="1" t="s">
        <v>240</v>
      </c>
    </row>
    <row r="17" spans="1:2" x14ac:dyDescent="0.15">
      <c r="A17" s="1"/>
      <c r="B17" s="1" t="s">
        <v>241</v>
      </c>
    </row>
    <row r="18" spans="1:2" ht="28.5" x14ac:dyDescent="0.15">
      <c r="A18" s="1" t="s">
        <v>242</v>
      </c>
    </row>
    <row r="19" spans="1:2" x14ac:dyDescent="0.15">
      <c r="A19" s="1"/>
    </row>
    <row r="20" spans="1:2" ht="28.5" x14ac:dyDescent="0.15">
      <c r="A20" s="1"/>
      <c r="B20" s="1" t="s">
        <v>243</v>
      </c>
    </row>
    <row r="21" spans="1:2" ht="28.5" x14ac:dyDescent="0.15">
      <c r="A21" s="75" t="s">
        <v>244</v>
      </c>
    </row>
    <row r="22" spans="1:2" x14ac:dyDescent="0.15">
      <c r="A22" s="1"/>
    </row>
    <row r="23" spans="1:2" x14ac:dyDescent="0.15">
      <c r="A23" s="1"/>
      <c r="B23" s="1" t="s">
        <v>245</v>
      </c>
    </row>
    <row r="24" spans="1:2" ht="42.75" x14ac:dyDescent="0.15">
      <c r="A24" s="1" t="s">
        <v>246</v>
      </c>
    </row>
    <row r="25" spans="1:2" x14ac:dyDescent="0.15">
      <c r="A25" s="1"/>
    </row>
    <row r="26" spans="1:2" ht="28.5" x14ac:dyDescent="0.15">
      <c r="A26" s="1"/>
      <c r="B26" s="1" t="s">
        <v>247</v>
      </c>
    </row>
    <row r="27" spans="1:2" x14ac:dyDescent="0.15">
      <c r="A27" s="1" t="s">
        <v>248</v>
      </c>
    </row>
    <row r="28" spans="1:2" x14ac:dyDescent="0.15">
      <c r="A28" s="1"/>
    </row>
    <row r="29" spans="1:2" x14ac:dyDescent="0.15">
      <c r="A29" s="1"/>
      <c r="B29" s="1" t="s">
        <v>249</v>
      </c>
    </row>
    <row r="30" spans="1:2" x14ac:dyDescent="0.15">
      <c r="A30" s="1" t="s">
        <v>250</v>
      </c>
    </row>
    <row r="31" spans="1:2" x14ac:dyDescent="0.15">
      <c r="A31" s="1"/>
    </row>
    <row r="32" spans="1:2" x14ac:dyDescent="0.15">
      <c r="A32" t="s">
        <v>251</v>
      </c>
      <c r="B32" s="1" t="s">
        <v>252</v>
      </c>
    </row>
  </sheetData>
  <phoneticPr fontId="7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J11" sqref="J11"/>
    </sheetView>
  </sheetViews>
  <sheetFormatPr defaultRowHeight="14.25" x14ac:dyDescent="0.15"/>
  <cols>
    <col min="1" max="2" width="11.625" bestFit="1" customWidth="1"/>
    <col min="3" max="3" width="39.125" customWidth="1"/>
    <col min="4" max="4" width="6.875" customWidth="1"/>
    <col min="5" max="5" width="9.5" bestFit="1" customWidth="1"/>
    <col min="6" max="6" width="28.25" bestFit="1" customWidth="1"/>
    <col min="7" max="7" width="17.75" customWidth="1"/>
    <col min="8" max="8" width="29.375" bestFit="1" customWidth="1"/>
  </cols>
  <sheetData>
    <row r="1" spans="1:8" x14ac:dyDescent="0.15">
      <c r="A1" s="76" t="s">
        <v>626</v>
      </c>
      <c r="B1" s="76" t="s">
        <v>253</v>
      </c>
      <c r="C1" s="81" t="s">
        <v>740</v>
      </c>
      <c r="D1" s="81" t="s">
        <v>741</v>
      </c>
      <c r="E1" s="76" t="s">
        <v>254</v>
      </c>
      <c r="F1" s="76" t="s">
        <v>627</v>
      </c>
      <c r="G1" s="81" t="s">
        <v>738</v>
      </c>
      <c r="H1" s="81" t="s">
        <v>739</v>
      </c>
    </row>
    <row r="2" spans="1:8" x14ac:dyDescent="0.15">
      <c r="A2" s="82">
        <v>43080</v>
      </c>
      <c r="B2" s="83" t="s">
        <v>751</v>
      </c>
      <c r="C2" s="88" t="s">
        <v>756</v>
      </c>
      <c r="D2" s="83">
        <v>1</v>
      </c>
      <c r="E2" s="83">
        <v>993</v>
      </c>
      <c r="F2" s="83" t="s">
        <v>752</v>
      </c>
      <c r="G2" s="83" t="s">
        <v>753</v>
      </c>
      <c r="H2" s="83" t="s">
        <v>744</v>
      </c>
    </row>
    <row r="3" spans="1:8" x14ac:dyDescent="0.15">
      <c r="A3" s="82">
        <v>43081</v>
      </c>
      <c r="B3" s="83" t="s">
        <v>745</v>
      </c>
      <c r="C3" s="88" t="s">
        <v>757</v>
      </c>
      <c r="D3" s="83">
        <v>1</v>
      </c>
      <c r="E3" s="84">
        <v>3698.5</v>
      </c>
      <c r="F3" s="83" t="s">
        <v>746</v>
      </c>
      <c r="G3" s="83" t="s">
        <v>747</v>
      </c>
      <c r="H3" s="83" t="s">
        <v>744</v>
      </c>
    </row>
    <row r="4" spans="1:8" x14ac:dyDescent="0.15">
      <c r="A4" s="82">
        <v>43095</v>
      </c>
      <c r="B4" s="83" t="s">
        <v>748</v>
      </c>
      <c r="C4" s="88" t="s">
        <v>758</v>
      </c>
      <c r="D4" s="83">
        <v>1</v>
      </c>
      <c r="E4" s="83">
        <v>279</v>
      </c>
      <c r="F4" s="83" t="s">
        <v>749</v>
      </c>
      <c r="G4" s="83" t="s">
        <v>750</v>
      </c>
      <c r="H4" s="83" t="s">
        <v>744</v>
      </c>
    </row>
    <row r="5" spans="1:8" x14ac:dyDescent="0.15">
      <c r="A5" s="82">
        <v>43096</v>
      </c>
      <c r="B5" s="83" t="s">
        <v>737</v>
      </c>
      <c r="C5" s="88" t="s">
        <v>907</v>
      </c>
      <c r="D5" s="83">
        <v>1</v>
      </c>
      <c r="E5" s="83">
        <v>3636</v>
      </c>
      <c r="F5" s="83" t="s">
        <v>742</v>
      </c>
      <c r="G5" s="83" t="s">
        <v>743</v>
      </c>
      <c r="H5" s="83" t="s">
        <v>744</v>
      </c>
    </row>
    <row r="6" spans="1:8" x14ac:dyDescent="0.15">
      <c r="A6" s="85"/>
      <c r="B6" s="86"/>
      <c r="C6" s="88" t="s">
        <v>759</v>
      </c>
      <c r="D6" s="86"/>
      <c r="E6" s="86"/>
      <c r="F6" s="85"/>
      <c r="G6" s="85"/>
      <c r="H6" s="85"/>
    </row>
    <row r="7" spans="1:8" x14ac:dyDescent="0.15">
      <c r="A7" s="83"/>
      <c r="B7" s="87"/>
      <c r="C7" s="88" t="s">
        <v>760</v>
      </c>
      <c r="D7" s="87"/>
      <c r="E7" s="87"/>
      <c r="F7" s="83"/>
      <c r="G7" s="83"/>
      <c r="H7" s="83"/>
    </row>
    <row r="8" spans="1:8" x14ac:dyDescent="0.15">
      <c r="A8" s="83"/>
      <c r="B8" s="87"/>
      <c r="C8" s="88" t="s">
        <v>761</v>
      </c>
      <c r="D8" s="87"/>
      <c r="E8" s="87"/>
      <c r="F8" s="83"/>
      <c r="G8" s="83"/>
      <c r="H8" s="83"/>
    </row>
    <row r="9" spans="1:8" x14ac:dyDescent="0.15">
      <c r="A9" s="83"/>
      <c r="B9" s="87" t="s">
        <v>904</v>
      </c>
      <c r="C9" s="86" t="s">
        <v>905</v>
      </c>
      <c r="D9" s="87">
        <v>1</v>
      </c>
      <c r="E9" s="87">
        <v>198</v>
      </c>
      <c r="F9" s="83" t="s">
        <v>906</v>
      </c>
      <c r="G9" s="83" t="s">
        <v>743</v>
      </c>
      <c r="H9" s="83"/>
    </row>
    <row r="10" spans="1:8" x14ac:dyDescent="0.15">
      <c r="A10" s="83"/>
      <c r="B10" s="87" t="s">
        <v>909</v>
      </c>
      <c r="C10" s="87" t="s">
        <v>908</v>
      </c>
      <c r="D10" s="87">
        <v>1</v>
      </c>
      <c r="E10" s="87">
        <v>1449</v>
      </c>
      <c r="F10" s="83" t="s">
        <v>910</v>
      </c>
      <c r="G10" s="83" t="s">
        <v>911</v>
      </c>
      <c r="H10" s="83" t="s">
        <v>912</v>
      </c>
    </row>
    <row r="11" spans="1:8" x14ac:dyDescent="0.15">
      <c r="A11" s="83"/>
      <c r="B11" s="83" t="s">
        <v>946</v>
      </c>
      <c r="C11" s="83" t="s">
        <v>944</v>
      </c>
      <c r="D11" s="83">
        <v>1</v>
      </c>
      <c r="E11" s="83">
        <v>1500</v>
      </c>
      <c r="F11" s="83" t="s">
        <v>947</v>
      </c>
      <c r="G11" s="83" t="s">
        <v>945</v>
      </c>
      <c r="H11" s="83" t="s">
        <v>948</v>
      </c>
    </row>
    <row r="12" spans="1:8" x14ac:dyDescent="0.15">
      <c r="A12" s="83"/>
      <c r="B12" s="83" t="s">
        <v>949</v>
      </c>
      <c r="C12" s="83" t="s">
        <v>950</v>
      </c>
      <c r="D12" s="83">
        <v>1</v>
      </c>
      <c r="E12" s="83">
        <v>900</v>
      </c>
      <c r="F12" s="83" t="s">
        <v>951</v>
      </c>
      <c r="G12" s="83" t="s">
        <v>952</v>
      </c>
      <c r="H12" s="83" t="s">
        <v>949</v>
      </c>
    </row>
    <row r="13" spans="1:8" x14ac:dyDescent="0.15">
      <c r="A13" s="83"/>
      <c r="B13" s="83" t="s">
        <v>953</v>
      </c>
      <c r="C13" s="83" t="s">
        <v>954</v>
      </c>
      <c r="D13" s="83">
        <v>1</v>
      </c>
      <c r="E13" s="83">
        <v>5000</v>
      </c>
      <c r="F13" s="83" t="s">
        <v>955</v>
      </c>
      <c r="G13" s="83" t="s">
        <v>945</v>
      </c>
      <c r="H13" s="83" t="s">
        <v>953</v>
      </c>
    </row>
    <row r="14" spans="1:8" x14ac:dyDescent="0.15">
      <c r="A14" s="83"/>
      <c r="B14" s="83" t="s">
        <v>956</v>
      </c>
      <c r="C14" s="83" t="s">
        <v>957</v>
      </c>
      <c r="D14" s="83">
        <v>1</v>
      </c>
      <c r="E14" s="83">
        <v>1300</v>
      </c>
      <c r="F14" s="83" t="s">
        <v>958</v>
      </c>
      <c r="G14" s="83" t="s">
        <v>959</v>
      </c>
      <c r="H14" s="83" t="s">
        <v>960</v>
      </c>
    </row>
    <row r="15" spans="1:8" x14ac:dyDescent="0.15">
      <c r="A15" s="83"/>
      <c r="B15" s="83" t="s">
        <v>961</v>
      </c>
      <c r="C15" s="83" t="s">
        <v>962</v>
      </c>
      <c r="D15" s="83">
        <v>1</v>
      </c>
      <c r="E15" s="83">
        <v>5000</v>
      </c>
      <c r="F15" s="83" t="s">
        <v>955</v>
      </c>
      <c r="G15" s="83" t="s">
        <v>963</v>
      </c>
      <c r="H15" s="83" t="s">
        <v>961</v>
      </c>
    </row>
    <row r="16" spans="1:8" x14ac:dyDescent="0.15">
      <c r="A16" s="83"/>
      <c r="B16" s="83"/>
      <c r="C16" s="83"/>
      <c r="D16" s="83"/>
      <c r="E16" s="83"/>
      <c r="F16" s="83"/>
      <c r="G16" s="83"/>
      <c r="H16" s="83"/>
    </row>
    <row r="17" spans="1:8" x14ac:dyDescent="0.15">
      <c r="A17" s="83"/>
      <c r="B17" s="83"/>
      <c r="C17" s="83"/>
      <c r="D17" s="83"/>
      <c r="E17" s="83"/>
      <c r="F17" s="83"/>
      <c r="G17" s="83"/>
      <c r="H17" s="83"/>
    </row>
    <row r="18" spans="1:8" x14ac:dyDescent="0.15">
      <c r="A18" s="83"/>
      <c r="B18" s="83"/>
      <c r="C18" s="83"/>
      <c r="D18" s="83"/>
      <c r="E18" s="83"/>
      <c r="F18" s="83"/>
      <c r="G18" s="83"/>
      <c r="H18" s="83"/>
    </row>
    <row r="19" spans="1:8" x14ac:dyDescent="0.15">
      <c r="A19" s="83"/>
      <c r="B19" s="83"/>
      <c r="C19" s="83"/>
      <c r="D19" s="83"/>
      <c r="E19" s="83"/>
      <c r="F19" s="83"/>
      <c r="G19" s="83"/>
      <c r="H19" s="83"/>
    </row>
    <row r="20" spans="1:8" x14ac:dyDescent="0.15">
      <c r="A20" s="83"/>
      <c r="B20" s="83"/>
      <c r="C20" s="83"/>
      <c r="D20" s="83"/>
      <c r="E20" s="83"/>
      <c r="F20" s="83"/>
      <c r="G20" s="83"/>
      <c r="H20" s="83"/>
    </row>
    <row r="21" spans="1:8" x14ac:dyDescent="0.15">
      <c r="A21" s="83"/>
      <c r="B21" s="83"/>
      <c r="C21" s="83"/>
      <c r="D21" s="83"/>
      <c r="E21" s="83"/>
      <c r="F21" s="83"/>
      <c r="G21" s="83"/>
      <c r="H21" s="83"/>
    </row>
    <row r="22" spans="1:8" x14ac:dyDescent="0.15">
      <c r="A22" s="83"/>
      <c r="B22" s="83"/>
      <c r="C22" s="83"/>
      <c r="D22" s="83"/>
      <c r="E22" s="83"/>
      <c r="F22" s="83"/>
      <c r="G22" s="83"/>
      <c r="H22" s="83"/>
    </row>
    <row r="23" spans="1:8" x14ac:dyDescent="0.15">
      <c r="A23" s="83"/>
      <c r="B23" s="83"/>
      <c r="C23" s="83"/>
      <c r="D23" s="83"/>
      <c r="E23" s="83"/>
      <c r="F23" s="83"/>
      <c r="G23" s="83"/>
      <c r="H23" s="83"/>
    </row>
    <row r="24" spans="1:8" x14ac:dyDescent="0.15">
      <c r="A24" s="83"/>
      <c r="B24" s="83"/>
      <c r="C24" s="83"/>
      <c r="D24" s="83"/>
      <c r="E24" s="83"/>
      <c r="F24" s="83"/>
      <c r="G24" s="83"/>
      <c r="H24" s="83"/>
    </row>
    <row r="25" spans="1:8" x14ac:dyDescent="0.15">
      <c r="A25" s="83"/>
      <c r="B25" s="83"/>
      <c r="C25" s="83"/>
      <c r="D25" s="83"/>
      <c r="E25" s="83"/>
      <c r="F25" s="83"/>
      <c r="G25" s="83"/>
      <c r="H25" s="83"/>
    </row>
    <row r="26" spans="1:8" x14ac:dyDescent="0.15">
      <c r="A26" s="83"/>
      <c r="B26" s="83"/>
      <c r="C26" s="83"/>
      <c r="D26" s="83"/>
      <c r="E26" s="83"/>
      <c r="F26" s="83"/>
      <c r="G26" s="83"/>
      <c r="H26" s="83"/>
    </row>
    <row r="27" spans="1:8" x14ac:dyDescent="0.15">
      <c r="A27" s="82">
        <v>43105</v>
      </c>
      <c r="B27" s="83" t="s">
        <v>755</v>
      </c>
      <c r="C27" s="83"/>
      <c r="D27" s="83">
        <v>1</v>
      </c>
      <c r="E27" s="83">
        <v>3000</v>
      </c>
      <c r="F27" s="83"/>
      <c r="G27" s="83"/>
      <c r="H27" s="83" t="s">
        <v>754</v>
      </c>
    </row>
    <row r="28" spans="1:8" ht="17.25" x14ac:dyDescent="0.3">
      <c r="A28" s="76"/>
      <c r="B28" s="122" t="s">
        <v>625</v>
      </c>
      <c r="C28" s="76"/>
      <c r="D28" s="76"/>
      <c r="E28" s="123">
        <f>SUM(E2:E27)</f>
        <v>26953.5</v>
      </c>
      <c r="F28" s="76"/>
      <c r="G28" s="76"/>
      <c r="H28" s="76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opLeftCell="A7" workbookViewId="0">
      <selection activeCell="B5" sqref="B5"/>
    </sheetView>
  </sheetViews>
  <sheetFormatPr defaultRowHeight="14.25" x14ac:dyDescent="0.15"/>
  <cols>
    <col min="1" max="1" width="11.625" bestFit="1" customWidth="1"/>
    <col min="2" max="2" width="33.875" bestFit="1" customWidth="1"/>
    <col min="3" max="3" width="9.5" bestFit="1" customWidth="1"/>
    <col min="4" max="4" width="28.25" bestFit="1" customWidth="1"/>
    <col min="5" max="5" width="45" bestFit="1" customWidth="1"/>
    <col min="6" max="6" width="29.375" bestFit="1" customWidth="1"/>
  </cols>
  <sheetData>
    <row r="1" spans="1:6" x14ac:dyDescent="0.15">
      <c r="A1" s="76" t="s">
        <v>626</v>
      </c>
      <c r="B1" s="76" t="s">
        <v>253</v>
      </c>
      <c r="C1" s="76" t="s">
        <v>254</v>
      </c>
      <c r="D1" s="76" t="s">
        <v>627</v>
      </c>
      <c r="E1" s="76"/>
      <c r="F1" s="76"/>
    </row>
    <row r="2" spans="1:6" ht="15" x14ac:dyDescent="0.2">
      <c r="A2" s="77" t="s">
        <v>628</v>
      </c>
      <c r="B2" s="77" t="s">
        <v>629</v>
      </c>
      <c r="C2" s="77">
        <v>949</v>
      </c>
      <c r="D2" s="77" t="s">
        <v>630</v>
      </c>
      <c r="E2" s="77" t="s">
        <v>255</v>
      </c>
      <c r="F2" s="77" t="s">
        <v>256</v>
      </c>
    </row>
    <row r="3" spans="1:6" ht="15" x14ac:dyDescent="0.2">
      <c r="A3" s="78" t="s">
        <v>259</v>
      </c>
      <c r="B3" s="78" t="s">
        <v>631</v>
      </c>
      <c r="C3" s="78">
        <v>147.4</v>
      </c>
      <c r="D3" s="78" t="s">
        <v>257</v>
      </c>
      <c r="E3" s="78"/>
      <c r="F3" s="78"/>
    </row>
    <row r="4" spans="1:6" ht="15" x14ac:dyDescent="0.2">
      <c r="A4" s="78" t="s">
        <v>259</v>
      </c>
      <c r="B4" s="78" t="s">
        <v>632</v>
      </c>
      <c r="C4" s="78">
        <v>23.8</v>
      </c>
      <c r="D4" s="78" t="s">
        <v>264</v>
      </c>
      <c r="E4" s="78"/>
      <c r="F4" s="78"/>
    </row>
    <row r="5" spans="1:6" ht="15" x14ac:dyDescent="0.2">
      <c r="A5" s="78" t="s">
        <v>259</v>
      </c>
      <c r="B5" s="78" t="s">
        <v>633</v>
      </c>
      <c r="C5" s="78">
        <v>334.4</v>
      </c>
      <c r="D5" s="78" t="s">
        <v>257</v>
      </c>
      <c r="E5" s="78"/>
      <c r="F5" s="78"/>
    </row>
    <row r="6" spans="1:6" ht="15" x14ac:dyDescent="0.2">
      <c r="A6" s="78" t="s">
        <v>259</v>
      </c>
      <c r="B6" s="78" t="s">
        <v>634</v>
      </c>
      <c r="C6" s="78">
        <v>33</v>
      </c>
      <c r="D6" s="78" t="s">
        <v>264</v>
      </c>
      <c r="E6" s="78"/>
      <c r="F6" s="78"/>
    </row>
    <row r="7" spans="1:6" ht="15" x14ac:dyDescent="0.2">
      <c r="A7" s="78" t="s">
        <v>635</v>
      </c>
      <c r="B7" s="78" t="s">
        <v>636</v>
      </c>
      <c r="C7" s="78">
        <v>52</v>
      </c>
      <c r="D7" s="78" t="s">
        <v>257</v>
      </c>
      <c r="E7" s="78"/>
      <c r="F7" s="78"/>
    </row>
    <row r="8" spans="1:6" ht="15" x14ac:dyDescent="0.2">
      <c r="A8" s="78" t="s">
        <v>637</v>
      </c>
      <c r="B8" s="78" t="s">
        <v>260</v>
      </c>
      <c r="C8" s="78">
        <v>56</v>
      </c>
      <c r="D8" s="78" t="s">
        <v>264</v>
      </c>
      <c r="E8" s="78"/>
      <c r="F8" s="78"/>
    </row>
    <row r="9" spans="1:6" ht="15" x14ac:dyDescent="0.2">
      <c r="A9" s="78" t="s">
        <v>258</v>
      </c>
      <c r="B9" s="78" t="s">
        <v>638</v>
      </c>
      <c r="C9" s="78">
        <v>36</v>
      </c>
      <c r="D9" s="78" t="s">
        <v>264</v>
      </c>
      <c r="E9" s="78" t="s">
        <v>639</v>
      </c>
      <c r="F9" s="78" t="s">
        <v>640</v>
      </c>
    </row>
    <row r="10" spans="1:6" ht="15" x14ac:dyDescent="0.2">
      <c r="A10" s="78" t="s">
        <v>261</v>
      </c>
      <c r="B10" s="78" t="s">
        <v>262</v>
      </c>
      <c r="C10" s="78">
        <v>30.16</v>
      </c>
      <c r="D10" s="78" t="s">
        <v>270</v>
      </c>
      <c r="E10" s="78"/>
      <c r="F10" s="78"/>
    </row>
    <row r="11" spans="1:6" ht="15" x14ac:dyDescent="0.2">
      <c r="A11" s="78" t="s">
        <v>265</v>
      </c>
      <c r="B11" s="78" t="s">
        <v>641</v>
      </c>
      <c r="C11" s="78">
        <v>149</v>
      </c>
      <c r="D11" s="78" t="s">
        <v>264</v>
      </c>
      <c r="E11" s="78"/>
      <c r="F11" s="78"/>
    </row>
    <row r="12" spans="1:6" ht="15" x14ac:dyDescent="0.2">
      <c r="A12" s="78" t="s">
        <v>265</v>
      </c>
      <c r="B12" s="78" t="s">
        <v>266</v>
      </c>
      <c r="C12" s="78">
        <v>30</v>
      </c>
      <c r="D12" s="78" t="s">
        <v>270</v>
      </c>
      <c r="E12" s="78" t="s">
        <v>267</v>
      </c>
      <c r="F12" s="78"/>
    </row>
    <row r="13" spans="1:6" ht="15" x14ac:dyDescent="0.2">
      <c r="A13" s="78" t="s">
        <v>265</v>
      </c>
      <c r="B13" s="78" t="s">
        <v>642</v>
      </c>
      <c r="C13" s="78">
        <v>69</v>
      </c>
      <c r="D13" s="78" t="s">
        <v>263</v>
      </c>
      <c r="E13" s="78"/>
      <c r="F13" s="78"/>
    </row>
    <row r="14" spans="1:6" ht="15" x14ac:dyDescent="0.2">
      <c r="A14" s="78" t="s">
        <v>268</v>
      </c>
      <c r="B14" s="80" t="s">
        <v>269</v>
      </c>
      <c r="C14" s="78">
        <v>24</v>
      </c>
      <c r="D14" s="78" t="s">
        <v>263</v>
      </c>
      <c r="E14" s="78" t="s">
        <v>643</v>
      </c>
      <c r="F14" s="78"/>
    </row>
    <row r="15" spans="1:6" ht="15" x14ac:dyDescent="0.2">
      <c r="A15" s="79" t="s">
        <v>271</v>
      </c>
      <c r="B15" s="79" t="s">
        <v>644</v>
      </c>
      <c r="C15" s="79">
        <v>36</v>
      </c>
      <c r="D15" s="79" t="s">
        <v>263</v>
      </c>
      <c r="E15" s="79"/>
      <c r="F15" s="79"/>
    </row>
    <row r="16" spans="1:6" ht="15" x14ac:dyDescent="0.2">
      <c r="A16" s="79" t="s">
        <v>645</v>
      </c>
      <c r="B16" s="79" t="s">
        <v>646</v>
      </c>
      <c r="C16" s="79">
        <v>89</v>
      </c>
      <c r="D16" s="79" t="s">
        <v>263</v>
      </c>
      <c r="E16" s="79"/>
      <c r="F16" s="79"/>
    </row>
    <row r="17" spans="1:6" ht="15" x14ac:dyDescent="0.2">
      <c r="A17" s="79" t="s">
        <v>645</v>
      </c>
      <c r="B17" s="79" t="s">
        <v>647</v>
      </c>
      <c r="C17" s="79">
        <v>6</v>
      </c>
      <c r="D17" s="79" t="s">
        <v>270</v>
      </c>
      <c r="E17" s="79"/>
      <c r="F17" s="79"/>
    </row>
    <row r="18" spans="1:6" ht="15" x14ac:dyDescent="0.2">
      <c r="A18" s="79" t="s">
        <v>648</v>
      </c>
      <c r="B18" s="79" t="s">
        <v>649</v>
      </c>
      <c r="C18" s="79">
        <v>130</v>
      </c>
      <c r="D18" s="79" t="s">
        <v>272</v>
      </c>
      <c r="E18" s="79"/>
      <c r="F18" s="79"/>
    </row>
    <row r="19" spans="1:6" ht="15" x14ac:dyDescent="0.2">
      <c r="A19" s="79" t="s">
        <v>273</v>
      </c>
      <c r="B19" s="79" t="s">
        <v>650</v>
      </c>
      <c r="C19" s="79">
        <v>90</v>
      </c>
      <c r="D19" s="79" t="s">
        <v>270</v>
      </c>
      <c r="E19" s="79"/>
      <c r="F19" s="79"/>
    </row>
    <row r="20" spans="1:6" x14ac:dyDescent="0.15">
      <c r="A20" s="76" t="s">
        <v>275</v>
      </c>
      <c r="B20" s="76" t="s">
        <v>651</v>
      </c>
      <c r="C20" s="76">
        <v>358</v>
      </c>
      <c r="D20" s="76" t="s">
        <v>274</v>
      </c>
      <c r="E20" s="76"/>
      <c r="F20" s="76"/>
    </row>
    <row r="21" spans="1:6" x14ac:dyDescent="0.15">
      <c r="A21" s="76" t="s">
        <v>277</v>
      </c>
      <c r="B21" s="76" t="s">
        <v>276</v>
      </c>
      <c r="C21" s="76">
        <v>47.7</v>
      </c>
      <c r="D21" s="76" t="s">
        <v>368</v>
      </c>
      <c r="E21" s="76"/>
      <c r="F21" s="76"/>
    </row>
    <row r="22" spans="1:6" ht="15" x14ac:dyDescent="0.2">
      <c r="A22" s="78" t="s">
        <v>277</v>
      </c>
      <c r="B22" s="78" t="s">
        <v>652</v>
      </c>
      <c r="C22" s="78">
        <v>2498</v>
      </c>
      <c r="D22" s="78" t="s">
        <v>653</v>
      </c>
      <c r="E22" s="78"/>
      <c r="F22" s="76"/>
    </row>
    <row r="23" spans="1:6" ht="15" x14ac:dyDescent="0.2">
      <c r="A23" s="78" t="s">
        <v>277</v>
      </c>
      <c r="B23" s="78" t="s">
        <v>654</v>
      </c>
      <c r="C23" s="78">
        <v>2380</v>
      </c>
      <c r="D23" s="78" t="s">
        <v>257</v>
      </c>
      <c r="E23" s="78"/>
      <c r="F23" s="76"/>
    </row>
    <row r="24" spans="1:6" x14ac:dyDescent="0.15">
      <c r="A24" s="76" t="s">
        <v>277</v>
      </c>
      <c r="B24" s="76" t="s">
        <v>278</v>
      </c>
      <c r="C24" s="76">
        <v>101.92</v>
      </c>
      <c r="D24" s="76" t="s">
        <v>263</v>
      </c>
      <c r="E24" s="76" t="s">
        <v>655</v>
      </c>
      <c r="F24" s="76"/>
    </row>
    <row r="25" spans="1:6" x14ac:dyDescent="0.15">
      <c r="A25" s="76" t="s">
        <v>656</v>
      </c>
      <c r="B25" s="76" t="s">
        <v>657</v>
      </c>
      <c r="C25" s="76">
        <v>500</v>
      </c>
      <c r="D25" s="76" t="s">
        <v>658</v>
      </c>
      <c r="E25" s="76"/>
      <c r="F25" s="76"/>
    </row>
    <row r="26" spans="1:6" x14ac:dyDescent="0.15">
      <c r="A26" s="76" t="s">
        <v>656</v>
      </c>
      <c r="B26" s="76" t="s">
        <v>659</v>
      </c>
      <c r="C26" s="76">
        <v>295.2</v>
      </c>
      <c r="D26" s="76" t="s">
        <v>264</v>
      </c>
      <c r="E26" s="76"/>
      <c r="F26" s="76"/>
    </row>
    <row r="27" spans="1:6" x14ac:dyDescent="0.15">
      <c r="A27" s="76" t="s">
        <v>280</v>
      </c>
      <c r="B27" s="76" t="s">
        <v>660</v>
      </c>
      <c r="C27" s="76">
        <v>455.2</v>
      </c>
      <c r="D27" s="76" t="s">
        <v>264</v>
      </c>
      <c r="E27" s="76"/>
      <c r="F27" s="76"/>
    </row>
    <row r="28" spans="1:6" x14ac:dyDescent="0.15">
      <c r="A28" s="76" t="s">
        <v>279</v>
      </c>
      <c r="B28" s="76" t="s">
        <v>661</v>
      </c>
      <c r="C28" s="76">
        <v>358</v>
      </c>
      <c r="D28" s="76" t="s">
        <v>281</v>
      </c>
      <c r="E28" s="76"/>
      <c r="F28" s="76"/>
    </row>
    <row r="29" spans="1:6" x14ac:dyDescent="0.15">
      <c r="A29" s="76" t="s">
        <v>280</v>
      </c>
      <c r="B29" s="76" t="s">
        <v>662</v>
      </c>
      <c r="C29" s="76">
        <v>9.81</v>
      </c>
      <c r="D29" s="76" t="s">
        <v>270</v>
      </c>
      <c r="E29" s="76"/>
      <c r="F29" s="76"/>
    </row>
    <row r="30" spans="1:6" x14ac:dyDescent="0.15">
      <c r="A30" s="76" t="s">
        <v>663</v>
      </c>
      <c r="B30" s="76" t="s">
        <v>282</v>
      </c>
      <c r="C30" s="76">
        <v>14</v>
      </c>
      <c r="D30" s="76" t="s">
        <v>664</v>
      </c>
      <c r="E30" s="76"/>
      <c r="F30" s="76"/>
    </row>
    <row r="31" spans="1:6" x14ac:dyDescent="0.15">
      <c r="A31" s="76" t="s">
        <v>665</v>
      </c>
      <c r="B31" s="76" t="s">
        <v>283</v>
      </c>
      <c r="C31" s="76">
        <v>124.2</v>
      </c>
      <c r="D31" s="76" t="s">
        <v>666</v>
      </c>
      <c r="E31" s="76"/>
      <c r="F31" s="76"/>
    </row>
    <row r="32" spans="1:6" x14ac:dyDescent="0.15">
      <c r="A32" s="76" t="s">
        <v>667</v>
      </c>
      <c r="B32" s="76" t="s">
        <v>668</v>
      </c>
      <c r="C32" s="76">
        <v>323.39999999999998</v>
      </c>
      <c r="D32" s="76" t="s">
        <v>669</v>
      </c>
      <c r="E32" s="76" t="s">
        <v>284</v>
      </c>
      <c r="F32" s="76"/>
    </row>
    <row r="33" spans="1:6" x14ac:dyDescent="0.15">
      <c r="A33" s="76" t="s">
        <v>285</v>
      </c>
      <c r="B33" s="76" t="s">
        <v>286</v>
      </c>
      <c r="C33" s="76">
        <v>30</v>
      </c>
      <c r="D33" s="76" t="s">
        <v>272</v>
      </c>
      <c r="E33" s="76"/>
      <c r="F33" s="76"/>
    </row>
    <row r="34" spans="1:6" x14ac:dyDescent="0.15">
      <c r="A34" s="76" t="s">
        <v>285</v>
      </c>
      <c r="B34" s="76" t="s">
        <v>289</v>
      </c>
      <c r="C34" s="76">
        <v>160</v>
      </c>
      <c r="D34" s="76" t="s">
        <v>670</v>
      </c>
      <c r="E34" s="76"/>
      <c r="F34" s="76"/>
    </row>
    <row r="35" spans="1:6" x14ac:dyDescent="0.15">
      <c r="A35" s="76" t="s">
        <v>288</v>
      </c>
      <c r="B35" s="76" t="s">
        <v>671</v>
      </c>
      <c r="C35" s="76">
        <v>10</v>
      </c>
      <c r="D35" s="76" t="s">
        <v>272</v>
      </c>
      <c r="E35" s="76" t="s">
        <v>672</v>
      </c>
      <c r="F35" s="76"/>
    </row>
    <row r="36" spans="1:6" ht="15" x14ac:dyDescent="0.2">
      <c r="A36" s="78" t="s">
        <v>290</v>
      </c>
      <c r="B36" s="78" t="s">
        <v>291</v>
      </c>
      <c r="C36" s="78">
        <v>3000</v>
      </c>
      <c r="D36" s="78" t="s">
        <v>287</v>
      </c>
      <c r="E36" s="78"/>
      <c r="F36" s="78" t="s">
        <v>673</v>
      </c>
    </row>
    <row r="37" spans="1:6" ht="15" x14ac:dyDescent="0.2">
      <c r="A37" s="78" t="s">
        <v>292</v>
      </c>
      <c r="B37" s="78" t="s">
        <v>674</v>
      </c>
      <c r="C37" s="78">
        <v>3250</v>
      </c>
      <c r="D37" s="78" t="s">
        <v>675</v>
      </c>
      <c r="E37" s="78" t="s">
        <v>287</v>
      </c>
      <c r="F37" s="76"/>
    </row>
    <row r="38" spans="1:6" x14ac:dyDescent="0.15">
      <c r="A38" s="76" t="s">
        <v>293</v>
      </c>
      <c r="B38" s="76" t="s">
        <v>676</v>
      </c>
      <c r="C38" s="76">
        <v>300</v>
      </c>
      <c r="D38" s="76" t="s">
        <v>294</v>
      </c>
      <c r="E38" s="76" t="s">
        <v>272</v>
      </c>
      <c r="F38" s="76"/>
    </row>
    <row r="39" spans="1:6" x14ac:dyDescent="0.15">
      <c r="A39" s="76" t="s">
        <v>677</v>
      </c>
      <c r="B39" s="76" t="s">
        <v>295</v>
      </c>
      <c r="C39" s="76">
        <v>140</v>
      </c>
      <c r="D39" s="76" t="s">
        <v>287</v>
      </c>
      <c r="E39" s="76"/>
      <c r="F39" s="76"/>
    </row>
    <row r="40" spans="1:6" x14ac:dyDescent="0.15">
      <c r="A40" s="76" t="s">
        <v>293</v>
      </c>
      <c r="B40" s="76" t="s">
        <v>678</v>
      </c>
      <c r="C40" s="76">
        <v>4</v>
      </c>
      <c r="D40" s="76" t="s">
        <v>287</v>
      </c>
      <c r="E40" s="76"/>
      <c r="F40" s="76"/>
    </row>
    <row r="41" spans="1:6" x14ac:dyDescent="0.15">
      <c r="A41" s="76" t="s">
        <v>679</v>
      </c>
      <c r="B41" s="76" t="s">
        <v>296</v>
      </c>
      <c r="C41" s="76">
        <v>29.1</v>
      </c>
      <c r="D41" s="76" t="s">
        <v>680</v>
      </c>
      <c r="E41" s="76"/>
      <c r="F41" s="76"/>
    </row>
    <row r="42" spans="1:6" ht="15" x14ac:dyDescent="0.2">
      <c r="A42" s="78" t="s">
        <v>681</v>
      </c>
      <c r="B42" s="78" t="s">
        <v>297</v>
      </c>
      <c r="C42" s="78">
        <v>2500</v>
      </c>
      <c r="D42" s="78" t="s">
        <v>682</v>
      </c>
      <c r="E42" s="76"/>
      <c r="F42" s="76"/>
    </row>
    <row r="43" spans="1:6" x14ac:dyDescent="0.15">
      <c r="A43" s="76" t="s">
        <v>298</v>
      </c>
      <c r="B43" s="76" t="s">
        <v>299</v>
      </c>
      <c r="C43" s="76">
        <v>17</v>
      </c>
      <c r="D43" s="76"/>
      <c r="E43" s="76"/>
      <c r="F43" s="76"/>
    </row>
    <row r="44" spans="1:6" ht="15" x14ac:dyDescent="0.2">
      <c r="A44" s="78" t="s">
        <v>683</v>
      </c>
      <c r="B44" s="78" t="s">
        <v>300</v>
      </c>
      <c r="C44" s="78">
        <v>1542.59</v>
      </c>
      <c r="D44" s="78" t="s">
        <v>301</v>
      </c>
      <c r="E44" s="78"/>
      <c r="F44" s="76"/>
    </row>
    <row r="45" spans="1:6" x14ac:dyDescent="0.15">
      <c r="A45" s="76" t="s">
        <v>305</v>
      </c>
      <c r="B45" s="76" t="s">
        <v>303</v>
      </c>
      <c r="C45" s="76">
        <v>28</v>
      </c>
      <c r="D45" s="76" t="s">
        <v>684</v>
      </c>
      <c r="E45" s="76"/>
      <c r="F45" s="76"/>
    </row>
    <row r="46" spans="1:6" x14ac:dyDescent="0.15">
      <c r="A46" s="76" t="s">
        <v>302</v>
      </c>
      <c r="B46" s="76" t="s">
        <v>685</v>
      </c>
      <c r="C46" s="76">
        <v>116</v>
      </c>
      <c r="D46" s="76" t="s">
        <v>304</v>
      </c>
      <c r="E46" s="76"/>
      <c r="F46" s="76"/>
    </row>
    <row r="47" spans="1:6" x14ac:dyDescent="0.15">
      <c r="A47" s="76" t="s">
        <v>305</v>
      </c>
      <c r="B47" s="76" t="s">
        <v>686</v>
      </c>
      <c r="C47" s="76">
        <v>1</v>
      </c>
      <c r="D47" s="76" t="s">
        <v>687</v>
      </c>
      <c r="E47" s="76" t="s">
        <v>688</v>
      </c>
      <c r="F47" s="76"/>
    </row>
    <row r="48" spans="1:6" x14ac:dyDescent="0.15">
      <c r="A48" s="76" t="s">
        <v>689</v>
      </c>
      <c r="B48" s="76" t="s">
        <v>690</v>
      </c>
      <c r="C48" s="76">
        <v>392</v>
      </c>
      <c r="D48" s="76" t="s">
        <v>310</v>
      </c>
      <c r="E48" s="76" t="s">
        <v>306</v>
      </c>
      <c r="F48" s="76"/>
    </row>
    <row r="49" spans="1:6" x14ac:dyDescent="0.15">
      <c r="A49" s="76" t="s">
        <v>689</v>
      </c>
      <c r="B49" s="76" t="s">
        <v>691</v>
      </c>
      <c r="C49" s="76">
        <v>432</v>
      </c>
      <c r="D49" s="76" t="s">
        <v>692</v>
      </c>
      <c r="E49" s="76" t="s">
        <v>307</v>
      </c>
      <c r="F49" s="76"/>
    </row>
    <row r="50" spans="1:6" x14ac:dyDescent="0.15">
      <c r="A50" s="76" t="s">
        <v>308</v>
      </c>
      <c r="B50" s="76" t="s">
        <v>309</v>
      </c>
      <c r="C50" s="76">
        <v>440</v>
      </c>
      <c r="D50" s="76" t="s">
        <v>310</v>
      </c>
      <c r="E50" s="76" t="s">
        <v>306</v>
      </c>
      <c r="F50" s="76"/>
    </row>
    <row r="51" spans="1:6" x14ac:dyDescent="0.15">
      <c r="A51" s="76" t="s">
        <v>308</v>
      </c>
      <c r="B51" s="76" t="s">
        <v>693</v>
      </c>
      <c r="C51" s="76">
        <v>200</v>
      </c>
      <c r="D51" s="76" t="s">
        <v>310</v>
      </c>
      <c r="E51" s="76" t="s">
        <v>694</v>
      </c>
      <c r="F51" s="76"/>
    </row>
    <row r="52" spans="1:6" x14ac:dyDescent="0.15">
      <c r="A52" s="76" t="s">
        <v>311</v>
      </c>
      <c r="B52" s="76" t="s">
        <v>695</v>
      </c>
      <c r="C52" s="76">
        <v>109.44</v>
      </c>
      <c r="D52" s="76" t="s">
        <v>320</v>
      </c>
      <c r="E52" s="76"/>
      <c r="F52" s="76"/>
    </row>
    <row r="53" spans="1:6" x14ac:dyDescent="0.15">
      <c r="A53" s="76" t="s">
        <v>313</v>
      </c>
      <c r="B53" s="76" t="s">
        <v>696</v>
      </c>
      <c r="C53" s="76">
        <v>300</v>
      </c>
      <c r="D53" s="76" t="s">
        <v>697</v>
      </c>
      <c r="E53" s="76" t="s">
        <v>306</v>
      </c>
      <c r="F53" s="76"/>
    </row>
    <row r="54" spans="1:6" x14ac:dyDescent="0.15">
      <c r="A54" s="76" t="s">
        <v>312</v>
      </c>
      <c r="B54" s="76" t="s">
        <v>698</v>
      </c>
      <c r="C54" s="76">
        <v>350</v>
      </c>
      <c r="D54" s="76" t="s">
        <v>699</v>
      </c>
      <c r="E54" s="76"/>
      <c r="F54" s="76"/>
    </row>
    <row r="55" spans="1:6" x14ac:dyDescent="0.15">
      <c r="A55" s="76" t="s">
        <v>312</v>
      </c>
      <c r="B55" s="76" t="s">
        <v>700</v>
      </c>
      <c r="C55" s="76">
        <v>119</v>
      </c>
      <c r="D55" s="76" t="s">
        <v>701</v>
      </c>
      <c r="E55" s="76" t="s">
        <v>702</v>
      </c>
      <c r="F55" s="76"/>
    </row>
    <row r="56" spans="1:6" x14ac:dyDescent="0.15">
      <c r="A56" s="76" t="s">
        <v>312</v>
      </c>
      <c r="B56" s="76" t="s">
        <v>703</v>
      </c>
      <c r="C56" s="76">
        <v>10</v>
      </c>
      <c r="D56" s="76" t="s">
        <v>701</v>
      </c>
      <c r="E56" s="76"/>
      <c r="F56" s="76"/>
    </row>
    <row r="57" spans="1:6" x14ac:dyDescent="0.15">
      <c r="A57" s="76" t="s">
        <v>704</v>
      </c>
      <c r="B57" s="76" t="s">
        <v>705</v>
      </c>
      <c r="C57" s="76">
        <v>90</v>
      </c>
      <c r="D57" s="76" t="s">
        <v>706</v>
      </c>
      <c r="E57" s="76"/>
      <c r="F57" s="76"/>
    </row>
    <row r="58" spans="1:6" ht="15" x14ac:dyDescent="0.2">
      <c r="A58" s="78" t="s">
        <v>707</v>
      </c>
      <c r="B58" s="78" t="s">
        <v>314</v>
      </c>
      <c r="C58" s="78">
        <v>1570</v>
      </c>
      <c r="D58" s="78" t="s">
        <v>340</v>
      </c>
      <c r="E58" s="78" t="s">
        <v>708</v>
      </c>
      <c r="F58" s="78" t="s">
        <v>315</v>
      </c>
    </row>
    <row r="59" spans="1:6" x14ac:dyDescent="0.15">
      <c r="A59" s="76" t="s">
        <v>316</v>
      </c>
      <c r="B59" s="76" t="s">
        <v>709</v>
      </c>
      <c r="C59" s="76">
        <v>130</v>
      </c>
      <c r="D59" s="76" t="s">
        <v>710</v>
      </c>
      <c r="E59" s="76" t="s">
        <v>317</v>
      </c>
      <c r="F59" s="76"/>
    </row>
    <row r="60" spans="1:6" ht="15" x14ac:dyDescent="0.2">
      <c r="A60" s="78" t="s">
        <v>318</v>
      </c>
      <c r="B60" s="78" t="s">
        <v>319</v>
      </c>
      <c r="C60" s="78">
        <v>1921.76</v>
      </c>
      <c r="D60" s="78" t="s">
        <v>320</v>
      </c>
      <c r="E60" s="78" t="s">
        <v>321</v>
      </c>
      <c r="F60" s="78" t="s">
        <v>322</v>
      </c>
    </row>
    <row r="61" spans="1:6" x14ac:dyDescent="0.15">
      <c r="A61" s="76" t="s">
        <v>323</v>
      </c>
      <c r="B61" s="76" t="s">
        <v>324</v>
      </c>
      <c r="C61" s="76">
        <v>329</v>
      </c>
      <c r="D61" s="76" t="s">
        <v>701</v>
      </c>
      <c r="E61" s="76" t="s">
        <v>325</v>
      </c>
      <c r="F61" s="76"/>
    </row>
    <row r="62" spans="1:6" x14ac:dyDescent="0.15">
      <c r="A62" s="76" t="s">
        <v>326</v>
      </c>
      <c r="B62" s="76" t="s">
        <v>327</v>
      </c>
      <c r="C62" s="76">
        <v>266</v>
      </c>
      <c r="D62" s="76" t="s">
        <v>270</v>
      </c>
      <c r="E62" s="76" t="s">
        <v>711</v>
      </c>
      <c r="F62" s="76"/>
    </row>
    <row r="63" spans="1:6" x14ac:dyDescent="0.15">
      <c r="A63" s="76" t="s">
        <v>326</v>
      </c>
      <c r="B63" s="76" t="s">
        <v>328</v>
      </c>
      <c r="C63" s="76">
        <v>30</v>
      </c>
      <c r="D63" s="76" t="s">
        <v>330</v>
      </c>
      <c r="E63" s="76"/>
      <c r="F63" s="76"/>
    </row>
    <row r="64" spans="1:6" x14ac:dyDescent="0.15">
      <c r="A64" s="76" t="s">
        <v>326</v>
      </c>
      <c r="B64" s="76" t="s">
        <v>329</v>
      </c>
      <c r="C64" s="76">
        <v>90</v>
      </c>
      <c r="D64" s="76" t="s">
        <v>330</v>
      </c>
      <c r="E64" s="76"/>
      <c r="F64" s="76"/>
    </row>
    <row r="65" spans="1:6" x14ac:dyDescent="0.15">
      <c r="A65" s="76" t="s">
        <v>326</v>
      </c>
      <c r="B65" s="76" t="s">
        <v>712</v>
      </c>
      <c r="C65" s="76">
        <v>98</v>
      </c>
      <c r="D65" s="76" t="s">
        <v>310</v>
      </c>
      <c r="E65" s="76" t="s">
        <v>713</v>
      </c>
      <c r="F65" s="76"/>
    </row>
    <row r="66" spans="1:6" x14ac:dyDescent="0.15">
      <c r="A66" s="76" t="s">
        <v>332</v>
      </c>
      <c r="B66" s="76" t="s">
        <v>714</v>
      </c>
      <c r="C66" s="76">
        <v>34.799999999999997</v>
      </c>
      <c r="D66" s="76" t="s">
        <v>368</v>
      </c>
      <c r="E66" s="76" t="s">
        <v>331</v>
      </c>
      <c r="F66" s="76"/>
    </row>
    <row r="67" spans="1:6" ht="15" x14ac:dyDescent="0.2">
      <c r="A67" s="78" t="s">
        <v>332</v>
      </c>
      <c r="B67" s="78" t="s">
        <v>333</v>
      </c>
      <c r="C67" s="78">
        <v>600</v>
      </c>
      <c r="D67" s="78" t="s">
        <v>334</v>
      </c>
      <c r="E67" s="78" t="s">
        <v>337</v>
      </c>
      <c r="F67" s="78" t="s">
        <v>335</v>
      </c>
    </row>
    <row r="68" spans="1:6" ht="15" x14ac:dyDescent="0.2">
      <c r="A68" s="78" t="s">
        <v>332</v>
      </c>
      <c r="B68" s="78" t="s">
        <v>336</v>
      </c>
      <c r="C68" s="78">
        <v>600</v>
      </c>
      <c r="D68" s="78" t="s">
        <v>334</v>
      </c>
      <c r="E68" s="78" t="s">
        <v>337</v>
      </c>
      <c r="F68" s="78" t="s">
        <v>335</v>
      </c>
    </row>
    <row r="69" spans="1:6" x14ac:dyDescent="0.15">
      <c r="A69" s="76" t="s">
        <v>338</v>
      </c>
      <c r="B69" s="76" t="s">
        <v>339</v>
      </c>
      <c r="C69" s="76">
        <v>324</v>
      </c>
      <c r="D69" s="76" t="s">
        <v>340</v>
      </c>
      <c r="E69" s="76" t="s">
        <v>341</v>
      </c>
      <c r="F69" s="76"/>
    </row>
    <row r="70" spans="1:6" x14ac:dyDescent="0.15">
      <c r="A70" s="76" t="s">
        <v>338</v>
      </c>
      <c r="B70" s="76" t="s">
        <v>342</v>
      </c>
      <c r="C70" s="76">
        <v>3200</v>
      </c>
      <c r="D70" s="76" t="s">
        <v>343</v>
      </c>
      <c r="E70" s="76" t="s">
        <v>715</v>
      </c>
      <c r="F70" s="76"/>
    </row>
    <row r="71" spans="1:6" x14ac:dyDescent="0.15">
      <c r="A71" s="76" t="s">
        <v>338</v>
      </c>
      <c r="B71" s="76" t="s">
        <v>716</v>
      </c>
      <c r="C71" s="76">
        <v>21</v>
      </c>
      <c r="D71" s="76" t="s">
        <v>717</v>
      </c>
      <c r="E71" s="76"/>
      <c r="F71" s="76"/>
    </row>
    <row r="72" spans="1:6" x14ac:dyDescent="0.15">
      <c r="A72" s="76" t="s">
        <v>344</v>
      </c>
      <c r="B72" s="76" t="s">
        <v>345</v>
      </c>
      <c r="C72" s="76">
        <v>18</v>
      </c>
      <c r="D72" s="76" t="s">
        <v>270</v>
      </c>
      <c r="E72" s="76"/>
      <c r="F72" s="76"/>
    </row>
    <row r="73" spans="1:6" x14ac:dyDescent="0.15">
      <c r="A73" s="76" t="s">
        <v>344</v>
      </c>
      <c r="B73" s="76" t="s">
        <v>346</v>
      </c>
      <c r="C73" s="76">
        <v>29</v>
      </c>
      <c r="D73" s="76" t="s">
        <v>270</v>
      </c>
      <c r="E73" s="76" t="s">
        <v>347</v>
      </c>
      <c r="F73" s="76"/>
    </row>
    <row r="74" spans="1:6" x14ac:dyDescent="0.15">
      <c r="A74" s="76" t="s">
        <v>344</v>
      </c>
      <c r="B74" s="76" t="s">
        <v>348</v>
      </c>
      <c r="C74" s="76">
        <v>6700</v>
      </c>
      <c r="D74" s="76" t="s">
        <v>349</v>
      </c>
      <c r="E74" s="76"/>
      <c r="F74" s="76"/>
    </row>
    <row r="75" spans="1:6" x14ac:dyDescent="0.15">
      <c r="A75" s="76" t="s">
        <v>344</v>
      </c>
      <c r="B75" s="76" t="s">
        <v>350</v>
      </c>
      <c r="C75" s="76">
        <v>100</v>
      </c>
      <c r="D75" s="76" t="s">
        <v>281</v>
      </c>
      <c r="E75" s="76" t="s">
        <v>351</v>
      </c>
      <c r="F75" s="76"/>
    </row>
    <row r="76" spans="1:6" x14ac:dyDescent="0.15">
      <c r="A76" s="76" t="s">
        <v>353</v>
      </c>
      <c r="B76" s="76" t="s">
        <v>352</v>
      </c>
      <c r="C76" s="76">
        <v>7.7</v>
      </c>
      <c r="D76" s="76" t="s">
        <v>270</v>
      </c>
      <c r="E76" s="76"/>
      <c r="F76" s="76"/>
    </row>
    <row r="77" spans="1:6" x14ac:dyDescent="0.15">
      <c r="A77" s="76" t="s">
        <v>353</v>
      </c>
      <c r="B77" s="76" t="s">
        <v>354</v>
      </c>
      <c r="C77" s="76">
        <v>7</v>
      </c>
      <c r="D77" s="76" t="s">
        <v>330</v>
      </c>
      <c r="E77" s="76"/>
      <c r="F77" s="76"/>
    </row>
    <row r="78" spans="1:6" x14ac:dyDescent="0.15">
      <c r="A78" s="76" t="s">
        <v>353</v>
      </c>
      <c r="B78" s="76" t="s">
        <v>355</v>
      </c>
      <c r="C78" s="76">
        <v>100</v>
      </c>
      <c r="D78" s="76" t="s">
        <v>356</v>
      </c>
      <c r="E78" s="76"/>
      <c r="F78" s="76"/>
    </row>
    <row r="79" spans="1:6" x14ac:dyDescent="0.15">
      <c r="A79" s="76" t="s">
        <v>357</v>
      </c>
      <c r="B79" s="76" t="s">
        <v>358</v>
      </c>
      <c r="C79" s="76">
        <v>1500</v>
      </c>
      <c r="D79" s="76" t="s">
        <v>356</v>
      </c>
      <c r="E79" s="76"/>
      <c r="F79" s="76"/>
    </row>
    <row r="80" spans="1:6" x14ac:dyDescent="0.15">
      <c r="A80" s="76" t="s">
        <v>359</v>
      </c>
      <c r="B80" s="76" t="s">
        <v>360</v>
      </c>
      <c r="C80" s="76">
        <v>2550</v>
      </c>
      <c r="D80" s="76" t="s">
        <v>264</v>
      </c>
      <c r="E80" s="76"/>
      <c r="F80" s="76"/>
    </row>
    <row r="81" spans="1:6" x14ac:dyDescent="0.15">
      <c r="A81" s="76" t="s">
        <v>361</v>
      </c>
      <c r="B81" s="76" t="s">
        <v>362</v>
      </c>
      <c r="C81" s="76">
        <v>30.5</v>
      </c>
      <c r="D81" s="76" t="s">
        <v>270</v>
      </c>
      <c r="E81" s="76" t="s">
        <v>363</v>
      </c>
      <c r="F81" s="76"/>
    </row>
    <row r="82" spans="1:6" x14ac:dyDescent="0.15">
      <c r="A82" s="76" t="s">
        <v>361</v>
      </c>
      <c r="B82" s="76" t="s">
        <v>718</v>
      </c>
      <c r="C82" s="76">
        <v>26</v>
      </c>
      <c r="D82" s="76" t="s">
        <v>264</v>
      </c>
      <c r="E82" s="76" t="s">
        <v>364</v>
      </c>
      <c r="F82" s="76"/>
    </row>
    <row r="83" spans="1:6" x14ac:dyDescent="0.15">
      <c r="A83" s="76" t="s">
        <v>365</v>
      </c>
      <c r="B83" s="76" t="s">
        <v>366</v>
      </c>
      <c r="C83" s="76">
        <v>13.8</v>
      </c>
      <c r="D83" s="76"/>
      <c r="E83" s="76"/>
      <c r="F83" s="76"/>
    </row>
    <row r="84" spans="1:6" x14ac:dyDescent="0.15">
      <c r="A84" s="76" t="s">
        <v>370</v>
      </c>
      <c r="B84" s="76" t="s">
        <v>367</v>
      </c>
      <c r="C84" s="76">
        <v>72.52</v>
      </c>
      <c r="D84" s="76" t="s">
        <v>368</v>
      </c>
      <c r="E84" s="76" t="s">
        <v>369</v>
      </c>
      <c r="F84" s="76"/>
    </row>
    <row r="85" spans="1:6" x14ac:dyDescent="0.15">
      <c r="A85" s="76" t="s">
        <v>370</v>
      </c>
      <c r="B85" s="76" t="s">
        <v>371</v>
      </c>
      <c r="C85" s="76">
        <v>99</v>
      </c>
      <c r="D85" s="76" t="s">
        <v>270</v>
      </c>
      <c r="E85" s="76" t="s">
        <v>372</v>
      </c>
      <c r="F85" s="76"/>
    </row>
    <row r="86" spans="1:6" x14ac:dyDescent="0.15">
      <c r="A86" s="76" t="s">
        <v>373</v>
      </c>
      <c r="B86" s="76" t="s">
        <v>374</v>
      </c>
      <c r="C86" s="76">
        <v>16.829999999999998</v>
      </c>
      <c r="D86" s="76" t="s">
        <v>270</v>
      </c>
      <c r="E86" s="76"/>
      <c r="F86" s="76"/>
    </row>
    <row r="87" spans="1:6" x14ac:dyDescent="0.15">
      <c r="A87" s="76" t="s">
        <v>373</v>
      </c>
      <c r="B87" s="76" t="s">
        <v>375</v>
      </c>
      <c r="C87" s="76">
        <v>19</v>
      </c>
      <c r="D87" s="76" t="s">
        <v>376</v>
      </c>
      <c r="E87" s="76" t="s">
        <v>377</v>
      </c>
      <c r="F87" s="76"/>
    </row>
    <row r="88" spans="1:6" x14ac:dyDescent="0.15">
      <c r="A88" s="76" t="s">
        <v>378</v>
      </c>
      <c r="B88" s="76" t="s">
        <v>379</v>
      </c>
      <c r="C88" s="76">
        <v>9.9</v>
      </c>
      <c r="D88" s="76" t="s">
        <v>270</v>
      </c>
      <c r="E88" s="76"/>
      <c r="F88" s="76"/>
    </row>
    <row r="89" spans="1:6" x14ac:dyDescent="0.15">
      <c r="A89" s="76" t="s">
        <v>378</v>
      </c>
      <c r="B89" s="76" t="s">
        <v>380</v>
      </c>
      <c r="C89" s="76">
        <v>61</v>
      </c>
      <c r="D89" s="76" t="s">
        <v>270</v>
      </c>
      <c r="E89" s="76" t="s">
        <v>381</v>
      </c>
      <c r="F89" s="76"/>
    </row>
    <row r="90" spans="1:6" x14ac:dyDescent="0.15">
      <c r="A90" s="76" t="s">
        <v>382</v>
      </c>
      <c r="B90" s="76" t="s">
        <v>383</v>
      </c>
      <c r="C90" s="76">
        <v>325</v>
      </c>
      <c r="D90" s="76" t="s">
        <v>384</v>
      </c>
      <c r="E90" s="76"/>
      <c r="F90" s="76"/>
    </row>
    <row r="91" spans="1:6" x14ac:dyDescent="0.15">
      <c r="A91" s="76" t="s">
        <v>382</v>
      </c>
      <c r="B91" s="76" t="s">
        <v>385</v>
      </c>
      <c r="C91" s="76">
        <v>462</v>
      </c>
      <c r="D91" s="76" t="s">
        <v>386</v>
      </c>
      <c r="E91" s="76"/>
      <c r="F91" s="76"/>
    </row>
    <row r="92" spans="1:6" x14ac:dyDescent="0.15">
      <c r="A92" s="76" t="s">
        <v>382</v>
      </c>
      <c r="B92" s="76" t="s">
        <v>387</v>
      </c>
      <c r="C92" s="76">
        <v>240</v>
      </c>
      <c r="D92" s="76" t="s">
        <v>388</v>
      </c>
      <c r="E92" s="76"/>
      <c r="F92" s="76"/>
    </row>
    <row r="93" spans="1:6" x14ac:dyDescent="0.15">
      <c r="A93" s="76" t="s">
        <v>382</v>
      </c>
      <c r="B93" s="76" t="s">
        <v>709</v>
      </c>
      <c r="C93" s="76">
        <v>65</v>
      </c>
      <c r="D93" s="76" t="s">
        <v>388</v>
      </c>
      <c r="E93" s="76"/>
      <c r="F93" s="76"/>
    </row>
    <row r="94" spans="1:6" x14ac:dyDescent="0.15">
      <c r="A94" s="76" t="s">
        <v>382</v>
      </c>
      <c r="B94" s="76" t="s">
        <v>389</v>
      </c>
      <c r="C94" s="76">
        <v>165</v>
      </c>
      <c r="D94" s="76" t="s">
        <v>384</v>
      </c>
      <c r="E94" s="76"/>
      <c r="F94" s="76"/>
    </row>
    <row r="95" spans="1:6" x14ac:dyDescent="0.15">
      <c r="A95" s="76" t="s">
        <v>390</v>
      </c>
      <c r="B95" s="76" t="s">
        <v>391</v>
      </c>
      <c r="C95" s="76">
        <v>75</v>
      </c>
      <c r="D95" s="76" t="s">
        <v>384</v>
      </c>
      <c r="E95" s="76"/>
      <c r="F95" s="76"/>
    </row>
    <row r="96" spans="1:6" x14ac:dyDescent="0.15">
      <c r="A96" s="76" t="s">
        <v>390</v>
      </c>
      <c r="B96" s="76" t="s">
        <v>392</v>
      </c>
      <c r="C96" s="76">
        <v>55</v>
      </c>
      <c r="D96" s="76" t="s">
        <v>384</v>
      </c>
      <c r="E96" s="76"/>
      <c r="F96" s="76"/>
    </row>
    <row r="97" spans="1:6" x14ac:dyDescent="0.15">
      <c r="A97" s="76" t="s">
        <v>393</v>
      </c>
      <c r="B97" s="76" t="s">
        <v>394</v>
      </c>
      <c r="C97" s="76">
        <v>30</v>
      </c>
      <c r="D97" s="76" t="s">
        <v>490</v>
      </c>
      <c r="E97" s="76" t="s">
        <v>395</v>
      </c>
      <c r="F97" s="76"/>
    </row>
    <row r="98" spans="1:6" x14ac:dyDescent="0.15">
      <c r="A98" s="76" t="s">
        <v>396</v>
      </c>
      <c r="B98" s="76" t="s">
        <v>397</v>
      </c>
      <c r="C98" s="76">
        <v>489</v>
      </c>
      <c r="D98" s="76" t="s">
        <v>398</v>
      </c>
      <c r="E98" s="76"/>
      <c r="F98" s="76"/>
    </row>
    <row r="99" spans="1:6" x14ac:dyDescent="0.15">
      <c r="A99" s="76" t="s">
        <v>399</v>
      </c>
      <c r="B99" s="76" t="s">
        <v>400</v>
      </c>
      <c r="C99" s="76">
        <v>101.4</v>
      </c>
      <c r="D99" s="76" t="s">
        <v>401</v>
      </c>
      <c r="E99" s="76"/>
      <c r="F99" s="76"/>
    </row>
    <row r="100" spans="1:6" x14ac:dyDescent="0.15">
      <c r="A100" s="76" t="s">
        <v>399</v>
      </c>
      <c r="B100" s="76" t="s">
        <v>402</v>
      </c>
      <c r="C100" s="76">
        <v>12</v>
      </c>
      <c r="D100" s="76" t="s">
        <v>403</v>
      </c>
      <c r="E100" s="76" t="s">
        <v>404</v>
      </c>
      <c r="F100" s="76"/>
    </row>
    <row r="101" spans="1:6" ht="15" x14ac:dyDescent="0.2">
      <c r="A101" s="78" t="s">
        <v>399</v>
      </c>
      <c r="B101" s="78" t="s">
        <v>405</v>
      </c>
      <c r="C101" s="78">
        <v>1260</v>
      </c>
      <c r="D101" s="78" t="s">
        <v>406</v>
      </c>
      <c r="E101" s="78" t="s">
        <v>407</v>
      </c>
      <c r="F101" s="76"/>
    </row>
    <row r="102" spans="1:6" x14ac:dyDescent="0.15">
      <c r="A102" s="76" t="s">
        <v>399</v>
      </c>
      <c r="B102" s="76" t="s">
        <v>408</v>
      </c>
      <c r="C102" s="76">
        <v>255</v>
      </c>
      <c r="D102" s="76" t="s">
        <v>406</v>
      </c>
      <c r="E102" s="76" t="s">
        <v>409</v>
      </c>
      <c r="F102" s="76"/>
    </row>
    <row r="103" spans="1:6" x14ac:dyDescent="0.15">
      <c r="A103" s="76" t="s">
        <v>399</v>
      </c>
      <c r="B103" s="76" t="s">
        <v>410</v>
      </c>
      <c r="C103" s="76">
        <v>75</v>
      </c>
      <c r="D103" s="76" t="s">
        <v>406</v>
      </c>
      <c r="E103" s="76" t="s">
        <v>411</v>
      </c>
      <c r="F103" s="76"/>
    </row>
    <row r="104" spans="1:6" x14ac:dyDescent="0.15">
      <c r="A104" s="76" t="s">
        <v>399</v>
      </c>
      <c r="B104" s="76" t="s">
        <v>412</v>
      </c>
      <c r="C104" s="76">
        <v>64</v>
      </c>
      <c r="D104" s="76" t="s">
        <v>406</v>
      </c>
      <c r="E104" s="76" t="s">
        <v>413</v>
      </c>
      <c r="F104" s="76"/>
    </row>
    <row r="105" spans="1:6" x14ac:dyDescent="0.15">
      <c r="A105" s="76" t="s">
        <v>399</v>
      </c>
      <c r="B105" s="76" t="s">
        <v>414</v>
      </c>
      <c r="C105" s="76">
        <v>110</v>
      </c>
      <c r="D105" s="76" t="s">
        <v>415</v>
      </c>
      <c r="E105" s="76" t="s">
        <v>416</v>
      </c>
      <c r="F105" s="76"/>
    </row>
    <row r="106" spans="1:6" ht="15" x14ac:dyDescent="0.2">
      <c r="A106" s="78" t="s">
        <v>417</v>
      </c>
      <c r="B106" s="78" t="s">
        <v>418</v>
      </c>
      <c r="C106" s="78">
        <v>3000</v>
      </c>
      <c r="D106" s="78"/>
      <c r="E106" s="78"/>
      <c r="F106" s="76"/>
    </row>
    <row r="107" spans="1:6" x14ac:dyDescent="0.15">
      <c r="A107" s="76" t="s">
        <v>419</v>
      </c>
      <c r="B107" s="76" t="s">
        <v>719</v>
      </c>
      <c r="C107" s="76">
        <v>90</v>
      </c>
      <c r="D107" s="76" t="s">
        <v>420</v>
      </c>
      <c r="E107" s="76" t="s">
        <v>421</v>
      </c>
      <c r="F107" s="76"/>
    </row>
    <row r="108" spans="1:6" x14ac:dyDescent="0.15">
      <c r="A108" s="76" t="s">
        <v>419</v>
      </c>
      <c r="B108" s="76" t="s">
        <v>422</v>
      </c>
      <c r="C108" s="76">
        <v>10</v>
      </c>
      <c r="D108" s="76" t="s">
        <v>270</v>
      </c>
      <c r="E108" s="76" t="s">
        <v>423</v>
      </c>
      <c r="F108" s="76"/>
    </row>
    <row r="109" spans="1:6" x14ac:dyDescent="0.15">
      <c r="A109" s="76" t="s">
        <v>424</v>
      </c>
      <c r="B109" s="76" t="s">
        <v>425</v>
      </c>
      <c r="C109" s="76">
        <v>100</v>
      </c>
      <c r="D109" s="76" t="s">
        <v>420</v>
      </c>
      <c r="E109" s="76" t="s">
        <v>720</v>
      </c>
      <c r="F109" s="76"/>
    </row>
    <row r="110" spans="1:6" x14ac:dyDescent="0.15">
      <c r="A110" s="76" t="s">
        <v>426</v>
      </c>
      <c r="B110" s="76" t="s">
        <v>427</v>
      </c>
      <c r="C110" s="76">
        <v>320</v>
      </c>
      <c r="D110" s="76" t="s">
        <v>386</v>
      </c>
      <c r="E110" s="76" t="s">
        <v>428</v>
      </c>
      <c r="F110" s="76"/>
    </row>
    <row r="111" spans="1:6" x14ac:dyDescent="0.15">
      <c r="A111" s="76" t="s">
        <v>426</v>
      </c>
      <c r="B111" s="76" t="s">
        <v>439</v>
      </c>
      <c r="C111" s="76">
        <v>30</v>
      </c>
      <c r="D111" s="76" t="s">
        <v>264</v>
      </c>
      <c r="E111" s="76"/>
      <c r="F111" s="76"/>
    </row>
    <row r="112" spans="1:6" x14ac:dyDescent="0.15">
      <c r="A112" s="76" t="s">
        <v>430</v>
      </c>
      <c r="B112" s="76" t="s">
        <v>431</v>
      </c>
      <c r="C112" s="76">
        <v>4</v>
      </c>
      <c r="D112" s="76" t="s">
        <v>330</v>
      </c>
      <c r="E112" s="76"/>
      <c r="F112" s="76"/>
    </row>
    <row r="113" spans="1:6" ht="15" x14ac:dyDescent="0.2">
      <c r="A113" s="78" t="s">
        <v>430</v>
      </c>
      <c r="B113" s="78" t="s">
        <v>432</v>
      </c>
      <c r="C113" s="78">
        <v>3400</v>
      </c>
      <c r="D113" s="78" t="s">
        <v>433</v>
      </c>
      <c r="E113" s="78" t="s">
        <v>434</v>
      </c>
      <c r="F113" s="76"/>
    </row>
    <row r="114" spans="1:6" x14ac:dyDescent="0.15">
      <c r="A114" s="76" t="s">
        <v>430</v>
      </c>
      <c r="B114" s="76" t="s">
        <v>435</v>
      </c>
      <c r="C114" s="76">
        <v>202</v>
      </c>
      <c r="D114" s="76" t="s">
        <v>368</v>
      </c>
      <c r="E114" s="76"/>
      <c r="F114" s="76"/>
    </row>
    <row r="115" spans="1:6" x14ac:dyDescent="0.15">
      <c r="A115" s="76" t="s">
        <v>436</v>
      </c>
      <c r="B115" s="76" t="s">
        <v>437</v>
      </c>
      <c r="C115" s="76">
        <v>55.84</v>
      </c>
      <c r="D115" s="76" t="s">
        <v>438</v>
      </c>
      <c r="E115" s="76"/>
      <c r="F115" s="76"/>
    </row>
    <row r="116" spans="1:6" x14ac:dyDescent="0.15">
      <c r="A116" s="76" t="s">
        <v>436</v>
      </c>
      <c r="B116" s="76" t="s">
        <v>429</v>
      </c>
      <c r="C116" s="76">
        <v>25</v>
      </c>
      <c r="D116" s="76" t="s">
        <v>264</v>
      </c>
      <c r="E116" s="76"/>
      <c r="F116" s="76"/>
    </row>
    <row r="117" spans="1:6" x14ac:dyDescent="0.15">
      <c r="A117" s="76" t="s">
        <v>440</v>
      </c>
      <c r="B117" s="76" t="s">
        <v>441</v>
      </c>
      <c r="C117" s="76">
        <v>344</v>
      </c>
      <c r="D117" s="76" t="s">
        <v>264</v>
      </c>
      <c r="E117" s="76"/>
      <c r="F117" s="76"/>
    </row>
    <row r="118" spans="1:6" x14ac:dyDescent="0.15">
      <c r="A118" s="76" t="s">
        <v>440</v>
      </c>
      <c r="B118" s="76" t="s">
        <v>442</v>
      </c>
      <c r="C118" s="76">
        <v>24.9</v>
      </c>
      <c r="D118" s="76" t="s">
        <v>270</v>
      </c>
      <c r="E118" s="76"/>
      <c r="F118" s="76"/>
    </row>
    <row r="119" spans="1:6" x14ac:dyDescent="0.15">
      <c r="A119" s="76" t="s">
        <v>721</v>
      </c>
      <c r="B119" s="76" t="s">
        <v>443</v>
      </c>
      <c r="C119" s="76">
        <v>179.34</v>
      </c>
      <c r="D119" s="76" t="s">
        <v>270</v>
      </c>
      <c r="E119" s="76" t="s">
        <v>444</v>
      </c>
      <c r="F119" s="76"/>
    </row>
    <row r="120" spans="1:6" x14ac:dyDescent="0.15">
      <c r="A120" s="76" t="s">
        <v>445</v>
      </c>
      <c r="B120" s="76" t="s">
        <v>446</v>
      </c>
      <c r="C120" s="76">
        <v>26.12</v>
      </c>
      <c r="D120" s="76" t="s">
        <v>270</v>
      </c>
      <c r="E120" s="76" t="s">
        <v>447</v>
      </c>
      <c r="F120" s="76"/>
    </row>
    <row r="121" spans="1:6" x14ac:dyDescent="0.15">
      <c r="A121" s="76" t="s">
        <v>448</v>
      </c>
      <c r="B121" s="76" t="s">
        <v>449</v>
      </c>
      <c r="C121" s="76">
        <v>15</v>
      </c>
      <c r="D121" s="76" t="s">
        <v>270</v>
      </c>
      <c r="E121" s="76"/>
      <c r="F121" s="76"/>
    </row>
    <row r="122" spans="1:6" x14ac:dyDescent="0.15">
      <c r="A122" s="76" t="s">
        <v>450</v>
      </c>
      <c r="B122" s="76" t="s">
        <v>722</v>
      </c>
      <c r="C122" s="76">
        <v>9.8000000000000007</v>
      </c>
      <c r="D122" s="76" t="s">
        <v>270</v>
      </c>
      <c r="E122" s="76"/>
      <c r="F122" s="76"/>
    </row>
    <row r="123" spans="1:6" ht="15" x14ac:dyDescent="0.2">
      <c r="A123" s="78" t="s">
        <v>451</v>
      </c>
      <c r="B123" s="78" t="s">
        <v>452</v>
      </c>
      <c r="C123" s="78">
        <v>756.71</v>
      </c>
      <c r="D123" s="78" t="s">
        <v>453</v>
      </c>
      <c r="E123" s="78" t="s">
        <v>454</v>
      </c>
      <c r="F123" s="76"/>
    </row>
    <row r="124" spans="1:6" x14ac:dyDescent="0.15">
      <c r="A124" s="76" t="s">
        <v>451</v>
      </c>
      <c r="B124" s="76" t="s">
        <v>455</v>
      </c>
      <c r="C124" s="76">
        <v>199.29</v>
      </c>
      <c r="D124" s="76" t="s">
        <v>453</v>
      </c>
      <c r="E124" s="76" t="s">
        <v>456</v>
      </c>
      <c r="F124" s="76"/>
    </row>
    <row r="125" spans="1:6" x14ac:dyDescent="0.15">
      <c r="A125" s="76" t="s">
        <v>451</v>
      </c>
      <c r="B125" s="76" t="s">
        <v>457</v>
      </c>
      <c r="C125" s="76">
        <v>17.399999999999999</v>
      </c>
      <c r="D125" s="76" t="s">
        <v>270</v>
      </c>
      <c r="E125" s="76" t="s">
        <v>458</v>
      </c>
      <c r="F125" s="76"/>
    </row>
    <row r="126" spans="1:6" x14ac:dyDescent="0.15">
      <c r="A126" s="76" t="s">
        <v>451</v>
      </c>
      <c r="B126" s="76" t="s">
        <v>459</v>
      </c>
      <c r="C126" s="76">
        <v>35.6</v>
      </c>
      <c r="D126" s="76" t="s">
        <v>270</v>
      </c>
      <c r="E126" s="76" t="s">
        <v>460</v>
      </c>
      <c r="F126" s="76"/>
    </row>
    <row r="127" spans="1:6" x14ac:dyDescent="0.15">
      <c r="A127" s="76" t="s">
        <v>451</v>
      </c>
      <c r="B127" s="76" t="s">
        <v>459</v>
      </c>
      <c r="C127" s="76">
        <v>64.8</v>
      </c>
      <c r="D127" s="76" t="s">
        <v>270</v>
      </c>
      <c r="E127" s="76" t="s">
        <v>461</v>
      </c>
      <c r="F127" s="76"/>
    </row>
    <row r="128" spans="1:6" x14ac:dyDescent="0.15">
      <c r="A128" s="76" t="s">
        <v>451</v>
      </c>
      <c r="B128" s="76" t="s">
        <v>462</v>
      </c>
      <c r="C128" s="76">
        <v>6.86</v>
      </c>
      <c r="D128" s="76" t="s">
        <v>270</v>
      </c>
      <c r="E128" s="76"/>
      <c r="F128" s="76"/>
    </row>
    <row r="129" spans="1:6" x14ac:dyDescent="0.15">
      <c r="A129" s="76" t="s">
        <v>451</v>
      </c>
      <c r="B129" s="76" t="s">
        <v>463</v>
      </c>
      <c r="C129" s="76">
        <v>9.9</v>
      </c>
      <c r="D129" s="76" t="s">
        <v>464</v>
      </c>
      <c r="E129" s="76"/>
      <c r="F129" s="76"/>
    </row>
    <row r="130" spans="1:6" x14ac:dyDescent="0.15">
      <c r="A130" s="76" t="s">
        <v>451</v>
      </c>
      <c r="B130" s="76" t="s">
        <v>465</v>
      </c>
      <c r="C130" s="76">
        <v>39.9</v>
      </c>
      <c r="D130" s="76" t="s">
        <v>464</v>
      </c>
      <c r="E130" s="76"/>
      <c r="F130" s="76"/>
    </row>
    <row r="131" spans="1:6" x14ac:dyDescent="0.15">
      <c r="A131" s="76" t="s">
        <v>451</v>
      </c>
      <c r="B131" s="76" t="s">
        <v>466</v>
      </c>
      <c r="C131" s="76">
        <v>59.9</v>
      </c>
      <c r="D131" s="76" t="s">
        <v>464</v>
      </c>
      <c r="E131" s="76"/>
      <c r="F131" s="76"/>
    </row>
    <row r="132" spans="1:6" x14ac:dyDescent="0.15">
      <c r="A132" s="76" t="s">
        <v>451</v>
      </c>
      <c r="B132" s="76" t="s">
        <v>467</v>
      </c>
      <c r="C132" s="76">
        <v>25.8</v>
      </c>
      <c r="D132" s="76" t="s">
        <v>464</v>
      </c>
      <c r="E132" s="76" t="s">
        <v>468</v>
      </c>
      <c r="F132" s="76"/>
    </row>
    <row r="133" spans="1:6" x14ac:dyDescent="0.15">
      <c r="A133" s="76" t="s">
        <v>451</v>
      </c>
      <c r="B133" s="76" t="s">
        <v>469</v>
      </c>
      <c r="C133" s="76">
        <v>99</v>
      </c>
      <c r="D133" s="76" t="s">
        <v>464</v>
      </c>
      <c r="E133" s="76"/>
      <c r="F133" s="76"/>
    </row>
    <row r="134" spans="1:6" x14ac:dyDescent="0.15">
      <c r="A134" s="76" t="s">
        <v>451</v>
      </c>
      <c r="B134" s="76" t="s">
        <v>723</v>
      </c>
      <c r="C134" s="76">
        <v>39.9</v>
      </c>
      <c r="D134" s="76" t="s">
        <v>464</v>
      </c>
      <c r="E134" s="76"/>
      <c r="F134" s="76"/>
    </row>
    <row r="135" spans="1:6" x14ac:dyDescent="0.15">
      <c r="A135" s="76" t="s">
        <v>451</v>
      </c>
      <c r="B135" s="76" t="s">
        <v>466</v>
      </c>
      <c r="C135" s="76">
        <v>15.8</v>
      </c>
      <c r="D135" s="76" t="s">
        <v>464</v>
      </c>
      <c r="E135" s="76" t="s">
        <v>468</v>
      </c>
      <c r="F135" s="76"/>
    </row>
    <row r="136" spans="1:6" x14ac:dyDescent="0.15">
      <c r="A136" s="76" t="s">
        <v>451</v>
      </c>
      <c r="B136" s="76" t="s">
        <v>470</v>
      </c>
      <c r="C136" s="76">
        <v>39.9</v>
      </c>
      <c r="D136" s="76" t="s">
        <v>464</v>
      </c>
      <c r="E136" s="76"/>
      <c r="F136" s="76"/>
    </row>
    <row r="137" spans="1:6" x14ac:dyDescent="0.15">
      <c r="A137" s="76" t="s">
        <v>451</v>
      </c>
      <c r="B137" s="76" t="s">
        <v>470</v>
      </c>
      <c r="C137" s="76">
        <v>49</v>
      </c>
      <c r="D137" s="76" t="s">
        <v>464</v>
      </c>
      <c r="E137" s="76" t="s">
        <v>471</v>
      </c>
      <c r="F137" s="76"/>
    </row>
    <row r="138" spans="1:6" x14ac:dyDescent="0.15">
      <c r="A138" s="76" t="s">
        <v>451</v>
      </c>
      <c r="B138" s="76" t="s">
        <v>472</v>
      </c>
      <c r="C138" s="76">
        <v>4.9000000000000004</v>
      </c>
      <c r="D138" s="76" t="s">
        <v>464</v>
      </c>
      <c r="E138" s="76"/>
      <c r="F138" s="76"/>
    </row>
    <row r="139" spans="1:6" x14ac:dyDescent="0.15">
      <c r="A139" s="76" t="s">
        <v>451</v>
      </c>
      <c r="B139" s="76" t="s">
        <v>473</v>
      </c>
      <c r="C139" s="76">
        <v>29.9</v>
      </c>
      <c r="D139" s="76" t="s">
        <v>464</v>
      </c>
      <c r="E139" s="76"/>
      <c r="F139" s="76"/>
    </row>
    <row r="140" spans="1:6" x14ac:dyDescent="0.15">
      <c r="A140" s="76" t="s">
        <v>451</v>
      </c>
      <c r="B140" s="76" t="s">
        <v>474</v>
      </c>
      <c r="C140" s="76">
        <v>149</v>
      </c>
      <c r="D140" s="76" t="s">
        <v>464</v>
      </c>
      <c r="E140" s="76"/>
      <c r="F140" s="76"/>
    </row>
    <row r="141" spans="1:6" x14ac:dyDescent="0.15">
      <c r="A141" s="76" t="s">
        <v>451</v>
      </c>
      <c r="B141" s="76" t="s">
        <v>475</v>
      </c>
      <c r="C141" s="76">
        <v>14.8</v>
      </c>
      <c r="D141" s="76" t="s">
        <v>464</v>
      </c>
      <c r="E141" s="76"/>
      <c r="F141" s="76"/>
    </row>
    <row r="142" spans="1:6" x14ac:dyDescent="0.15">
      <c r="A142" s="76" t="s">
        <v>451</v>
      </c>
      <c r="B142" s="76" t="s">
        <v>476</v>
      </c>
      <c r="C142" s="76">
        <v>49</v>
      </c>
      <c r="D142" s="76" t="s">
        <v>464</v>
      </c>
      <c r="E142" s="76"/>
      <c r="F142" s="76"/>
    </row>
    <row r="143" spans="1:6" ht="15" x14ac:dyDescent="0.2">
      <c r="A143" s="78" t="s">
        <v>451</v>
      </c>
      <c r="B143" s="78" t="s">
        <v>477</v>
      </c>
      <c r="C143" s="78">
        <v>499</v>
      </c>
      <c r="D143" s="78" t="s">
        <v>464</v>
      </c>
      <c r="E143" s="78"/>
      <c r="F143" s="76"/>
    </row>
    <row r="144" spans="1:6" x14ac:dyDescent="0.15">
      <c r="A144" s="76" t="s">
        <v>451</v>
      </c>
      <c r="B144" s="76" t="s">
        <v>478</v>
      </c>
      <c r="C144" s="76">
        <v>50</v>
      </c>
      <c r="D144" s="76" t="s">
        <v>301</v>
      </c>
      <c r="E144" s="76" t="s">
        <v>479</v>
      </c>
      <c r="F144" s="76"/>
    </row>
    <row r="145" spans="1:6" x14ac:dyDescent="0.15">
      <c r="A145" s="76" t="s">
        <v>451</v>
      </c>
      <c r="B145" s="76" t="s">
        <v>480</v>
      </c>
      <c r="C145" s="76">
        <v>105</v>
      </c>
      <c r="D145" s="76" t="s">
        <v>481</v>
      </c>
      <c r="E145" s="76"/>
      <c r="F145" s="76"/>
    </row>
    <row r="146" spans="1:6" x14ac:dyDescent="0.15">
      <c r="A146" s="76" t="s">
        <v>482</v>
      </c>
      <c r="B146" s="76" t="s">
        <v>483</v>
      </c>
      <c r="C146" s="76">
        <v>750</v>
      </c>
      <c r="D146" s="76" t="s">
        <v>287</v>
      </c>
      <c r="E146" s="76"/>
      <c r="F146" s="76"/>
    </row>
    <row r="147" spans="1:6" x14ac:dyDescent="0.15">
      <c r="A147" s="76" t="s">
        <v>482</v>
      </c>
      <c r="B147" s="76" t="s">
        <v>484</v>
      </c>
      <c r="C147" s="76">
        <v>60</v>
      </c>
      <c r="D147" s="76"/>
      <c r="E147" s="76" t="s">
        <v>485</v>
      </c>
      <c r="F147" s="76"/>
    </row>
    <row r="148" spans="1:6" x14ac:dyDescent="0.15">
      <c r="A148" s="76" t="s">
        <v>487</v>
      </c>
      <c r="B148" s="76" t="s">
        <v>724</v>
      </c>
      <c r="C148" s="76">
        <v>12</v>
      </c>
      <c r="D148" s="76" t="s">
        <v>486</v>
      </c>
      <c r="E148" s="76"/>
      <c r="F148" s="76"/>
    </row>
    <row r="149" spans="1:6" x14ac:dyDescent="0.15">
      <c r="A149" s="76" t="s">
        <v>487</v>
      </c>
      <c r="B149" s="76" t="s">
        <v>725</v>
      </c>
      <c r="C149" s="76">
        <v>45</v>
      </c>
      <c r="D149" s="76" t="s">
        <v>488</v>
      </c>
      <c r="E149" s="76"/>
      <c r="F149" s="76"/>
    </row>
    <row r="150" spans="1:6" x14ac:dyDescent="0.15">
      <c r="A150" s="76" t="s">
        <v>487</v>
      </c>
      <c r="B150" s="76" t="s">
        <v>489</v>
      </c>
      <c r="C150" s="76">
        <v>6</v>
      </c>
      <c r="D150" s="76" t="s">
        <v>490</v>
      </c>
      <c r="E150" s="76"/>
      <c r="F150" s="76"/>
    </row>
    <row r="151" spans="1:6" x14ac:dyDescent="0.15">
      <c r="A151" s="76" t="s">
        <v>487</v>
      </c>
      <c r="B151" s="76" t="s">
        <v>491</v>
      </c>
      <c r="C151" s="76">
        <v>98</v>
      </c>
      <c r="D151" s="76" t="s">
        <v>492</v>
      </c>
      <c r="E151" s="76"/>
      <c r="F151" s="76"/>
    </row>
    <row r="152" spans="1:6" ht="15" x14ac:dyDescent="0.2">
      <c r="A152" s="78" t="s">
        <v>493</v>
      </c>
      <c r="B152" s="78" t="s">
        <v>494</v>
      </c>
      <c r="C152" s="78">
        <v>9289</v>
      </c>
      <c r="D152" s="78" t="s">
        <v>495</v>
      </c>
      <c r="E152" s="78"/>
      <c r="F152" s="76"/>
    </row>
    <row r="153" spans="1:6" x14ac:dyDescent="0.15">
      <c r="A153" s="76" t="s">
        <v>493</v>
      </c>
      <c r="B153" s="76" t="s">
        <v>496</v>
      </c>
      <c r="C153" s="76">
        <v>509.6</v>
      </c>
      <c r="D153" s="76" t="s">
        <v>497</v>
      </c>
      <c r="E153" s="76" t="s">
        <v>498</v>
      </c>
      <c r="F153" s="76"/>
    </row>
    <row r="154" spans="1:6" x14ac:dyDescent="0.15">
      <c r="A154" s="76" t="s">
        <v>493</v>
      </c>
      <c r="B154" s="76" t="s">
        <v>499</v>
      </c>
      <c r="C154" s="76">
        <v>7.8</v>
      </c>
      <c r="D154" s="76" t="s">
        <v>500</v>
      </c>
      <c r="E154" s="76" t="s">
        <v>726</v>
      </c>
      <c r="F154" s="76"/>
    </row>
    <row r="155" spans="1:6" x14ac:dyDescent="0.15">
      <c r="A155" s="76" t="s">
        <v>501</v>
      </c>
      <c r="B155" s="76" t="s">
        <v>502</v>
      </c>
      <c r="C155" s="76">
        <v>60</v>
      </c>
      <c r="D155" s="76" t="s">
        <v>371</v>
      </c>
      <c r="E155" s="76" t="s">
        <v>503</v>
      </c>
      <c r="F155" s="76"/>
    </row>
    <row r="156" spans="1:6" x14ac:dyDescent="0.15">
      <c r="A156" s="76" t="s">
        <v>501</v>
      </c>
      <c r="B156" s="76" t="s">
        <v>504</v>
      </c>
      <c r="C156" s="76">
        <v>248</v>
      </c>
      <c r="D156" s="76" t="s">
        <v>371</v>
      </c>
      <c r="E156" s="76" t="s">
        <v>505</v>
      </c>
      <c r="F156" s="76"/>
    </row>
    <row r="157" spans="1:6" x14ac:dyDescent="0.15">
      <c r="A157" s="76" t="s">
        <v>506</v>
      </c>
      <c r="B157" s="76" t="s">
        <v>507</v>
      </c>
      <c r="C157" s="76">
        <v>100</v>
      </c>
      <c r="D157" s="76" t="s">
        <v>433</v>
      </c>
      <c r="E157" s="76" t="s">
        <v>508</v>
      </c>
      <c r="F157" s="76"/>
    </row>
    <row r="158" spans="1:6" x14ac:dyDescent="0.15">
      <c r="A158" s="76" t="s">
        <v>506</v>
      </c>
      <c r="B158" s="76" t="s">
        <v>509</v>
      </c>
      <c r="C158" s="76">
        <v>11</v>
      </c>
      <c r="D158" s="76" t="s">
        <v>270</v>
      </c>
      <c r="E158" s="76" t="s">
        <v>456</v>
      </c>
      <c r="F158" s="76"/>
    </row>
    <row r="159" spans="1:6" x14ac:dyDescent="0.15">
      <c r="A159" s="76" t="s">
        <v>510</v>
      </c>
      <c r="B159" s="76" t="s">
        <v>511</v>
      </c>
      <c r="C159" s="76">
        <v>1550</v>
      </c>
      <c r="D159" s="76" t="s">
        <v>287</v>
      </c>
      <c r="E159" s="76"/>
      <c r="F159" s="76"/>
    </row>
    <row r="160" spans="1:6" x14ac:dyDescent="0.15">
      <c r="A160" s="76" t="s">
        <v>512</v>
      </c>
      <c r="B160" s="76" t="s">
        <v>513</v>
      </c>
      <c r="C160" s="76">
        <v>54.88</v>
      </c>
      <c r="D160" s="76" t="s">
        <v>514</v>
      </c>
      <c r="E160" s="76"/>
      <c r="F160" s="76"/>
    </row>
    <row r="161" spans="1:6" x14ac:dyDescent="0.15">
      <c r="A161" s="76" t="s">
        <v>515</v>
      </c>
      <c r="B161" s="76" t="s">
        <v>516</v>
      </c>
      <c r="C161" s="76">
        <v>17</v>
      </c>
      <c r="D161" s="76" t="s">
        <v>517</v>
      </c>
      <c r="E161" s="76"/>
      <c r="F161" s="76"/>
    </row>
    <row r="162" spans="1:6" x14ac:dyDescent="0.15">
      <c r="A162" s="76" t="s">
        <v>515</v>
      </c>
      <c r="B162" s="76" t="s">
        <v>518</v>
      </c>
      <c r="C162" s="76">
        <v>84</v>
      </c>
      <c r="D162" s="76" t="s">
        <v>519</v>
      </c>
      <c r="E162" s="76"/>
      <c r="F162" s="76"/>
    </row>
    <row r="163" spans="1:6" x14ac:dyDescent="0.15">
      <c r="A163" s="76" t="s">
        <v>515</v>
      </c>
      <c r="B163" s="76" t="s">
        <v>520</v>
      </c>
      <c r="C163" s="76">
        <v>48.33</v>
      </c>
      <c r="D163" s="76" t="s">
        <v>727</v>
      </c>
      <c r="E163" s="76" t="s">
        <v>521</v>
      </c>
      <c r="F163" s="76"/>
    </row>
    <row r="164" spans="1:6" x14ac:dyDescent="0.15">
      <c r="A164" s="76" t="s">
        <v>515</v>
      </c>
      <c r="B164" s="76" t="s">
        <v>522</v>
      </c>
      <c r="C164" s="76">
        <v>9.6999999999999993</v>
      </c>
      <c r="D164" s="76" t="s">
        <v>270</v>
      </c>
      <c r="E164" s="76"/>
      <c r="F164" s="76"/>
    </row>
    <row r="165" spans="1:6" x14ac:dyDescent="0.15">
      <c r="A165" s="76" t="s">
        <v>515</v>
      </c>
      <c r="B165" s="76" t="s">
        <v>523</v>
      </c>
      <c r="C165" s="76">
        <v>20</v>
      </c>
      <c r="D165" s="76" t="s">
        <v>464</v>
      </c>
      <c r="E165" s="76" t="s">
        <v>456</v>
      </c>
      <c r="F165" s="76"/>
    </row>
    <row r="166" spans="1:6" x14ac:dyDescent="0.15">
      <c r="A166" s="76" t="s">
        <v>515</v>
      </c>
      <c r="B166" s="76" t="s">
        <v>524</v>
      </c>
      <c r="C166" s="76">
        <v>30</v>
      </c>
      <c r="D166" s="76" t="s">
        <v>464</v>
      </c>
      <c r="E166" s="76" t="s">
        <v>456</v>
      </c>
      <c r="F166" s="76"/>
    </row>
    <row r="167" spans="1:6" x14ac:dyDescent="0.15">
      <c r="A167" s="76" t="s">
        <v>515</v>
      </c>
      <c r="B167" s="76" t="s">
        <v>525</v>
      </c>
      <c r="C167" s="76">
        <v>30</v>
      </c>
      <c r="D167" s="76" t="s">
        <v>464</v>
      </c>
      <c r="E167" s="76" t="s">
        <v>456</v>
      </c>
      <c r="F167" s="76"/>
    </row>
    <row r="168" spans="1:6" x14ac:dyDescent="0.15">
      <c r="A168" s="76" t="s">
        <v>515</v>
      </c>
      <c r="B168" s="76" t="s">
        <v>526</v>
      </c>
      <c r="C168" s="76">
        <v>49</v>
      </c>
      <c r="D168" s="76" t="s">
        <v>464</v>
      </c>
      <c r="E168" s="76" t="s">
        <v>527</v>
      </c>
      <c r="F168" s="76"/>
    </row>
    <row r="169" spans="1:6" x14ac:dyDescent="0.15">
      <c r="A169" s="76" t="s">
        <v>515</v>
      </c>
      <c r="B169" s="76" t="s">
        <v>528</v>
      </c>
      <c r="C169" s="76">
        <v>7.9</v>
      </c>
      <c r="D169" s="76" t="s">
        <v>464</v>
      </c>
      <c r="E169" s="76" t="s">
        <v>529</v>
      </c>
      <c r="F169" s="76"/>
    </row>
    <row r="170" spans="1:6" x14ac:dyDescent="0.15">
      <c r="A170" s="76" t="s">
        <v>530</v>
      </c>
      <c r="B170" s="76" t="s">
        <v>531</v>
      </c>
      <c r="C170" s="76">
        <v>21.6</v>
      </c>
      <c r="D170" s="76" t="s">
        <v>728</v>
      </c>
      <c r="E170" s="76" t="s">
        <v>532</v>
      </c>
      <c r="F170" s="76"/>
    </row>
    <row r="171" spans="1:6" x14ac:dyDescent="0.15">
      <c r="A171" s="76" t="s">
        <v>530</v>
      </c>
      <c r="B171" s="76" t="s">
        <v>729</v>
      </c>
      <c r="C171" s="76">
        <v>165.6</v>
      </c>
      <c r="D171" s="76" t="s">
        <v>533</v>
      </c>
      <c r="E171" s="76" t="s">
        <v>534</v>
      </c>
      <c r="F171" s="76"/>
    </row>
    <row r="172" spans="1:6" x14ac:dyDescent="0.15">
      <c r="A172" s="76" t="s">
        <v>535</v>
      </c>
      <c r="B172" s="76" t="s">
        <v>536</v>
      </c>
      <c r="C172" s="76">
        <v>26.5</v>
      </c>
      <c r="D172" s="76" t="s">
        <v>537</v>
      </c>
      <c r="E172" s="76" t="s">
        <v>538</v>
      </c>
      <c r="F172" s="76"/>
    </row>
    <row r="173" spans="1:6" x14ac:dyDescent="0.15">
      <c r="A173" s="76" t="s">
        <v>535</v>
      </c>
      <c r="B173" s="76" t="s">
        <v>539</v>
      </c>
      <c r="C173" s="76">
        <v>40</v>
      </c>
      <c r="D173" s="76" t="s">
        <v>490</v>
      </c>
      <c r="E173" s="76" t="s">
        <v>540</v>
      </c>
      <c r="F173" s="76"/>
    </row>
    <row r="174" spans="1:6" x14ac:dyDescent="0.15">
      <c r="A174" s="76" t="s">
        <v>535</v>
      </c>
      <c r="B174" s="76" t="s">
        <v>541</v>
      </c>
      <c r="C174" s="76">
        <v>300</v>
      </c>
      <c r="D174" s="76" t="s">
        <v>433</v>
      </c>
      <c r="E174" s="76"/>
      <c r="F174" s="76"/>
    </row>
    <row r="175" spans="1:6" x14ac:dyDescent="0.15">
      <c r="A175" s="76" t="s">
        <v>542</v>
      </c>
      <c r="B175" s="76" t="s">
        <v>543</v>
      </c>
      <c r="C175" s="76">
        <v>200</v>
      </c>
      <c r="D175" s="76" t="s">
        <v>433</v>
      </c>
      <c r="E175" s="76"/>
      <c r="F175" s="76"/>
    </row>
    <row r="176" spans="1:6" x14ac:dyDescent="0.15">
      <c r="A176" s="76" t="s">
        <v>544</v>
      </c>
      <c r="B176" s="76" t="s">
        <v>545</v>
      </c>
      <c r="C176" s="76">
        <v>18</v>
      </c>
      <c r="D176" s="76" t="s">
        <v>546</v>
      </c>
      <c r="E176" s="76"/>
      <c r="F176" s="76"/>
    </row>
    <row r="177" spans="1:6" x14ac:dyDescent="0.15">
      <c r="A177" s="76" t="s">
        <v>547</v>
      </c>
      <c r="B177" s="76" t="s">
        <v>730</v>
      </c>
      <c r="C177" s="76">
        <v>23.6</v>
      </c>
      <c r="D177" s="76" t="s">
        <v>548</v>
      </c>
      <c r="E177" s="76"/>
      <c r="F177" s="76"/>
    </row>
    <row r="178" spans="1:6" x14ac:dyDescent="0.15">
      <c r="A178" s="76" t="s">
        <v>731</v>
      </c>
      <c r="B178" s="76" t="s">
        <v>549</v>
      </c>
      <c r="C178" s="76">
        <v>57</v>
      </c>
      <c r="D178" s="76" t="s">
        <v>550</v>
      </c>
      <c r="E178" s="76" t="s">
        <v>551</v>
      </c>
      <c r="F178" s="76"/>
    </row>
    <row r="179" spans="1:6" x14ac:dyDescent="0.15">
      <c r="A179" s="76" t="s">
        <v>552</v>
      </c>
      <c r="B179" s="76" t="s">
        <v>553</v>
      </c>
      <c r="C179" s="76">
        <v>47</v>
      </c>
      <c r="D179" s="76" t="s">
        <v>554</v>
      </c>
      <c r="E179" s="76"/>
      <c r="F179" s="76"/>
    </row>
    <row r="180" spans="1:6" x14ac:dyDescent="0.15">
      <c r="A180" s="76" t="s">
        <v>555</v>
      </c>
      <c r="B180" s="76" t="s">
        <v>556</v>
      </c>
      <c r="C180" s="76">
        <v>53</v>
      </c>
      <c r="D180" s="76" t="s">
        <v>558</v>
      </c>
      <c r="E180" s="76"/>
      <c r="F180" s="76"/>
    </row>
    <row r="181" spans="1:6" x14ac:dyDescent="0.15">
      <c r="A181" s="76" t="s">
        <v>557</v>
      </c>
      <c r="B181" s="76" t="s">
        <v>732</v>
      </c>
      <c r="C181" s="76">
        <v>31</v>
      </c>
      <c r="D181" s="76" t="s">
        <v>558</v>
      </c>
      <c r="E181" s="76"/>
      <c r="F181" s="76"/>
    </row>
    <row r="182" spans="1:6" x14ac:dyDescent="0.15">
      <c r="A182" s="76" t="s">
        <v>557</v>
      </c>
      <c r="B182" s="76" t="s">
        <v>559</v>
      </c>
      <c r="C182" s="76">
        <v>1590</v>
      </c>
      <c r="D182" s="76" t="s">
        <v>560</v>
      </c>
      <c r="E182" s="76" t="s">
        <v>561</v>
      </c>
      <c r="F182" s="76"/>
    </row>
    <row r="183" spans="1:6" x14ac:dyDescent="0.15">
      <c r="A183" s="76" t="s">
        <v>562</v>
      </c>
      <c r="B183" s="76" t="s">
        <v>563</v>
      </c>
      <c r="C183" s="76">
        <v>599</v>
      </c>
      <c r="D183" s="76" t="s">
        <v>564</v>
      </c>
      <c r="E183" s="76"/>
      <c r="F183" s="76"/>
    </row>
    <row r="184" spans="1:6" x14ac:dyDescent="0.15">
      <c r="A184" s="76" t="s">
        <v>562</v>
      </c>
      <c r="B184" s="76" t="s">
        <v>565</v>
      </c>
      <c r="C184" s="76">
        <v>1299</v>
      </c>
      <c r="D184" s="76" t="s">
        <v>564</v>
      </c>
      <c r="E184" s="76"/>
      <c r="F184" s="76"/>
    </row>
    <row r="185" spans="1:6" x14ac:dyDescent="0.15">
      <c r="A185" s="76" t="s">
        <v>562</v>
      </c>
      <c r="B185" s="76" t="s">
        <v>566</v>
      </c>
      <c r="C185" s="76">
        <v>49</v>
      </c>
      <c r="D185" s="76" t="s">
        <v>564</v>
      </c>
      <c r="E185" s="76" t="s">
        <v>567</v>
      </c>
      <c r="F185" s="76"/>
    </row>
    <row r="186" spans="1:6" x14ac:dyDescent="0.15">
      <c r="A186" s="76" t="s">
        <v>562</v>
      </c>
      <c r="B186" s="76" t="s">
        <v>568</v>
      </c>
      <c r="C186" s="76">
        <v>198</v>
      </c>
      <c r="D186" s="76" t="s">
        <v>564</v>
      </c>
      <c r="E186" s="76" t="s">
        <v>456</v>
      </c>
      <c r="F186" s="76"/>
    </row>
    <row r="187" spans="1:6" x14ac:dyDescent="0.15">
      <c r="A187" s="76" t="s">
        <v>562</v>
      </c>
      <c r="B187" s="76" t="s">
        <v>569</v>
      </c>
      <c r="C187" s="76">
        <v>699</v>
      </c>
      <c r="D187" s="76" t="s">
        <v>564</v>
      </c>
      <c r="E187" s="76"/>
      <c r="F187" s="76"/>
    </row>
    <row r="188" spans="1:6" x14ac:dyDescent="0.15">
      <c r="A188" s="76" t="s">
        <v>562</v>
      </c>
      <c r="B188" s="76" t="s">
        <v>570</v>
      </c>
      <c r="C188" s="76">
        <v>14</v>
      </c>
      <c r="D188" s="76" t="s">
        <v>564</v>
      </c>
      <c r="E188" s="76" t="s">
        <v>571</v>
      </c>
      <c r="F188" s="76"/>
    </row>
    <row r="189" spans="1:6" x14ac:dyDescent="0.15">
      <c r="A189" s="76" t="s">
        <v>562</v>
      </c>
      <c r="B189" s="76" t="s">
        <v>733</v>
      </c>
      <c r="C189" s="76">
        <v>19.899999999999999</v>
      </c>
      <c r="D189" s="76" t="s">
        <v>564</v>
      </c>
      <c r="E189" s="76" t="s">
        <v>447</v>
      </c>
      <c r="F189" s="76"/>
    </row>
    <row r="190" spans="1:6" x14ac:dyDescent="0.15">
      <c r="A190" s="76" t="s">
        <v>574</v>
      </c>
      <c r="B190" s="76" t="s">
        <v>572</v>
      </c>
      <c r="C190" s="76">
        <v>344.96</v>
      </c>
      <c r="D190" s="76" t="s">
        <v>573</v>
      </c>
      <c r="E190" s="76" t="s">
        <v>734</v>
      </c>
      <c r="F190" s="76"/>
    </row>
    <row r="191" spans="1:6" x14ac:dyDescent="0.15">
      <c r="A191" s="76" t="s">
        <v>574</v>
      </c>
      <c r="B191" s="76" t="s">
        <v>575</v>
      </c>
      <c r="C191" s="76">
        <v>200</v>
      </c>
      <c r="D191" s="76" t="s">
        <v>270</v>
      </c>
      <c r="E191" s="76" t="s">
        <v>576</v>
      </c>
      <c r="F191" s="76"/>
    </row>
    <row r="192" spans="1:6" x14ac:dyDescent="0.15">
      <c r="A192" s="76" t="s">
        <v>574</v>
      </c>
      <c r="B192" s="76" t="s">
        <v>577</v>
      </c>
      <c r="C192" s="76">
        <v>45</v>
      </c>
      <c r="D192" s="76" t="s">
        <v>578</v>
      </c>
      <c r="E192" s="76" t="s">
        <v>579</v>
      </c>
      <c r="F192" s="76"/>
    </row>
    <row r="193" spans="1:6" x14ac:dyDescent="0.15">
      <c r="A193" s="76" t="s">
        <v>574</v>
      </c>
      <c r="B193" s="76" t="s">
        <v>580</v>
      </c>
      <c r="C193" s="76">
        <v>38.340000000000003</v>
      </c>
      <c r="D193" s="76" t="s">
        <v>735</v>
      </c>
      <c r="E193" s="76" t="s">
        <v>581</v>
      </c>
      <c r="F193" s="76"/>
    </row>
    <row r="194" spans="1:6" x14ac:dyDescent="0.15">
      <c r="A194" s="76" t="s">
        <v>574</v>
      </c>
      <c r="B194" s="76" t="s">
        <v>582</v>
      </c>
      <c r="C194" s="76">
        <v>13.4</v>
      </c>
      <c r="D194" s="76" t="s">
        <v>583</v>
      </c>
      <c r="E194" s="76" t="s">
        <v>584</v>
      </c>
      <c r="F194" s="76"/>
    </row>
    <row r="195" spans="1:6" x14ac:dyDescent="0.15">
      <c r="A195" s="76" t="s">
        <v>585</v>
      </c>
      <c r="B195" s="76" t="s">
        <v>586</v>
      </c>
      <c r="C195" s="76">
        <v>112.7</v>
      </c>
      <c r="D195" s="76" t="s">
        <v>587</v>
      </c>
      <c r="E195" s="76" t="s">
        <v>588</v>
      </c>
      <c r="F195" s="76"/>
    </row>
    <row r="196" spans="1:6" x14ac:dyDescent="0.15">
      <c r="A196" s="76" t="s">
        <v>589</v>
      </c>
      <c r="B196" s="76" t="s">
        <v>590</v>
      </c>
      <c r="C196" s="76">
        <v>275</v>
      </c>
      <c r="D196" s="76" t="s">
        <v>591</v>
      </c>
      <c r="E196" s="76" t="s">
        <v>592</v>
      </c>
      <c r="F196" s="76"/>
    </row>
    <row r="197" spans="1:6" x14ac:dyDescent="0.15">
      <c r="A197" s="76" t="s">
        <v>593</v>
      </c>
      <c r="B197" s="76" t="s">
        <v>441</v>
      </c>
      <c r="C197" s="76">
        <v>638</v>
      </c>
      <c r="D197" s="76" t="s">
        <v>320</v>
      </c>
      <c r="E197" s="76" t="s">
        <v>594</v>
      </c>
      <c r="F197" s="76"/>
    </row>
    <row r="198" spans="1:6" x14ac:dyDescent="0.15">
      <c r="A198" s="76" t="s">
        <v>595</v>
      </c>
      <c r="B198" s="76" t="s">
        <v>596</v>
      </c>
      <c r="C198" s="76">
        <v>5.88</v>
      </c>
      <c r="D198" s="76" t="s">
        <v>597</v>
      </c>
      <c r="E198" s="76" t="s">
        <v>598</v>
      </c>
      <c r="F198" s="76"/>
    </row>
    <row r="199" spans="1:6" x14ac:dyDescent="0.15">
      <c r="A199" s="76" t="s">
        <v>595</v>
      </c>
      <c r="B199" s="76" t="s">
        <v>599</v>
      </c>
      <c r="C199" s="76">
        <v>33.299999999999997</v>
      </c>
      <c r="D199" s="76" t="s">
        <v>600</v>
      </c>
      <c r="E199" s="76" t="s">
        <v>601</v>
      </c>
      <c r="F199" s="76"/>
    </row>
    <row r="200" spans="1:6" x14ac:dyDescent="0.15">
      <c r="A200" s="76" t="s">
        <v>602</v>
      </c>
      <c r="B200" s="76" t="s">
        <v>603</v>
      </c>
      <c r="C200" s="76">
        <v>48</v>
      </c>
      <c r="D200" s="76" t="s">
        <v>604</v>
      </c>
      <c r="E200" s="76" t="s">
        <v>605</v>
      </c>
      <c r="F200" s="76"/>
    </row>
    <row r="201" spans="1:6" x14ac:dyDescent="0.15">
      <c r="A201" s="76" t="s">
        <v>602</v>
      </c>
      <c r="B201" s="76" t="s">
        <v>606</v>
      </c>
      <c r="C201" s="76">
        <v>76.8</v>
      </c>
      <c r="D201" s="76" t="s">
        <v>607</v>
      </c>
      <c r="E201" s="76" t="s">
        <v>608</v>
      </c>
      <c r="F201" s="76" t="s">
        <v>609</v>
      </c>
    </row>
    <row r="202" spans="1:6" x14ac:dyDescent="0.15">
      <c r="A202" s="76" t="s">
        <v>610</v>
      </c>
      <c r="B202" s="76" t="s">
        <v>611</v>
      </c>
      <c r="C202" s="76">
        <v>148</v>
      </c>
      <c r="D202" s="76" t="s">
        <v>433</v>
      </c>
      <c r="E202" s="76"/>
      <c r="F202" s="76"/>
    </row>
    <row r="203" spans="1:6" x14ac:dyDescent="0.15">
      <c r="A203" s="76" t="s">
        <v>612</v>
      </c>
      <c r="B203" s="76" t="s">
        <v>613</v>
      </c>
      <c r="C203" s="76">
        <v>10</v>
      </c>
      <c r="D203" s="76" t="s">
        <v>270</v>
      </c>
      <c r="E203" s="76"/>
      <c r="F203" s="76"/>
    </row>
    <row r="204" spans="1:6" x14ac:dyDescent="0.15">
      <c r="A204" s="76" t="s">
        <v>614</v>
      </c>
      <c r="B204" s="76" t="s">
        <v>615</v>
      </c>
      <c r="C204" s="76">
        <v>130</v>
      </c>
      <c r="D204" s="76" t="s">
        <v>616</v>
      </c>
      <c r="E204" s="76"/>
      <c r="F204" s="76"/>
    </row>
    <row r="205" spans="1:6" x14ac:dyDescent="0.15">
      <c r="A205" s="76" t="s">
        <v>614</v>
      </c>
      <c r="B205" s="76" t="s">
        <v>617</v>
      </c>
      <c r="C205" s="76">
        <v>140</v>
      </c>
      <c r="D205" s="76" t="s">
        <v>433</v>
      </c>
      <c r="E205" s="76"/>
      <c r="F205" s="76"/>
    </row>
    <row r="206" spans="1:6" x14ac:dyDescent="0.15">
      <c r="A206" s="76" t="s">
        <v>618</v>
      </c>
      <c r="B206" s="76" t="s">
        <v>736</v>
      </c>
      <c r="C206" s="76">
        <v>22</v>
      </c>
      <c r="D206" s="76" t="s">
        <v>607</v>
      </c>
      <c r="E206" s="76" t="s">
        <v>619</v>
      </c>
      <c r="F206" s="76"/>
    </row>
    <row r="207" spans="1:6" x14ac:dyDescent="0.15">
      <c r="A207" s="76" t="s">
        <v>618</v>
      </c>
      <c r="B207" s="76" t="s">
        <v>620</v>
      </c>
      <c r="C207" s="76">
        <v>20.6</v>
      </c>
      <c r="D207" s="76" t="s">
        <v>621</v>
      </c>
      <c r="E207" s="76"/>
      <c r="F207" s="76"/>
    </row>
    <row r="208" spans="1:6" x14ac:dyDescent="0.15">
      <c r="A208" s="76" t="s">
        <v>622</v>
      </c>
      <c r="B208" s="76" t="s">
        <v>623</v>
      </c>
      <c r="C208" s="76">
        <v>242</v>
      </c>
      <c r="D208" s="76"/>
      <c r="E208" s="76" t="s">
        <v>624</v>
      </c>
      <c r="F208" s="76"/>
    </row>
    <row r="209" spans="1:6" x14ac:dyDescent="0.15">
      <c r="A209" s="76"/>
      <c r="B209" s="76" t="s">
        <v>625</v>
      </c>
      <c r="C209" s="76">
        <f>SUM(C2:C208)</f>
        <v>78968.280000000042</v>
      </c>
      <c r="D209" s="76"/>
      <c r="E209" s="76"/>
      <c r="F209" s="76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70" workbookViewId="0">
      <selection sqref="A1:I70"/>
    </sheetView>
  </sheetViews>
  <sheetFormatPr defaultRowHeight="14.25" x14ac:dyDescent="0.15"/>
  <cols>
    <col min="1" max="1" width="4.75" bestFit="1" customWidth="1"/>
    <col min="4" max="5" width="15.125" customWidth="1"/>
    <col min="8" max="8" width="12.875" customWidth="1"/>
    <col min="9" max="9" width="24.625" customWidth="1"/>
  </cols>
  <sheetData>
    <row r="1" spans="1:13" x14ac:dyDescent="0.15">
      <c r="A1" s="70" t="s">
        <v>0</v>
      </c>
      <c r="B1" s="70" t="s">
        <v>1</v>
      </c>
      <c r="C1" s="70" t="s">
        <v>2</v>
      </c>
      <c r="D1" s="70" t="s">
        <v>3</v>
      </c>
      <c r="E1" s="71" t="s">
        <v>805</v>
      </c>
      <c r="F1" s="71" t="s">
        <v>5</v>
      </c>
      <c r="G1" s="71" t="s">
        <v>7</v>
      </c>
      <c r="H1" s="71" t="s">
        <v>770</v>
      </c>
      <c r="I1" s="70" t="s">
        <v>11</v>
      </c>
    </row>
    <row r="2" spans="1:13" x14ac:dyDescent="0.15">
      <c r="A2" s="70"/>
      <c r="B2" s="71"/>
      <c r="C2" s="108" t="s">
        <v>797</v>
      </c>
      <c r="D2" s="73" t="s">
        <v>821</v>
      </c>
      <c r="E2" s="73" t="s">
        <v>817</v>
      </c>
      <c r="F2" s="42">
        <v>1</v>
      </c>
      <c r="G2" s="71"/>
      <c r="H2" s="71"/>
      <c r="I2" s="70"/>
    </row>
    <row r="3" spans="1:13" ht="15" x14ac:dyDescent="0.2">
      <c r="A3" s="70"/>
      <c r="B3" s="71"/>
      <c r="C3" s="109"/>
      <c r="D3" s="73" t="s">
        <v>816</v>
      </c>
      <c r="E3" s="73" t="s">
        <v>850</v>
      </c>
      <c r="F3" s="42">
        <v>1</v>
      </c>
      <c r="G3" s="71"/>
      <c r="H3" s="71"/>
      <c r="I3" s="70"/>
      <c r="L3" s="97" t="s">
        <v>875</v>
      </c>
      <c r="M3" s="97"/>
    </row>
    <row r="4" spans="1:13" ht="15" x14ac:dyDescent="0.2">
      <c r="A4" s="105"/>
      <c r="B4" s="104"/>
      <c r="C4" s="109"/>
      <c r="D4" s="106" t="s">
        <v>913</v>
      </c>
      <c r="E4" s="106"/>
      <c r="F4" s="103"/>
      <c r="G4" s="104"/>
      <c r="H4" s="104"/>
      <c r="I4" s="105" t="s">
        <v>914</v>
      </c>
      <c r="L4" s="97"/>
      <c r="M4" s="97"/>
    </row>
    <row r="5" spans="1:13" ht="15" x14ac:dyDescent="0.2">
      <c r="A5" s="70"/>
      <c r="B5" s="71"/>
      <c r="C5" s="109"/>
      <c r="D5" s="73" t="s">
        <v>822</v>
      </c>
      <c r="E5" s="73" t="s">
        <v>850</v>
      </c>
      <c r="F5" s="42">
        <v>1</v>
      </c>
      <c r="G5" s="71"/>
      <c r="H5" s="71"/>
      <c r="I5" s="70"/>
      <c r="L5" s="97" t="s">
        <v>876</v>
      </c>
    </row>
    <row r="6" spans="1:13" ht="15" x14ac:dyDescent="0.2">
      <c r="A6" s="70"/>
      <c r="B6" s="71"/>
      <c r="C6" s="109"/>
      <c r="D6" s="73" t="s">
        <v>823</v>
      </c>
      <c r="E6" s="73" t="s">
        <v>850</v>
      </c>
      <c r="F6" s="42">
        <v>1</v>
      </c>
      <c r="G6" s="71"/>
      <c r="H6" s="71"/>
      <c r="I6" s="70"/>
      <c r="L6" s="97" t="s">
        <v>877</v>
      </c>
    </row>
    <row r="7" spans="1:13" x14ac:dyDescent="0.15">
      <c r="A7" s="70"/>
      <c r="B7" s="71"/>
      <c r="C7" s="110"/>
      <c r="D7" s="92" t="s">
        <v>849</v>
      </c>
      <c r="E7" s="73" t="s">
        <v>850</v>
      </c>
      <c r="F7" s="42">
        <v>1</v>
      </c>
      <c r="G7" s="71"/>
      <c r="H7" s="71"/>
      <c r="I7" s="70"/>
    </row>
    <row r="8" spans="1:13" x14ac:dyDescent="0.15">
      <c r="A8" s="106">
        <v>1</v>
      </c>
      <c r="B8" s="108" t="s">
        <v>796</v>
      </c>
      <c r="C8" s="107" t="s">
        <v>798</v>
      </c>
      <c r="D8" s="73" t="s">
        <v>820</v>
      </c>
      <c r="E8" s="73" t="s">
        <v>818</v>
      </c>
      <c r="F8" s="73">
        <v>1</v>
      </c>
      <c r="G8" s="39"/>
      <c r="H8" s="73"/>
    </row>
    <row r="9" spans="1:13" x14ac:dyDescent="0.15">
      <c r="A9" s="73">
        <v>2</v>
      </c>
      <c r="B9" s="109"/>
      <c r="C9" s="107"/>
      <c r="D9" s="73" t="s">
        <v>800</v>
      </c>
      <c r="E9" s="73" t="s">
        <v>819</v>
      </c>
      <c r="F9" s="73">
        <v>1</v>
      </c>
      <c r="G9" s="39"/>
      <c r="H9" s="73"/>
      <c r="I9" s="24" t="s">
        <v>922</v>
      </c>
    </row>
    <row r="10" spans="1:13" ht="22.5" x14ac:dyDescent="0.15">
      <c r="A10" s="73">
        <v>3</v>
      </c>
      <c r="B10" s="109"/>
      <c r="C10" s="107"/>
      <c r="D10" s="73" t="s">
        <v>801</v>
      </c>
      <c r="E10" s="73" t="s">
        <v>807</v>
      </c>
      <c r="F10" s="73">
        <v>1</v>
      </c>
      <c r="G10" s="39"/>
      <c r="H10" s="73"/>
      <c r="I10" s="24" t="s">
        <v>943</v>
      </c>
    </row>
    <row r="11" spans="1:13" x14ac:dyDescent="0.15">
      <c r="A11" s="73">
        <v>4</v>
      </c>
      <c r="B11" s="109"/>
      <c r="C11" s="107"/>
      <c r="D11" s="73" t="s">
        <v>802</v>
      </c>
      <c r="E11" s="73" t="s">
        <v>808</v>
      </c>
      <c r="F11" s="73">
        <v>1</v>
      </c>
      <c r="G11" s="39"/>
      <c r="H11" s="73"/>
      <c r="I11" s="24" t="s">
        <v>927</v>
      </c>
    </row>
    <row r="12" spans="1:13" x14ac:dyDescent="0.15">
      <c r="A12" s="73">
        <v>5</v>
      </c>
      <c r="B12" s="109"/>
      <c r="C12" s="107"/>
      <c r="D12" s="73" t="s">
        <v>803</v>
      </c>
      <c r="E12" s="73" t="s">
        <v>809</v>
      </c>
      <c r="F12" s="73">
        <v>1</v>
      </c>
      <c r="G12" s="39"/>
      <c r="H12" s="73"/>
      <c r="I12" s="101" t="s">
        <v>928</v>
      </c>
    </row>
    <row r="13" spans="1:13" x14ac:dyDescent="0.15">
      <c r="A13" s="73">
        <v>6</v>
      </c>
      <c r="B13" s="109"/>
      <c r="C13" s="107"/>
      <c r="D13" s="73" t="s">
        <v>804</v>
      </c>
      <c r="E13" s="73" t="s">
        <v>810</v>
      </c>
      <c r="F13" s="73">
        <v>1</v>
      </c>
      <c r="G13" s="39"/>
      <c r="H13" s="73"/>
      <c r="I13" s="24" t="s">
        <v>929</v>
      </c>
    </row>
    <row r="14" spans="1:13" x14ac:dyDescent="0.15">
      <c r="A14" s="73">
        <v>7</v>
      </c>
      <c r="B14" s="109"/>
      <c r="C14" s="107"/>
      <c r="D14" s="92" t="s">
        <v>921</v>
      </c>
      <c r="E14" s="92" t="s">
        <v>824</v>
      </c>
      <c r="F14" s="92">
        <v>1</v>
      </c>
      <c r="G14" s="93"/>
      <c r="H14" s="92"/>
      <c r="I14" s="94" t="s">
        <v>930</v>
      </c>
    </row>
    <row r="15" spans="1:13" x14ac:dyDescent="0.15">
      <c r="A15" s="106"/>
      <c r="B15" s="109"/>
      <c r="C15" s="107"/>
      <c r="D15" s="92" t="s">
        <v>915</v>
      </c>
      <c r="E15" s="92" t="s">
        <v>916</v>
      </c>
      <c r="F15" s="92">
        <v>1</v>
      </c>
      <c r="G15" s="93"/>
      <c r="H15" s="92"/>
      <c r="I15" s="94" t="s">
        <v>917</v>
      </c>
    </row>
    <row r="16" spans="1:13" x14ac:dyDescent="0.15">
      <c r="A16" s="106"/>
      <c r="B16" s="109"/>
      <c r="C16" s="107"/>
      <c r="D16" s="92" t="s">
        <v>918</v>
      </c>
      <c r="E16" s="92" t="s">
        <v>919</v>
      </c>
      <c r="F16" s="92">
        <v>1</v>
      </c>
      <c r="G16" s="93"/>
      <c r="H16" s="92"/>
      <c r="I16" s="94" t="s">
        <v>920</v>
      </c>
    </row>
    <row r="17" spans="1:9" x14ac:dyDescent="0.15">
      <c r="A17" s="73">
        <v>8</v>
      </c>
      <c r="B17" s="109"/>
      <c r="C17" s="107"/>
      <c r="D17" s="92" t="s">
        <v>924</v>
      </c>
      <c r="E17" s="92" t="s">
        <v>926</v>
      </c>
      <c r="F17" s="92">
        <v>1</v>
      </c>
      <c r="G17" s="93"/>
      <c r="H17" s="92"/>
      <c r="I17" s="94" t="s">
        <v>925</v>
      </c>
    </row>
    <row r="18" spans="1:9" x14ac:dyDescent="0.15">
      <c r="A18" s="73">
        <v>9</v>
      </c>
      <c r="B18" s="109"/>
      <c r="C18" s="107"/>
      <c r="D18" s="92" t="s">
        <v>858</v>
      </c>
      <c r="E18" s="92" t="s">
        <v>811</v>
      </c>
      <c r="F18" s="92">
        <v>3</v>
      </c>
      <c r="G18" s="93"/>
      <c r="H18" s="92"/>
      <c r="I18" s="94" t="s">
        <v>878</v>
      </c>
    </row>
    <row r="19" spans="1:9" x14ac:dyDescent="0.15">
      <c r="A19" s="73">
        <v>10</v>
      </c>
      <c r="B19" s="109"/>
      <c r="C19" s="107"/>
      <c r="D19" s="92" t="s">
        <v>812</v>
      </c>
      <c r="E19" s="92" t="s">
        <v>863</v>
      </c>
      <c r="F19" s="92">
        <v>1</v>
      </c>
      <c r="G19" s="93"/>
      <c r="H19" s="92"/>
      <c r="I19" s="94"/>
    </row>
    <row r="20" spans="1:9" x14ac:dyDescent="0.15">
      <c r="A20" s="73">
        <v>11</v>
      </c>
      <c r="B20" s="109"/>
      <c r="C20" s="107"/>
      <c r="D20" s="95" t="s">
        <v>826</v>
      </c>
      <c r="E20" s="95" t="s">
        <v>806</v>
      </c>
      <c r="F20" s="92">
        <v>1</v>
      </c>
      <c r="G20" s="93"/>
      <c r="H20" s="92"/>
      <c r="I20" s="94" t="s">
        <v>923</v>
      </c>
    </row>
    <row r="21" spans="1:9" x14ac:dyDescent="0.15">
      <c r="A21" s="73">
        <v>11</v>
      </c>
      <c r="B21" s="109"/>
      <c r="C21" s="107" t="s">
        <v>813</v>
      </c>
      <c r="D21" s="92" t="s">
        <v>799</v>
      </c>
      <c r="E21" s="92" t="s">
        <v>832</v>
      </c>
      <c r="F21" s="92">
        <v>1</v>
      </c>
      <c r="G21" s="93"/>
      <c r="H21" s="92"/>
      <c r="I21" s="94"/>
    </row>
    <row r="22" spans="1:9" x14ac:dyDescent="0.15">
      <c r="A22" s="73">
        <v>12</v>
      </c>
      <c r="B22" s="109"/>
      <c r="C22" s="107"/>
      <c r="D22" s="92" t="s">
        <v>814</v>
      </c>
      <c r="E22" s="92" t="s">
        <v>831</v>
      </c>
      <c r="F22" s="92">
        <v>1</v>
      </c>
      <c r="G22" s="93"/>
      <c r="H22" s="92"/>
      <c r="I22" s="94"/>
    </row>
    <row r="23" spans="1:9" x14ac:dyDescent="0.15">
      <c r="A23" s="73"/>
      <c r="B23" s="109"/>
      <c r="C23" s="107"/>
      <c r="D23" s="92" t="s">
        <v>815</v>
      </c>
      <c r="E23" s="92" t="s">
        <v>830</v>
      </c>
      <c r="F23" s="92">
        <v>1</v>
      </c>
      <c r="G23" s="93"/>
      <c r="H23" s="92"/>
      <c r="I23" s="94" t="s">
        <v>931</v>
      </c>
    </row>
    <row r="24" spans="1:9" x14ac:dyDescent="0.15">
      <c r="A24" s="73"/>
      <c r="B24" s="109"/>
      <c r="C24" s="107"/>
      <c r="D24" s="92" t="s">
        <v>825</v>
      </c>
      <c r="E24" s="92" t="s">
        <v>827</v>
      </c>
      <c r="F24" s="96">
        <v>1</v>
      </c>
      <c r="G24" s="93"/>
      <c r="H24" s="92"/>
      <c r="I24" s="94"/>
    </row>
    <row r="25" spans="1:9" x14ac:dyDescent="0.15">
      <c r="A25" s="73"/>
      <c r="B25" s="109"/>
      <c r="C25" s="107"/>
      <c r="D25" s="92" t="s">
        <v>826</v>
      </c>
      <c r="E25" s="92" t="s">
        <v>827</v>
      </c>
      <c r="F25" s="96">
        <v>1</v>
      </c>
      <c r="G25" s="93"/>
      <c r="H25" s="92"/>
      <c r="I25" s="94"/>
    </row>
    <row r="26" spans="1:9" ht="22.5" x14ac:dyDescent="0.15">
      <c r="A26" s="73">
        <v>13</v>
      </c>
      <c r="B26" s="109"/>
      <c r="C26" s="107"/>
      <c r="D26" s="92" t="s">
        <v>829</v>
      </c>
      <c r="E26" s="92" t="s">
        <v>828</v>
      </c>
      <c r="F26" s="92">
        <v>2</v>
      </c>
      <c r="G26" s="93"/>
      <c r="H26" s="92"/>
      <c r="I26" s="94"/>
    </row>
    <row r="27" spans="1:9" x14ac:dyDescent="0.15">
      <c r="A27" s="73">
        <v>14</v>
      </c>
      <c r="B27" s="109"/>
      <c r="C27" s="108" t="s">
        <v>833</v>
      </c>
      <c r="D27" s="92" t="s">
        <v>838</v>
      </c>
      <c r="E27" s="92" t="s">
        <v>818</v>
      </c>
      <c r="F27" s="92">
        <v>1</v>
      </c>
      <c r="G27" s="93"/>
      <c r="H27" s="92"/>
      <c r="I27" s="92"/>
    </row>
    <row r="28" spans="1:9" x14ac:dyDescent="0.15">
      <c r="A28" s="73">
        <v>15</v>
      </c>
      <c r="B28" s="109"/>
      <c r="C28" s="109"/>
      <c r="D28" s="92" t="s">
        <v>842</v>
      </c>
      <c r="E28" s="92" t="s">
        <v>839</v>
      </c>
      <c r="F28" s="92">
        <v>2</v>
      </c>
      <c r="G28" s="93"/>
      <c r="H28" s="92"/>
      <c r="I28" s="92" t="s">
        <v>931</v>
      </c>
    </row>
    <row r="29" spans="1:9" x14ac:dyDescent="0.15">
      <c r="A29" s="73">
        <v>16</v>
      </c>
      <c r="B29" s="109"/>
      <c r="C29" s="109"/>
      <c r="D29" s="92" t="s">
        <v>840</v>
      </c>
      <c r="E29" s="92" t="s">
        <v>844</v>
      </c>
      <c r="F29" s="92">
        <v>2</v>
      </c>
      <c r="G29" s="93"/>
      <c r="H29" s="92"/>
      <c r="I29" s="92" t="s">
        <v>940</v>
      </c>
    </row>
    <row r="30" spans="1:9" x14ac:dyDescent="0.15">
      <c r="A30" s="73">
        <v>17</v>
      </c>
      <c r="B30" s="109"/>
      <c r="C30" s="109"/>
      <c r="D30" s="92" t="s">
        <v>841</v>
      </c>
      <c r="E30" s="92" t="s">
        <v>844</v>
      </c>
      <c r="F30" s="92">
        <v>2</v>
      </c>
      <c r="G30" s="93"/>
      <c r="H30" s="92"/>
      <c r="I30" s="92" t="s">
        <v>932</v>
      </c>
    </row>
    <row r="31" spans="1:9" x14ac:dyDescent="0.15">
      <c r="A31" s="73">
        <v>18</v>
      </c>
      <c r="B31" s="109"/>
      <c r="C31" s="109"/>
      <c r="D31" s="92" t="s">
        <v>843</v>
      </c>
      <c r="E31" s="92" t="s">
        <v>844</v>
      </c>
      <c r="F31" s="92">
        <v>2</v>
      </c>
      <c r="G31" s="93"/>
      <c r="H31" s="92"/>
      <c r="I31" s="92" t="s">
        <v>932</v>
      </c>
    </row>
    <row r="32" spans="1:9" ht="22.5" x14ac:dyDescent="0.15">
      <c r="A32" s="73">
        <v>19</v>
      </c>
      <c r="B32" s="109"/>
      <c r="C32" s="109"/>
      <c r="D32" s="92" t="s">
        <v>933</v>
      </c>
      <c r="E32" s="92" t="s">
        <v>934</v>
      </c>
      <c r="F32" s="92">
        <v>1</v>
      </c>
      <c r="G32" s="93"/>
      <c r="H32" s="92"/>
      <c r="I32" s="92" t="s">
        <v>935</v>
      </c>
    </row>
    <row r="33" spans="1:9" x14ac:dyDescent="0.15">
      <c r="A33" s="73">
        <v>20</v>
      </c>
      <c r="B33" s="109"/>
      <c r="C33" s="110"/>
      <c r="D33" s="92"/>
      <c r="E33" s="92"/>
      <c r="F33" s="92"/>
      <c r="G33" s="93"/>
      <c r="H33" s="92"/>
      <c r="I33" s="94"/>
    </row>
    <row r="34" spans="1:9" x14ac:dyDescent="0.15">
      <c r="A34" s="73">
        <v>14</v>
      </c>
      <c r="B34" s="109"/>
      <c r="C34" s="108" t="s">
        <v>834</v>
      </c>
      <c r="D34" s="92" t="s">
        <v>845</v>
      </c>
      <c r="E34" s="92" t="s">
        <v>846</v>
      </c>
      <c r="F34" s="92">
        <v>1</v>
      </c>
      <c r="G34" s="93"/>
      <c r="H34" s="92"/>
      <c r="I34" s="105" t="s">
        <v>914</v>
      </c>
    </row>
    <row r="35" spans="1:9" x14ac:dyDescent="0.15">
      <c r="A35" s="73">
        <v>15</v>
      </c>
      <c r="B35" s="109"/>
      <c r="C35" s="109"/>
      <c r="D35" s="92" t="s">
        <v>847</v>
      </c>
      <c r="E35" s="92" t="s">
        <v>852</v>
      </c>
      <c r="F35" s="92">
        <v>1</v>
      </c>
      <c r="G35" s="93"/>
      <c r="H35" s="92"/>
      <c r="I35" s="92" t="s">
        <v>935</v>
      </c>
    </row>
    <row r="36" spans="1:9" x14ac:dyDescent="0.15">
      <c r="A36" s="73">
        <v>16</v>
      </c>
      <c r="B36" s="109"/>
      <c r="C36" s="109"/>
      <c r="D36" s="92" t="s">
        <v>848</v>
      </c>
      <c r="E36" s="92" t="s">
        <v>852</v>
      </c>
      <c r="F36" s="92">
        <v>1</v>
      </c>
      <c r="G36" s="93"/>
      <c r="H36" s="92"/>
      <c r="I36" s="92" t="s">
        <v>932</v>
      </c>
    </row>
    <row r="37" spans="1:9" x14ac:dyDescent="0.15">
      <c r="A37" s="73">
        <v>17</v>
      </c>
      <c r="B37" s="109"/>
      <c r="C37" s="109"/>
      <c r="D37" s="96" t="s">
        <v>851</v>
      </c>
      <c r="E37" s="92" t="s">
        <v>852</v>
      </c>
      <c r="F37" s="92">
        <v>1</v>
      </c>
      <c r="G37" s="93"/>
      <c r="H37" s="92"/>
      <c r="I37" s="92" t="s">
        <v>932</v>
      </c>
    </row>
    <row r="38" spans="1:9" x14ac:dyDescent="0.15">
      <c r="A38" s="73">
        <v>18</v>
      </c>
      <c r="B38" s="109"/>
      <c r="C38" s="109"/>
      <c r="D38" s="92" t="s">
        <v>853</v>
      </c>
      <c r="E38" s="92" t="s">
        <v>852</v>
      </c>
      <c r="F38" s="92">
        <v>1</v>
      </c>
      <c r="G38" s="93"/>
      <c r="H38" s="92"/>
      <c r="I38" s="92" t="s">
        <v>936</v>
      </c>
    </row>
    <row r="39" spans="1:9" x14ac:dyDescent="0.15">
      <c r="A39" s="73">
        <v>19</v>
      </c>
      <c r="B39" s="109"/>
      <c r="C39" s="109"/>
      <c r="D39" s="92" t="s">
        <v>854</v>
      </c>
      <c r="E39" s="92" t="s">
        <v>852</v>
      </c>
      <c r="F39" s="92">
        <v>1</v>
      </c>
      <c r="G39" s="93"/>
      <c r="H39" s="92"/>
      <c r="I39" s="92"/>
    </row>
    <row r="40" spans="1:9" x14ac:dyDescent="0.15">
      <c r="A40" s="73"/>
      <c r="B40" s="109"/>
      <c r="C40" s="109"/>
      <c r="D40" s="92" t="s">
        <v>855</v>
      </c>
      <c r="E40" s="92" t="s">
        <v>852</v>
      </c>
      <c r="F40" s="92">
        <v>1</v>
      </c>
      <c r="G40" s="93"/>
      <c r="H40" s="92"/>
      <c r="I40" s="92"/>
    </row>
    <row r="41" spans="1:9" x14ac:dyDescent="0.15">
      <c r="A41" s="73"/>
      <c r="B41" s="109"/>
      <c r="C41" s="109"/>
      <c r="D41" s="92" t="s">
        <v>856</v>
      </c>
      <c r="E41" s="92" t="s">
        <v>852</v>
      </c>
      <c r="F41" s="92">
        <v>1</v>
      </c>
      <c r="G41" s="93"/>
      <c r="H41" s="92"/>
      <c r="I41" s="92" t="s">
        <v>932</v>
      </c>
    </row>
    <row r="42" spans="1:9" x14ac:dyDescent="0.15">
      <c r="A42" s="73"/>
      <c r="B42" s="109"/>
      <c r="C42" s="109"/>
      <c r="D42" s="92" t="s">
        <v>865</v>
      </c>
      <c r="E42" s="92" t="s">
        <v>864</v>
      </c>
      <c r="F42" s="92">
        <v>1</v>
      </c>
      <c r="G42" s="93"/>
      <c r="H42" s="92"/>
      <c r="I42" s="92" t="s">
        <v>941</v>
      </c>
    </row>
    <row r="43" spans="1:9" x14ac:dyDescent="0.15">
      <c r="A43" s="73"/>
      <c r="B43" s="109"/>
      <c r="C43" s="109"/>
      <c r="D43" s="92" t="s">
        <v>866</v>
      </c>
      <c r="E43" s="92" t="s">
        <v>867</v>
      </c>
      <c r="F43" s="92">
        <v>1</v>
      </c>
      <c r="G43" s="93"/>
      <c r="H43" s="92"/>
      <c r="I43" s="92" t="s">
        <v>937</v>
      </c>
    </row>
    <row r="44" spans="1:9" x14ac:dyDescent="0.15">
      <c r="A44" s="73"/>
      <c r="B44" s="109"/>
      <c r="C44" s="109"/>
      <c r="D44" s="92" t="s">
        <v>903</v>
      </c>
      <c r="E44" s="92" t="s">
        <v>868</v>
      </c>
      <c r="F44" s="92">
        <v>1</v>
      </c>
      <c r="G44" s="93"/>
      <c r="H44" s="92"/>
      <c r="I44" s="101" t="s">
        <v>938</v>
      </c>
    </row>
    <row r="45" spans="1:9" x14ac:dyDescent="0.15">
      <c r="A45" s="73"/>
      <c r="B45" s="109"/>
      <c r="C45" s="109"/>
      <c r="D45" s="92" t="s">
        <v>869</v>
      </c>
      <c r="E45" s="92" t="s">
        <v>870</v>
      </c>
      <c r="F45" s="92">
        <v>1</v>
      </c>
      <c r="G45" s="93"/>
      <c r="H45" s="92"/>
      <c r="I45" s="92" t="s">
        <v>932</v>
      </c>
    </row>
    <row r="46" spans="1:9" x14ac:dyDescent="0.15">
      <c r="A46" s="73"/>
      <c r="B46" s="109"/>
      <c r="C46" s="109"/>
      <c r="D46" s="92" t="s">
        <v>871</v>
      </c>
      <c r="E46" s="92" t="s">
        <v>872</v>
      </c>
      <c r="F46" s="92">
        <v>1</v>
      </c>
      <c r="G46" s="93"/>
      <c r="H46" s="92"/>
      <c r="I46" s="92"/>
    </row>
    <row r="47" spans="1:9" x14ac:dyDescent="0.15">
      <c r="A47" s="73"/>
      <c r="B47" s="109"/>
      <c r="C47" s="109"/>
      <c r="D47" s="92" t="s">
        <v>873</v>
      </c>
      <c r="E47" s="92" t="s">
        <v>874</v>
      </c>
      <c r="F47" s="92">
        <v>1</v>
      </c>
      <c r="G47" s="93"/>
      <c r="H47" s="92"/>
      <c r="I47" s="92"/>
    </row>
    <row r="48" spans="1:9" x14ac:dyDescent="0.15">
      <c r="A48" s="73">
        <v>20</v>
      </c>
      <c r="B48" s="109"/>
      <c r="C48" s="110"/>
      <c r="D48" s="92" t="s">
        <v>858</v>
      </c>
      <c r="E48" s="92" t="s">
        <v>852</v>
      </c>
      <c r="F48" s="92">
        <v>2</v>
      </c>
      <c r="G48" s="93"/>
      <c r="H48" s="92"/>
      <c r="I48" s="94"/>
    </row>
    <row r="49" spans="1:9" x14ac:dyDescent="0.15">
      <c r="A49" s="73">
        <v>14</v>
      </c>
      <c r="B49" s="109"/>
      <c r="C49" s="108" t="s">
        <v>835</v>
      </c>
      <c r="D49" s="92" t="s">
        <v>859</v>
      </c>
      <c r="E49" s="92" t="s">
        <v>860</v>
      </c>
      <c r="F49" s="92">
        <v>1</v>
      </c>
      <c r="G49" s="93"/>
      <c r="H49" s="92"/>
      <c r="I49" s="92"/>
    </row>
    <row r="50" spans="1:9" x14ac:dyDescent="0.15">
      <c r="A50" s="73">
        <v>15</v>
      </c>
      <c r="B50" s="109"/>
      <c r="C50" s="109"/>
      <c r="D50" s="92" t="s">
        <v>861</v>
      </c>
      <c r="E50" s="92" t="s">
        <v>862</v>
      </c>
      <c r="F50" s="92">
        <v>1</v>
      </c>
      <c r="G50" s="93"/>
      <c r="H50" s="92"/>
      <c r="I50" s="92" t="s">
        <v>942</v>
      </c>
    </row>
    <row r="51" spans="1:9" x14ac:dyDescent="0.15">
      <c r="A51" s="73">
        <v>16</v>
      </c>
      <c r="B51" s="109"/>
      <c r="C51" s="109"/>
      <c r="D51" s="92" t="s">
        <v>883</v>
      </c>
      <c r="E51" s="92"/>
      <c r="F51" s="92">
        <v>1</v>
      </c>
      <c r="G51" s="93"/>
      <c r="H51" s="92"/>
      <c r="I51" s="92"/>
    </row>
    <row r="52" spans="1:9" x14ac:dyDescent="0.15">
      <c r="A52" s="73">
        <v>17</v>
      </c>
      <c r="B52" s="109"/>
      <c r="C52" s="109"/>
      <c r="D52" s="92" t="s">
        <v>884</v>
      </c>
      <c r="E52" s="92"/>
      <c r="F52" s="92">
        <v>2</v>
      </c>
      <c r="G52" s="93"/>
      <c r="H52" s="92"/>
      <c r="I52" s="92"/>
    </row>
    <row r="53" spans="1:9" x14ac:dyDescent="0.15">
      <c r="A53" s="73">
        <v>18</v>
      </c>
      <c r="B53" s="109"/>
      <c r="C53" s="109"/>
      <c r="D53" s="92" t="s">
        <v>885</v>
      </c>
      <c r="E53" s="92"/>
      <c r="F53" s="92">
        <v>2</v>
      </c>
      <c r="G53" s="93"/>
      <c r="H53" s="92"/>
      <c r="I53" s="92"/>
    </row>
    <row r="54" spans="1:9" x14ac:dyDescent="0.15">
      <c r="A54" s="73">
        <v>19</v>
      </c>
      <c r="B54" s="109"/>
      <c r="C54" s="109"/>
      <c r="D54" s="92"/>
      <c r="E54" s="92"/>
      <c r="F54" s="92"/>
      <c r="G54" s="93"/>
      <c r="H54" s="92"/>
      <c r="I54" s="92"/>
    </row>
    <row r="55" spans="1:9" x14ac:dyDescent="0.15">
      <c r="A55" s="73">
        <v>20</v>
      </c>
      <c r="B55" s="109"/>
      <c r="C55" s="110"/>
      <c r="D55" s="92"/>
      <c r="E55" s="92"/>
      <c r="F55" s="92"/>
      <c r="G55" s="93"/>
      <c r="H55" s="92"/>
      <c r="I55" s="94"/>
    </row>
    <row r="56" spans="1:9" x14ac:dyDescent="0.15">
      <c r="A56" s="73">
        <v>14</v>
      </c>
      <c r="B56" s="109"/>
      <c r="C56" s="108" t="s">
        <v>836</v>
      </c>
      <c r="D56" s="92" t="s">
        <v>820</v>
      </c>
      <c r="E56" s="92"/>
      <c r="F56" s="92">
        <v>1</v>
      </c>
      <c r="G56" s="93"/>
      <c r="H56" s="92"/>
      <c r="I56" s="92" t="s">
        <v>942</v>
      </c>
    </row>
    <row r="57" spans="1:9" x14ac:dyDescent="0.15">
      <c r="A57" s="73">
        <v>15</v>
      </c>
      <c r="B57" s="109"/>
      <c r="C57" s="109"/>
      <c r="D57" s="92" t="s">
        <v>880</v>
      </c>
      <c r="E57" s="92"/>
      <c r="F57" s="92">
        <v>1</v>
      </c>
      <c r="G57" s="93"/>
      <c r="H57" s="92"/>
      <c r="I57" s="92"/>
    </row>
    <row r="58" spans="1:9" x14ac:dyDescent="0.15">
      <c r="A58" s="73">
        <v>16</v>
      </c>
      <c r="B58" s="109"/>
      <c r="C58" s="109"/>
      <c r="D58" s="92" t="s">
        <v>881</v>
      </c>
      <c r="E58" s="92"/>
      <c r="F58" s="92">
        <v>2</v>
      </c>
      <c r="G58" s="93"/>
      <c r="H58" s="92"/>
      <c r="I58" s="92"/>
    </row>
    <row r="59" spans="1:9" x14ac:dyDescent="0.15">
      <c r="A59" s="73">
        <v>17</v>
      </c>
      <c r="B59" s="109"/>
      <c r="C59" s="109"/>
      <c r="D59" s="92" t="s">
        <v>882</v>
      </c>
      <c r="E59" s="92"/>
      <c r="F59" s="92">
        <v>1</v>
      </c>
      <c r="G59" s="93"/>
      <c r="H59" s="92"/>
      <c r="I59" s="92"/>
    </row>
    <row r="60" spans="1:9" x14ac:dyDescent="0.15">
      <c r="A60" s="73">
        <v>18</v>
      </c>
      <c r="B60" s="109"/>
      <c r="C60" s="109"/>
      <c r="D60" s="92" t="s">
        <v>857</v>
      </c>
      <c r="E60" s="92"/>
      <c r="F60" s="92">
        <v>2</v>
      </c>
      <c r="G60" s="93"/>
      <c r="H60" s="92"/>
      <c r="I60" s="92"/>
    </row>
    <row r="61" spans="1:9" x14ac:dyDescent="0.15">
      <c r="A61" s="73">
        <v>19</v>
      </c>
      <c r="B61" s="109"/>
      <c r="C61" s="109"/>
      <c r="D61" s="92"/>
      <c r="E61" s="92"/>
      <c r="F61" s="92"/>
      <c r="G61" s="93"/>
      <c r="H61" s="92"/>
      <c r="I61" s="92"/>
    </row>
    <row r="62" spans="1:9" x14ac:dyDescent="0.15">
      <c r="A62" s="73">
        <v>20</v>
      </c>
      <c r="B62" s="109"/>
      <c r="C62" s="110"/>
      <c r="D62" s="92"/>
      <c r="E62" s="92"/>
      <c r="F62" s="92"/>
      <c r="G62" s="93"/>
      <c r="H62" s="92"/>
      <c r="I62" s="94"/>
    </row>
    <row r="63" spans="1:9" x14ac:dyDescent="0.15">
      <c r="A63" s="73">
        <v>14</v>
      </c>
      <c r="B63" s="109"/>
      <c r="C63" s="108" t="s">
        <v>837</v>
      </c>
      <c r="D63" s="92" t="s">
        <v>879</v>
      </c>
      <c r="E63" s="92"/>
      <c r="F63" s="92">
        <v>1</v>
      </c>
      <c r="G63" s="93"/>
      <c r="H63" s="92"/>
      <c r="I63" s="102" t="s">
        <v>939</v>
      </c>
    </row>
    <row r="64" spans="1:9" x14ac:dyDescent="0.15">
      <c r="A64" s="73">
        <v>15</v>
      </c>
      <c r="B64" s="109"/>
      <c r="C64" s="109"/>
      <c r="D64" s="92" t="s">
        <v>886</v>
      </c>
      <c r="E64" s="92"/>
      <c r="F64" s="92">
        <v>1</v>
      </c>
      <c r="G64" s="93"/>
      <c r="H64" s="92"/>
      <c r="I64" s="92"/>
    </row>
    <row r="65" spans="1:9" x14ac:dyDescent="0.15">
      <c r="A65" s="73">
        <v>16</v>
      </c>
      <c r="B65" s="109"/>
      <c r="C65" s="109"/>
      <c r="D65" s="92"/>
      <c r="E65" s="92"/>
      <c r="F65" s="92"/>
      <c r="G65" s="93"/>
      <c r="H65" s="92"/>
      <c r="I65" s="92"/>
    </row>
    <row r="66" spans="1:9" x14ac:dyDescent="0.15">
      <c r="A66" s="73">
        <v>17</v>
      </c>
      <c r="B66" s="109"/>
      <c r="C66" s="109"/>
      <c r="D66" s="92"/>
      <c r="E66" s="92"/>
      <c r="F66" s="92"/>
      <c r="G66" s="93"/>
      <c r="H66" s="92"/>
      <c r="I66" s="92"/>
    </row>
    <row r="67" spans="1:9" x14ac:dyDescent="0.15">
      <c r="A67" s="73">
        <v>18</v>
      </c>
      <c r="B67" s="109"/>
      <c r="C67" s="109"/>
      <c r="D67" s="92"/>
      <c r="E67" s="92"/>
      <c r="F67" s="92"/>
      <c r="G67" s="93"/>
      <c r="H67" s="92"/>
      <c r="I67" s="92"/>
    </row>
    <row r="68" spans="1:9" x14ac:dyDescent="0.15">
      <c r="A68" s="73">
        <v>19</v>
      </c>
      <c r="B68" s="109"/>
      <c r="C68" s="109"/>
      <c r="D68" s="92"/>
      <c r="E68" s="92"/>
      <c r="F68" s="92"/>
      <c r="G68" s="93"/>
      <c r="H68" s="92"/>
      <c r="I68" s="92"/>
    </row>
    <row r="69" spans="1:9" x14ac:dyDescent="0.15">
      <c r="A69" s="73">
        <v>20</v>
      </c>
      <c r="B69" s="109"/>
      <c r="C69" s="110"/>
      <c r="D69" s="92"/>
      <c r="E69" s="92"/>
      <c r="F69" s="92"/>
      <c r="G69" s="93"/>
      <c r="H69" s="92"/>
      <c r="I69" s="94"/>
    </row>
    <row r="70" spans="1:9" x14ac:dyDescent="0.15">
      <c r="A70" s="73">
        <v>30</v>
      </c>
      <c r="B70" s="110"/>
      <c r="C70" s="72"/>
      <c r="D70" s="114" t="s">
        <v>887</v>
      </c>
      <c r="E70" s="115"/>
      <c r="F70" s="98">
        <f>SUM(F2:F69)</f>
        <v>69</v>
      </c>
      <c r="G70" s="98"/>
      <c r="H70" s="99"/>
      <c r="I70" s="66"/>
    </row>
  </sheetData>
  <mergeCells count="10">
    <mergeCell ref="D70:E70"/>
    <mergeCell ref="B8:B70"/>
    <mergeCell ref="C8:C20"/>
    <mergeCell ref="C21:C26"/>
    <mergeCell ref="C27:C33"/>
    <mergeCell ref="C2:C7"/>
    <mergeCell ref="C34:C48"/>
    <mergeCell ref="C49:C55"/>
    <mergeCell ref="C56:C62"/>
    <mergeCell ref="C63:C69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房子装修预算</vt:lpstr>
      <vt:lpstr>房子装修决算</vt:lpstr>
      <vt:lpstr>装修费用分析</vt:lpstr>
      <vt:lpstr>AD</vt:lpstr>
      <vt:lpstr>支出总日志</vt:lpstr>
      <vt:lpstr>支出日志参考</vt:lpstr>
      <vt:lpstr>插座</vt:lpstr>
      <vt:lpstr>房子装修预算!Print_Titles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肚皮虫虫</dc:creator>
  <cp:keywords/>
  <dc:description/>
  <cp:lastModifiedBy>Li ChenGuang</cp:lastModifiedBy>
  <cp:revision>1</cp:revision>
  <cp:lastPrinted>2018-02-21T05:11:22Z</cp:lastPrinted>
  <dcterms:created xsi:type="dcterms:W3CDTF">2009-01-05T06:38:18Z</dcterms:created>
  <dcterms:modified xsi:type="dcterms:W3CDTF">2018-02-21T05:30:29Z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