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75" windowHeight="7860"/>
  </bookViews>
  <sheets>
    <sheet name="主材预算（暂定）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7" i="1"/>
  <c r="K128"/>
  <c r="K129"/>
  <c r="K136"/>
  <c r="K135"/>
  <c r="K134"/>
  <c r="K133"/>
  <c r="K120"/>
  <c r="K119"/>
  <c r="K117"/>
  <c r="K89"/>
  <c r="K96"/>
  <c r="K99"/>
  <c r="K72"/>
  <c r="K79"/>
  <c r="K45"/>
  <c r="K12"/>
  <c r="K37"/>
  <c r="K159"/>
  <c r="K158"/>
  <c r="K157"/>
  <c r="K160"/>
  <c r="K156"/>
  <c r="K155"/>
  <c r="K154"/>
  <c r="K153"/>
  <c r="K152"/>
  <c r="K151"/>
  <c r="K116"/>
  <c r="K141"/>
  <c r="K145"/>
  <c r="K146"/>
  <c r="K80"/>
  <c r="K71"/>
  <c r="K73"/>
  <c r="K78"/>
  <c r="K77"/>
  <c r="K76"/>
  <c r="K75"/>
  <c r="K90"/>
  <c r="K88"/>
  <c r="K92"/>
  <c r="K93"/>
  <c r="K94"/>
  <c r="K95"/>
  <c r="K97"/>
  <c r="K98"/>
  <c r="K100"/>
  <c r="K70"/>
  <c r="K69"/>
  <c r="K68"/>
  <c r="K67"/>
  <c r="K57"/>
  <c r="K56"/>
  <c r="K52"/>
  <c r="K53" s="1"/>
  <c r="K48"/>
  <c r="K47"/>
  <c r="K46"/>
  <c r="K44"/>
  <c r="K43"/>
  <c r="K14"/>
  <c r="K13"/>
  <c r="K11"/>
  <c r="K10"/>
  <c r="K8"/>
  <c r="K5"/>
  <c r="K6"/>
  <c r="K7"/>
  <c r="K9"/>
  <c r="K16"/>
  <c r="K17"/>
  <c r="K18"/>
  <c r="K19"/>
  <c r="K20"/>
  <c r="K21"/>
  <c r="K25"/>
  <c r="K26" s="1"/>
  <c r="K30"/>
  <c r="K31"/>
  <c r="K32"/>
  <c r="K33"/>
  <c r="K34"/>
  <c r="K35"/>
  <c r="K36"/>
  <c r="K41"/>
  <c r="K42"/>
  <c r="K63"/>
  <c r="K64" s="1"/>
  <c r="K91"/>
  <c r="K101"/>
  <c r="K106"/>
  <c r="K107"/>
  <c r="K108"/>
  <c r="K112"/>
  <c r="K113" s="1"/>
  <c r="K118"/>
  <c r="K124"/>
  <c r="K125"/>
  <c r="K126"/>
  <c r="K137"/>
  <c r="K142"/>
  <c r="K143"/>
  <c r="K144"/>
  <c r="K147"/>
  <c r="K74" l="1"/>
  <c r="K38"/>
  <c r="K81"/>
  <c r="K82" s="1"/>
  <c r="K121"/>
  <c r="K161"/>
  <c r="K102"/>
  <c r="K103" s="1"/>
  <c r="K22"/>
  <c r="K138"/>
  <c r="K130"/>
  <c r="K148"/>
  <c r="K49"/>
  <c r="K109"/>
  <c r="K15"/>
  <c r="K23" l="1"/>
  <c r="K27" s="1"/>
  <c r="K162" s="1"/>
</calcChain>
</file>

<file path=xl/sharedStrings.xml><?xml version="1.0" encoding="utf-8"?>
<sst xmlns="http://schemas.openxmlformats.org/spreadsheetml/2006/main" count="711" uniqueCount="293">
  <si>
    <t>主材采购明细表</t>
  </si>
  <si>
    <t>一</t>
  </si>
  <si>
    <t>瓷砖</t>
  </si>
  <si>
    <t>选项</t>
  </si>
  <si>
    <t>编号</t>
  </si>
  <si>
    <t>区域</t>
  </si>
  <si>
    <t>位置</t>
  </si>
  <si>
    <t>品牌</t>
  </si>
  <si>
    <t>型号</t>
  </si>
  <si>
    <t>规格(MM)</t>
  </si>
  <si>
    <t>单位</t>
  </si>
  <si>
    <t>数量</t>
  </si>
  <si>
    <t>价格（折后）</t>
  </si>
  <si>
    <t>折合价</t>
  </si>
  <si>
    <t>备注</t>
  </si>
  <si>
    <t>｛1｝</t>
  </si>
  <si>
    <t>D-1</t>
  </si>
  <si>
    <t>门厅</t>
  </si>
  <si>
    <t>地砖</t>
  </si>
  <si>
    <t>平米</t>
  </si>
  <si>
    <t>D-2</t>
  </si>
  <si>
    <t>餐厅</t>
  </si>
  <si>
    <t>D-3</t>
  </si>
  <si>
    <t>客厅</t>
  </si>
  <si>
    <t>小计</t>
  </si>
  <si>
    <t>厨房</t>
  </si>
  <si>
    <t>墙砖</t>
  </si>
  <si>
    <t>卫生间</t>
  </si>
  <si>
    <t>300*300</t>
  </si>
  <si>
    <t>上墙砖</t>
  </si>
  <si>
    <t>300*450</t>
  </si>
  <si>
    <t>花片</t>
  </si>
  <si>
    <t>组/片</t>
  </si>
  <si>
    <t>300*600</t>
  </si>
  <si>
    <t>加工费</t>
  </si>
  <si>
    <t>J-1</t>
  </si>
  <si>
    <t>项</t>
  </si>
  <si>
    <t>砖</t>
  </si>
  <si>
    <t>总计</t>
  </si>
  <si>
    <t>洁具</t>
  </si>
  <si>
    <t xml:space="preserve">卫生间 </t>
  </si>
  <si>
    <t>浴室柜</t>
  </si>
  <si>
    <t>延米</t>
  </si>
  <si>
    <t>简欧，定制，橡木，需按实际测尺计算，此价格为预估</t>
  </si>
  <si>
    <t>J-2</t>
  </si>
  <si>
    <t>浴室柜龙头</t>
  </si>
  <si>
    <t>个</t>
  </si>
  <si>
    <t>金属色</t>
  </si>
  <si>
    <t>J-3</t>
  </si>
  <si>
    <t>浴室柜五金</t>
  </si>
  <si>
    <t>套</t>
  </si>
  <si>
    <t>上水管2个，八字阀2个，塑料下水管1根</t>
  </si>
  <si>
    <t>J-4</t>
  </si>
  <si>
    <t>坐便器</t>
  </si>
  <si>
    <t>J-5</t>
  </si>
  <si>
    <t>座便器五金件</t>
  </si>
  <si>
    <t>J-6</t>
  </si>
  <si>
    <t>花洒</t>
  </si>
  <si>
    <t>A82971</t>
  </si>
  <si>
    <t>带下水口</t>
  </si>
  <si>
    <t>J-7</t>
  </si>
  <si>
    <t>含帘与不锈钢管，预估</t>
  </si>
  <si>
    <t>灯具</t>
  </si>
  <si>
    <t>规格</t>
  </si>
  <si>
    <t>预估，根据实际发生为准</t>
  </si>
  <si>
    <t>3.5寸</t>
  </si>
  <si>
    <t>盏</t>
  </si>
  <si>
    <t xml:space="preserve">LED筒灯 </t>
  </si>
  <si>
    <t>灯带</t>
  </si>
  <si>
    <t>米</t>
  </si>
  <si>
    <t>贴片灯带</t>
  </si>
  <si>
    <t>灯</t>
  </si>
  <si>
    <t>开关面板</t>
  </si>
  <si>
    <t>DL-1</t>
  </si>
  <si>
    <t>开关</t>
  </si>
  <si>
    <t>集成吊顶</t>
  </si>
  <si>
    <t>DD-1</t>
  </si>
  <si>
    <t>铝扣板吊顶</t>
  </si>
  <si>
    <t>0.5基材 滚涂漆层 140 广东</t>
  </si>
  <si>
    <t>DD-2</t>
  </si>
  <si>
    <t>0.48基材 广东</t>
  </si>
  <si>
    <t>卫生间、厨房灯具及浴霸</t>
  </si>
  <si>
    <t xml:space="preserve">LED灯 产地佛山 </t>
  </si>
  <si>
    <t>P-1</t>
  </si>
  <si>
    <t>排风+浴霸</t>
  </si>
  <si>
    <t xml:space="preserve">双头浴霸加排风 产地广东 </t>
  </si>
  <si>
    <t>石材</t>
  </si>
  <si>
    <t>SC-1</t>
  </si>
  <si>
    <t>人造石 预估 需根据最终测尺为准</t>
  </si>
  <si>
    <t>SC-2</t>
  </si>
  <si>
    <t>啡网纹，预估，需根据最终测尺为准</t>
  </si>
  <si>
    <t>M-1</t>
  </si>
  <si>
    <t>门</t>
  </si>
  <si>
    <t>实木复合</t>
  </si>
  <si>
    <t>堂</t>
  </si>
  <si>
    <t>杉木门芯，需根据最终测尺为准，不含五金</t>
  </si>
  <si>
    <t>M-2</t>
  </si>
  <si>
    <t>M-3</t>
  </si>
  <si>
    <t>C-1</t>
  </si>
  <si>
    <t>预估，需要实际测尺，哑口110元/延米。窗口100元/延米</t>
  </si>
  <si>
    <t>哑口</t>
  </si>
  <si>
    <t>门、哑口、窗口</t>
  </si>
  <si>
    <t>门锁、门吸、合页</t>
  </si>
  <si>
    <t>區域</t>
  </si>
  <si>
    <t>MS-1</t>
  </si>
  <si>
    <t>门锁</t>
  </si>
  <si>
    <t>把</t>
  </si>
  <si>
    <t>预估，根据最终方案确定</t>
  </si>
  <si>
    <t>MS-2</t>
  </si>
  <si>
    <t>合页</t>
  </si>
  <si>
    <t>副</t>
  </si>
  <si>
    <t>MS-3</t>
  </si>
  <si>
    <t>门吸</t>
  </si>
  <si>
    <t>踢脚线</t>
  </si>
  <si>
    <t>T-1</t>
  </si>
  <si>
    <t>预估米数，需根据最终测尺为准,高度：7.5CM，仿古开放漆</t>
  </si>
  <si>
    <t xml:space="preserve">壁纸 </t>
  </si>
  <si>
    <t>B-1</t>
  </si>
  <si>
    <t>预估价格 需根据最终方案为准</t>
  </si>
  <si>
    <t>橱柜</t>
  </si>
  <si>
    <t>单价（元）</t>
  </si>
  <si>
    <t>合计金额（元）</t>
  </si>
  <si>
    <t>地柜</t>
  </si>
  <si>
    <t>吊柜</t>
  </si>
  <si>
    <t>石英石台面</t>
  </si>
  <si>
    <t>菜盆</t>
  </si>
  <si>
    <t>露水河箱体，吸塑门板，需根据最终测尺为准</t>
  </si>
  <si>
    <t>十四</t>
  </si>
  <si>
    <t>石膏线</t>
  </si>
  <si>
    <t>S-1</t>
  </si>
  <si>
    <t>朗浮</t>
  </si>
  <si>
    <t>需最终选定线形后确定，此价格为预估</t>
  </si>
  <si>
    <t>S-2</t>
  </si>
  <si>
    <t>S-3</t>
  </si>
  <si>
    <t>辅料</t>
  </si>
  <si>
    <t>总款</t>
  </si>
  <si>
    <t>｛2｝</t>
    <phoneticPr fontId="14" type="noConversion"/>
  </si>
  <si>
    <t>｛1｝</t>
    <phoneticPr fontId="14" type="noConversion"/>
  </si>
  <si>
    <t>过道</t>
    <phoneticPr fontId="14" type="noConversion"/>
  </si>
  <si>
    <t>片</t>
    <phoneticPr fontId="14" type="noConversion"/>
  </si>
  <si>
    <t>加工费</t>
    <phoneticPr fontId="14" type="noConversion"/>
  </si>
  <si>
    <t>355*755</t>
    <phoneticPr fontId="14" type="noConversion"/>
  </si>
  <si>
    <t>D-5</t>
    <phoneticPr fontId="14" type="noConversion"/>
  </si>
  <si>
    <t>D-6</t>
    <phoneticPr fontId="14" type="noConversion"/>
  </si>
  <si>
    <t>拼花地砖</t>
    <phoneticPr fontId="14" type="noConversion"/>
  </si>
  <si>
    <t>平铺地砖</t>
    <phoneticPr fontId="14" type="noConversion"/>
  </si>
  <si>
    <t>斜铺地砖</t>
    <phoneticPr fontId="14" type="noConversion"/>
  </si>
  <si>
    <t>宽度为120</t>
    <phoneticPr fontId="14" type="noConversion"/>
  </si>
  <si>
    <r>
      <t>4</t>
    </r>
    <r>
      <rPr>
        <sz val="16"/>
        <rFont val="宋体"/>
        <family val="3"/>
        <charset val="134"/>
      </rPr>
      <t>50*450</t>
    </r>
    <phoneticPr fontId="14" type="noConversion"/>
  </si>
  <si>
    <t>延米</t>
    <phoneticPr fontId="14" type="noConversion"/>
  </si>
  <si>
    <t>450*450</t>
    <phoneticPr fontId="14" type="noConversion"/>
  </si>
  <si>
    <r>
      <t>6</t>
    </r>
    <r>
      <rPr>
        <sz val="16"/>
        <rFont val="宋体"/>
        <family val="3"/>
        <charset val="134"/>
      </rPr>
      <t>00*600</t>
    </r>
    <phoneticPr fontId="14" type="noConversion"/>
  </si>
  <si>
    <t>共计</t>
    <phoneticPr fontId="14" type="noConversion"/>
  </si>
  <si>
    <t>D-4</t>
    <phoneticPr fontId="14" type="noConversion"/>
  </si>
  <si>
    <t>门厅</t>
    <phoneticPr fontId="14" type="noConversion"/>
  </si>
  <si>
    <r>
      <t>D-</t>
    </r>
    <r>
      <rPr>
        <sz val="16"/>
        <rFont val="宋体"/>
        <family val="3"/>
        <charset val="134"/>
      </rPr>
      <t>9</t>
    </r>
    <phoneticPr fontId="14" type="noConversion"/>
  </si>
  <si>
    <t>D-7</t>
    <phoneticPr fontId="14" type="noConversion"/>
  </si>
  <si>
    <t>主卧</t>
    <phoneticPr fontId="14" type="noConversion"/>
  </si>
  <si>
    <t>男孩房</t>
    <phoneticPr fontId="14" type="noConversion"/>
  </si>
  <si>
    <t>波打线</t>
    <phoneticPr fontId="14" type="noConversion"/>
  </si>
  <si>
    <t>书房</t>
    <phoneticPr fontId="14" type="noConversion"/>
  </si>
  <si>
    <t>600*600</t>
    <phoneticPr fontId="14" type="noConversion"/>
  </si>
  <si>
    <t>平米</t>
    <phoneticPr fontId="14" type="noConversion"/>
  </si>
  <si>
    <t>AB-1282</t>
    <phoneticPr fontId="14" type="noConversion"/>
  </si>
  <si>
    <t>二</t>
    <phoneticPr fontId="14" type="noConversion"/>
  </si>
  <si>
    <t>次卧</t>
    <phoneticPr fontId="14" type="noConversion"/>
  </si>
  <si>
    <t>筒灯</t>
    <phoneticPr fontId="14" type="noConversion"/>
  </si>
  <si>
    <t>D-1</t>
    <phoneticPr fontId="14" type="noConversion"/>
  </si>
  <si>
    <r>
      <t>300*</t>
    </r>
    <r>
      <rPr>
        <sz val="16"/>
        <rFont val="宋体"/>
        <family val="3"/>
        <charset val="134"/>
      </rPr>
      <t>300</t>
    </r>
    <phoneticPr fontId="14" type="noConversion"/>
  </si>
  <si>
    <t>客厅</t>
    <phoneticPr fontId="14" type="noConversion"/>
  </si>
  <si>
    <t>餐厅</t>
    <phoneticPr fontId="14" type="noConversion"/>
  </si>
  <si>
    <t>卫生间</t>
    <phoneticPr fontId="14" type="noConversion"/>
  </si>
  <si>
    <t>厨房</t>
    <phoneticPr fontId="14" type="noConversion"/>
  </si>
  <si>
    <t>三</t>
    <phoneticPr fontId="14" type="noConversion"/>
  </si>
  <si>
    <t>四</t>
    <phoneticPr fontId="14" type="noConversion"/>
  </si>
  <si>
    <t>五</t>
    <phoneticPr fontId="14" type="noConversion"/>
  </si>
  <si>
    <t>集成吊顶（包含安装费）</t>
    <phoneticPr fontId="14" type="noConversion"/>
  </si>
  <si>
    <t>六</t>
    <phoneticPr fontId="14" type="noConversion"/>
  </si>
  <si>
    <t>需根据最终测尺为准，含普通玻璃</t>
    <phoneticPr fontId="14" type="noConversion"/>
  </si>
  <si>
    <t>杉木门芯，需根据最终测尺为准，不含五金</t>
    <phoneticPr fontId="14" type="noConversion"/>
  </si>
  <si>
    <r>
      <t>C-</t>
    </r>
    <r>
      <rPr>
        <sz val="16"/>
        <rFont val="宋体"/>
        <family val="3"/>
        <charset val="134"/>
      </rPr>
      <t>3</t>
    </r>
    <phoneticPr fontId="14" type="noConversion"/>
  </si>
  <si>
    <t>实木复合</t>
    <phoneticPr fontId="14" type="noConversion"/>
  </si>
  <si>
    <t>主卧</t>
    <phoneticPr fontId="14" type="noConversion"/>
  </si>
  <si>
    <t>窗口</t>
    <phoneticPr fontId="14" type="noConversion"/>
  </si>
  <si>
    <r>
      <t>C-</t>
    </r>
    <r>
      <rPr>
        <sz val="16"/>
        <rFont val="宋体"/>
        <family val="3"/>
        <charset val="134"/>
      </rPr>
      <t>2</t>
    </r>
    <phoneticPr fontId="14" type="noConversion"/>
  </si>
  <si>
    <t>C-4</t>
    <phoneticPr fontId="14" type="noConversion"/>
  </si>
  <si>
    <r>
      <t>C-</t>
    </r>
    <r>
      <rPr>
        <sz val="16"/>
        <rFont val="宋体"/>
        <family val="3"/>
        <charset val="134"/>
      </rPr>
      <t>5</t>
    </r>
    <phoneticPr fontId="14" type="noConversion"/>
  </si>
  <si>
    <r>
      <t>C-</t>
    </r>
    <r>
      <rPr>
        <sz val="16"/>
        <rFont val="宋体"/>
        <family val="3"/>
        <charset val="134"/>
      </rPr>
      <t>7</t>
    </r>
    <phoneticPr fontId="14" type="noConversion"/>
  </si>
  <si>
    <t>C-8</t>
    <phoneticPr fontId="14" type="noConversion"/>
  </si>
  <si>
    <t>门</t>
    <phoneticPr fontId="14" type="noConversion"/>
  </si>
  <si>
    <r>
      <t>M-</t>
    </r>
    <r>
      <rPr>
        <sz val="16"/>
        <rFont val="宋体"/>
        <family val="3"/>
        <charset val="134"/>
      </rPr>
      <t>4</t>
    </r>
    <phoneticPr fontId="14" type="noConversion"/>
  </si>
  <si>
    <t>M-5</t>
    <phoneticPr fontId="14" type="noConversion"/>
  </si>
  <si>
    <t>门 、哑口、窗口</t>
    <phoneticPr fontId="14" type="noConversion"/>
  </si>
  <si>
    <t>窗台石（实际尺寸以现场测量为准）</t>
    <phoneticPr fontId="14" type="noConversion"/>
  </si>
  <si>
    <t xml:space="preserve"> 过门石（实际尺寸以现场测量为准）</t>
    <phoneticPr fontId="14" type="noConversion"/>
  </si>
  <si>
    <r>
      <t>SC-</t>
    </r>
    <r>
      <rPr>
        <sz val="16"/>
        <rFont val="宋体"/>
        <family val="3"/>
        <charset val="134"/>
      </rPr>
      <t>3</t>
    </r>
    <phoneticPr fontId="14" type="noConversion"/>
  </si>
  <si>
    <r>
      <t>SC-</t>
    </r>
    <r>
      <rPr>
        <sz val="16"/>
        <rFont val="宋体"/>
        <family val="3"/>
        <charset val="134"/>
      </rPr>
      <t>4</t>
    </r>
    <phoneticPr fontId="14" type="noConversion"/>
  </si>
  <si>
    <r>
      <t>SC-</t>
    </r>
    <r>
      <rPr>
        <sz val="16"/>
        <rFont val="宋体"/>
        <family val="3"/>
        <charset val="134"/>
      </rPr>
      <t>5</t>
    </r>
    <phoneticPr fontId="14" type="noConversion"/>
  </si>
  <si>
    <r>
      <t>SC-</t>
    </r>
    <r>
      <rPr>
        <sz val="16"/>
        <rFont val="宋体"/>
        <family val="3"/>
        <charset val="134"/>
      </rPr>
      <t>6</t>
    </r>
    <phoneticPr fontId="14" type="noConversion"/>
  </si>
  <si>
    <r>
      <t>D-</t>
    </r>
    <r>
      <rPr>
        <sz val="16"/>
        <rFont val="宋体"/>
        <family val="3"/>
        <charset val="134"/>
      </rPr>
      <t>10</t>
    </r>
    <phoneticPr fontId="14" type="noConversion"/>
  </si>
  <si>
    <r>
      <t>D-</t>
    </r>
    <r>
      <rPr>
        <sz val="16"/>
        <rFont val="宋体"/>
        <family val="3"/>
        <charset val="134"/>
      </rPr>
      <t>11</t>
    </r>
    <phoneticPr fontId="14" type="noConversion"/>
  </si>
  <si>
    <r>
      <t>D-</t>
    </r>
    <r>
      <rPr>
        <sz val="16"/>
        <rFont val="宋体"/>
        <family val="3"/>
        <charset val="134"/>
      </rPr>
      <t>12</t>
    </r>
    <phoneticPr fontId="14" type="noConversion"/>
  </si>
  <si>
    <r>
      <t>D-1</t>
    </r>
    <r>
      <rPr>
        <sz val="16"/>
        <rFont val="宋体"/>
        <family val="3"/>
        <charset val="134"/>
      </rPr>
      <t>4</t>
    </r>
    <phoneticPr fontId="14" type="noConversion"/>
  </si>
  <si>
    <t>含龙头，下水，皂液器，</t>
    <phoneticPr fontId="14" type="noConversion"/>
  </si>
  <si>
    <r>
      <t>J-</t>
    </r>
    <r>
      <rPr>
        <sz val="16"/>
        <rFont val="宋体"/>
        <family val="3"/>
        <charset val="134"/>
      </rPr>
      <t>4</t>
    </r>
    <phoneticPr fontId="14" type="noConversion"/>
  </si>
  <si>
    <r>
      <t>J-</t>
    </r>
    <r>
      <rPr>
        <sz val="16"/>
        <rFont val="宋体"/>
        <family val="3"/>
        <charset val="134"/>
      </rPr>
      <t>5</t>
    </r>
    <phoneticPr fontId="14" type="noConversion"/>
  </si>
  <si>
    <r>
      <t>J-</t>
    </r>
    <r>
      <rPr>
        <sz val="16"/>
        <rFont val="宋体"/>
        <family val="3"/>
        <charset val="134"/>
      </rPr>
      <t>6</t>
    </r>
    <phoneticPr fontId="14" type="noConversion"/>
  </si>
  <si>
    <t>门厅造型柜</t>
    <phoneticPr fontId="14" type="noConversion"/>
  </si>
  <si>
    <t>J-1</t>
    <phoneticPr fontId="14" type="noConversion"/>
  </si>
  <si>
    <t>个</t>
    <phoneticPr fontId="14" type="noConversion"/>
  </si>
  <si>
    <r>
      <t>8</t>
    </r>
    <r>
      <rPr>
        <sz val="16"/>
        <rFont val="宋体"/>
        <family val="3"/>
        <charset val="134"/>
      </rPr>
      <t>0</t>
    </r>
    <r>
      <rPr>
        <sz val="16"/>
        <rFont val="宋体"/>
        <family val="3"/>
        <charset val="134"/>
      </rPr>
      <t>石膏线</t>
    </r>
    <phoneticPr fontId="14" type="noConversion"/>
  </si>
  <si>
    <t>石膏线</t>
    <phoneticPr fontId="14" type="noConversion"/>
  </si>
  <si>
    <r>
      <t>S-</t>
    </r>
    <r>
      <rPr>
        <sz val="16"/>
        <rFont val="宋体"/>
        <family val="3"/>
        <charset val="134"/>
      </rPr>
      <t>4</t>
    </r>
    <phoneticPr fontId="14" type="noConversion"/>
  </si>
  <si>
    <r>
      <t>S-</t>
    </r>
    <r>
      <rPr>
        <sz val="16"/>
        <rFont val="宋体"/>
        <family val="3"/>
        <charset val="134"/>
      </rPr>
      <t>5</t>
    </r>
    <phoneticPr fontId="14" type="noConversion"/>
  </si>
  <si>
    <r>
      <t>S-</t>
    </r>
    <r>
      <rPr>
        <sz val="16"/>
        <rFont val="宋体"/>
        <family val="3"/>
        <charset val="134"/>
      </rPr>
      <t>6</t>
    </r>
    <phoneticPr fontId="14" type="noConversion"/>
  </si>
  <si>
    <t>S-7</t>
    <phoneticPr fontId="14" type="noConversion"/>
  </si>
  <si>
    <t>位置</t>
    <phoneticPr fontId="14" type="noConversion"/>
  </si>
  <si>
    <t>七</t>
    <phoneticPr fontId="14" type="noConversion"/>
  </si>
  <si>
    <t>八</t>
    <phoneticPr fontId="14" type="noConversion"/>
  </si>
  <si>
    <t>九</t>
    <phoneticPr fontId="14" type="noConversion"/>
  </si>
  <si>
    <t>十</t>
    <phoneticPr fontId="14" type="noConversion"/>
  </si>
  <si>
    <t>十一</t>
    <phoneticPr fontId="14" type="noConversion"/>
  </si>
  <si>
    <t>十二</t>
    <phoneticPr fontId="14" type="noConversion"/>
  </si>
  <si>
    <t>十三</t>
    <phoneticPr fontId="14" type="noConversion"/>
  </si>
  <si>
    <t>罗马柱</t>
    <phoneticPr fontId="14" type="noConversion"/>
  </si>
  <si>
    <t>根</t>
    <phoneticPr fontId="14" type="noConversion"/>
  </si>
  <si>
    <t>石材收边线</t>
    <phoneticPr fontId="14" type="noConversion"/>
  </si>
  <si>
    <t>软包</t>
    <phoneticPr fontId="14" type="noConversion"/>
  </si>
  <si>
    <t>客厅背景墙</t>
    <phoneticPr fontId="14" type="noConversion"/>
  </si>
  <si>
    <t>石材</t>
    <phoneticPr fontId="14" type="noConversion"/>
  </si>
  <si>
    <t>沙发后背景</t>
    <phoneticPr fontId="14" type="noConversion"/>
  </si>
  <si>
    <t>木材收口线</t>
    <phoneticPr fontId="14" type="noConversion"/>
  </si>
  <si>
    <t>造型背景</t>
    <phoneticPr fontId="14" type="noConversion"/>
  </si>
  <si>
    <t>棱镜</t>
    <phoneticPr fontId="14" type="noConversion"/>
  </si>
  <si>
    <t>门厅隔断</t>
    <phoneticPr fontId="14" type="noConversion"/>
  </si>
  <si>
    <t>木质</t>
    <phoneticPr fontId="14" type="noConversion"/>
  </si>
  <si>
    <t>项</t>
    <phoneticPr fontId="14" type="noConversion"/>
  </si>
  <si>
    <t>餐厅后背景</t>
    <phoneticPr fontId="14" type="noConversion"/>
  </si>
  <si>
    <t>造型镜</t>
    <phoneticPr fontId="14" type="noConversion"/>
  </si>
  <si>
    <r>
      <t>S-</t>
    </r>
    <r>
      <rPr>
        <sz val="16"/>
        <rFont val="宋体"/>
        <family val="3"/>
        <charset val="134"/>
      </rPr>
      <t>7</t>
    </r>
    <phoneticPr fontId="14" type="noConversion"/>
  </si>
  <si>
    <t>S-8</t>
    <phoneticPr fontId="14" type="noConversion"/>
  </si>
  <si>
    <r>
      <t>S-</t>
    </r>
    <r>
      <rPr>
        <sz val="16"/>
        <rFont val="宋体"/>
        <family val="3"/>
        <charset val="134"/>
      </rPr>
      <t>9</t>
    </r>
    <phoneticPr fontId="14" type="noConversion"/>
  </si>
  <si>
    <t>J-8</t>
    <phoneticPr fontId="14" type="noConversion"/>
  </si>
  <si>
    <t>地漏</t>
    <phoneticPr fontId="14" type="noConversion"/>
  </si>
  <si>
    <t>挡水玻璃（含门）</t>
    <phoneticPr fontId="14" type="noConversion"/>
  </si>
  <si>
    <r>
      <t>D-</t>
    </r>
    <r>
      <rPr>
        <sz val="16"/>
        <rFont val="宋体"/>
        <family val="3"/>
        <charset val="134"/>
      </rPr>
      <t>2</t>
    </r>
    <phoneticPr fontId="14" type="noConversion"/>
  </si>
  <si>
    <t>卫生间</t>
    <phoneticPr fontId="14" type="noConversion"/>
  </si>
  <si>
    <r>
      <t>D-</t>
    </r>
    <r>
      <rPr>
        <sz val="16"/>
        <rFont val="宋体"/>
        <family val="3"/>
        <charset val="134"/>
      </rPr>
      <t>8</t>
    </r>
    <phoneticPr fontId="14" type="noConversion"/>
  </si>
  <si>
    <t>书房外阳台</t>
    <phoneticPr fontId="14" type="noConversion"/>
  </si>
  <si>
    <r>
      <t>D-</t>
    </r>
    <r>
      <rPr>
        <sz val="16"/>
        <rFont val="宋体"/>
        <family val="3"/>
        <charset val="134"/>
      </rPr>
      <t>13</t>
    </r>
    <phoneticPr fontId="14" type="noConversion"/>
  </si>
  <si>
    <r>
      <t>D-1</t>
    </r>
    <r>
      <rPr>
        <sz val="16"/>
        <rFont val="宋体"/>
        <family val="3"/>
        <charset val="134"/>
      </rPr>
      <t>5</t>
    </r>
    <phoneticPr fontId="14" type="noConversion"/>
  </si>
  <si>
    <t>D-4</t>
    <phoneticPr fontId="14" type="noConversion"/>
  </si>
  <si>
    <t>D-5</t>
    <phoneticPr fontId="14" type="noConversion"/>
  </si>
  <si>
    <t>D-6</t>
    <phoneticPr fontId="14" type="noConversion"/>
  </si>
  <si>
    <r>
      <t>D-</t>
    </r>
    <r>
      <rPr>
        <sz val="16"/>
        <rFont val="宋体"/>
        <family val="3"/>
        <charset val="134"/>
      </rPr>
      <t>7</t>
    </r>
    <phoneticPr fontId="14" type="noConversion"/>
  </si>
  <si>
    <t>餐厅外阳台</t>
    <phoneticPr fontId="14" type="noConversion"/>
  </si>
  <si>
    <r>
      <t>SC-</t>
    </r>
    <r>
      <rPr>
        <sz val="16"/>
        <rFont val="宋体"/>
        <family val="3"/>
        <charset val="134"/>
      </rPr>
      <t>7</t>
    </r>
    <phoneticPr fontId="14" type="noConversion"/>
  </si>
  <si>
    <r>
      <t>SC-</t>
    </r>
    <r>
      <rPr>
        <sz val="16"/>
        <rFont val="宋体"/>
        <family val="3"/>
        <charset val="134"/>
      </rPr>
      <t>8</t>
    </r>
    <phoneticPr fontId="14" type="noConversion"/>
  </si>
  <si>
    <r>
      <t>SC-</t>
    </r>
    <r>
      <rPr>
        <sz val="16"/>
        <rFont val="宋体"/>
        <family val="3"/>
        <charset val="134"/>
      </rPr>
      <t>9</t>
    </r>
    <phoneticPr fontId="14" type="noConversion"/>
  </si>
  <si>
    <r>
      <t>SC-</t>
    </r>
    <r>
      <rPr>
        <sz val="16"/>
        <rFont val="宋体"/>
        <family val="3"/>
        <charset val="134"/>
      </rPr>
      <t>10</t>
    </r>
    <phoneticPr fontId="14" type="noConversion"/>
  </si>
  <si>
    <r>
      <t>SC-1</t>
    </r>
    <r>
      <rPr>
        <sz val="16"/>
        <rFont val="宋体"/>
        <family val="3"/>
        <charset val="134"/>
      </rPr>
      <t>1</t>
    </r>
    <phoneticPr fontId="14" type="noConversion"/>
  </si>
  <si>
    <r>
      <t>SC-1</t>
    </r>
    <r>
      <rPr>
        <sz val="16"/>
        <rFont val="宋体"/>
        <family val="3"/>
        <charset val="134"/>
      </rPr>
      <t>2</t>
    </r>
    <phoneticPr fontId="14" type="noConversion"/>
  </si>
  <si>
    <r>
      <t>SC-1</t>
    </r>
    <r>
      <rPr>
        <sz val="16"/>
        <rFont val="宋体"/>
        <family val="3"/>
        <charset val="134"/>
      </rPr>
      <t>3</t>
    </r>
    <phoneticPr fontId="14" type="noConversion"/>
  </si>
  <si>
    <r>
      <t>C-</t>
    </r>
    <r>
      <rPr>
        <sz val="16"/>
        <rFont val="宋体"/>
        <family val="3"/>
        <charset val="134"/>
      </rPr>
      <t>9</t>
    </r>
    <phoneticPr fontId="14" type="noConversion"/>
  </si>
  <si>
    <r>
      <t>C-</t>
    </r>
    <r>
      <rPr>
        <sz val="16"/>
        <rFont val="宋体"/>
        <family val="3"/>
        <charset val="134"/>
      </rPr>
      <t>6</t>
    </r>
    <phoneticPr fontId="14" type="noConversion"/>
  </si>
  <si>
    <t>C-10</t>
    <phoneticPr fontId="14" type="noConversion"/>
  </si>
  <si>
    <r>
      <t>M-</t>
    </r>
    <r>
      <rPr>
        <sz val="16"/>
        <rFont val="宋体"/>
        <family val="3"/>
        <charset val="134"/>
      </rPr>
      <t>6</t>
    </r>
    <phoneticPr fontId="14" type="noConversion"/>
  </si>
  <si>
    <t>B-2</t>
    <phoneticPr fontId="14" type="noConversion"/>
  </si>
  <si>
    <t>B-3</t>
    <phoneticPr fontId="14" type="noConversion"/>
  </si>
  <si>
    <t>B-4</t>
    <phoneticPr fontId="14" type="noConversion"/>
  </si>
  <si>
    <t>B-5</t>
    <phoneticPr fontId="14" type="noConversion"/>
  </si>
  <si>
    <r>
      <t>S-1</t>
    </r>
    <r>
      <rPr>
        <sz val="16"/>
        <rFont val="宋体"/>
        <family val="3"/>
        <charset val="134"/>
      </rPr>
      <t>0</t>
    </r>
    <phoneticPr fontId="14" type="noConversion"/>
  </si>
  <si>
    <t>个</t>
    <phoneticPr fontId="14" type="noConversion"/>
  </si>
  <si>
    <t>J-2</t>
    <phoneticPr fontId="14" type="noConversion"/>
  </si>
  <si>
    <t>J-3</t>
    <phoneticPr fontId="14" type="noConversion"/>
  </si>
  <si>
    <t>J-4</t>
    <phoneticPr fontId="14" type="noConversion"/>
  </si>
  <si>
    <t>书柜</t>
    <phoneticPr fontId="14" type="noConversion"/>
  </si>
  <si>
    <t>衣柜</t>
    <phoneticPr fontId="14" type="noConversion"/>
  </si>
  <si>
    <t>延米</t>
    <phoneticPr fontId="14" type="noConversion"/>
  </si>
  <si>
    <t>J-5</t>
    <phoneticPr fontId="14" type="noConversion"/>
  </si>
  <si>
    <t>储物柜</t>
    <phoneticPr fontId="14" type="noConversion"/>
  </si>
  <si>
    <t>卡蒙西尔及同等品牌</t>
    <phoneticPr fontId="14" type="noConversion"/>
  </si>
  <si>
    <t>法恩莎及同等品牌</t>
    <phoneticPr fontId="14" type="noConversion"/>
  </si>
  <si>
    <t>龙头</t>
    <phoneticPr fontId="14" type="noConversion"/>
  </si>
  <si>
    <t>套</t>
    <phoneticPr fontId="14" type="noConversion"/>
  </si>
  <si>
    <t>烟机+灶具</t>
    <phoneticPr fontId="14" type="noConversion"/>
  </si>
  <si>
    <t>吸塑门板，露水河箱体，需根据最终测尺为准</t>
    <phoneticPr fontId="14" type="noConversion"/>
  </si>
  <si>
    <t>铜管</t>
    <phoneticPr fontId="14" type="noConversion"/>
  </si>
  <si>
    <t xml:space="preserve"> </t>
    <phoneticPr fontId="14" type="noConversion"/>
  </si>
  <si>
    <r>
      <t>2</t>
    </r>
    <r>
      <rPr>
        <sz val="16"/>
        <rFont val="宋体"/>
        <family val="3"/>
        <charset val="134"/>
      </rPr>
      <t>320*600</t>
    </r>
    <phoneticPr fontId="14" type="noConversion"/>
  </si>
  <si>
    <t>圣美克</t>
    <phoneticPr fontId="14" type="noConversion"/>
  </si>
  <si>
    <t>坐便器自带法兰</t>
    <phoneticPr fontId="14" type="noConversion"/>
  </si>
  <si>
    <t>项目名称:                        客户姓名：                                设计师：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</si>
</sst>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);[Red]\(0\)"/>
    <numFmt numFmtId="178" formatCode="0.00_);\(0.00\)"/>
  </numFmts>
  <fonts count="3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Tahoma"/>
      <family val="2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8"/>
      <name val="宋体"/>
      <family val="3"/>
      <charset val="134"/>
    </font>
    <font>
      <b/>
      <sz val="13"/>
      <color indexed="8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6"/>
      <name val="宋体"/>
      <family val="3"/>
      <charset val="134"/>
    </font>
    <font>
      <sz val="16"/>
      <color indexed="10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26"/>
      <name val="宋体"/>
      <family val="3"/>
      <charset val="134"/>
    </font>
    <font>
      <sz val="22"/>
      <name val="宋体"/>
      <family val="3"/>
      <charset val="134"/>
    </font>
    <font>
      <b/>
      <sz val="16"/>
      <color indexed="10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14" fillId="0" borderId="0" applyProtection="0">
      <alignment vertical="center"/>
    </xf>
    <xf numFmtId="0" fontId="13" fillId="0" borderId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2" fillId="10" borderId="5" applyNumberFormat="0" applyAlignment="0" applyProtection="0">
      <alignment vertical="center"/>
    </xf>
    <xf numFmtId="0" fontId="28" fillId="11" borderId="9" applyNumberFormat="0" applyFont="0" applyAlignment="0" applyProtection="0">
      <alignment vertical="center"/>
    </xf>
  </cellStyleXfs>
  <cellXfs count="202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3" borderId="10" xfId="26" applyNumberFormat="1" applyFont="1" applyFill="1" applyBorder="1" applyAlignment="1">
      <alignment horizontal="center" vertical="center"/>
    </xf>
    <xf numFmtId="0" fontId="21" fillId="3" borderId="10" xfId="27" applyNumberFormat="1" applyFont="1" applyFill="1" applyBorder="1" applyAlignment="1">
      <alignment vertical="center" wrapText="1"/>
    </xf>
    <xf numFmtId="176" fontId="21" fillId="3" borderId="10" xfId="27" applyNumberFormat="1" applyFont="1" applyFill="1" applyBorder="1" applyAlignment="1">
      <alignment horizontal="center" vertical="center" wrapText="1"/>
    </xf>
    <xf numFmtId="0" fontId="21" fillId="3" borderId="10" xfId="26" applyNumberFormat="1" applyFont="1" applyFill="1" applyBorder="1" applyAlignment="1">
      <alignment vertical="center"/>
    </xf>
    <xf numFmtId="0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center" vertical="center" wrapText="1"/>
    </xf>
    <xf numFmtId="176" fontId="21" fillId="0" borderId="10" xfId="26" applyNumberFormat="1" applyFont="1" applyFill="1" applyBorder="1" applyAlignment="1">
      <alignment horizontal="center" vertical="center"/>
    </xf>
    <xf numFmtId="177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0" fontId="21" fillId="3" borderId="10" xfId="26" applyNumberFormat="1" applyFont="1" applyFill="1" applyBorder="1" applyAlignment="1">
      <alignment horizontal="center" vertical="center" wrapText="1"/>
    </xf>
    <xf numFmtId="176" fontId="21" fillId="3" borderId="10" xfId="26" applyNumberFormat="1" applyFont="1" applyFill="1" applyBorder="1" applyAlignment="1">
      <alignment horizontal="center" vertical="center"/>
    </xf>
    <xf numFmtId="177" fontId="21" fillId="3" borderId="10" xfId="26" applyNumberFormat="1" applyFont="1" applyFill="1" applyBorder="1" applyAlignment="1">
      <alignment horizontal="center" vertical="center"/>
    </xf>
    <xf numFmtId="0" fontId="21" fillId="3" borderId="10" xfId="26" applyNumberFormat="1" applyFont="1" applyFill="1" applyBorder="1" applyAlignment="1">
      <alignment horizontal="left" vertical="center" wrapText="1"/>
    </xf>
    <xf numFmtId="0" fontId="21" fillId="0" borderId="10" xfId="27" applyNumberFormat="1" applyFont="1" applyFill="1" applyBorder="1" applyAlignment="1">
      <alignment horizontal="center" vertical="center" wrapText="1"/>
    </xf>
    <xf numFmtId="0" fontId="21" fillId="2" borderId="10" xfId="26" applyNumberFormat="1" applyFont="1" applyFill="1" applyBorder="1" applyAlignment="1">
      <alignment horizontal="center" vertical="center"/>
    </xf>
    <xf numFmtId="0" fontId="21" fillId="3" borderId="10" xfId="27" applyNumberFormat="1" applyFont="1" applyFill="1" applyBorder="1" applyAlignment="1">
      <alignment horizontal="center" vertical="center" wrapText="1"/>
    </xf>
    <xf numFmtId="177" fontId="21" fillId="3" borderId="10" xfId="27" applyNumberFormat="1" applyFont="1" applyFill="1" applyBorder="1" applyAlignment="1">
      <alignment horizontal="center" vertical="center" wrapText="1"/>
    </xf>
    <xf numFmtId="0" fontId="21" fillId="3" borderId="10" xfId="27" applyNumberFormat="1" applyFont="1" applyFill="1" applyBorder="1" applyAlignment="1">
      <alignment horizontal="left" vertical="center" wrapText="1"/>
    </xf>
    <xf numFmtId="0" fontId="21" fillId="0" borderId="10" xfId="27" applyNumberFormat="1" applyFont="1" applyFill="1" applyBorder="1" applyAlignment="1">
      <alignment horizontal="left" vertical="center" wrapText="1"/>
    </xf>
    <xf numFmtId="0" fontId="21" fillId="2" borderId="10" xfId="26" applyNumberFormat="1" applyFont="1" applyFill="1" applyBorder="1" applyAlignment="1">
      <alignment horizontal="center" vertical="center" wrapText="1"/>
    </xf>
    <xf numFmtId="176" fontId="21" fillId="2" borderId="10" xfId="26" applyNumberFormat="1" applyFont="1" applyFill="1" applyBorder="1" applyAlignment="1">
      <alignment horizontal="center" vertical="center"/>
    </xf>
    <xf numFmtId="177" fontId="21" fillId="2" borderId="10" xfId="26" applyNumberFormat="1" applyFont="1" applyFill="1" applyBorder="1" applyAlignment="1">
      <alignment horizontal="center" vertical="center"/>
    </xf>
    <xf numFmtId="0" fontId="21" fillId="2" borderId="10" xfId="26" applyNumberFormat="1" applyFont="1" applyFill="1" applyBorder="1" applyAlignment="1">
      <alignment horizontal="left" vertical="center" wrapText="1"/>
    </xf>
    <xf numFmtId="176" fontId="21" fillId="0" borderId="10" xfId="26" applyNumberFormat="1" applyFont="1" applyFill="1" applyBorder="1" applyAlignment="1">
      <alignment horizontal="left" vertical="center" wrapText="1"/>
    </xf>
    <xf numFmtId="0" fontId="21" fillId="2" borderId="10" xfId="26" applyNumberFormat="1" applyFont="1" applyFill="1" applyBorder="1" applyAlignment="1">
      <alignment horizontal="left"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177" fontId="23" fillId="0" borderId="10" xfId="26" applyNumberFormat="1" applyFont="1" applyFill="1" applyBorder="1" applyAlignment="1">
      <alignment horizontal="center" vertical="center"/>
    </xf>
    <xf numFmtId="177" fontId="23" fillId="2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vertical="center"/>
    </xf>
    <xf numFmtId="0" fontId="21" fillId="0" borderId="10" xfId="28" applyNumberFormat="1" applyFont="1" applyFill="1" applyBorder="1" applyAlignment="1">
      <alignment horizontal="center" vertical="center" wrapText="1"/>
    </xf>
    <xf numFmtId="0" fontId="23" fillId="0" borderId="10" xfId="28" applyNumberFormat="1" applyFont="1" applyFill="1" applyBorder="1" applyAlignment="1">
      <alignment horizontal="center" vertical="center" wrapText="1"/>
    </xf>
    <xf numFmtId="0" fontId="21" fillId="3" borderId="10" xfId="26" applyNumberFormat="1" applyFont="1" applyFill="1" applyBorder="1" applyAlignment="1">
      <alignment horizontal="left" vertical="center"/>
    </xf>
    <xf numFmtId="0" fontId="21" fillId="0" borderId="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0" xfId="27" applyNumberFormat="1" applyFont="1" applyFill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5" fillId="3" borderId="10" xfId="27" applyNumberFormat="1" applyFont="1" applyFill="1" applyBorder="1" applyAlignment="1">
      <alignment vertical="center" wrapText="1"/>
    </xf>
    <xf numFmtId="176" fontId="26" fillId="3" borderId="10" xfId="27" applyNumberFormat="1" applyFont="1" applyFill="1" applyBorder="1" applyAlignment="1">
      <alignment horizontal="center" vertical="center" wrapText="1"/>
    </xf>
    <xf numFmtId="176" fontId="27" fillId="3" borderId="10" xfId="26" applyNumberFormat="1" applyFont="1" applyFill="1" applyBorder="1" applyAlignment="1">
      <alignment horizontal="center" vertical="center"/>
    </xf>
    <xf numFmtId="177" fontId="27" fillId="3" borderId="10" xfId="26" applyNumberFormat="1" applyFont="1" applyFill="1" applyBorder="1" applyAlignment="1">
      <alignment horizontal="center" vertical="center"/>
    </xf>
    <xf numFmtId="176" fontId="27" fillId="3" borderId="10" xfId="26" applyNumberFormat="1" applyFont="1" applyFill="1" applyBorder="1" applyAlignment="1">
      <alignment vertical="center" wrapText="1"/>
    </xf>
    <xf numFmtId="0" fontId="27" fillId="3" borderId="10" xfId="26" applyNumberFormat="1" applyFont="1" applyFill="1" applyBorder="1" applyAlignment="1">
      <alignment vertical="center"/>
    </xf>
    <xf numFmtId="0" fontId="29" fillId="0" borderId="10" xfId="28" applyNumberFormat="1" applyFont="1" applyFill="1" applyBorder="1" applyAlignment="1">
      <alignment horizontal="center" vertical="center" wrapText="1"/>
    </xf>
    <xf numFmtId="0" fontId="21" fillId="12" borderId="0" xfId="0" applyFont="1" applyFill="1">
      <alignment vertical="center"/>
    </xf>
    <xf numFmtId="0" fontId="29" fillId="0" borderId="10" xfId="26" applyNumberFormat="1" applyFont="1" applyFill="1" applyBorder="1" applyAlignment="1">
      <alignment horizontal="center" vertical="center"/>
    </xf>
    <xf numFmtId="0" fontId="29" fillId="0" borderId="10" xfId="26" applyNumberFormat="1" applyFont="1" applyFill="1" applyBorder="1" applyAlignment="1">
      <alignment horizontal="center" vertical="center" wrapText="1"/>
    </xf>
    <xf numFmtId="0" fontId="29" fillId="2" borderId="10" xfId="26" applyNumberFormat="1" applyFont="1" applyFill="1" applyBorder="1" applyAlignment="1">
      <alignment horizontal="center" vertical="center"/>
    </xf>
    <xf numFmtId="0" fontId="29" fillId="0" borderId="10" xfId="26" applyNumberFormat="1" applyFont="1" applyFill="1" applyBorder="1" applyAlignment="1">
      <alignment horizontal="left" vertical="center" wrapText="1"/>
    </xf>
    <xf numFmtId="0" fontId="29" fillId="12" borderId="10" xfId="26" applyNumberFormat="1" applyFont="1" applyFill="1" applyBorder="1" applyAlignment="1">
      <alignment horizontal="center" vertical="center"/>
    </xf>
    <xf numFmtId="0" fontId="21" fillId="13" borderId="10" xfId="26" applyNumberFormat="1" applyFont="1" applyFill="1" applyBorder="1" applyAlignment="1">
      <alignment horizontal="center" vertical="center"/>
    </xf>
    <xf numFmtId="0" fontId="21" fillId="13" borderId="0" xfId="0" applyFont="1" applyFill="1">
      <alignment vertical="center"/>
    </xf>
    <xf numFmtId="0" fontId="21" fillId="13" borderId="10" xfId="26" applyNumberFormat="1" applyFont="1" applyFill="1" applyBorder="1" applyAlignment="1">
      <alignment horizontal="center" vertical="center" wrapText="1"/>
    </xf>
    <xf numFmtId="176" fontId="21" fillId="13" borderId="10" xfId="26" applyNumberFormat="1" applyFont="1" applyFill="1" applyBorder="1" applyAlignment="1">
      <alignment horizontal="center" vertical="center"/>
    </xf>
    <xf numFmtId="177" fontId="21" fillId="13" borderId="10" xfId="26" applyNumberFormat="1" applyFont="1" applyFill="1" applyBorder="1" applyAlignment="1">
      <alignment horizontal="center" vertical="center"/>
    </xf>
    <xf numFmtId="0" fontId="21" fillId="13" borderId="10" xfId="26" applyNumberFormat="1" applyFont="1" applyFill="1" applyBorder="1" applyAlignment="1">
      <alignment horizontal="left" vertical="center" wrapText="1"/>
    </xf>
    <xf numFmtId="0" fontId="21" fillId="13" borderId="10" xfId="26" applyNumberFormat="1" applyFont="1" applyFill="1" applyBorder="1" applyAlignment="1">
      <alignment horizontal="left" vertical="center"/>
    </xf>
    <xf numFmtId="0" fontId="29" fillId="13" borderId="10" xfId="26" applyNumberFormat="1" applyFont="1" applyFill="1" applyBorder="1" applyAlignment="1">
      <alignment horizontal="center" vertical="center"/>
    </xf>
    <xf numFmtId="0" fontId="29" fillId="0" borderId="10" xfId="26" applyNumberFormat="1" applyFont="1" applyFill="1" applyBorder="1" applyAlignment="1">
      <alignment vertical="center" wrapText="1"/>
    </xf>
    <xf numFmtId="0" fontId="29" fillId="0" borderId="10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9" fillId="0" borderId="16" xfId="26" applyNumberFormat="1" applyFont="1" applyFill="1" applyBorder="1" applyAlignment="1">
      <alignment horizontal="center" vertical="center" wrapText="1"/>
    </xf>
    <xf numFmtId="0" fontId="29" fillId="0" borderId="10" xfId="26" applyNumberFormat="1" applyFont="1" applyFill="1" applyBorder="1" applyAlignment="1">
      <alignment horizontal="left" vertical="center"/>
    </xf>
    <xf numFmtId="176" fontId="29" fillId="0" borderId="10" xfId="26" applyNumberFormat="1" applyFont="1" applyFill="1" applyBorder="1" applyAlignment="1">
      <alignment horizontal="center" vertical="center"/>
    </xf>
    <xf numFmtId="177" fontId="29" fillId="0" borderId="10" xfId="26" applyNumberFormat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29" fillId="0" borderId="10" xfId="27" applyNumberFormat="1" applyFont="1" applyFill="1" applyBorder="1" applyAlignment="1">
      <alignment horizontal="left" vertical="center" wrapText="1"/>
    </xf>
    <xf numFmtId="0" fontId="29" fillId="3" borderId="10" xfId="26" applyNumberFormat="1" applyFont="1" applyFill="1" applyBorder="1" applyAlignment="1">
      <alignment horizontal="center" vertical="center"/>
    </xf>
    <xf numFmtId="0" fontId="21" fillId="0" borderId="16" xfId="26" applyNumberFormat="1" applyFont="1" applyFill="1" applyBorder="1" applyAlignment="1">
      <alignment horizontal="center" vertical="center"/>
    </xf>
    <xf numFmtId="0" fontId="21" fillId="0" borderId="16" xfId="26" applyNumberFormat="1" applyFont="1" applyFill="1" applyBorder="1" applyAlignment="1">
      <alignment horizontal="center" vertical="center" wrapText="1"/>
    </xf>
    <xf numFmtId="0" fontId="21" fillId="0" borderId="10" xfId="26" applyNumberFormat="1" applyFont="1" applyFill="1" applyBorder="1" applyAlignment="1">
      <alignment horizontal="center" vertical="center" wrapText="1"/>
    </xf>
    <xf numFmtId="0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/>
    </xf>
    <xf numFmtId="0" fontId="21" fillId="2" borderId="10" xfId="26" applyNumberFormat="1" applyFont="1" applyFill="1" applyBorder="1" applyAlignment="1">
      <alignment horizontal="center" vertical="center"/>
    </xf>
    <xf numFmtId="176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176" fontId="21" fillId="2" borderId="10" xfId="26" applyNumberFormat="1" applyFont="1" applyFill="1" applyBorder="1" applyAlignment="1">
      <alignment horizontal="center" vertical="center"/>
    </xf>
    <xf numFmtId="0" fontId="21" fillId="2" borderId="10" xfId="26" applyNumberFormat="1" applyFont="1" applyFill="1" applyBorder="1" applyAlignment="1">
      <alignment horizontal="center" vertical="center"/>
    </xf>
    <xf numFmtId="0" fontId="21" fillId="2" borderId="10" xfId="26" applyNumberFormat="1" applyFont="1" applyFill="1" applyBorder="1" applyAlignment="1">
      <alignment horizontal="left" vertical="center"/>
    </xf>
    <xf numFmtId="177" fontId="21" fillId="2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/>
    </xf>
    <xf numFmtId="176" fontId="21" fillId="0" borderId="10" xfId="26" applyNumberFormat="1" applyFont="1" applyFill="1" applyBorder="1" applyAlignment="1">
      <alignment horizontal="center" vertical="center"/>
    </xf>
    <xf numFmtId="177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176" fontId="21" fillId="2" borderId="10" xfId="26" applyNumberFormat="1" applyFont="1" applyFill="1" applyBorder="1" applyAlignment="1">
      <alignment horizontal="center" vertical="center"/>
    </xf>
    <xf numFmtId="0" fontId="29" fillId="0" borderId="10" xfId="26" applyNumberFormat="1" applyFont="1" applyFill="1" applyBorder="1" applyAlignment="1">
      <alignment horizontal="center" vertical="center" wrapText="1"/>
    </xf>
    <xf numFmtId="0" fontId="21" fillId="0" borderId="10" xfId="26" applyNumberFormat="1" applyFont="1" applyFill="1" applyBorder="1" applyAlignment="1">
      <alignment horizontal="center" vertical="center" wrapText="1"/>
    </xf>
    <xf numFmtId="0" fontId="29" fillId="0" borderId="10" xfId="26" applyNumberFormat="1" applyFont="1" applyFill="1" applyBorder="1" applyAlignment="1">
      <alignment horizontal="center" vertical="center"/>
    </xf>
    <xf numFmtId="0" fontId="29" fillId="13" borderId="15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vertical="center" wrapText="1"/>
    </xf>
    <xf numFmtId="0" fontId="21" fillId="0" borderId="10" xfId="26" applyNumberFormat="1" applyFont="1" applyFill="1" applyBorder="1" applyAlignment="1">
      <alignment horizontal="center" vertical="center"/>
    </xf>
    <xf numFmtId="176" fontId="21" fillId="0" borderId="10" xfId="26" applyNumberFormat="1" applyFont="1" applyFill="1" applyBorder="1" applyAlignment="1">
      <alignment horizontal="center" vertical="center"/>
    </xf>
    <xf numFmtId="177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0" fontId="29" fillId="0" borderId="10" xfId="26" applyNumberFormat="1" applyFont="1" applyFill="1" applyBorder="1" applyAlignment="1">
      <alignment horizontal="center" vertical="center"/>
    </xf>
    <xf numFmtId="0" fontId="21" fillId="0" borderId="10" xfId="27" applyNumberFormat="1" applyFont="1" applyFill="1" applyBorder="1" applyAlignment="1">
      <alignment horizontal="left" vertical="center" wrapText="1"/>
    </xf>
    <xf numFmtId="0" fontId="21" fillId="2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0" fontId="21" fillId="0" borderId="10" xfId="27" applyNumberFormat="1" applyFont="1" applyFill="1" applyBorder="1" applyAlignment="1">
      <alignment horizontal="left" vertical="center" wrapText="1"/>
    </xf>
    <xf numFmtId="0" fontId="21" fillId="2" borderId="10" xfId="26" applyNumberFormat="1" applyFont="1" applyFill="1" applyBorder="1" applyAlignment="1">
      <alignment horizontal="center" vertical="center"/>
    </xf>
    <xf numFmtId="0" fontId="21" fillId="2" borderId="10" xfId="26" applyNumberFormat="1" applyFont="1" applyFill="1" applyBorder="1" applyAlignment="1">
      <alignment horizontal="left" vertical="center"/>
    </xf>
    <xf numFmtId="0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center" vertical="center" wrapText="1"/>
    </xf>
    <xf numFmtId="0" fontId="21" fillId="0" borderId="10" xfId="26" applyNumberFormat="1" applyFont="1" applyFill="1" applyBorder="1" applyAlignment="1">
      <alignment horizontal="left" vertical="center"/>
    </xf>
    <xf numFmtId="0" fontId="23" fillId="0" borderId="10" xfId="26" applyNumberFormat="1" applyFont="1" applyFill="1" applyBorder="1" applyAlignment="1">
      <alignment horizontal="center" vertical="center"/>
    </xf>
    <xf numFmtId="176" fontId="21" fillId="0" borderId="10" xfId="26" applyNumberFormat="1" applyFont="1" applyFill="1" applyBorder="1" applyAlignment="1">
      <alignment horizontal="center" vertical="center"/>
    </xf>
    <xf numFmtId="177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0" fontId="29" fillId="0" borderId="10" xfId="26" applyNumberFormat="1" applyFont="1" applyFill="1" applyBorder="1" applyAlignment="1">
      <alignment horizontal="center" vertical="center"/>
    </xf>
    <xf numFmtId="0" fontId="29" fillId="0" borderId="10" xfId="26" applyNumberFormat="1" applyFont="1" applyFill="1" applyBorder="1" applyAlignment="1">
      <alignment horizontal="center" vertical="center" wrapText="1"/>
    </xf>
    <xf numFmtId="0" fontId="24" fillId="0" borderId="10" xfId="26" applyNumberFormat="1" applyFont="1" applyFill="1" applyBorder="1" applyAlignment="1">
      <alignment horizontal="center" vertical="center"/>
    </xf>
    <xf numFmtId="0" fontId="24" fillId="0" borderId="10" xfId="26" applyNumberFormat="1" applyFont="1" applyFill="1" applyBorder="1" applyAlignment="1">
      <alignment horizontal="center" vertical="center"/>
    </xf>
    <xf numFmtId="0" fontId="24" fillId="0" borderId="10" xfId="26" applyNumberFormat="1" applyFont="1" applyFill="1" applyBorder="1" applyAlignment="1">
      <alignment horizontal="left" vertical="center"/>
    </xf>
    <xf numFmtId="176" fontId="24" fillId="0" borderId="10" xfId="26" applyNumberFormat="1" applyFont="1" applyFill="1" applyBorder="1" applyAlignment="1">
      <alignment horizontal="center" vertical="center"/>
    </xf>
    <xf numFmtId="177" fontId="24" fillId="0" borderId="10" xfId="26" applyNumberFormat="1" applyFont="1" applyFill="1" applyBorder="1" applyAlignment="1">
      <alignment horizontal="center" vertical="center"/>
    </xf>
    <xf numFmtId="0" fontId="24" fillId="0" borderId="10" xfId="26" applyNumberFormat="1" applyFont="1" applyFill="1" applyBorder="1" applyAlignment="1">
      <alignment horizontal="left" vertical="center" wrapText="1"/>
    </xf>
    <xf numFmtId="176" fontId="24" fillId="0" borderId="10" xfId="26" applyNumberFormat="1" applyFont="1" applyFill="1" applyBorder="1" applyAlignment="1">
      <alignment horizontal="left" vertical="center"/>
    </xf>
    <xf numFmtId="177" fontId="24" fillId="0" borderId="10" xfId="26" applyNumberFormat="1" applyFont="1" applyFill="1" applyBorder="1" applyAlignment="1">
      <alignment horizontal="left" vertical="center"/>
    </xf>
    <xf numFmtId="0" fontId="21" fillId="2" borderId="10" xfId="26" applyNumberFormat="1" applyFont="1" applyFill="1" applyBorder="1" applyAlignment="1">
      <alignment horizontal="center" vertical="center"/>
    </xf>
    <xf numFmtId="0" fontId="21" fillId="2" borderId="10" xfId="26" applyNumberFormat="1" applyFont="1" applyFill="1" applyBorder="1" applyAlignment="1">
      <alignment horizontal="left" vertical="center"/>
    </xf>
    <xf numFmtId="177" fontId="21" fillId="2" borderId="10" xfId="26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5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center" vertical="center" wrapText="1"/>
    </xf>
    <xf numFmtId="0" fontId="21" fillId="0" borderId="14" xfId="26" applyNumberFormat="1" applyFont="1" applyFill="1" applyBorder="1" applyAlignment="1">
      <alignment horizontal="center" vertical="center"/>
    </xf>
    <xf numFmtId="0" fontId="21" fillId="0" borderId="16" xfId="26" applyNumberFormat="1" applyFont="1" applyFill="1" applyBorder="1" applyAlignment="1">
      <alignment horizontal="center" vertical="center"/>
    </xf>
    <xf numFmtId="0" fontId="29" fillId="13" borderId="14" xfId="26" applyNumberFormat="1" applyFont="1" applyFill="1" applyBorder="1" applyAlignment="1">
      <alignment horizontal="center" vertical="center"/>
    </xf>
    <xf numFmtId="0" fontId="29" fillId="13" borderId="15" xfId="26" applyNumberFormat="1" applyFont="1" applyFill="1" applyBorder="1" applyAlignment="1">
      <alignment horizontal="center" vertical="center"/>
    </xf>
    <xf numFmtId="176" fontId="21" fillId="2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/>
    </xf>
    <xf numFmtId="176" fontId="21" fillId="0" borderId="10" xfId="26" applyNumberFormat="1" applyFont="1" applyFill="1" applyBorder="1" applyAlignment="1">
      <alignment horizontal="center" vertical="center"/>
    </xf>
    <xf numFmtId="177" fontId="21" fillId="0" borderId="10" xfId="26" applyNumberFormat="1" applyFont="1" applyFill="1" applyBorder="1" applyAlignment="1">
      <alignment horizontal="center" vertical="center"/>
    </xf>
    <xf numFmtId="0" fontId="21" fillId="0" borderId="10" xfId="26" applyNumberFormat="1" applyFont="1" applyFill="1" applyBorder="1" applyAlignment="1">
      <alignment horizontal="left" vertical="center" wrapText="1"/>
    </xf>
    <xf numFmtId="0" fontId="29" fillId="0" borderId="10" xfId="26" applyNumberFormat="1" applyFont="1" applyFill="1" applyBorder="1" applyAlignment="1">
      <alignment horizontal="center" vertical="center" wrapText="1"/>
    </xf>
    <xf numFmtId="0" fontId="21" fillId="0" borderId="14" xfId="26" applyNumberFormat="1" applyFont="1" applyFill="1" applyBorder="1" applyAlignment="1">
      <alignment horizontal="center" vertical="center" wrapText="1"/>
    </xf>
    <xf numFmtId="0" fontId="21" fillId="0" borderId="15" xfId="26" applyNumberFormat="1" applyFont="1" applyFill="1" applyBorder="1" applyAlignment="1">
      <alignment horizontal="center" vertical="center" wrapText="1"/>
    </xf>
    <xf numFmtId="0" fontId="21" fillId="0" borderId="16" xfId="26" applyNumberFormat="1" applyFont="1" applyFill="1" applyBorder="1" applyAlignment="1">
      <alignment horizontal="center" vertical="center" wrapText="1"/>
    </xf>
    <xf numFmtId="0" fontId="29" fillId="0" borderId="14" xfId="26" applyNumberFormat="1" applyFont="1" applyFill="1" applyBorder="1" applyAlignment="1">
      <alignment horizontal="center" vertical="center" wrapText="1"/>
    </xf>
    <xf numFmtId="0" fontId="29" fillId="0" borderId="15" xfId="26" applyNumberFormat="1" applyFont="1" applyFill="1" applyBorder="1" applyAlignment="1">
      <alignment horizontal="center" vertical="center" wrapText="1"/>
    </xf>
    <xf numFmtId="0" fontId="29" fillId="13" borderId="14" xfId="26" applyNumberFormat="1" applyFont="1" applyFill="1" applyBorder="1" applyAlignment="1">
      <alignment horizontal="center" vertical="center" wrapText="1"/>
    </xf>
    <xf numFmtId="0" fontId="29" fillId="13" borderId="15" xfId="26" applyNumberFormat="1" applyFont="1" applyFill="1" applyBorder="1" applyAlignment="1">
      <alignment horizontal="center" vertical="center" wrapText="1"/>
    </xf>
    <xf numFmtId="0" fontId="29" fillId="13" borderId="16" xfId="26" applyNumberFormat="1" applyFont="1" applyFill="1" applyBorder="1" applyAlignment="1">
      <alignment horizontal="center" vertical="center" wrapText="1"/>
    </xf>
    <xf numFmtId="0" fontId="29" fillId="13" borderId="10" xfId="26" applyNumberFormat="1" applyFont="1" applyFill="1" applyBorder="1" applyAlignment="1">
      <alignment horizontal="center" vertical="center"/>
    </xf>
    <xf numFmtId="0" fontId="29" fillId="0" borderId="10" xfId="26" applyNumberFormat="1" applyFont="1" applyFill="1" applyBorder="1" applyAlignment="1">
      <alignment horizontal="center" vertical="center"/>
    </xf>
    <xf numFmtId="0" fontId="29" fillId="0" borderId="16" xfId="26" applyNumberFormat="1" applyFont="1" applyFill="1" applyBorder="1" applyAlignment="1">
      <alignment horizontal="center" vertical="center" wrapText="1"/>
    </xf>
    <xf numFmtId="0" fontId="21" fillId="0" borderId="10" xfId="27" applyNumberFormat="1" applyFont="1" applyFill="1" applyBorder="1" applyAlignment="1">
      <alignment horizontal="center" vertical="center"/>
    </xf>
    <xf numFmtId="0" fontId="21" fillId="0" borderId="10" xfId="27" applyNumberFormat="1" applyFont="1" applyFill="1" applyBorder="1" applyAlignment="1">
      <alignment horizontal="left" vertical="center"/>
    </xf>
    <xf numFmtId="176" fontId="21" fillId="0" borderId="10" xfId="27" applyNumberFormat="1" applyFont="1" applyFill="1" applyBorder="1" applyAlignment="1">
      <alignment horizontal="center" vertical="center"/>
    </xf>
    <xf numFmtId="177" fontId="21" fillId="0" borderId="10" xfId="27" applyNumberFormat="1" applyFont="1" applyFill="1" applyBorder="1" applyAlignment="1">
      <alignment horizontal="center" vertical="center"/>
    </xf>
    <xf numFmtId="0" fontId="21" fillId="0" borderId="10" xfId="27" applyNumberFormat="1" applyFont="1" applyFill="1" applyBorder="1" applyAlignment="1">
      <alignment horizontal="left" vertical="center" wrapText="1"/>
    </xf>
    <xf numFmtId="0" fontId="21" fillId="0" borderId="17" xfId="26" applyNumberFormat="1" applyFont="1" applyFill="1" applyBorder="1" applyAlignment="1">
      <alignment horizontal="center" vertical="center"/>
    </xf>
    <xf numFmtId="0" fontId="21" fillId="13" borderId="14" xfId="26" applyNumberFormat="1" applyFont="1" applyFill="1" applyBorder="1" applyAlignment="1">
      <alignment horizontal="center" vertical="center"/>
    </xf>
    <xf numFmtId="0" fontId="21" fillId="13" borderId="15" xfId="26" applyNumberFormat="1" applyFont="1" applyFill="1" applyBorder="1" applyAlignment="1">
      <alignment horizontal="center" vertical="center"/>
    </xf>
    <xf numFmtId="0" fontId="21" fillId="13" borderId="16" xfId="26" applyNumberFormat="1" applyFont="1" applyFill="1" applyBorder="1" applyAlignment="1">
      <alignment horizontal="center" vertical="center"/>
    </xf>
    <xf numFmtId="0" fontId="21" fillId="2" borderId="14" xfId="26" applyNumberFormat="1" applyFont="1" applyFill="1" applyBorder="1" applyAlignment="1">
      <alignment horizontal="center" vertical="center"/>
    </xf>
    <xf numFmtId="0" fontId="21" fillId="2" borderId="15" xfId="26" applyNumberFormat="1" applyFont="1" applyFill="1" applyBorder="1" applyAlignment="1">
      <alignment horizontal="center" vertical="center"/>
    </xf>
    <xf numFmtId="0" fontId="21" fillId="2" borderId="16" xfId="26" applyNumberFormat="1" applyFont="1" applyFill="1" applyBorder="1" applyAlignment="1">
      <alignment horizontal="center" vertical="center"/>
    </xf>
    <xf numFmtId="0" fontId="29" fillId="0" borderId="14" xfId="26" applyNumberFormat="1" applyFont="1" applyFill="1" applyBorder="1" applyAlignment="1">
      <alignment horizontal="center" vertical="center"/>
    </xf>
    <xf numFmtId="0" fontId="29" fillId="0" borderId="16" xfId="26" applyNumberFormat="1" applyFont="1" applyFill="1" applyBorder="1" applyAlignment="1">
      <alignment horizontal="center" vertical="center"/>
    </xf>
    <xf numFmtId="0" fontId="23" fillId="0" borderId="10" xfId="26" applyNumberFormat="1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left" vertical="center"/>
    </xf>
    <xf numFmtId="0" fontId="21" fillId="12" borderId="11" xfId="26" applyNumberFormat="1" applyFont="1" applyFill="1" applyBorder="1" applyAlignment="1">
      <alignment horizontal="center" vertical="center"/>
    </xf>
    <xf numFmtId="0" fontId="21" fillId="12" borderId="12" xfId="26" applyNumberFormat="1" applyFont="1" applyFill="1" applyBorder="1" applyAlignment="1">
      <alignment horizontal="center" vertical="center"/>
    </xf>
    <xf numFmtId="0" fontId="21" fillId="12" borderId="12" xfId="26" applyNumberFormat="1" applyFont="1" applyFill="1" applyBorder="1" applyAlignment="1">
      <alignment horizontal="left" vertical="center"/>
    </xf>
    <xf numFmtId="0" fontId="21" fillId="12" borderId="13" xfId="26" applyNumberFormat="1" applyFont="1" applyFill="1" applyBorder="1" applyAlignment="1">
      <alignment horizontal="center" vertical="center"/>
    </xf>
    <xf numFmtId="0" fontId="24" fillId="0" borderId="11" xfId="26" applyNumberFormat="1" applyFont="1" applyFill="1" applyBorder="1" applyAlignment="1">
      <alignment horizontal="center" vertical="center"/>
    </xf>
    <xf numFmtId="0" fontId="24" fillId="0" borderId="12" xfId="26" applyNumberFormat="1" applyFont="1" applyFill="1" applyBorder="1" applyAlignment="1">
      <alignment horizontal="center" vertical="center"/>
    </xf>
    <xf numFmtId="0" fontId="24" fillId="0" borderId="12" xfId="26" applyNumberFormat="1" applyFont="1" applyFill="1" applyBorder="1" applyAlignment="1">
      <alignment horizontal="left" vertical="center"/>
    </xf>
    <xf numFmtId="176" fontId="24" fillId="0" borderId="12" xfId="26" applyNumberFormat="1" applyFont="1" applyFill="1" applyBorder="1" applyAlignment="1">
      <alignment horizontal="center" vertical="center"/>
    </xf>
    <xf numFmtId="177" fontId="24" fillId="0" borderId="12" xfId="26" applyNumberFormat="1" applyFont="1" applyFill="1" applyBorder="1" applyAlignment="1">
      <alignment horizontal="center" vertical="center"/>
    </xf>
    <xf numFmtId="0" fontId="24" fillId="0" borderId="13" xfId="26" applyNumberFormat="1" applyFont="1" applyFill="1" applyBorder="1" applyAlignment="1">
      <alignment horizontal="center" vertical="center" wrapText="1"/>
    </xf>
    <xf numFmtId="0" fontId="21" fillId="0" borderId="0" xfId="0" applyFont="1" applyFill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178" fontId="21" fillId="0" borderId="1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10" xfId="0" applyFont="1" applyFill="1" applyBorder="1">
      <alignment vertical="center"/>
    </xf>
    <xf numFmtId="0" fontId="22" fillId="0" borderId="0" xfId="26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177" fontId="21" fillId="0" borderId="10" xfId="28" applyNumberFormat="1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10" xfId="26" applyNumberFormat="1" applyFont="1" applyFill="1" applyBorder="1" applyAlignment="1">
      <alignment horizontal="center" vertical="center"/>
    </xf>
    <xf numFmtId="0" fontId="22" fillId="0" borderId="10" xfId="26" applyNumberFormat="1" applyFont="1" applyFill="1" applyBorder="1" applyAlignment="1">
      <alignment horizontal="left" vertical="center"/>
    </xf>
    <xf numFmtId="177" fontId="22" fillId="0" borderId="10" xfId="26" applyNumberFormat="1" applyFont="1" applyFill="1" applyBorder="1" applyAlignment="1">
      <alignment horizontal="center" vertical="center"/>
    </xf>
    <xf numFmtId="0" fontId="22" fillId="0" borderId="10" xfId="26" applyNumberFormat="1" applyFont="1" applyFill="1" applyBorder="1" applyAlignment="1">
      <alignment horizontal="center" vertical="center"/>
    </xf>
    <xf numFmtId="0" fontId="22" fillId="0" borderId="10" xfId="26" applyNumberFormat="1" applyFont="1" applyFill="1" applyBorder="1" applyAlignment="1">
      <alignment horizontal="left" vertical="center"/>
    </xf>
    <xf numFmtId="176" fontId="27" fillId="0" borderId="10" xfId="26" applyNumberFormat="1" applyFont="1" applyFill="1" applyBorder="1" applyAlignment="1">
      <alignment horizontal="center" vertical="center"/>
    </xf>
    <xf numFmtId="177" fontId="27" fillId="0" borderId="10" xfId="26" applyNumberFormat="1" applyFont="1" applyFill="1" applyBorder="1" applyAlignment="1">
      <alignment horizontal="center" vertical="center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差_Sheet1" xfId="25"/>
    <cellStyle name="常规" xfId="0" builtinId="0"/>
    <cellStyle name="常规_Sheet1" xfId="26"/>
    <cellStyle name="常规_Sheet1_3" xfId="27"/>
    <cellStyle name="常规_白色混油" xfId="28"/>
    <cellStyle name="好" xfId="29" builtinId="26" customBuiltin="1"/>
    <cellStyle name="好_Sheet1" xfId="30"/>
    <cellStyle name="汇总" xfId="31" builtinId="25" customBuiltin="1"/>
    <cellStyle name="计算" xfId="32" builtinId="22" customBuiltin="1"/>
    <cellStyle name="检查单元格" xfId="33" builtinId="23" customBuiltin="1"/>
    <cellStyle name="解释性文本" xfId="34" builtinId="53" customBuiltin="1"/>
    <cellStyle name="警告文本" xfId="35" builtinId="11" customBuiltin="1"/>
    <cellStyle name="链接单元格" xfId="36" builtinId="24" customBuiltin="1"/>
    <cellStyle name="强调文字颜色 1" xfId="37" builtinId="29" customBuiltin="1"/>
    <cellStyle name="强调文字颜色 2" xfId="38" builtinId="33" customBuiltin="1"/>
    <cellStyle name="强调文字颜色 3" xfId="39" builtinId="37" customBuiltin="1"/>
    <cellStyle name="强调文字颜色 4" xfId="40" builtinId="41" customBuiltin="1"/>
    <cellStyle name="强调文字颜色 5" xfId="41" builtinId="45" customBuiltin="1"/>
    <cellStyle name="强调文字颜色 6" xfId="42" builtinId="49" customBuiltin="1"/>
    <cellStyle name="适中" xfId="43" builtinId="28" customBuiltin="1"/>
    <cellStyle name="输出" xfId="44" builtinId="21" customBuiltin="1"/>
    <cellStyle name="输入" xfId="45" builtinId="20" customBuiltin="1"/>
    <cellStyle name="注释" xfId="46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2"/>
  <sheetViews>
    <sheetView tabSelected="1" zoomScale="60" workbookViewId="0">
      <selection activeCell="F7" sqref="F7"/>
    </sheetView>
  </sheetViews>
  <sheetFormatPr defaultRowHeight="15" customHeight="1"/>
  <cols>
    <col min="1" max="1" width="9.625" style="1" customWidth="1"/>
    <col min="2" max="2" width="12.5" style="1" customWidth="1"/>
    <col min="3" max="3" width="14.625" style="1" customWidth="1"/>
    <col min="4" max="4" width="21.625" style="1" customWidth="1"/>
    <col min="5" max="5" width="16.125" style="2" customWidth="1"/>
    <col min="6" max="6" width="17.875" style="39" customWidth="1"/>
    <col min="7" max="7" width="17.375" style="1" customWidth="1"/>
    <col min="8" max="8" width="12.5" style="1" customWidth="1"/>
    <col min="9" max="9" width="15.5" style="1" customWidth="1"/>
    <col min="10" max="10" width="17.375" style="1" customWidth="1"/>
    <col min="11" max="11" width="24.375" style="2" customWidth="1"/>
    <col min="12" max="12" width="48.875" style="1" customWidth="1"/>
    <col min="13" max="13" width="13" style="1" customWidth="1"/>
    <col min="14" max="14" width="9" style="1" bestFit="1"/>
    <col min="15" max="16384" width="9" style="1"/>
  </cols>
  <sheetData>
    <row r="1" spans="1:13" ht="50.1" customHeight="1">
      <c r="A1" s="118" t="s">
        <v>0</v>
      </c>
      <c r="B1" s="118"/>
      <c r="C1" s="118"/>
      <c r="D1" s="118"/>
      <c r="E1" s="118"/>
      <c r="F1" s="119"/>
      <c r="G1" s="118"/>
      <c r="H1" s="118"/>
      <c r="I1" s="120"/>
      <c r="J1" s="121"/>
      <c r="K1" s="118"/>
      <c r="L1" s="122"/>
    </row>
    <row r="2" spans="1:13" ht="30" customHeight="1">
      <c r="A2" s="119" t="s">
        <v>292</v>
      </c>
      <c r="B2" s="119"/>
      <c r="C2" s="119"/>
      <c r="D2" s="119"/>
      <c r="E2" s="118"/>
      <c r="F2" s="119"/>
      <c r="G2" s="119"/>
      <c r="H2" s="119"/>
      <c r="I2" s="123"/>
      <c r="J2" s="124"/>
      <c r="K2" s="118"/>
      <c r="L2" s="122"/>
    </row>
    <row r="3" spans="1:13" s="183" customFormat="1" ht="30" customHeight="1">
      <c r="A3" s="117" t="s">
        <v>1</v>
      </c>
      <c r="B3" s="177" t="s">
        <v>2</v>
      </c>
      <c r="C3" s="178"/>
      <c r="D3" s="178"/>
      <c r="E3" s="178"/>
      <c r="F3" s="179"/>
      <c r="G3" s="178"/>
      <c r="H3" s="178"/>
      <c r="I3" s="180"/>
      <c r="J3" s="181"/>
      <c r="K3" s="178"/>
      <c r="L3" s="182"/>
    </row>
    <row r="4" spans="1:13" s="183" customFormat="1" ht="30" customHeight="1">
      <c r="A4" s="108" t="s">
        <v>3</v>
      </c>
      <c r="B4" s="108" t="s">
        <v>4</v>
      </c>
      <c r="C4" s="109" t="s">
        <v>5</v>
      </c>
      <c r="D4" s="108" t="s">
        <v>6</v>
      </c>
      <c r="E4" s="108" t="s">
        <v>7</v>
      </c>
      <c r="F4" s="108" t="s">
        <v>8</v>
      </c>
      <c r="G4" s="108" t="s">
        <v>9</v>
      </c>
      <c r="H4" s="108" t="s">
        <v>10</v>
      </c>
      <c r="I4" s="112" t="s">
        <v>11</v>
      </c>
      <c r="J4" s="113" t="s">
        <v>12</v>
      </c>
      <c r="K4" s="108" t="s">
        <v>13</v>
      </c>
      <c r="L4" s="114" t="s">
        <v>14</v>
      </c>
    </row>
    <row r="5" spans="1:13" s="183" customFormat="1" ht="30" customHeight="1">
      <c r="A5" s="133" t="s">
        <v>137</v>
      </c>
      <c r="B5" s="108" t="s">
        <v>16</v>
      </c>
      <c r="C5" s="109" t="s">
        <v>17</v>
      </c>
      <c r="D5" s="34" t="s">
        <v>18</v>
      </c>
      <c r="E5" s="108"/>
      <c r="F5" s="184"/>
      <c r="G5" s="34" t="s">
        <v>141</v>
      </c>
      <c r="H5" s="34" t="s">
        <v>139</v>
      </c>
      <c r="I5" s="108">
        <v>4</v>
      </c>
      <c r="J5" s="185">
        <v>260</v>
      </c>
      <c r="K5" s="112">
        <f>I5*J5</f>
        <v>1040</v>
      </c>
      <c r="L5" s="114"/>
      <c r="M5" s="186"/>
    </row>
    <row r="6" spans="1:13" s="183" customFormat="1" ht="30" customHeight="1">
      <c r="A6" s="131"/>
      <c r="B6" s="108" t="s">
        <v>20</v>
      </c>
      <c r="C6" s="109" t="s">
        <v>21</v>
      </c>
      <c r="D6" s="34" t="s">
        <v>145</v>
      </c>
      <c r="E6" s="108"/>
      <c r="F6" s="184"/>
      <c r="G6" s="48" t="s">
        <v>148</v>
      </c>
      <c r="H6" s="34" t="s">
        <v>19</v>
      </c>
      <c r="I6" s="108">
        <v>4.99</v>
      </c>
      <c r="J6" s="185">
        <v>320</v>
      </c>
      <c r="K6" s="112">
        <f t="shared" ref="K6:K21" si="0">I6*J6</f>
        <v>1596.8000000000002</v>
      </c>
      <c r="L6" s="114"/>
      <c r="M6" s="37"/>
    </row>
    <row r="7" spans="1:13" s="183" customFormat="1" ht="30" customHeight="1">
      <c r="A7" s="131"/>
      <c r="B7" s="108" t="s">
        <v>22</v>
      </c>
      <c r="C7" s="109" t="s">
        <v>138</v>
      </c>
      <c r="D7" s="48" t="s">
        <v>146</v>
      </c>
      <c r="E7" s="108"/>
      <c r="F7" s="184"/>
      <c r="G7" s="48" t="s">
        <v>150</v>
      </c>
      <c r="H7" s="34" t="s">
        <v>19</v>
      </c>
      <c r="I7" s="108">
        <v>3.8</v>
      </c>
      <c r="J7" s="185">
        <v>320</v>
      </c>
      <c r="K7" s="112">
        <f t="shared" si="0"/>
        <v>1216</v>
      </c>
      <c r="L7" s="114"/>
      <c r="M7" s="37"/>
    </row>
    <row r="8" spans="1:13" s="183" customFormat="1" ht="30" customHeight="1">
      <c r="A8" s="131"/>
      <c r="B8" s="167" t="s">
        <v>153</v>
      </c>
      <c r="C8" s="109" t="s">
        <v>23</v>
      </c>
      <c r="D8" s="34" t="s">
        <v>145</v>
      </c>
      <c r="E8" s="108"/>
      <c r="F8" s="184"/>
      <c r="G8" s="48" t="s">
        <v>151</v>
      </c>
      <c r="H8" s="34" t="s">
        <v>19</v>
      </c>
      <c r="I8" s="108">
        <v>9.24</v>
      </c>
      <c r="J8" s="185">
        <v>320</v>
      </c>
      <c r="K8" s="112">
        <f>I8*J8</f>
        <v>2956.8</v>
      </c>
      <c r="L8" s="114"/>
      <c r="M8" s="37"/>
    </row>
    <row r="9" spans="1:13" s="183" customFormat="1" ht="30" customHeight="1">
      <c r="A9" s="131"/>
      <c r="B9" s="168"/>
      <c r="C9" s="109"/>
      <c r="D9" s="34" t="s">
        <v>144</v>
      </c>
      <c r="E9" s="108"/>
      <c r="F9" s="184"/>
      <c r="G9" s="48" t="s">
        <v>150</v>
      </c>
      <c r="H9" s="48" t="s">
        <v>162</v>
      </c>
      <c r="I9" s="108">
        <v>4.41</v>
      </c>
      <c r="J9" s="185">
        <v>320</v>
      </c>
      <c r="K9" s="112">
        <f t="shared" si="0"/>
        <v>1411.2</v>
      </c>
      <c r="L9" s="114"/>
      <c r="M9" s="37"/>
    </row>
    <row r="10" spans="1:13" s="183" customFormat="1" ht="30" customHeight="1">
      <c r="A10" s="131"/>
      <c r="B10" s="115" t="s">
        <v>142</v>
      </c>
      <c r="C10" s="116" t="s">
        <v>157</v>
      </c>
      <c r="D10" s="34" t="s">
        <v>18</v>
      </c>
      <c r="E10" s="108"/>
      <c r="F10" s="184"/>
      <c r="G10" s="34" t="s">
        <v>141</v>
      </c>
      <c r="H10" s="48" t="s">
        <v>162</v>
      </c>
      <c r="I10" s="108">
        <v>10.75</v>
      </c>
      <c r="J10" s="185">
        <v>260</v>
      </c>
      <c r="K10" s="112">
        <f>I10*J10</f>
        <v>2795</v>
      </c>
      <c r="L10" s="114"/>
      <c r="M10" s="186"/>
    </row>
    <row r="11" spans="1:13" s="183" customFormat="1" ht="30" customHeight="1">
      <c r="A11" s="131"/>
      <c r="B11" s="115" t="s">
        <v>143</v>
      </c>
      <c r="C11" s="116" t="s">
        <v>158</v>
      </c>
      <c r="D11" s="34" t="s">
        <v>18</v>
      </c>
      <c r="E11" s="108"/>
      <c r="F11" s="184"/>
      <c r="G11" s="48" t="s">
        <v>161</v>
      </c>
      <c r="H11" s="48" t="s">
        <v>162</v>
      </c>
      <c r="I11" s="108">
        <v>10.77</v>
      </c>
      <c r="J11" s="185">
        <v>260</v>
      </c>
      <c r="K11" s="112">
        <f>I11*J11</f>
        <v>2800.2</v>
      </c>
      <c r="L11" s="114"/>
      <c r="M11" s="186"/>
    </row>
    <row r="12" spans="1:13" s="183" customFormat="1" ht="30" customHeight="1">
      <c r="A12" s="131"/>
      <c r="B12" s="115" t="s">
        <v>156</v>
      </c>
      <c r="C12" s="116" t="s">
        <v>160</v>
      </c>
      <c r="D12" s="34" t="s">
        <v>18</v>
      </c>
      <c r="E12" s="108"/>
      <c r="F12" s="184"/>
      <c r="G12" s="48" t="s">
        <v>150</v>
      </c>
      <c r="H12" s="48" t="s">
        <v>162</v>
      </c>
      <c r="I12" s="108">
        <v>5.81</v>
      </c>
      <c r="J12" s="185">
        <v>260</v>
      </c>
      <c r="K12" s="112">
        <f>I12*J12</f>
        <v>1510.6</v>
      </c>
      <c r="L12" s="114"/>
      <c r="M12" s="186"/>
    </row>
    <row r="13" spans="1:13" s="183" customFormat="1" ht="30" customHeight="1">
      <c r="A13" s="131"/>
      <c r="B13" s="108" t="s">
        <v>247</v>
      </c>
      <c r="C13" s="109" t="s">
        <v>248</v>
      </c>
      <c r="D13" s="34" t="s">
        <v>18</v>
      </c>
      <c r="E13" s="108"/>
      <c r="F13" s="184"/>
      <c r="G13" s="48" t="s">
        <v>150</v>
      </c>
      <c r="H13" s="34" t="s">
        <v>162</v>
      </c>
      <c r="I13" s="108">
        <v>2.57</v>
      </c>
      <c r="J13" s="185">
        <v>260</v>
      </c>
      <c r="K13" s="112">
        <f>I13*J13</f>
        <v>668.19999999999993</v>
      </c>
      <c r="L13" s="114"/>
      <c r="M13" s="186"/>
    </row>
    <row r="14" spans="1:13" s="183" customFormat="1" ht="30" customHeight="1">
      <c r="A14" s="131"/>
      <c r="B14" s="108" t="s">
        <v>155</v>
      </c>
      <c r="C14" s="116" t="s">
        <v>159</v>
      </c>
      <c r="D14" s="34" t="s">
        <v>18</v>
      </c>
      <c r="E14" s="108"/>
      <c r="F14" s="184"/>
      <c r="G14" s="48" t="s">
        <v>147</v>
      </c>
      <c r="H14" s="34" t="s">
        <v>19</v>
      </c>
      <c r="I14" s="108">
        <v>50.9</v>
      </c>
      <c r="J14" s="185">
        <v>60</v>
      </c>
      <c r="K14" s="112">
        <f>I14*J14</f>
        <v>3054</v>
      </c>
      <c r="L14" s="114"/>
      <c r="M14" s="186"/>
    </row>
    <row r="15" spans="1:13" s="183" customFormat="1" ht="30" customHeight="1">
      <c r="A15" s="131"/>
      <c r="B15" s="108"/>
      <c r="C15" s="109"/>
      <c r="D15" s="34"/>
      <c r="E15" s="108"/>
      <c r="F15" s="187"/>
      <c r="G15" s="34"/>
      <c r="H15" s="34"/>
      <c r="I15" s="188"/>
      <c r="J15" s="34" t="s">
        <v>24</v>
      </c>
      <c r="K15" s="112">
        <f>SUM(K5:K14)</f>
        <v>19048.800000000003</v>
      </c>
      <c r="L15" s="114"/>
      <c r="M15" s="37"/>
    </row>
    <row r="16" spans="1:13" s="183" customFormat="1" ht="30" customHeight="1">
      <c r="A16" s="131"/>
      <c r="B16" s="108" t="s">
        <v>199</v>
      </c>
      <c r="C16" s="132" t="s">
        <v>25</v>
      </c>
      <c r="D16" s="34" t="s">
        <v>18</v>
      </c>
      <c r="E16" s="108"/>
      <c r="F16" s="187"/>
      <c r="G16" s="48" t="s">
        <v>148</v>
      </c>
      <c r="H16" s="34" t="s">
        <v>19</v>
      </c>
      <c r="I16" s="35">
        <v>4.84</v>
      </c>
      <c r="J16" s="185">
        <v>120</v>
      </c>
      <c r="K16" s="112">
        <f t="shared" si="0"/>
        <v>580.79999999999995</v>
      </c>
      <c r="L16" s="114"/>
      <c r="M16" s="37"/>
    </row>
    <row r="17" spans="1:13" s="183" customFormat="1" ht="30" customHeight="1">
      <c r="A17" s="131"/>
      <c r="B17" s="108" t="s">
        <v>200</v>
      </c>
      <c r="C17" s="132"/>
      <c r="D17" s="34" t="s">
        <v>26</v>
      </c>
      <c r="E17" s="108"/>
      <c r="F17" s="187"/>
      <c r="G17" s="48" t="s">
        <v>148</v>
      </c>
      <c r="H17" s="34" t="s">
        <v>19</v>
      </c>
      <c r="I17" s="35">
        <v>26.03</v>
      </c>
      <c r="J17" s="185">
        <v>120</v>
      </c>
      <c r="K17" s="112">
        <f t="shared" si="0"/>
        <v>3123.6000000000004</v>
      </c>
      <c r="L17" s="114"/>
      <c r="M17" s="37"/>
    </row>
    <row r="18" spans="1:13" s="183" customFormat="1" ht="30" customHeight="1">
      <c r="A18" s="131"/>
      <c r="B18" s="108" t="s">
        <v>201</v>
      </c>
      <c r="C18" s="144" t="s">
        <v>27</v>
      </c>
      <c r="D18" s="34" t="s">
        <v>18</v>
      </c>
      <c r="E18" s="108"/>
      <c r="F18" s="187"/>
      <c r="G18" s="34" t="s">
        <v>28</v>
      </c>
      <c r="H18" s="34" t="s">
        <v>19</v>
      </c>
      <c r="I18" s="35">
        <v>4.5999999999999996</v>
      </c>
      <c r="J18" s="185">
        <v>210</v>
      </c>
      <c r="K18" s="112">
        <f t="shared" si="0"/>
        <v>965.99999999999989</v>
      </c>
      <c r="L18" s="114"/>
      <c r="M18" s="37"/>
    </row>
    <row r="19" spans="1:13" s="183" customFormat="1" ht="30" customHeight="1">
      <c r="A19" s="131"/>
      <c r="B19" s="108" t="s">
        <v>249</v>
      </c>
      <c r="C19" s="145"/>
      <c r="D19" s="34" t="s">
        <v>29</v>
      </c>
      <c r="E19" s="108"/>
      <c r="F19" s="187"/>
      <c r="G19" s="34" t="s">
        <v>30</v>
      </c>
      <c r="H19" s="34" t="s">
        <v>19</v>
      </c>
      <c r="I19" s="35">
        <v>22.68</v>
      </c>
      <c r="J19" s="185">
        <v>75</v>
      </c>
      <c r="K19" s="112">
        <f t="shared" si="0"/>
        <v>1701</v>
      </c>
      <c r="L19" s="114"/>
      <c r="M19" s="189"/>
    </row>
    <row r="20" spans="1:13" s="183" customFormat="1" ht="30" customHeight="1">
      <c r="A20" s="131"/>
      <c r="B20" s="108" t="s">
        <v>202</v>
      </c>
      <c r="C20" s="190"/>
      <c r="D20" s="34" t="s">
        <v>31</v>
      </c>
      <c r="E20" s="108"/>
      <c r="F20" s="187"/>
      <c r="G20" s="34"/>
      <c r="H20" s="34" t="s">
        <v>32</v>
      </c>
      <c r="I20" s="35">
        <v>1</v>
      </c>
      <c r="J20" s="191">
        <v>100</v>
      </c>
      <c r="K20" s="112">
        <f t="shared" si="0"/>
        <v>100</v>
      </c>
      <c r="L20" s="114"/>
      <c r="M20" s="37"/>
    </row>
    <row r="21" spans="1:13" s="183" customFormat="1" ht="30" customHeight="1">
      <c r="A21" s="134"/>
      <c r="B21" s="108" t="s">
        <v>250</v>
      </c>
      <c r="C21" s="192"/>
      <c r="D21" s="34" t="s">
        <v>31</v>
      </c>
      <c r="E21" s="108"/>
      <c r="F21" s="187"/>
      <c r="G21" s="108"/>
      <c r="H21" s="34" t="s">
        <v>32</v>
      </c>
      <c r="I21" s="35">
        <v>1</v>
      </c>
      <c r="J21" s="191">
        <v>100</v>
      </c>
      <c r="K21" s="112">
        <f t="shared" si="0"/>
        <v>100</v>
      </c>
      <c r="L21" s="114"/>
      <c r="M21" s="160"/>
    </row>
    <row r="22" spans="1:13" s="183" customFormat="1" ht="30" customHeight="1">
      <c r="A22" s="108"/>
      <c r="B22" s="108"/>
      <c r="C22" s="109"/>
      <c r="D22" s="108"/>
      <c r="E22" s="108"/>
      <c r="F22" s="187"/>
      <c r="G22" s="108"/>
      <c r="H22" s="108"/>
      <c r="I22" s="112"/>
      <c r="J22" s="113" t="s">
        <v>24</v>
      </c>
      <c r="K22" s="112">
        <f>SUM(K16:K21)</f>
        <v>6571.4000000000005</v>
      </c>
      <c r="L22" s="114"/>
      <c r="M22" s="193"/>
    </row>
    <row r="23" spans="1:13" s="183" customFormat="1" ht="30" customHeight="1">
      <c r="A23" s="108"/>
      <c r="B23" s="108"/>
      <c r="C23" s="109"/>
      <c r="D23" s="108"/>
      <c r="E23" s="108"/>
      <c r="F23" s="187"/>
      <c r="G23" s="108"/>
      <c r="H23" s="108"/>
      <c r="I23" s="112"/>
      <c r="J23" s="69" t="s">
        <v>152</v>
      </c>
      <c r="K23" s="112">
        <f>K22+K15</f>
        <v>25620.200000000004</v>
      </c>
      <c r="L23" s="114"/>
      <c r="M23" s="194"/>
    </row>
    <row r="24" spans="1:13" s="183" customFormat="1" ht="30" customHeight="1">
      <c r="A24" s="108" t="s">
        <v>136</v>
      </c>
      <c r="B24" s="169" t="s">
        <v>140</v>
      </c>
      <c r="C24" s="195"/>
      <c r="D24" s="195"/>
      <c r="E24" s="195"/>
      <c r="F24" s="196"/>
      <c r="G24" s="195"/>
      <c r="H24" s="195"/>
      <c r="I24" s="195"/>
      <c r="J24" s="197"/>
      <c r="K24" s="195"/>
      <c r="L24" s="195"/>
      <c r="M24" s="37"/>
    </row>
    <row r="25" spans="1:13" s="183" customFormat="1" ht="30" customHeight="1">
      <c r="A25" s="108"/>
      <c r="B25" s="111" t="s">
        <v>35</v>
      </c>
      <c r="C25" s="108" t="s">
        <v>34</v>
      </c>
      <c r="D25" s="198"/>
      <c r="E25" s="198"/>
      <c r="F25" s="199"/>
      <c r="G25" s="198"/>
      <c r="H25" s="108" t="s">
        <v>36</v>
      </c>
      <c r="I25" s="108">
        <v>1</v>
      </c>
      <c r="J25" s="113">
        <v>120</v>
      </c>
      <c r="K25" s="108">
        <f>J25*I25</f>
        <v>120</v>
      </c>
      <c r="L25" s="198"/>
      <c r="M25" s="37"/>
    </row>
    <row r="26" spans="1:13" s="183" customFormat="1" ht="30" customHeight="1">
      <c r="A26" s="108"/>
      <c r="B26" s="111"/>
      <c r="C26" s="198"/>
      <c r="D26" s="198"/>
      <c r="E26" s="198"/>
      <c r="F26" s="199"/>
      <c r="G26" s="198"/>
      <c r="H26" s="108"/>
      <c r="I26" s="108"/>
      <c r="J26" s="113" t="s">
        <v>24</v>
      </c>
      <c r="K26" s="108">
        <f>K25</f>
        <v>120</v>
      </c>
      <c r="L26" s="110"/>
      <c r="M26" s="37"/>
    </row>
    <row r="27" spans="1:13" s="183" customFormat="1" ht="36.950000000000003" customHeight="1">
      <c r="A27" s="108"/>
      <c r="B27" s="111"/>
      <c r="C27" s="198"/>
      <c r="D27" s="198"/>
      <c r="E27" s="198"/>
      <c r="F27" s="199"/>
      <c r="G27" s="198"/>
      <c r="H27" s="108"/>
      <c r="I27" s="200" t="s">
        <v>37</v>
      </c>
      <c r="J27" s="201" t="s">
        <v>38</v>
      </c>
      <c r="K27" s="200">
        <f>K26+K23</f>
        <v>25740.200000000004</v>
      </c>
      <c r="L27" s="199"/>
    </row>
    <row r="28" spans="1:13" s="49" customFormat="1" ht="30" customHeight="1">
      <c r="A28" s="54" t="s">
        <v>164</v>
      </c>
      <c r="B28" s="173" t="s">
        <v>39</v>
      </c>
      <c r="C28" s="174"/>
      <c r="D28" s="174"/>
      <c r="E28" s="174"/>
      <c r="F28" s="175"/>
      <c r="G28" s="174"/>
      <c r="H28" s="174"/>
      <c r="I28" s="174"/>
      <c r="J28" s="174"/>
      <c r="K28" s="174"/>
      <c r="L28" s="176"/>
    </row>
    <row r="29" spans="1:13" ht="30" customHeight="1">
      <c r="A29" s="3" t="s">
        <v>3</v>
      </c>
      <c r="B29" s="3" t="s">
        <v>4</v>
      </c>
      <c r="C29" s="12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13" t="s">
        <v>11</v>
      </c>
      <c r="J29" s="14" t="s">
        <v>12</v>
      </c>
      <c r="K29" s="3" t="s">
        <v>13</v>
      </c>
      <c r="L29" s="15" t="s">
        <v>14</v>
      </c>
    </row>
    <row r="30" spans="1:13" ht="50.1" customHeight="1">
      <c r="A30" s="133" t="s">
        <v>137</v>
      </c>
      <c r="B30" s="33" t="s">
        <v>35</v>
      </c>
      <c r="C30" s="144" t="s">
        <v>40</v>
      </c>
      <c r="D30" s="27" t="s">
        <v>41</v>
      </c>
      <c r="E30" s="107" t="s">
        <v>290</v>
      </c>
      <c r="F30" s="17"/>
      <c r="G30" s="106" t="s">
        <v>289</v>
      </c>
      <c r="H30" s="17" t="s">
        <v>42</v>
      </c>
      <c r="I30" s="23">
        <v>2.3199999999999998</v>
      </c>
      <c r="J30" s="32">
        <v>4550</v>
      </c>
      <c r="K30" s="23">
        <f>I30*J30</f>
        <v>10556</v>
      </c>
      <c r="L30" s="25" t="s">
        <v>43</v>
      </c>
    </row>
    <row r="31" spans="1:13" ht="50.1" customHeight="1">
      <c r="A31" s="131"/>
      <c r="B31" s="33" t="s">
        <v>44</v>
      </c>
      <c r="C31" s="145"/>
      <c r="D31" s="27" t="s">
        <v>45</v>
      </c>
      <c r="E31" s="27"/>
      <c r="F31" s="17"/>
      <c r="G31" s="17"/>
      <c r="H31" s="17" t="s">
        <v>46</v>
      </c>
      <c r="I31" s="23">
        <v>1</v>
      </c>
      <c r="J31" s="32">
        <v>375</v>
      </c>
      <c r="K31" s="23">
        <f t="shared" ref="K31:K36" si="1">I31*J31</f>
        <v>375</v>
      </c>
      <c r="L31" s="25" t="s">
        <v>47</v>
      </c>
    </row>
    <row r="32" spans="1:13" ht="50.1" customHeight="1">
      <c r="A32" s="131"/>
      <c r="B32" s="33" t="s">
        <v>48</v>
      </c>
      <c r="C32" s="145"/>
      <c r="D32" s="27" t="s">
        <v>49</v>
      </c>
      <c r="E32" s="27"/>
      <c r="F32" s="17"/>
      <c r="G32" s="17"/>
      <c r="H32" s="17" t="s">
        <v>50</v>
      </c>
      <c r="I32" s="23">
        <v>1</v>
      </c>
      <c r="J32" s="32">
        <v>100</v>
      </c>
      <c r="K32" s="23">
        <f t="shared" si="1"/>
        <v>100</v>
      </c>
      <c r="L32" s="25" t="s">
        <v>51</v>
      </c>
    </row>
    <row r="33" spans="1:12" ht="30" customHeight="1">
      <c r="A33" s="131"/>
      <c r="B33" s="33" t="s">
        <v>52</v>
      </c>
      <c r="C33" s="145"/>
      <c r="D33" s="38" t="s">
        <v>53</v>
      </c>
      <c r="E33" s="53"/>
      <c r="F33" s="51" t="s">
        <v>163</v>
      </c>
      <c r="G33" s="7"/>
      <c r="H33" s="7" t="s">
        <v>46</v>
      </c>
      <c r="I33" s="9">
        <v>1</v>
      </c>
      <c r="J33" s="31">
        <v>1596</v>
      </c>
      <c r="K33" s="23">
        <f t="shared" si="1"/>
        <v>1596</v>
      </c>
      <c r="L33" s="80"/>
    </row>
    <row r="34" spans="1:12" ht="30" customHeight="1">
      <c r="A34" s="131"/>
      <c r="B34" s="33" t="s">
        <v>54</v>
      </c>
      <c r="C34" s="145"/>
      <c r="D34" s="38" t="s">
        <v>55</v>
      </c>
      <c r="E34" s="11"/>
      <c r="F34" s="8"/>
      <c r="G34" s="7"/>
      <c r="H34" s="7" t="s">
        <v>50</v>
      </c>
      <c r="I34" s="9">
        <v>1</v>
      </c>
      <c r="J34" s="31">
        <v>92</v>
      </c>
      <c r="K34" s="23">
        <f t="shared" si="1"/>
        <v>92</v>
      </c>
      <c r="L34" s="104" t="s">
        <v>291</v>
      </c>
    </row>
    <row r="35" spans="1:12" ht="30" customHeight="1">
      <c r="A35" s="131"/>
      <c r="B35" s="33" t="s">
        <v>56</v>
      </c>
      <c r="C35" s="145"/>
      <c r="D35" s="38" t="s">
        <v>57</v>
      </c>
      <c r="E35" s="11"/>
      <c r="F35" s="7" t="s">
        <v>58</v>
      </c>
      <c r="G35" s="7" t="s">
        <v>59</v>
      </c>
      <c r="H35" s="7" t="s">
        <v>46</v>
      </c>
      <c r="I35" s="9">
        <v>1</v>
      </c>
      <c r="J35" s="31">
        <v>1311</v>
      </c>
      <c r="K35" s="23">
        <f t="shared" si="1"/>
        <v>1311</v>
      </c>
      <c r="L35" s="11"/>
    </row>
    <row r="36" spans="1:12" ht="30" customHeight="1">
      <c r="A36" s="134"/>
      <c r="B36" s="33" t="s">
        <v>60</v>
      </c>
      <c r="C36" s="146"/>
      <c r="D36" s="77" t="s">
        <v>244</v>
      </c>
      <c r="E36" s="8"/>
      <c r="F36" s="7"/>
      <c r="G36" s="7"/>
      <c r="H36" s="7" t="s">
        <v>50</v>
      </c>
      <c r="I36" s="9">
        <v>1</v>
      </c>
      <c r="J36" s="10">
        <v>2300</v>
      </c>
      <c r="K36" s="23">
        <f t="shared" si="1"/>
        <v>2300</v>
      </c>
      <c r="L36" s="11" t="s">
        <v>61</v>
      </c>
    </row>
    <row r="37" spans="1:12" ht="30" customHeight="1">
      <c r="A37" s="73"/>
      <c r="B37" s="33" t="s">
        <v>242</v>
      </c>
      <c r="C37" s="74"/>
      <c r="D37" s="77" t="s">
        <v>243</v>
      </c>
      <c r="E37" s="80"/>
      <c r="F37" s="76"/>
      <c r="G37" s="76"/>
      <c r="H37" s="76" t="s">
        <v>46</v>
      </c>
      <c r="I37" s="79">
        <v>1</v>
      </c>
      <c r="J37" s="31">
        <v>160</v>
      </c>
      <c r="K37" s="81">
        <f t="shared" ref="K37" si="2">I37*J37</f>
        <v>160</v>
      </c>
      <c r="L37" s="80"/>
    </row>
    <row r="38" spans="1:12" ht="45" customHeight="1">
      <c r="A38" s="3"/>
      <c r="B38" s="3"/>
      <c r="C38" s="12"/>
      <c r="D38" s="3"/>
      <c r="E38" s="3"/>
      <c r="F38" s="36"/>
      <c r="G38" s="3"/>
      <c r="H38" s="3"/>
      <c r="I38" s="44" t="s">
        <v>39</v>
      </c>
      <c r="J38" s="45" t="s">
        <v>38</v>
      </c>
      <c r="K38" s="44">
        <f>SUM(K30:K37)</f>
        <v>16490</v>
      </c>
      <c r="L38" s="15"/>
    </row>
    <row r="39" spans="1:12" ht="30" customHeight="1">
      <c r="A39" s="50" t="s">
        <v>173</v>
      </c>
      <c r="B39" s="138" t="s">
        <v>62</v>
      </c>
      <c r="C39" s="132"/>
      <c r="D39" s="138"/>
      <c r="E39" s="138"/>
      <c r="F39" s="139"/>
      <c r="G39" s="138"/>
      <c r="H39" s="138"/>
      <c r="I39" s="138"/>
      <c r="J39" s="169"/>
      <c r="K39" s="138"/>
      <c r="L39" s="132"/>
    </row>
    <row r="40" spans="1:12" ht="30" customHeight="1">
      <c r="A40" s="3" t="s">
        <v>3</v>
      </c>
      <c r="B40" s="3"/>
      <c r="C40" s="3" t="s">
        <v>5</v>
      </c>
      <c r="D40" s="3" t="s">
        <v>6</v>
      </c>
      <c r="E40" s="12" t="s">
        <v>7</v>
      </c>
      <c r="F40" s="3" t="s">
        <v>8</v>
      </c>
      <c r="G40" s="3" t="s">
        <v>63</v>
      </c>
      <c r="H40" s="3" t="s">
        <v>10</v>
      </c>
      <c r="I40" s="13" t="s">
        <v>11</v>
      </c>
      <c r="J40" s="14" t="s">
        <v>12</v>
      </c>
      <c r="K40" s="3" t="s">
        <v>13</v>
      </c>
      <c r="L40" s="15" t="s">
        <v>14</v>
      </c>
    </row>
    <row r="41" spans="1:12" ht="30" customHeight="1">
      <c r="A41" s="164" t="s">
        <v>137</v>
      </c>
      <c r="B41" s="7" t="s">
        <v>16</v>
      </c>
      <c r="C41" s="144"/>
      <c r="D41" s="7" t="s">
        <v>23</v>
      </c>
      <c r="E41" s="7"/>
      <c r="F41" s="38"/>
      <c r="G41" s="7"/>
      <c r="H41" s="7" t="s">
        <v>46</v>
      </c>
      <c r="I41" s="9">
        <v>1</v>
      </c>
      <c r="J41" s="10">
        <v>3550</v>
      </c>
      <c r="K41" s="9">
        <f t="shared" ref="K41:K48" si="3">J41*I41</f>
        <v>3550</v>
      </c>
      <c r="L41" s="11" t="s">
        <v>64</v>
      </c>
    </row>
    <row r="42" spans="1:12" ht="30" customHeight="1">
      <c r="A42" s="165"/>
      <c r="B42" s="7" t="s">
        <v>20</v>
      </c>
      <c r="C42" s="145"/>
      <c r="D42" s="7" t="s">
        <v>21</v>
      </c>
      <c r="E42" s="7"/>
      <c r="F42" s="38"/>
      <c r="G42" s="7"/>
      <c r="H42" s="7" t="s">
        <v>46</v>
      </c>
      <c r="I42" s="9">
        <v>1</v>
      </c>
      <c r="J42" s="10">
        <v>2560</v>
      </c>
      <c r="K42" s="9">
        <f t="shared" si="3"/>
        <v>2560</v>
      </c>
      <c r="L42" s="11" t="s">
        <v>64</v>
      </c>
    </row>
    <row r="43" spans="1:12" ht="30" customHeight="1">
      <c r="A43" s="165"/>
      <c r="B43" s="7" t="s">
        <v>22</v>
      </c>
      <c r="C43" s="145"/>
      <c r="D43" s="50" t="s">
        <v>157</v>
      </c>
      <c r="E43" s="7"/>
      <c r="F43" s="38"/>
      <c r="G43" s="7"/>
      <c r="H43" s="7" t="s">
        <v>46</v>
      </c>
      <c r="I43" s="9">
        <v>1</v>
      </c>
      <c r="J43" s="10">
        <v>850</v>
      </c>
      <c r="K43" s="9">
        <f t="shared" si="3"/>
        <v>850</v>
      </c>
      <c r="L43" s="11" t="s">
        <v>64</v>
      </c>
    </row>
    <row r="44" spans="1:12" ht="30" customHeight="1">
      <c r="A44" s="165"/>
      <c r="B44" s="85" t="s">
        <v>251</v>
      </c>
      <c r="C44" s="145"/>
      <c r="D44" s="50" t="s">
        <v>165</v>
      </c>
      <c r="E44" s="7"/>
      <c r="F44" s="38"/>
      <c r="G44" s="7"/>
      <c r="H44" s="7" t="s">
        <v>46</v>
      </c>
      <c r="I44" s="9">
        <v>1</v>
      </c>
      <c r="J44" s="10">
        <v>850</v>
      </c>
      <c r="K44" s="9">
        <f t="shared" si="3"/>
        <v>850</v>
      </c>
      <c r="L44" s="11" t="s">
        <v>64</v>
      </c>
    </row>
    <row r="45" spans="1:12" ht="30" customHeight="1">
      <c r="A45" s="165"/>
      <c r="B45" s="85" t="s">
        <v>252</v>
      </c>
      <c r="C45" s="145"/>
      <c r="D45" s="93" t="s">
        <v>160</v>
      </c>
      <c r="E45" s="85"/>
      <c r="F45" s="86"/>
      <c r="G45" s="85"/>
      <c r="H45" s="85" t="s">
        <v>46</v>
      </c>
      <c r="I45" s="87">
        <v>1</v>
      </c>
      <c r="J45" s="88">
        <v>850</v>
      </c>
      <c r="K45" s="87">
        <f t="shared" ref="K45" si="4">J45*I45</f>
        <v>850</v>
      </c>
      <c r="L45" s="89" t="s">
        <v>64</v>
      </c>
    </row>
    <row r="46" spans="1:12" ht="30" customHeight="1">
      <c r="A46" s="165"/>
      <c r="B46" s="85" t="s">
        <v>253</v>
      </c>
      <c r="C46" s="146"/>
      <c r="D46" s="85" t="s">
        <v>255</v>
      </c>
      <c r="E46" s="7"/>
      <c r="F46" s="38"/>
      <c r="G46" s="7"/>
      <c r="H46" s="7" t="s">
        <v>46</v>
      </c>
      <c r="I46" s="9">
        <v>1</v>
      </c>
      <c r="J46" s="10">
        <v>300</v>
      </c>
      <c r="K46" s="9">
        <f t="shared" si="3"/>
        <v>300</v>
      </c>
      <c r="L46" s="11" t="s">
        <v>64</v>
      </c>
    </row>
    <row r="47" spans="1:12" ht="30" customHeight="1">
      <c r="A47" s="165"/>
      <c r="B47" s="85" t="s">
        <v>254</v>
      </c>
      <c r="C47" s="8"/>
      <c r="D47" s="51" t="s">
        <v>166</v>
      </c>
      <c r="E47" s="8"/>
      <c r="F47" s="38"/>
      <c r="G47" s="7" t="s">
        <v>65</v>
      </c>
      <c r="H47" s="7" t="s">
        <v>66</v>
      </c>
      <c r="I47" s="9">
        <v>25</v>
      </c>
      <c r="J47" s="10">
        <v>51</v>
      </c>
      <c r="K47" s="9">
        <f t="shared" si="3"/>
        <v>1275</v>
      </c>
      <c r="L47" s="11" t="s">
        <v>67</v>
      </c>
    </row>
    <row r="48" spans="1:12" ht="30" customHeight="1">
      <c r="A48" s="166"/>
      <c r="B48" s="85" t="s">
        <v>247</v>
      </c>
      <c r="C48" s="8"/>
      <c r="D48" s="8" t="s">
        <v>68</v>
      </c>
      <c r="E48" s="8"/>
      <c r="F48" s="38"/>
      <c r="G48" s="7"/>
      <c r="H48" s="7" t="s">
        <v>69</v>
      </c>
      <c r="I48" s="9">
        <v>21.54</v>
      </c>
      <c r="J48" s="31">
        <v>30</v>
      </c>
      <c r="K48" s="9">
        <f t="shared" si="3"/>
        <v>646.19999999999993</v>
      </c>
      <c r="L48" s="11" t="s">
        <v>70</v>
      </c>
    </row>
    <row r="49" spans="1:12" ht="30" customHeight="1">
      <c r="A49" s="3"/>
      <c r="B49" s="3"/>
      <c r="C49" s="12"/>
      <c r="D49" s="3"/>
      <c r="E49" s="3"/>
      <c r="F49" s="36"/>
      <c r="G49" s="3"/>
      <c r="H49" s="3"/>
      <c r="I49" s="44" t="s">
        <v>71</v>
      </c>
      <c r="J49" s="45" t="s">
        <v>38</v>
      </c>
      <c r="K49" s="44">
        <f>SUM(K41:K48)</f>
        <v>10881.2</v>
      </c>
      <c r="L49" s="15"/>
    </row>
    <row r="50" spans="1:12" ht="30" customHeight="1">
      <c r="A50" s="50" t="s">
        <v>174</v>
      </c>
      <c r="B50" s="138" t="s">
        <v>72</v>
      </c>
      <c r="C50" s="138"/>
      <c r="D50" s="138"/>
      <c r="E50" s="138"/>
      <c r="F50" s="139"/>
      <c r="G50" s="138"/>
      <c r="H50" s="138"/>
      <c r="I50" s="140"/>
      <c r="J50" s="141"/>
      <c r="K50" s="138"/>
      <c r="L50" s="142"/>
    </row>
    <row r="51" spans="1:12" ht="30" customHeight="1">
      <c r="A51" s="3" t="s">
        <v>3</v>
      </c>
      <c r="B51" s="3"/>
      <c r="C51" s="12" t="s">
        <v>5</v>
      </c>
      <c r="D51" s="3" t="s">
        <v>6</v>
      </c>
      <c r="E51" s="3" t="s">
        <v>7</v>
      </c>
      <c r="F51" s="3" t="s">
        <v>8</v>
      </c>
      <c r="G51" s="3" t="s">
        <v>63</v>
      </c>
      <c r="H51" s="3" t="s">
        <v>10</v>
      </c>
      <c r="I51" s="13" t="s">
        <v>11</v>
      </c>
      <c r="J51" s="14" t="s">
        <v>12</v>
      </c>
      <c r="K51" s="3" t="s">
        <v>13</v>
      </c>
      <c r="L51" s="15" t="s">
        <v>14</v>
      </c>
    </row>
    <row r="52" spans="1:12" ht="30" customHeight="1">
      <c r="A52" s="7"/>
      <c r="B52" s="7" t="s">
        <v>73</v>
      </c>
      <c r="C52" s="8" t="s">
        <v>74</v>
      </c>
      <c r="D52" s="8" t="s">
        <v>72</v>
      </c>
      <c r="E52" s="8"/>
      <c r="F52" s="38"/>
      <c r="G52" s="7"/>
      <c r="H52" s="96" t="s">
        <v>272</v>
      </c>
      <c r="I52" s="9">
        <v>15</v>
      </c>
      <c r="J52" s="31">
        <v>80</v>
      </c>
      <c r="K52" s="9">
        <f>J52*I52</f>
        <v>1200</v>
      </c>
      <c r="L52" s="11" t="s">
        <v>64</v>
      </c>
    </row>
    <row r="53" spans="1:12" ht="30" customHeight="1">
      <c r="A53" s="3"/>
      <c r="B53" s="3"/>
      <c r="C53" s="12"/>
      <c r="D53" s="3"/>
      <c r="E53" s="3"/>
      <c r="F53" s="36"/>
      <c r="G53" s="3"/>
      <c r="H53" s="3"/>
      <c r="I53" s="44" t="s">
        <v>72</v>
      </c>
      <c r="J53" s="45" t="s">
        <v>38</v>
      </c>
      <c r="K53" s="44">
        <f>K52</f>
        <v>1200</v>
      </c>
      <c r="L53" s="15"/>
    </row>
    <row r="54" spans="1:12" s="56" customFormat="1" ht="30" customHeight="1">
      <c r="A54" s="62" t="s">
        <v>175</v>
      </c>
      <c r="B54" s="152" t="s">
        <v>176</v>
      </c>
      <c r="C54" s="170"/>
      <c r="D54" s="170"/>
      <c r="E54" s="171"/>
      <c r="F54" s="172"/>
      <c r="G54" s="170"/>
      <c r="H54" s="170"/>
      <c r="I54" s="170"/>
      <c r="J54" s="170"/>
      <c r="K54" s="171"/>
      <c r="L54" s="170"/>
    </row>
    <row r="55" spans="1:12" s="56" customFormat="1" ht="30" customHeight="1">
      <c r="A55" s="55" t="s">
        <v>3</v>
      </c>
      <c r="B55" s="55"/>
      <c r="C55" s="57" t="s">
        <v>5</v>
      </c>
      <c r="D55" s="55" t="s">
        <v>6</v>
      </c>
      <c r="E55" s="55" t="s">
        <v>7</v>
      </c>
      <c r="F55" s="55" t="s">
        <v>8</v>
      </c>
      <c r="G55" s="55" t="s">
        <v>63</v>
      </c>
      <c r="H55" s="55" t="s">
        <v>10</v>
      </c>
      <c r="I55" s="58" t="s">
        <v>11</v>
      </c>
      <c r="J55" s="59" t="s">
        <v>12</v>
      </c>
      <c r="K55" s="55" t="s">
        <v>13</v>
      </c>
      <c r="L55" s="60" t="s">
        <v>14</v>
      </c>
    </row>
    <row r="56" spans="1:12" s="56" customFormat="1" ht="30" customHeight="1">
      <c r="A56" s="161" t="s">
        <v>137</v>
      </c>
      <c r="B56" s="55" t="s">
        <v>76</v>
      </c>
      <c r="C56" s="57" t="s">
        <v>25</v>
      </c>
      <c r="D56" s="55" t="s">
        <v>77</v>
      </c>
      <c r="E56" s="55"/>
      <c r="F56" s="61"/>
      <c r="G56" s="62" t="s">
        <v>168</v>
      </c>
      <c r="H56" s="55" t="s">
        <v>19</v>
      </c>
      <c r="I56" s="58">
        <v>5.38</v>
      </c>
      <c r="J56" s="59">
        <v>160</v>
      </c>
      <c r="K56" s="58">
        <f>J56*I56</f>
        <v>860.8</v>
      </c>
      <c r="L56" s="60" t="s">
        <v>78</v>
      </c>
    </row>
    <row r="57" spans="1:12" s="56" customFormat="1" ht="30" customHeight="1">
      <c r="A57" s="162"/>
      <c r="B57" s="55" t="s">
        <v>79</v>
      </c>
      <c r="C57" s="57" t="s">
        <v>27</v>
      </c>
      <c r="D57" s="55" t="s">
        <v>77</v>
      </c>
      <c r="E57" s="55"/>
      <c r="F57" s="61"/>
      <c r="G57" s="55" t="s">
        <v>28</v>
      </c>
      <c r="H57" s="55" t="s">
        <v>19</v>
      </c>
      <c r="I57" s="58">
        <v>4.5999999999999996</v>
      </c>
      <c r="J57" s="59">
        <v>160</v>
      </c>
      <c r="K57" s="58">
        <f>J57*I57</f>
        <v>736</v>
      </c>
      <c r="L57" s="60" t="s">
        <v>80</v>
      </c>
    </row>
    <row r="58" spans="1:12" s="56" customFormat="1" ht="30" customHeight="1">
      <c r="A58" s="163"/>
      <c r="B58" s="55"/>
      <c r="C58" s="57"/>
      <c r="D58" s="55"/>
      <c r="E58" s="55"/>
      <c r="F58" s="61"/>
      <c r="G58" s="55"/>
      <c r="H58" s="55"/>
      <c r="I58" s="58"/>
      <c r="J58" s="59" t="s">
        <v>24</v>
      </c>
      <c r="K58" s="58">
        <v>2720</v>
      </c>
      <c r="L58" s="60"/>
    </row>
    <row r="59" spans="1:12" ht="30" customHeight="1">
      <c r="A59" s="7" t="s">
        <v>136</v>
      </c>
      <c r="B59" s="125" t="s">
        <v>81</v>
      </c>
      <c r="C59" s="125"/>
      <c r="D59" s="125"/>
      <c r="E59" s="125"/>
      <c r="F59" s="126"/>
      <c r="G59" s="125"/>
      <c r="H59" s="125"/>
      <c r="I59" s="125"/>
      <c r="J59" s="127"/>
      <c r="K59" s="125"/>
      <c r="L59" s="125"/>
    </row>
    <row r="60" spans="1:12" ht="30" customHeight="1">
      <c r="A60" s="17"/>
      <c r="B60" s="50" t="s">
        <v>167</v>
      </c>
      <c r="C60" s="30"/>
      <c r="D60" s="8" t="s">
        <v>25</v>
      </c>
      <c r="E60" s="8"/>
      <c r="F60" s="38"/>
      <c r="G60" s="7" t="s">
        <v>28</v>
      </c>
      <c r="H60" s="7" t="s">
        <v>66</v>
      </c>
      <c r="I60" s="9">
        <v>1</v>
      </c>
      <c r="J60" s="31">
        <v>180</v>
      </c>
      <c r="K60" s="9">
        <v>180</v>
      </c>
      <c r="L60" s="11" t="s">
        <v>82</v>
      </c>
    </row>
    <row r="61" spans="1:12" ht="30" customHeight="1">
      <c r="A61" s="78"/>
      <c r="B61" s="76" t="s">
        <v>245</v>
      </c>
      <c r="C61" s="30"/>
      <c r="D61" s="75" t="s">
        <v>246</v>
      </c>
      <c r="E61" s="75"/>
      <c r="F61" s="77"/>
      <c r="G61" s="76" t="s">
        <v>28</v>
      </c>
      <c r="H61" s="76" t="s">
        <v>66</v>
      </c>
      <c r="I61" s="79">
        <v>1</v>
      </c>
      <c r="J61" s="31">
        <v>180</v>
      </c>
      <c r="K61" s="79">
        <v>180</v>
      </c>
      <c r="L61" s="80" t="s">
        <v>82</v>
      </c>
    </row>
    <row r="62" spans="1:12" ht="30" customHeight="1">
      <c r="A62" s="17"/>
      <c r="B62" s="7" t="s">
        <v>83</v>
      </c>
      <c r="C62" s="30" t="s">
        <v>84</v>
      </c>
      <c r="D62" s="8" t="s">
        <v>27</v>
      </c>
      <c r="E62" s="8"/>
      <c r="F62" s="38"/>
      <c r="G62" s="7" t="s">
        <v>33</v>
      </c>
      <c r="H62" s="7" t="s">
        <v>46</v>
      </c>
      <c r="I62" s="9">
        <v>3</v>
      </c>
      <c r="J62" s="31">
        <v>320</v>
      </c>
      <c r="K62" s="9">
        <v>960</v>
      </c>
      <c r="L62" s="11" t="s">
        <v>85</v>
      </c>
    </row>
    <row r="63" spans="1:12" ht="30" customHeight="1">
      <c r="A63" s="29"/>
      <c r="B63" s="7"/>
      <c r="C63" s="30"/>
      <c r="D63" s="8"/>
      <c r="E63" s="8"/>
      <c r="F63" s="38"/>
      <c r="G63" s="7"/>
      <c r="H63" s="7"/>
      <c r="I63" s="9"/>
      <c r="J63" s="24" t="s">
        <v>24</v>
      </c>
      <c r="K63" s="9">
        <f>SUM(K60:K62)</f>
        <v>1320</v>
      </c>
      <c r="L63" s="11"/>
    </row>
    <row r="64" spans="1:12" ht="30" customHeight="1">
      <c r="A64" s="3"/>
      <c r="B64" s="3"/>
      <c r="C64" s="12"/>
      <c r="D64" s="3"/>
      <c r="E64" s="3"/>
      <c r="F64" s="36"/>
      <c r="G64" s="3"/>
      <c r="H64" s="3"/>
      <c r="I64" s="44" t="s">
        <v>75</v>
      </c>
      <c r="J64" s="45" t="s">
        <v>38</v>
      </c>
      <c r="K64" s="44">
        <f>K63+K58</f>
        <v>4040</v>
      </c>
      <c r="L64" s="15"/>
    </row>
    <row r="65" spans="1:12" ht="30" customHeight="1">
      <c r="A65" s="50" t="s">
        <v>177</v>
      </c>
      <c r="B65" s="138" t="s">
        <v>86</v>
      </c>
      <c r="C65" s="138"/>
      <c r="D65" s="138"/>
      <c r="E65" s="138"/>
      <c r="F65" s="139"/>
      <c r="G65" s="138"/>
      <c r="H65" s="138"/>
      <c r="I65" s="140"/>
      <c r="J65" s="141"/>
      <c r="K65" s="138"/>
      <c r="L65" s="142"/>
    </row>
    <row r="66" spans="1:12" ht="30" customHeight="1">
      <c r="A66" s="3" t="s">
        <v>3</v>
      </c>
      <c r="B66" s="3"/>
      <c r="C66" s="12" t="s">
        <v>5</v>
      </c>
      <c r="D66" s="3" t="s">
        <v>6</v>
      </c>
      <c r="E66" s="3" t="s">
        <v>7</v>
      </c>
      <c r="F66" s="3" t="s">
        <v>8</v>
      </c>
      <c r="G66" s="3" t="s">
        <v>63</v>
      </c>
      <c r="H66" s="3" t="s">
        <v>10</v>
      </c>
      <c r="I66" s="13" t="s">
        <v>11</v>
      </c>
      <c r="J66" s="14" t="s">
        <v>12</v>
      </c>
      <c r="K66" s="3" t="s">
        <v>13</v>
      </c>
      <c r="L66" s="15" t="s">
        <v>14</v>
      </c>
    </row>
    <row r="67" spans="1:12" ht="30" customHeight="1">
      <c r="A67" s="7"/>
      <c r="B67" s="7" t="s">
        <v>87</v>
      </c>
      <c r="C67" s="147" t="s">
        <v>193</v>
      </c>
      <c r="D67" s="63" t="s">
        <v>169</v>
      </c>
      <c r="E67" s="8"/>
      <c r="F67" s="38"/>
      <c r="G67" s="7"/>
      <c r="H67" s="7" t="s">
        <v>42</v>
      </c>
      <c r="I67" s="9">
        <v>1.1399999999999999</v>
      </c>
      <c r="J67" s="10">
        <v>100</v>
      </c>
      <c r="K67" s="9">
        <f t="shared" ref="K67:K73" si="5">J67*I67</f>
        <v>113.99999999999999</v>
      </c>
      <c r="L67" s="8" t="s">
        <v>88</v>
      </c>
    </row>
    <row r="68" spans="1:12" ht="30" customHeight="1">
      <c r="A68" s="7"/>
      <c r="B68" s="7" t="s">
        <v>89</v>
      </c>
      <c r="C68" s="145"/>
      <c r="D68" s="63" t="s">
        <v>170</v>
      </c>
      <c r="E68" s="8"/>
      <c r="F68" s="38"/>
      <c r="G68" s="7"/>
      <c r="H68" s="7" t="s">
        <v>42</v>
      </c>
      <c r="I68" s="9">
        <v>0.93</v>
      </c>
      <c r="J68" s="10">
        <v>100</v>
      </c>
      <c r="K68" s="9">
        <f t="shared" si="5"/>
        <v>93</v>
      </c>
      <c r="L68" s="8" t="s">
        <v>88</v>
      </c>
    </row>
    <row r="69" spans="1:12" ht="30" customHeight="1">
      <c r="A69" s="7"/>
      <c r="B69" s="50" t="s">
        <v>195</v>
      </c>
      <c r="C69" s="145"/>
      <c r="D69" s="63" t="s">
        <v>171</v>
      </c>
      <c r="E69" s="8"/>
      <c r="F69" s="38"/>
      <c r="G69" s="7"/>
      <c r="H69" s="7" t="s">
        <v>42</v>
      </c>
      <c r="I69" s="9">
        <v>0.81</v>
      </c>
      <c r="J69" s="10">
        <v>100</v>
      </c>
      <c r="K69" s="9">
        <f t="shared" si="5"/>
        <v>81</v>
      </c>
      <c r="L69" s="8" t="s">
        <v>88</v>
      </c>
    </row>
    <row r="70" spans="1:12" ht="30" customHeight="1">
      <c r="A70" s="7"/>
      <c r="B70" s="50" t="s">
        <v>196</v>
      </c>
      <c r="C70" s="145"/>
      <c r="D70" s="63" t="s">
        <v>157</v>
      </c>
      <c r="E70" s="8"/>
      <c r="F70" s="38"/>
      <c r="G70" s="7"/>
      <c r="H70" s="7" t="s">
        <v>42</v>
      </c>
      <c r="I70" s="9">
        <v>1.98</v>
      </c>
      <c r="J70" s="10">
        <v>100</v>
      </c>
      <c r="K70" s="9">
        <f t="shared" si="5"/>
        <v>198</v>
      </c>
      <c r="L70" s="8" t="s">
        <v>88</v>
      </c>
    </row>
    <row r="71" spans="1:12" ht="30" customHeight="1">
      <c r="A71" s="7"/>
      <c r="B71" s="50" t="s">
        <v>197</v>
      </c>
      <c r="C71" s="145"/>
      <c r="D71" s="63" t="s">
        <v>165</v>
      </c>
      <c r="E71" s="8"/>
      <c r="F71" s="38"/>
      <c r="G71" s="7"/>
      <c r="H71" s="7" t="s">
        <v>42</v>
      </c>
      <c r="I71" s="9">
        <v>2.66</v>
      </c>
      <c r="J71" s="10">
        <v>100</v>
      </c>
      <c r="K71" s="9">
        <f t="shared" si="5"/>
        <v>266</v>
      </c>
      <c r="L71" s="8" t="s">
        <v>88</v>
      </c>
    </row>
    <row r="72" spans="1:12" ht="30" customHeight="1">
      <c r="A72" s="85"/>
      <c r="B72" s="93" t="s">
        <v>198</v>
      </c>
      <c r="C72" s="145"/>
      <c r="D72" s="63" t="s">
        <v>160</v>
      </c>
      <c r="E72" s="92"/>
      <c r="F72" s="86"/>
      <c r="G72" s="85"/>
      <c r="H72" s="85" t="s">
        <v>42</v>
      </c>
      <c r="I72" s="87">
        <v>1.33</v>
      </c>
      <c r="J72" s="88">
        <v>100</v>
      </c>
      <c r="K72" s="87">
        <f t="shared" ref="K72" si="6">J72*I72</f>
        <v>133</v>
      </c>
      <c r="L72" s="92" t="s">
        <v>88</v>
      </c>
    </row>
    <row r="73" spans="1:12" ht="30" customHeight="1">
      <c r="A73" s="7"/>
      <c r="B73" s="85" t="s">
        <v>256</v>
      </c>
      <c r="C73" s="145"/>
      <c r="D73" s="95" t="s">
        <v>172</v>
      </c>
      <c r="E73" s="8"/>
      <c r="F73" s="38"/>
      <c r="G73" s="7"/>
      <c r="H73" s="7" t="s">
        <v>42</v>
      </c>
      <c r="I73" s="9">
        <v>0.86</v>
      </c>
      <c r="J73" s="10">
        <v>100</v>
      </c>
      <c r="K73" s="9">
        <f t="shared" si="5"/>
        <v>86</v>
      </c>
      <c r="L73" s="8" t="s">
        <v>88</v>
      </c>
    </row>
    <row r="74" spans="1:12" s="56" customFormat="1" ht="30" customHeight="1">
      <c r="A74" s="7"/>
      <c r="B74" s="55"/>
      <c r="C74" s="145"/>
      <c r="D74" s="55"/>
      <c r="E74" s="55"/>
      <c r="F74" s="61"/>
      <c r="G74" s="55"/>
      <c r="H74" s="55"/>
      <c r="I74" s="58"/>
      <c r="J74" s="59" t="s">
        <v>24</v>
      </c>
      <c r="K74" s="58">
        <f>SUM(K67:K73)</f>
        <v>971</v>
      </c>
      <c r="L74" s="60"/>
    </row>
    <row r="75" spans="1:12" s="70" customFormat="1" ht="30" customHeight="1">
      <c r="A75" s="50"/>
      <c r="B75" s="85" t="s">
        <v>257</v>
      </c>
      <c r="C75" s="149" t="s">
        <v>194</v>
      </c>
      <c r="D75" s="63" t="s">
        <v>172</v>
      </c>
      <c r="E75" s="51"/>
      <c r="F75" s="67"/>
      <c r="G75" s="50"/>
      <c r="H75" s="50" t="s">
        <v>69</v>
      </c>
      <c r="I75" s="68">
        <v>1.4</v>
      </c>
      <c r="J75" s="69">
        <v>160</v>
      </c>
      <c r="K75" s="68">
        <f t="shared" ref="K75:K80" si="7">J75*I75</f>
        <v>224</v>
      </c>
      <c r="L75" s="51" t="s">
        <v>90</v>
      </c>
    </row>
    <row r="76" spans="1:12" s="70" customFormat="1" ht="30" customHeight="1">
      <c r="A76" s="50"/>
      <c r="B76" s="85" t="s">
        <v>258</v>
      </c>
      <c r="C76" s="150"/>
      <c r="D76" s="63" t="s">
        <v>157</v>
      </c>
      <c r="E76" s="51"/>
      <c r="F76" s="67"/>
      <c r="G76" s="50"/>
      <c r="H76" s="50" t="s">
        <v>69</v>
      </c>
      <c r="I76" s="68">
        <v>0.83</v>
      </c>
      <c r="J76" s="69">
        <v>160</v>
      </c>
      <c r="K76" s="68">
        <f t="shared" si="7"/>
        <v>132.79999999999998</v>
      </c>
      <c r="L76" s="51" t="s">
        <v>90</v>
      </c>
    </row>
    <row r="77" spans="1:12" s="70" customFormat="1" ht="30" customHeight="1">
      <c r="A77" s="50"/>
      <c r="B77" s="85" t="s">
        <v>259</v>
      </c>
      <c r="C77" s="150"/>
      <c r="D77" s="63" t="s">
        <v>165</v>
      </c>
      <c r="E77" s="51"/>
      <c r="F77" s="67"/>
      <c r="G77" s="50"/>
      <c r="H77" s="50" t="s">
        <v>69</v>
      </c>
      <c r="I77" s="68">
        <v>0.88</v>
      </c>
      <c r="J77" s="69">
        <v>160</v>
      </c>
      <c r="K77" s="68">
        <f t="shared" si="7"/>
        <v>140.80000000000001</v>
      </c>
      <c r="L77" s="51" t="s">
        <v>90</v>
      </c>
    </row>
    <row r="78" spans="1:12" s="70" customFormat="1" ht="30" customHeight="1">
      <c r="A78" s="50"/>
      <c r="B78" s="85" t="s">
        <v>260</v>
      </c>
      <c r="C78" s="150"/>
      <c r="D78" s="63" t="s">
        <v>160</v>
      </c>
      <c r="E78" s="51"/>
      <c r="F78" s="67"/>
      <c r="G78" s="50"/>
      <c r="H78" s="50" t="s">
        <v>69</v>
      </c>
      <c r="I78" s="68">
        <v>1.6</v>
      </c>
      <c r="J78" s="69">
        <v>160</v>
      </c>
      <c r="K78" s="68">
        <f t="shared" si="7"/>
        <v>256</v>
      </c>
      <c r="L78" s="51" t="s">
        <v>90</v>
      </c>
    </row>
    <row r="79" spans="1:12" s="70" customFormat="1" ht="30" customHeight="1">
      <c r="A79" s="93"/>
      <c r="B79" s="85" t="s">
        <v>261</v>
      </c>
      <c r="C79" s="150"/>
      <c r="D79" s="63" t="s">
        <v>171</v>
      </c>
      <c r="E79" s="91"/>
      <c r="F79" s="67"/>
      <c r="G79" s="93"/>
      <c r="H79" s="93" t="s">
        <v>69</v>
      </c>
      <c r="I79" s="68">
        <v>0.76</v>
      </c>
      <c r="J79" s="69">
        <v>160</v>
      </c>
      <c r="K79" s="68">
        <f t="shared" si="7"/>
        <v>121.6</v>
      </c>
      <c r="L79" s="91" t="s">
        <v>90</v>
      </c>
    </row>
    <row r="80" spans="1:12" s="70" customFormat="1" ht="30" customHeight="1">
      <c r="A80" s="50"/>
      <c r="B80" s="85" t="s">
        <v>262</v>
      </c>
      <c r="C80" s="151"/>
      <c r="D80" s="95" t="s">
        <v>170</v>
      </c>
      <c r="E80" s="51"/>
      <c r="F80" s="67"/>
      <c r="G80" s="50"/>
      <c r="H80" s="50" t="s">
        <v>69</v>
      </c>
      <c r="I80" s="68">
        <v>1.45</v>
      </c>
      <c r="J80" s="69">
        <v>160</v>
      </c>
      <c r="K80" s="68">
        <f t="shared" si="7"/>
        <v>232</v>
      </c>
      <c r="L80" s="51" t="s">
        <v>90</v>
      </c>
    </row>
    <row r="81" spans="1:12" ht="30" customHeight="1">
      <c r="A81" s="29"/>
      <c r="B81" s="7"/>
      <c r="C81" s="30"/>
      <c r="D81" s="8"/>
      <c r="E81" s="8"/>
      <c r="F81" s="38"/>
      <c r="G81" s="7"/>
      <c r="H81" s="7"/>
      <c r="I81" s="9"/>
      <c r="J81" s="24" t="s">
        <v>24</v>
      </c>
      <c r="K81" s="9">
        <f>SUM(K75:K80)</f>
        <v>1107.1999999999998</v>
      </c>
      <c r="L81" s="11"/>
    </row>
    <row r="82" spans="1:12" ht="30" customHeight="1">
      <c r="A82" s="3"/>
      <c r="B82" s="3"/>
      <c r="C82" s="12"/>
      <c r="D82" s="3"/>
      <c r="E82" s="3"/>
      <c r="F82" s="36"/>
      <c r="G82" s="3"/>
      <c r="H82" s="3"/>
      <c r="I82" s="44" t="s">
        <v>86</v>
      </c>
      <c r="J82" s="45" t="s">
        <v>24</v>
      </c>
      <c r="K82" s="44">
        <f>K81+K74</f>
        <v>2078.1999999999998</v>
      </c>
      <c r="L82" s="15"/>
    </row>
    <row r="83" spans="1:12" ht="30" customHeight="1">
      <c r="A83" s="50" t="s">
        <v>217</v>
      </c>
      <c r="B83" s="152" t="s">
        <v>192</v>
      </c>
      <c r="C83" s="125"/>
      <c r="D83" s="125"/>
      <c r="E83" s="125"/>
      <c r="F83" s="126"/>
      <c r="G83" s="125"/>
      <c r="H83" s="125"/>
      <c r="I83" s="125"/>
      <c r="J83" s="127"/>
      <c r="K83" s="125"/>
      <c r="L83" s="125"/>
    </row>
    <row r="84" spans="1:12" ht="30" customHeight="1">
      <c r="A84" s="3" t="s">
        <v>3</v>
      </c>
      <c r="B84" s="3"/>
      <c r="C84" s="12" t="s">
        <v>5</v>
      </c>
      <c r="D84" s="3" t="s">
        <v>6</v>
      </c>
      <c r="E84" s="3" t="s">
        <v>7</v>
      </c>
      <c r="F84" s="3" t="s">
        <v>8</v>
      </c>
      <c r="G84" s="3" t="s">
        <v>63</v>
      </c>
      <c r="H84" s="3" t="s">
        <v>10</v>
      </c>
      <c r="I84" s="13" t="s">
        <v>11</v>
      </c>
      <c r="J84" s="14" t="s">
        <v>12</v>
      </c>
      <c r="K84" s="3" t="s">
        <v>13</v>
      </c>
      <c r="L84" s="15" t="s">
        <v>14</v>
      </c>
    </row>
    <row r="85" spans="1:12" ht="48" customHeight="1">
      <c r="A85" s="133" t="s">
        <v>15</v>
      </c>
      <c r="B85" s="7" t="s">
        <v>91</v>
      </c>
      <c r="C85" s="143" t="s">
        <v>189</v>
      </c>
      <c r="D85" s="51" t="s">
        <v>182</v>
      </c>
      <c r="E85" s="11"/>
      <c r="F85" s="38"/>
      <c r="G85" s="7" t="s">
        <v>93</v>
      </c>
      <c r="H85" s="7" t="s">
        <v>94</v>
      </c>
      <c r="I85" s="9">
        <v>1</v>
      </c>
      <c r="J85" s="10">
        <v>1580</v>
      </c>
      <c r="K85" s="9">
        <v>1480</v>
      </c>
      <c r="L85" s="53" t="s">
        <v>179</v>
      </c>
    </row>
    <row r="86" spans="1:12" ht="48" customHeight="1">
      <c r="A86" s="131"/>
      <c r="B86" s="7" t="s">
        <v>96</v>
      </c>
      <c r="C86" s="132"/>
      <c r="D86" s="51" t="s">
        <v>165</v>
      </c>
      <c r="E86" s="11"/>
      <c r="F86" s="38"/>
      <c r="G86" s="7" t="s">
        <v>93</v>
      </c>
      <c r="H86" s="7" t="s">
        <v>94</v>
      </c>
      <c r="I86" s="9">
        <v>1</v>
      </c>
      <c r="J86" s="10">
        <v>1580</v>
      </c>
      <c r="K86" s="9">
        <v>1580</v>
      </c>
      <c r="L86" s="11" t="s">
        <v>95</v>
      </c>
    </row>
    <row r="87" spans="1:12" s="65" customFormat="1" ht="48" customHeight="1">
      <c r="A87" s="131"/>
      <c r="B87" s="7" t="s">
        <v>97</v>
      </c>
      <c r="C87" s="132"/>
      <c r="D87" s="51" t="s">
        <v>171</v>
      </c>
      <c r="E87" s="11"/>
      <c r="F87" s="38"/>
      <c r="G87" s="50" t="s">
        <v>181</v>
      </c>
      <c r="H87" s="7" t="s">
        <v>94</v>
      </c>
      <c r="I87" s="9">
        <v>1</v>
      </c>
      <c r="J87" s="10">
        <v>1580</v>
      </c>
      <c r="K87" s="9">
        <v>1580</v>
      </c>
      <c r="L87" s="53" t="s">
        <v>178</v>
      </c>
    </row>
    <row r="88" spans="1:12" s="65" customFormat="1" ht="48" customHeight="1">
      <c r="A88" s="131"/>
      <c r="B88" s="50" t="s">
        <v>190</v>
      </c>
      <c r="C88" s="132"/>
      <c r="D88" s="51" t="s">
        <v>172</v>
      </c>
      <c r="E88" s="11"/>
      <c r="F88" s="38"/>
      <c r="G88" s="50" t="s">
        <v>181</v>
      </c>
      <c r="H88" s="7" t="s">
        <v>94</v>
      </c>
      <c r="I88" s="9">
        <v>1</v>
      </c>
      <c r="J88" s="10">
        <v>1750</v>
      </c>
      <c r="K88" s="9">
        <f>J88*I88</f>
        <v>1750</v>
      </c>
      <c r="L88" s="53" t="s">
        <v>178</v>
      </c>
    </row>
    <row r="89" spans="1:12" s="65" customFormat="1" ht="48" customHeight="1">
      <c r="A89" s="131"/>
      <c r="B89" s="93" t="s">
        <v>191</v>
      </c>
      <c r="C89" s="132"/>
      <c r="D89" s="91" t="s">
        <v>160</v>
      </c>
      <c r="E89" s="89"/>
      <c r="F89" s="86"/>
      <c r="G89" s="93" t="s">
        <v>181</v>
      </c>
      <c r="H89" s="85" t="s">
        <v>94</v>
      </c>
      <c r="I89" s="87">
        <v>1</v>
      </c>
      <c r="J89" s="88">
        <v>1800</v>
      </c>
      <c r="K89" s="87">
        <f>J89*I89</f>
        <v>1800</v>
      </c>
      <c r="L89" s="53" t="s">
        <v>178</v>
      </c>
    </row>
    <row r="90" spans="1:12" s="65" customFormat="1" ht="48" customHeight="1">
      <c r="A90" s="134"/>
      <c r="B90" s="85" t="s">
        <v>266</v>
      </c>
      <c r="C90" s="132"/>
      <c r="D90" s="92" t="s">
        <v>170</v>
      </c>
      <c r="E90" s="11"/>
      <c r="F90" s="38"/>
      <c r="G90" s="50" t="s">
        <v>181</v>
      </c>
      <c r="H90" s="7" t="s">
        <v>94</v>
      </c>
      <c r="I90" s="9">
        <v>1</v>
      </c>
      <c r="J90" s="10">
        <v>1800</v>
      </c>
      <c r="K90" s="9">
        <f>J90*I90</f>
        <v>1800</v>
      </c>
      <c r="L90" s="53" t="s">
        <v>178</v>
      </c>
    </row>
    <row r="91" spans="1:12" ht="30" customHeight="1">
      <c r="A91" s="3"/>
      <c r="B91" s="3"/>
      <c r="C91" s="12"/>
      <c r="D91" s="3"/>
      <c r="E91" s="3"/>
      <c r="F91" s="36"/>
      <c r="G91" s="3"/>
      <c r="H91" s="3"/>
      <c r="I91" s="13" t="s">
        <v>92</v>
      </c>
      <c r="J91" s="14" t="s">
        <v>24</v>
      </c>
      <c r="K91" s="13">
        <f>SUM(K85:K90)</f>
        <v>9990</v>
      </c>
      <c r="L91" s="15"/>
    </row>
    <row r="92" spans="1:12" ht="51" customHeight="1">
      <c r="A92" s="135" t="s">
        <v>136</v>
      </c>
      <c r="B92" s="7" t="s">
        <v>98</v>
      </c>
      <c r="C92" s="144" t="s">
        <v>183</v>
      </c>
      <c r="D92" s="50" t="s">
        <v>169</v>
      </c>
      <c r="E92" s="8"/>
      <c r="F92" s="38"/>
      <c r="G92" s="7"/>
      <c r="H92" s="7" t="s">
        <v>42</v>
      </c>
      <c r="I92" s="23">
        <v>6.48</v>
      </c>
      <c r="J92" s="10">
        <v>100</v>
      </c>
      <c r="K92" s="9">
        <f t="shared" ref="K92:K101" si="8">I92*J92</f>
        <v>648</v>
      </c>
      <c r="L92" s="11" t="s">
        <v>99</v>
      </c>
    </row>
    <row r="93" spans="1:12" ht="51" customHeight="1">
      <c r="A93" s="136"/>
      <c r="B93" s="50" t="s">
        <v>184</v>
      </c>
      <c r="C93" s="148"/>
      <c r="D93" s="50" t="s">
        <v>170</v>
      </c>
      <c r="E93" s="8"/>
      <c r="F93" s="38"/>
      <c r="G93" s="7"/>
      <c r="H93" s="7" t="s">
        <v>42</v>
      </c>
      <c r="I93" s="23">
        <v>5.54</v>
      </c>
      <c r="J93" s="10">
        <v>100</v>
      </c>
      <c r="K93" s="9">
        <f t="shared" si="8"/>
        <v>554</v>
      </c>
      <c r="L93" s="11" t="s">
        <v>99</v>
      </c>
    </row>
    <row r="94" spans="1:12" ht="51" customHeight="1">
      <c r="A94" s="136"/>
      <c r="B94" s="50" t="s">
        <v>180</v>
      </c>
      <c r="C94" s="148"/>
      <c r="D94" s="50" t="s">
        <v>157</v>
      </c>
      <c r="E94" s="8"/>
      <c r="F94" s="38"/>
      <c r="G94" s="7"/>
      <c r="H94" s="7" t="s">
        <v>42</v>
      </c>
      <c r="I94" s="23">
        <v>7.92</v>
      </c>
      <c r="J94" s="10">
        <v>100</v>
      </c>
      <c r="K94" s="9">
        <f t="shared" si="8"/>
        <v>792</v>
      </c>
      <c r="L94" s="11" t="s">
        <v>99</v>
      </c>
    </row>
    <row r="95" spans="1:12" ht="51" customHeight="1">
      <c r="A95" s="136"/>
      <c r="B95" s="50" t="s">
        <v>185</v>
      </c>
      <c r="C95" s="148"/>
      <c r="D95" s="50" t="s">
        <v>158</v>
      </c>
      <c r="E95" s="8"/>
      <c r="F95" s="38"/>
      <c r="G95" s="7"/>
      <c r="H95" s="7" t="s">
        <v>42</v>
      </c>
      <c r="I95" s="23">
        <v>12.11</v>
      </c>
      <c r="J95" s="10">
        <v>100</v>
      </c>
      <c r="K95" s="9">
        <f t="shared" si="8"/>
        <v>1211</v>
      </c>
      <c r="L95" s="11" t="s">
        <v>99</v>
      </c>
    </row>
    <row r="96" spans="1:12" ht="51" customHeight="1">
      <c r="A96" s="136"/>
      <c r="B96" s="93" t="s">
        <v>186</v>
      </c>
      <c r="C96" s="148"/>
      <c r="D96" s="85" t="s">
        <v>160</v>
      </c>
      <c r="E96" s="92"/>
      <c r="F96" s="86"/>
      <c r="G96" s="85"/>
      <c r="H96" s="85" t="s">
        <v>42</v>
      </c>
      <c r="I96" s="90">
        <v>6.34</v>
      </c>
      <c r="J96" s="88">
        <v>100</v>
      </c>
      <c r="K96" s="87">
        <f t="shared" ref="K96" si="9">I96*J96</f>
        <v>634</v>
      </c>
      <c r="L96" s="89" t="s">
        <v>99</v>
      </c>
    </row>
    <row r="97" spans="1:12" ht="51" customHeight="1">
      <c r="A97" s="136"/>
      <c r="B97" s="85" t="s">
        <v>264</v>
      </c>
      <c r="C97" s="148"/>
      <c r="D97" s="85" t="s">
        <v>172</v>
      </c>
      <c r="E97" s="8"/>
      <c r="F97" s="38"/>
      <c r="G97" s="7"/>
      <c r="H97" s="7" t="s">
        <v>42</v>
      </c>
      <c r="I97" s="23">
        <v>4.72</v>
      </c>
      <c r="J97" s="10">
        <v>100</v>
      </c>
      <c r="K97" s="9">
        <f t="shared" si="8"/>
        <v>472</v>
      </c>
      <c r="L97" s="11" t="s">
        <v>99</v>
      </c>
    </row>
    <row r="98" spans="1:12" ht="51" customHeight="1">
      <c r="A98" s="136"/>
      <c r="B98" s="85" t="s">
        <v>187</v>
      </c>
      <c r="C98" s="148"/>
      <c r="D98" s="50" t="s">
        <v>171</v>
      </c>
      <c r="E98" s="8"/>
      <c r="F98" s="38"/>
      <c r="G98" s="7"/>
      <c r="H98" s="7" t="s">
        <v>42</v>
      </c>
      <c r="I98" s="23">
        <v>4.26</v>
      </c>
      <c r="J98" s="10">
        <v>100</v>
      </c>
      <c r="K98" s="9">
        <f t="shared" si="8"/>
        <v>426</v>
      </c>
      <c r="L98" s="11" t="s">
        <v>99</v>
      </c>
    </row>
    <row r="99" spans="1:12" ht="51" customHeight="1">
      <c r="A99" s="94"/>
      <c r="B99" s="93" t="s">
        <v>188</v>
      </c>
      <c r="C99" s="128" t="s">
        <v>100</v>
      </c>
      <c r="D99" s="64" t="s">
        <v>160</v>
      </c>
      <c r="E99" s="91"/>
      <c r="F99" s="41"/>
      <c r="G99" s="28"/>
      <c r="H99" s="85" t="s">
        <v>42</v>
      </c>
      <c r="I99" s="29">
        <v>6.2</v>
      </c>
      <c r="J99" s="29">
        <v>110</v>
      </c>
      <c r="K99" s="87">
        <f t="shared" ref="K99" si="10">I99*J99</f>
        <v>682</v>
      </c>
      <c r="L99" s="89" t="s">
        <v>99</v>
      </c>
    </row>
    <row r="100" spans="1:12" ht="51" customHeight="1">
      <c r="A100" s="131"/>
      <c r="B100" s="85" t="s">
        <v>263</v>
      </c>
      <c r="C100" s="129"/>
      <c r="D100" s="64" t="s">
        <v>172</v>
      </c>
      <c r="E100" s="8"/>
      <c r="F100" s="41"/>
      <c r="G100" s="28"/>
      <c r="H100" s="7" t="s">
        <v>42</v>
      </c>
      <c r="I100" s="29">
        <v>6</v>
      </c>
      <c r="J100" s="29">
        <v>110</v>
      </c>
      <c r="K100" s="9">
        <f t="shared" si="8"/>
        <v>660</v>
      </c>
      <c r="L100" s="11" t="s">
        <v>99</v>
      </c>
    </row>
    <row r="101" spans="1:12" ht="51" customHeight="1">
      <c r="A101" s="130"/>
      <c r="B101" s="85" t="s">
        <v>265</v>
      </c>
      <c r="C101" s="130"/>
      <c r="D101" s="29" t="s">
        <v>170</v>
      </c>
      <c r="E101" s="51"/>
      <c r="F101" s="41"/>
      <c r="G101" s="28"/>
      <c r="H101" s="7" t="s">
        <v>42</v>
      </c>
      <c r="I101" s="29">
        <v>10.6</v>
      </c>
      <c r="J101" s="29">
        <v>110</v>
      </c>
      <c r="K101" s="9">
        <f t="shared" si="8"/>
        <v>1166</v>
      </c>
      <c r="L101" s="11" t="s">
        <v>99</v>
      </c>
    </row>
    <row r="102" spans="1:12" ht="39.950000000000003" customHeight="1">
      <c r="A102" s="3"/>
      <c r="B102" s="3"/>
      <c r="C102" s="12"/>
      <c r="D102" s="3"/>
      <c r="E102" s="3"/>
      <c r="F102" s="36"/>
      <c r="G102" s="3"/>
      <c r="H102" s="3"/>
      <c r="I102" s="13" t="s">
        <v>100</v>
      </c>
      <c r="J102" s="14" t="s">
        <v>24</v>
      </c>
      <c r="K102" s="13">
        <f>SUM(K92:K101)</f>
        <v>7245</v>
      </c>
      <c r="L102" s="15"/>
    </row>
    <row r="103" spans="1:12" ht="50.1" customHeight="1">
      <c r="A103" s="3"/>
      <c r="B103" s="3"/>
      <c r="C103" s="12"/>
      <c r="D103" s="3"/>
      <c r="E103" s="3"/>
      <c r="F103" s="36"/>
      <c r="G103" s="3"/>
      <c r="H103" s="3"/>
      <c r="I103" s="46" t="s">
        <v>101</v>
      </c>
      <c r="J103" s="45" t="s">
        <v>38</v>
      </c>
      <c r="K103" s="44">
        <f>K102+K91</f>
        <v>17235</v>
      </c>
      <c r="L103" s="15"/>
    </row>
    <row r="104" spans="1:12" ht="35.1" customHeight="1">
      <c r="A104" s="50" t="s">
        <v>218</v>
      </c>
      <c r="B104" s="125" t="s">
        <v>102</v>
      </c>
      <c r="C104" s="125"/>
      <c r="D104" s="125"/>
      <c r="E104" s="125"/>
      <c r="F104" s="126"/>
      <c r="G104" s="125"/>
      <c r="H104" s="125"/>
      <c r="I104" s="137"/>
      <c r="J104" s="127"/>
      <c r="K104" s="137"/>
      <c r="L104" s="125"/>
    </row>
    <row r="105" spans="1:12" ht="35.1" customHeight="1">
      <c r="A105" s="3"/>
      <c r="B105" s="3"/>
      <c r="C105" s="12" t="s">
        <v>103</v>
      </c>
      <c r="D105" s="3" t="s">
        <v>6</v>
      </c>
      <c r="E105" s="3" t="s">
        <v>7</v>
      </c>
      <c r="F105" s="3" t="s">
        <v>8</v>
      </c>
      <c r="G105" s="3" t="s">
        <v>63</v>
      </c>
      <c r="H105" s="3" t="s">
        <v>10</v>
      </c>
      <c r="I105" s="13" t="s">
        <v>11</v>
      </c>
      <c r="J105" s="14" t="s">
        <v>12</v>
      </c>
      <c r="K105" s="3" t="s">
        <v>13</v>
      </c>
      <c r="L105" s="15" t="s">
        <v>14</v>
      </c>
    </row>
    <row r="106" spans="1:12" ht="35.1" customHeight="1">
      <c r="A106" s="7"/>
      <c r="B106" s="17" t="s">
        <v>104</v>
      </c>
      <c r="C106" s="17" t="s">
        <v>105</v>
      </c>
      <c r="D106" s="17"/>
      <c r="E106" s="17"/>
      <c r="F106" s="27"/>
      <c r="G106" s="17"/>
      <c r="H106" s="17" t="s">
        <v>106</v>
      </c>
      <c r="I106" s="23">
        <v>6</v>
      </c>
      <c r="J106" s="24">
        <v>246</v>
      </c>
      <c r="K106" s="23">
        <f>I106*J106</f>
        <v>1476</v>
      </c>
      <c r="L106" s="27" t="s">
        <v>107</v>
      </c>
    </row>
    <row r="107" spans="1:12" ht="35.1" customHeight="1">
      <c r="A107" s="7"/>
      <c r="B107" s="17" t="s">
        <v>108</v>
      </c>
      <c r="C107" s="17" t="s">
        <v>109</v>
      </c>
      <c r="D107" s="17"/>
      <c r="E107" s="17"/>
      <c r="F107" s="27"/>
      <c r="G107" s="17"/>
      <c r="H107" s="17" t="s">
        <v>110</v>
      </c>
      <c r="I107" s="23">
        <v>6</v>
      </c>
      <c r="J107" s="24">
        <v>20</v>
      </c>
      <c r="K107" s="23">
        <f>I107*J107</f>
        <v>120</v>
      </c>
      <c r="L107" s="27" t="s">
        <v>107</v>
      </c>
    </row>
    <row r="108" spans="1:12" ht="35.1" customHeight="1">
      <c r="A108" s="7"/>
      <c r="B108" s="17" t="s">
        <v>111</v>
      </c>
      <c r="C108" s="17" t="s">
        <v>112</v>
      </c>
      <c r="D108" s="17"/>
      <c r="E108" s="17"/>
      <c r="F108" s="27"/>
      <c r="G108" s="17"/>
      <c r="H108" s="17" t="s">
        <v>46</v>
      </c>
      <c r="I108" s="23">
        <v>3</v>
      </c>
      <c r="J108" s="24">
        <v>18</v>
      </c>
      <c r="K108" s="23">
        <f>I108*J108</f>
        <v>54</v>
      </c>
      <c r="L108" s="27" t="s">
        <v>107</v>
      </c>
    </row>
    <row r="109" spans="1:12" ht="35.1" customHeight="1">
      <c r="A109" s="3"/>
      <c r="B109" s="3"/>
      <c r="C109" s="3"/>
      <c r="D109" s="3"/>
      <c r="E109" s="3"/>
      <c r="F109" s="36"/>
      <c r="G109" s="3"/>
      <c r="H109" s="3"/>
      <c r="I109" s="44" t="s">
        <v>105</v>
      </c>
      <c r="J109" s="45" t="s">
        <v>24</v>
      </c>
      <c r="K109" s="44">
        <f>SUM(K106:K108)</f>
        <v>1650</v>
      </c>
      <c r="L109" s="3"/>
    </row>
    <row r="110" spans="1:12" ht="30" customHeight="1">
      <c r="A110" s="50" t="s">
        <v>219</v>
      </c>
      <c r="B110" s="125" t="s">
        <v>113</v>
      </c>
      <c r="C110" s="125"/>
      <c r="D110" s="125"/>
      <c r="E110" s="125"/>
      <c r="F110" s="126"/>
      <c r="G110" s="125"/>
      <c r="H110" s="125"/>
      <c r="I110" s="137"/>
      <c r="J110" s="127"/>
      <c r="K110" s="137"/>
      <c r="L110" s="125"/>
    </row>
    <row r="111" spans="1:12" ht="30" customHeight="1">
      <c r="A111" s="3"/>
      <c r="B111" s="3"/>
      <c r="C111" s="12" t="s">
        <v>103</v>
      </c>
      <c r="D111" s="3" t="s">
        <v>6</v>
      </c>
      <c r="E111" s="3" t="s">
        <v>7</v>
      </c>
      <c r="F111" s="3" t="s">
        <v>8</v>
      </c>
      <c r="G111" s="3" t="s">
        <v>63</v>
      </c>
      <c r="H111" s="3" t="s">
        <v>10</v>
      </c>
      <c r="I111" s="13" t="s">
        <v>11</v>
      </c>
      <c r="J111" s="14" t="s">
        <v>12</v>
      </c>
      <c r="K111" s="3" t="s">
        <v>13</v>
      </c>
      <c r="L111" s="15" t="s">
        <v>14</v>
      </c>
    </row>
    <row r="112" spans="1:12" ht="53.1" customHeight="1">
      <c r="A112" s="7"/>
      <c r="B112" s="7" t="s">
        <v>114</v>
      </c>
      <c r="C112" s="8" t="s">
        <v>113</v>
      </c>
      <c r="D112" s="7"/>
      <c r="E112" s="7"/>
      <c r="F112" s="38"/>
      <c r="G112" s="7"/>
      <c r="H112" s="7" t="s">
        <v>69</v>
      </c>
      <c r="I112" s="9">
        <v>58.09</v>
      </c>
      <c r="J112" s="10">
        <v>26</v>
      </c>
      <c r="K112" s="23">
        <f>I112*J112</f>
        <v>1510.3400000000001</v>
      </c>
      <c r="L112" s="26" t="s">
        <v>115</v>
      </c>
    </row>
    <row r="113" spans="1:12" ht="30" customHeight="1">
      <c r="A113" s="3"/>
      <c r="B113" s="3"/>
      <c r="C113" s="12"/>
      <c r="D113" s="3"/>
      <c r="E113" s="3"/>
      <c r="F113" s="36"/>
      <c r="G113" s="3"/>
      <c r="H113" s="3"/>
      <c r="I113" s="44" t="s">
        <v>113</v>
      </c>
      <c r="J113" s="45" t="s">
        <v>24</v>
      </c>
      <c r="K113" s="44">
        <f>SUM(K112:K112)</f>
        <v>1510.3400000000001</v>
      </c>
      <c r="L113" s="15"/>
    </row>
    <row r="114" spans="1:12" ht="30" customHeight="1">
      <c r="A114" s="50" t="s">
        <v>220</v>
      </c>
      <c r="B114" s="138" t="s">
        <v>116</v>
      </c>
      <c r="C114" s="138"/>
      <c r="D114" s="138"/>
      <c r="E114" s="138"/>
      <c r="F114" s="139"/>
      <c r="G114" s="138"/>
      <c r="H114" s="138"/>
      <c r="I114" s="140"/>
      <c r="J114" s="141"/>
      <c r="K114" s="138"/>
      <c r="L114" s="142"/>
    </row>
    <row r="115" spans="1:12" ht="30" customHeight="1">
      <c r="A115" s="3"/>
      <c r="B115" s="3"/>
      <c r="C115" s="12" t="s">
        <v>103</v>
      </c>
      <c r="D115" s="3" t="s">
        <v>6</v>
      </c>
      <c r="E115" s="3" t="s">
        <v>7</v>
      </c>
      <c r="F115" s="3" t="s">
        <v>8</v>
      </c>
      <c r="G115" s="3" t="s">
        <v>63</v>
      </c>
      <c r="H115" s="3" t="s">
        <v>10</v>
      </c>
      <c r="I115" s="13" t="s">
        <v>11</v>
      </c>
      <c r="J115" s="14" t="s">
        <v>12</v>
      </c>
      <c r="K115" s="3" t="s">
        <v>13</v>
      </c>
      <c r="L115" s="15" t="s">
        <v>14</v>
      </c>
    </row>
    <row r="116" spans="1:12" ht="30" customHeight="1">
      <c r="A116" s="7"/>
      <c r="B116" s="17" t="s">
        <v>117</v>
      </c>
      <c r="C116" s="52"/>
      <c r="D116" s="52" t="s">
        <v>169</v>
      </c>
      <c r="E116" s="22"/>
      <c r="F116" s="27"/>
      <c r="G116" s="17"/>
      <c r="H116" s="52" t="s">
        <v>162</v>
      </c>
      <c r="I116" s="23">
        <v>44.168999999999997</v>
      </c>
      <c r="J116" s="24">
        <v>280</v>
      </c>
      <c r="K116" s="23">
        <f>I116*J116</f>
        <v>12367.32</v>
      </c>
      <c r="L116" s="25" t="s">
        <v>118</v>
      </c>
    </row>
    <row r="117" spans="1:12" ht="30" customHeight="1">
      <c r="A117" s="85"/>
      <c r="B117" s="82" t="s">
        <v>267</v>
      </c>
      <c r="C117" s="52"/>
      <c r="D117" s="52" t="s">
        <v>170</v>
      </c>
      <c r="E117" s="22"/>
      <c r="F117" s="83"/>
      <c r="G117" s="82"/>
      <c r="H117" s="52" t="s">
        <v>162</v>
      </c>
      <c r="I117" s="90">
        <v>24.4</v>
      </c>
      <c r="J117" s="84">
        <v>280</v>
      </c>
      <c r="K117" s="90">
        <f>I117*J117</f>
        <v>6832</v>
      </c>
      <c r="L117" s="25" t="s">
        <v>118</v>
      </c>
    </row>
    <row r="118" spans="1:12" ht="30" customHeight="1">
      <c r="A118" s="7"/>
      <c r="B118" s="82" t="s">
        <v>268</v>
      </c>
      <c r="C118" s="82"/>
      <c r="D118" s="82" t="s">
        <v>157</v>
      </c>
      <c r="E118" s="22"/>
      <c r="F118" s="27"/>
      <c r="G118" s="17"/>
      <c r="H118" s="52" t="s">
        <v>162</v>
      </c>
      <c r="I118" s="23">
        <v>38.06</v>
      </c>
      <c r="J118" s="24">
        <v>280</v>
      </c>
      <c r="K118" s="23">
        <f>I118*J118</f>
        <v>10656.800000000001</v>
      </c>
      <c r="L118" s="25" t="s">
        <v>118</v>
      </c>
    </row>
    <row r="119" spans="1:12" ht="30" customHeight="1">
      <c r="A119" s="85"/>
      <c r="B119" s="82" t="s">
        <v>269</v>
      </c>
      <c r="C119" s="82"/>
      <c r="D119" s="82" t="s">
        <v>158</v>
      </c>
      <c r="E119" s="22"/>
      <c r="F119" s="83"/>
      <c r="G119" s="82"/>
      <c r="H119" s="52" t="s">
        <v>162</v>
      </c>
      <c r="I119" s="90">
        <v>35.409999999999997</v>
      </c>
      <c r="J119" s="84">
        <v>280</v>
      </c>
      <c r="K119" s="90">
        <f>I119*J119</f>
        <v>9914.7999999999993</v>
      </c>
      <c r="L119" s="25" t="s">
        <v>118</v>
      </c>
    </row>
    <row r="120" spans="1:12" ht="30" customHeight="1">
      <c r="A120" s="85"/>
      <c r="B120" s="82" t="s">
        <v>270</v>
      </c>
      <c r="C120" s="82"/>
      <c r="D120" s="82" t="s">
        <v>160</v>
      </c>
      <c r="E120" s="22"/>
      <c r="F120" s="83"/>
      <c r="G120" s="82"/>
      <c r="H120" s="52" t="s">
        <v>162</v>
      </c>
      <c r="I120" s="90">
        <v>21.93</v>
      </c>
      <c r="J120" s="84">
        <v>280</v>
      </c>
      <c r="K120" s="90">
        <f>I120*J120</f>
        <v>6140.4</v>
      </c>
      <c r="L120" s="25" t="s">
        <v>118</v>
      </c>
    </row>
    <row r="121" spans="1:12" ht="30" customHeight="1">
      <c r="A121" s="3"/>
      <c r="B121" s="3"/>
      <c r="C121" s="12"/>
      <c r="D121" s="3"/>
      <c r="E121" s="3"/>
      <c r="F121" s="36"/>
      <c r="G121" s="3"/>
      <c r="H121" s="3"/>
      <c r="I121" s="44"/>
      <c r="J121" s="45" t="s">
        <v>24</v>
      </c>
      <c r="K121" s="44">
        <f>K116+K117+K118+K119+K120</f>
        <v>45911.32</v>
      </c>
      <c r="L121" s="15"/>
    </row>
    <row r="122" spans="1:12" ht="30" customHeight="1">
      <c r="A122" s="50" t="s">
        <v>221</v>
      </c>
      <c r="B122" s="155" t="s">
        <v>119</v>
      </c>
      <c r="C122" s="155"/>
      <c r="D122" s="155"/>
      <c r="E122" s="155"/>
      <c r="F122" s="156"/>
      <c r="G122" s="155"/>
      <c r="H122" s="155"/>
      <c r="I122" s="157"/>
      <c r="J122" s="158"/>
      <c r="K122" s="155"/>
      <c r="L122" s="159"/>
    </row>
    <row r="123" spans="1:12" ht="30" customHeight="1">
      <c r="A123" s="3"/>
      <c r="B123" s="3"/>
      <c r="C123" s="12" t="s">
        <v>103</v>
      </c>
      <c r="D123" s="3" t="s">
        <v>6</v>
      </c>
      <c r="E123" s="3" t="s">
        <v>7</v>
      </c>
      <c r="F123" s="18" t="s">
        <v>8</v>
      </c>
      <c r="G123" s="3" t="s">
        <v>63</v>
      </c>
      <c r="H123" s="18" t="s">
        <v>10</v>
      </c>
      <c r="I123" s="5" t="s">
        <v>11</v>
      </c>
      <c r="J123" s="19" t="s">
        <v>120</v>
      </c>
      <c r="K123" s="18" t="s">
        <v>121</v>
      </c>
      <c r="L123" s="20" t="s">
        <v>14</v>
      </c>
    </row>
    <row r="124" spans="1:12" ht="47.1" customHeight="1">
      <c r="A124" s="7"/>
      <c r="B124" s="7" t="s">
        <v>35</v>
      </c>
      <c r="C124" s="16" t="s">
        <v>119</v>
      </c>
      <c r="D124" s="17" t="s">
        <v>122</v>
      </c>
      <c r="E124" s="105" t="s">
        <v>281</v>
      </c>
      <c r="F124" s="40"/>
      <c r="G124" s="7"/>
      <c r="H124" s="7" t="s">
        <v>42</v>
      </c>
      <c r="I124" s="7">
        <v>4.1900000000000004</v>
      </c>
      <c r="J124" s="10">
        <v>780</v>
      </c>
      <c r="K124" s="9">
        <f>I124*J124</f>
        <v>3268.2000000000003</v>
      </c>
      <c r="L124" s="104" t="s">
        <v>286</v>
      </c>
    </row>
    <row r="125" spans="1:12" ht="47.1" customHeight="1">
      <c r="A125" s="7"/>
      <c r="B125" s="7" t="s">
        <v>44</v>
      </c>
      <c r="C125" s="16" t="s">
        <v>119</v>
      </c>
      <c r="D125" s="17" t="s">
        <v>123</v>
      </c>
      <c r="E125" s="105" t="s">
        <v>281</v>
      </c>
      <c r="F125" s="40"/>
      <c r="G125" s="7"/>
      <c r="H125" s="7" t="s">
        <v>42</v>
      </c>
      <c r="I125" s="7">
        <v>2.67</v>
      </c>
      <c r="J125" s="10">
        <v>450</v>
      </c>
      <c r="K125" s="9">
        <f t="shared" ref="K125:K128" si="11">I125*J125</f>
        <v>1201.5</v>
      </c>
      <c r="L125" s="104" t="s">
        <v>286</v>
      </c>
    </row>
    <row r="126" spans="1:12" ht="47.1" customHeight="1">
      <c r="A126" s="7"/>
      <c r="B126" s="7" t="s">
        <v>48</v>
      </c>
      <c r="C126" s="16" t="s">
        <v>119</v>
      </c>
      <c r="D126" s="17" t="s">
        <v>124</v>
      </c>
      <c r="E126" s="105" t="s">
        <v>281</v>
      </c>
      <c r="F126" s="40"/>
      <c r="G126" s="7"/>
      <c r="H126" s="96" t="s">
        <v>278</v>
      </c>
      <c r="I126" s="7">
        <v>4.1900000000000004</v>
      </c>
      <c r="J126" s="10">
        <v>400</v>
      </c>
      <c r="K126" s="9">
        <f t="shared" si="11"/>
        <v>1676.0000000000002</v>
      </c>
      <c r="L126" s="11" t="s">
        <v>124</v>
      </c>
    </row>
    <row r="127" spans="1:12" ht="47.1" customHeight="1">
      <c r="A127" s="7"/>
      <c r="B127" s="50" t="s">
        <v>204</v>
      </c>
      <c r="C127" s="16" t="s">
        <v>119</v>
      </c>
      <c r="D127" s="106" t="s">
        <v>283</v>
      </c>
      <c r="E127" s="105" t="s">
        <v>281</v>
      </c>
      <c r="F127" s="40"/>
      <c r="G127" s="7"/>
      <c r="H127" s="103" t="s">
        <v>284</v>
      </c>
      <c r="I127" s="7">
        <v>1</v>
      </c>
      <c r="J127" s="10">
        <v>750</v>
      </c>
      <c r="K127" s="9">
        <f t="shared" si="11"/>
        <v>750</v>
      </c>
      <c r="L127" s="104" t="s">
        <v>287</v>
      </c>
    </row>
    <row r="128" spans="1:12" ht="47.1" customHeight="1">
      <c r="A128" s="7"/>
      <c r="B128" s="50" t="s">
        <v>205</v>
      </c>
      <c r="C128" s="16" t="s">
        <v>119</v>
      </c>
      <c r="D128" s="106" t="s">
        <v>285</v>
      </c>
      <c r="E128" s="105" t="s">
        <v>281</v>
      </c>
      <c r="F128" s="40"/>
      <c r="G128" s="7"/>
      <c r="H128" s="103" t="s">
        <v>284</v>
      </c>
      <c r="I128" s="7">
        <v>1</v>
      </c>
      <c r="J128" s="10">
        <v>2500</v>
      </c>
      <c r="K128" s="9">
        <f t="shared" si="11"/>
        <v>2500</v>
      </c>
      <c r="L128" s="104" t="s">
        <v>288</v>
      </c>
    </row>
    <row r="129" spans="1:12" ht="51" customHeight="1">
      <c r="A129" s="7"/>
      <c r="B129" s="103" t="s">
        <v>206</v>
      </c>
      <c r="C129" s="16" t="s">
        <v>125</v>
      </c>
      <c r="D129" s="17" t="s">
        <v>119</v>
      </c>
      <c r="E129" s="105" t="s">
        <v>282</v>
      </c>
      <c r="F129" s="40"/>
      <c r="G129" s="7"/>
      <c r="H129" s="7" t="s">
        <v>46</v>
      </c>
      <c r="I129" s="7">
        <v>1</v>
      </c>
      <c r="J129" s="10">
        <v>800</v>
      </c>
      <c r="K129" s="9">
        <f>J129*I129</f>
        <v>800</v>
      </c>
      <c r="L129" s="53" t="s">
        <v>203</v>
      </c>
    </row>
    <row r="130" spans="1:12" ht="45" customHeight="1">
      <c r="A130" s="3"/>
      <c r="B130" s="3"/>
      <c r="C130" s="12"/>
      <c r="D130" s="3"/>
      <c r="E130" s="3"/>
      <c r="F130" s="36"/>
      <c r="G130" s="3"/>
      <c r="H130" s="3"/>
      <c r="I130" s="44" t="s">
        <v>119</v>
      </c>
      <c r="J130" s="45" t="s">
        <v>24</v>
      </c>
      <c r="K130" s="44">
        <f>SUM(K124:K129)</f>
        <v>10195.700000000001</v>
      </c>
      <c r="L130" s="15"/>
    </row>
    <row r="131" spans="1:12" ht="42.95" customHeight="1">
      <c r="A131" s="50" t="s">
        <v>222</v>
      </c>
      <c r="B131" s="155" t="s">
        <v>207</v>
      </c>
      <c r="C131" s="155"/>
      <c r="D131" s="155"/>
      <c r="E131" s="155"/>
      <c r="F131" s="156"/>
      <c r="G131" s="155"/>
      <c r="H131" s="155"/>
      <c r="I131" s="157"/>
      <c r="J131" s="158"/>
      <c r="K131" s="155"/>
      <c r="L131" s="159"/>
    </row>
    <row r="132" spans="1:12" ht="42.95" customHeight="1">
      <c r="A132" s="3"/>
      <c r="B132" s="3"/>
      <c r="C132" s="12" t="s">
        <v>103</v>
      </c>
      <c r="D132" s="3" t="s">
        <v>6</v>
      </c>
      <c r="E132" s="3" t="s">
        <v>7</v>
      </c>
      <c r="F132" s="20" t="s">
        <v>8</v>
      </c>
      <c r="G132" s="3" t="s">
        <v>63</v>
      </c>
      <c r="H132" s="18" t="s">
        <v>10</v>
      </c>
      <c r="I132" s="5" t="s">
        <v>11</v>
      </c>
      <c r="J132" s="19" t="s">
        <v>120</v>
      </c>
      <c r="K132" s="18" t="s">
        <v>121</v>
      </c>
      <c r="L132" s="20" t="s">
        <v>14</v>
      </c>
    </row>
    <row r="133" spans="1:12" ht="51.95" customHeight="1">
      <c r="A133" s="96"/>
      <c r="B133" s="100" t="s">
        <v>208</v>
      </c>
      <c r="C133" s="71" t="s">
        <v>207</v>
      </c>
      <c r="D133" s="52" t="s">
        <v>154</v>
      </c>
      <c r="E133" s="101"/>
      <c r="F133" s="101"/>
      <c r="G133" s="96"/>
      <c r="H133" s="100" t="s">
        <v>209</v>
      </c>
      <c r="I133" s="96">
        <v>1</v>
      </c>
      <c r="J133" s="98">
        <v>350</v>
      </c>
      <c r="K133" s="97">
        <f>I133*J133</f>
        <v>350</v>
      </c>
      <c r="L133" s="99" t="s">
        <v>126</v>
      </c>
    </row>
    <row r="134" spans="1:12" ht="51.95" customHeight="1">
      <c r="A134" s="96"/>
      <c r="B134" s="96" t="s">
        <v>273</v>
      </c>
      <c r="C134" s="101" t="s">
        <v>277</v>
      </c>
      <c r="D134" s="102" t="s">
        <v>157</v>
      </c>
      <c r="E134" s="101"/>
      <c r="F134" s="101"/>
      <c r="G134" s="96"/>
      <c r="H134" s="96" t="s">
        <v>149</v>
      </c>
      <c r="I134" s="96">
        <v>2.4</v>
      </c>
      <c r="J134" s="98">
        <v>1200</v>
      </c>
      <c r="K134" s="97">
        <f>I134*J134</f>
        <v>2880</v>
      </c>
      <c r="L134" s="99" t="s">
        <v>126</v>
      </c>
    </row>
    <row r="135" spans="1:12" ht="51.95" customHeight="1">
      <c r="A135" s="96"/>
      <c r="B135" s="96" t="s">
        <v>274</v>
      </c>
      <c r="C135" s="101" t="s">
        <v>277</v>
      </c>
      <c r="D135" s="102" t="s">
        <v>158</v>
      </c>
      <c r="E135" s="101"/>
      <c r="F135" s="101"/>
      <c r="G135" s="96"/>
      <c r="H135" s="96" t="s">
        <v>149</v>
      </c>
      <c r="I135" s="96">
        <v>1.4</v>
      </c>
      <c r="J135" s="98">
        <v>1200</v>
      </c>
      <c r="K135" s="97">
        <f>I135*J135</f>
        <v>1680</v>
      </c>
      <c r="L135" s="99" t="s">
        <v>126</v>
      </c>
    </row>
    <row r="136" spans="1:12" ht="51.95" customHeight="1">
      <c r="A136" s="96"/>
      <c r="B136" s="96" t="s">
        <v>275</v>
      </c>
      <c r="C136" s="101" t="s">
        <v>276</v>
      </c>
      <c r="D136" s="102" t="s">
        <v>160</v>
      </c>
      <c r="E136" s="101"/>
      <c r="F136" s="101"/>
      <c r="G136" s="96"/>
      <c r="H136" s="96" t="s">
        <v>149</v>
      </c>
      <c r="I136" s="96">
        <v>2.52</v>
      </c>
      <c r="J136" s="98">
        <v>600</v>
      </c>
      <c r="K136" s="97">
        <f>I136*J136</f>
        <v>1512</v>
      </c>
      <c r="L136" s="99" t="s">
        <v>126</v>
      </c>
    </row>
    <row r="137" spans="1:12" ht="51.95" customHeight="1">
      <c r="A137" s="7"/>
      <c r="B137" s="96" t="s">
        <v>279</v>
      </c>
      <c r="C137" s="101" t="s">
        <v>280</v>
      </c>
      <c r="D137" s="102" t="s">
        <v>158</v>
      </c>
      <c r="E137" s="21"/>
      <c r="F137" s="21"/>
      <c r="G137" s="7"/>
      <c r="H137" s="96" t="s">
        <v>149</v>
      </c>
      <c r="I137" s="7">
        <v>1.77</v>
      </c>
      <c r="J137" s="10">
        <v>900</v>
      </c>
      <c r="K137" s="9">
        <f>I137*J137</f>
        <v>1593</v>
      </c>
      <c r="L137" s="11" t="s">
        <v>126</v>
      </c>
    </row>
    <row r="138" spans="1:12" ht="36.75" customHeight="1">
      <c r="A138" s="3"/>
      <c r="B138" s="3"/>
      <c r="C138" s="12"/>
      <c r="D138" s="3"/>
      <c r="E138" s="3"/>
      <c r="F138" s="36"/>
      <c r="G138" s="3"/>
      <c r="H138" s="3"/>
      <c r="I138" s="44" t="s">
        <v>119</v>
      </c>
      <c r="J138" s="45" t="s">
        <v>24</v>
      </c>
      <c r="K138" s="44">
        <f>SUM(K133:K137)</f>
        <v>8015</v>
      </c>
      <c r="L138" s="15"/>
    </row>
    <row r="139" spans="1:12" ht="30" customHeight="1">
      <c r="A139" s="50" t="s">
        <v>223</v>
      </c>
      <c r="B139" s="138" t="s">
        <v>128</v>
      </c>
      <c r="C139" s="138"/>
      <c r="D139" s="138"/>
      <c r="E139" s="138"/>
      <c r="F139" s="139"/>
      <c r="G139" s="138"/>
      <c r="H139" s="138"/>
      <c r="I139" s="138"/>
      <c r="J139" s="141"/>
      <c r="K139" s="138"/>
      <c r="L139" s="138"/>
    </row>
    <row r="140" spans="1:12" ht="30" customHeight="1">
      <c r="A140" s="3"/>
      <c r="B140" s="3"/>
      <c r="C140" s="12" t="s">
        <v>103</v>
      </c>
      <c r="D140" s="3" t="s">
        <v>6</v>
      </c>
      <c r="E140" s="3" t="s">
        <v>7</v>
      </c>
      <c r="F140" s="36" t="s">
        <v>8</v>
      </c>
      <c r="G140" s="3" t="s">
        <v>63</v>
      </c>
      <c r="H140" s="3" t="s">
        <v>10</v>
      </c>
      <c r="I140" s="13" t="s">
        <v>11</v>
      </c>
      <c r="J140" s="14" t="s">
        <v>12</v>
      </c>
      <c r="K140" s="3" t="s">
        <v>13</v>
      </c>
      <c r="L140" s="15" t="s">
        <v>14</v>
      </c>
    </row>
    <row r="141" spans="1:12" ht="42" customHeight="1">
      <c r="A141" s="7"/>
      <c r="B141" s="7" t="s">
        <v>129</v>
      </c>
      <c r="C141" s="51" t="s">
        <v>169</v>
      </c>
      <c r="D141" s="50" t="s">
        <v>210</v>
      </c>
      <c r="E141" s="7" t="s">
        <v>130</v>
      </c>
      <c r="F141" s="38"/>
      <c r="G141" s="7"/>
      <c r="H141" s="7" t="s">
        <v>69</v>
      </c>
      <c r="I141" s="7">
        <v>27.87</v>
      </c>
      <c r="J141" s="10">
        <v>12</v>
      </c>
      <c r="K141" s="9">
        <f>J141*I141</f>
        <v>334.44</v>
      </c>
      <c r="L141" s="11" t="s">
        <v>131</v>
      </c>
    </row>
    <row r="142" spans="1:12" ht="42" customHeight="1">
      <c r="A142" s="7"/>
      <c r="B142" s="7" t="s">
        <v>132</v>
      </c>
      <c r="C142" s="51" t="s">
        <v>170</v>
      </c>
      <c r="D142" s="7" t="s">
        <v>128</v>
      </c>
      <c r="E142" s="7" t="s">
        <v>130</v>
      </c>
      <c r="F142" s="38"/>
      <c r="G142" s="7"/>
      <c r="H142" s="7" t="s">
        <v>69</v>
      </c>
      <c r="I142" s="9">
        <v>5.26</v>
      </c>
      <c r="J142" s="10">
        <v>12</v>
      </c>
      <c r="K142" s="9">
        <f t="shared" ref="K142:K147" si="12">J142*I142</f>
        <v>63.12</v>
      </c>
      <c r="L142" s="11" t="s">
        <v>131</v>
      </c>
    </row>
    <row r="143" spans="1:12" ht="42" customHeight="1">
      <c r="A143" s="7"/>
      <c r="B143" s="7" t="s">
        <v>133</v>
      </c>
      <c r="C143" s="51" t="s">
        <v>154</v>
      </c>
      <c r="D143" s="7" t="s">
        <v>128</v>
      </c>
      <c r="E143" s="7" t="s">
        <v>130</v>
      </c>
      <c r="F143" s="38"/>
      <c r="G143" s="7"/>
      <c r="H143" s="7" t="s">
        <v>69</v>
      </c>
      <c r="I143" s="7">
        <v>3.3</v>
      </c>
      <c r="J143" s="10">
        <v>12</v>
      </c>
      <c r="K143" s="9">
        <f t="shared" si="12"/>
        <v>39.599999999999994</v>
      </c>
      <c r="L143" s="11" t="s">
        <v>131</v>
      </c>
    </row>
    <row r="144" spans="1:12" ht="42" customHeight="1">
      <c r="A144" s="7"/>
      <c r="B144" s="50" t="s">
        <v>212</v>
      </c>
      <c r="C144" s="51" t="s">
        <v>157</v>
      </c>
      <c r="D144" s="7" t="s">
        <v>128</v>
      </c>
      <c r="E144" s="7" t="s">
        <v>130</v>
      </c>
      <c r="F144" s="38"/>
      <c r="G144" s="7"/>
      <c r="H144" s="7" t="s">
        <v>69</v>
      </c>
      <c r="I144" s="9">
        <v>14</v>
      </c>
      <c r="J144" s="10">
        <v>12</v>
      </c>
      <c r="K144" s="9">
        <f t="shared" si="12"/>
        <v>168</v>
      </c>
      <c r="L144" s="11" t="s">
        <v>131</v>
      </c>
    </row>
    <row r="145" spans="1:12" ht="42" customHeight="1">
      <c r="A145" s="7"/>
      <c r="B145" s="50" t="s">
        <v>213</v>
      </c>
      <c r="C145" s="51" t="s">
        <v>158</v>
      </c>
      <c r="D145" s="50" t="s">
        <v>211</v>
      </c>
      <c r="E145" s="7" t="s">
        <v>130</v>
      </c>
      <c r="F145" s="38"/>
      <c r="G145" s="7"/>
      <c r="H145" s="7" t="s">
        <v>69</v>
      </c>
      <c r="I145" s="9">
        <v>10.78</v>
      </c>
      <c r="J145" s="10">
        <v>12</v>
      </c>
      <c r="K145" s="9">
        <f>J145*I145</f>
        <v>129.35999999999999</v>
      </c>
      <c r="L145" s="11" t="s">
        <v>131</v>
      </c>
    </row>
    <row r="146" spans="1:12" ht="42" customHeight="1">
      <c r="A146" s="7"/>
      <c r="B146" s="50" t="s">
        <v>214</v>
      </c>
      <c r="C146" s="51" t="s">
        <v>160</v>
      </c>
      <c r="D146" s="7" t="s">
        <v>128</v>
      </c>
      <c r="E146" s="7" t="s">
        <v>130</v>
      </c>
      <c r="F146" s="38"/>
      <c r="G146" s="7"/>
      <c r="H146" s="7" t="s">
        <v>69</v>
      </c>
      <c r="I146" s="9">
        <v>9.36</v>
      </c>
      <c r="J146" s="10">
        <v>12</v>
      </c>
      <c r="K146" s="9">
        <f>J146*I146</f>
        <v>112.32</v>
      </c>
      <c r="L146" s="11" t="s">
        <v>131</v>
      </c>
    </row>
    <row r="147" spans="1:12" ht="42" customHeight="1">
      <c r="A147" s="7"/>
      <c r="B147" s="50" t="s">
        <v>215</v>
      </c>
      <c r="C147" s="8" t="s">
        <v>134</v>
      </c>
      <c r="D147" s="7"/>
      <c r="E147" s="7"/>
      <c r="F147" s="38"/>
      <c r="G147" s="7"/>
      <c r="H147" s="7" t="s">
        <v>36</v>
      </c>
      <c r="I147" s="9">
        <v>1</v>
      </c>
      <c r="J147" s="10">
        <v>200</v>
      </c>
      <c r="K147" s="9">
        <f t="shared" si="12"/>
        <v>200</v>
      </c>
      <c r="L147" s="11"/>
    </row>
    <row r="148" spans="1:12" ht="30" customHeight="1">
      <c r="A148" s="6"/>
      <c r="B148" s="6"/>
      <c r="C148" s="6"/>
      <c r="D148" s="3"/>
      <c r="E148" s="3"/>
      <c r="F148" s="36"/>
      <c r="G148" s="6"/>
      <c r="H148" s="6"/>
      <c r="I148" s="47" t="s">
        <v>128</v>
      </c>
      <c r="J148" s="45" t="s">
        <v>38</v>
      </c>
      <c r="K148" s="44">
        <f>SUM(K141:K147)</f>
        <v>1046.8399999999999</v>
      </c>
      <c r="L148" s="6"/>
    </row>
    <row r="149" spans="1:12" ht="30" customHeight="1">
      <c r="A149" s="7" t="s">
        <v>127</v>
      </c>
      <c r="B149" s="153" t="s">
        <v>232</v>
      </c>
      <c r="C149" s="138"/>
      <c r="D149" s="138"/>
      <c r="E149" s="138"/>
      <c r="F149" s="139"/>
      <c r="G149" s="138"/>
      <c r="H149" s="138"/>
      <c r="I149" s="138"/>
      <c r="J149" s="141"/>
      <c r="K149" s="138"/>
      <c r="L149" s="138"/>
    </row>
    <row r="150" spans="1:12" ht="30" customHeight="1">
      <c r="A150" s="3"/>
      <c r="B150" s="3"/>
      <c r="C150" s="12" t="s">
        <v>103</v>
      </c>
      <c r="D150" s="72" t="s">
        <v>216</v>
      </c>
      <c r="E150" s="3" t="s">
        <v>7</v>
      </c>
      <c r="F150" s="36" t="s">
        <v>8</v>
      </c>
      <c r="G150" s="3" t="s">
        <v>63</v>
      </c>
      <c r="H150" s="3" t="s">
        <v>10</v>
      </c>
      <c r="I150" s="13" t="s">
        <v>11</v>
      </c>
      <c r="J150" s="14" t="s">
        <v>12</v>
      </c>
      <c r="K150" s="3" t="s">
        <v>13</v>
      </c>
      <c r="L150" s="15" t="s">
        <v>14</v>
      </c>
    </row>
    <row r="151" spans="1:12" ht="42" customHeight="1">
      <c r="A151" s="7"/>
      <c r="B151" s="7" t="s">
        <v>129</v>
      </c>
      <c r="C151" s="147" t="s">
        <v>228</v>
      </c>
      <c r="D151" s="50" t="s">
        <v>224</v>
      </c>
      <c r="E151" s="7"/>
      <c r="F151" s="38"/>
      <c r="G151" s="7"/>
      <c r="H151" s="50" t="s">
        <v>225</v>
      </c>
      <c r="I151" s="7">
        <v>2</v>
      </c>
      <c r="J151" s="10">
        <v>300</v>
      </c>
      <c r="K151" s="9">
        <f>J151*I151</f>
        <v>600</v>
      </c>
      <c r="L151" s="11" t="s">
        <v>131</v>
      </c>
    </row>
    <row r="152" spans="1:12" ht="42" customHeight="1">
      <c r="A152" s="7"/>
      <c r="B152" s="7" t="s">
        <v>132</v>
      </c>
      <c r="C152" s="148"/>
      <c r="D152" s="50" t="s">
        <v>226</v>
      </c>
      <c r="E152" s="7"/>
      <c r="F152" s="38"/>
      <c r="G152" s="7"/>
      <c r="H152" s="50" t="s">
        <v>149</v>
      </c>
      <c r="I152" s="9">
        <v>7.17</v>
      </c>
      <c r="J152" s="10">
        <v>80</v>
      </c>
      <c r="K152" s="9">
        <f>J152*I152</f>
        <v>573.6</v>
      </c>
      <c r="L152" s="11" t="s">
        <v>131</v>
      </c>
    </row>
    <row r="153" spans="1:12" ht="42" customHeight="1">
      <c r="A153" s="7"/>
      <c r="B153" s="7" t="s">
        <v>133</v>
      </c>
      <c r="C153" s="154"/>
      <c r="D153" s="50" t="s">
        <v>229</v>
      </c>
      <c r="E153" s="7"/>
      <c r="F153" s="38"/>
      <c r="G153" s="7"/>
      <c r="H153" s="50" t="s">
        <v>162</v>
      </c>
      <c r="I153" s="7">
        <v>2.83</v>
      </c>
      <c r="J153" s="10">
        <v>120</v>
      </c>
      <c r="K153" s="9">
        <f>J153*I153</f>
        <v>339.6</v>
      </c>
      <c r="L153" s="11" t="s">
        <v>131</v>
      </c>
    </row>
    <row r="154" spans="1:12" ht="42" customHeight="1">
      <c r="A154" s="7"/>
      <c r="B154" s="50" t="s">
        <v>212</v>
      </c>
      <c r="C154" s="147" t="s">
        <v>230</v>
      </c>
      <c r="D154" s="50" t="s">
        <v>231</v>
      </c>
      <c r="E154" s="7"/>
      <c r="F154" s="38"/>
      <c r="G154" s="7"/>
      <c r="H154" s="50" t="s">
        <v>149</v>
      </c>
      <c r="I154" s="9">
        <v>31.28</v>
      </c>
      <c r="J154" s="10">
        <v>30</v>
      </c>
      <c r="K154" s="9">
        <f>J154*I154</f>
        <v>938.40000000000009</v>
      </c>
      <c r="L154" s="11" t="s">
        <v>131</v>
      </c>
    </row>
    <row r="155" spans="1:12" ht="42" customHeight="1">
      <c r="A155" s="7"/>
      <c r="B155" s="50" t="s">
        <v>213</v>
      </c>
      <c r="C155" s="148"/>
      <c r="D155" s="50" t="s">
        <v>233</v>
      </c>
      <c r="E155" s="7"/>
      <c r="F155" s="38"/>
      <c r="G155" s="7"/>
      <c r="H155" s="50" t="s">
        <v>162</v>
      </c>
      <c r="I155" s="9">
        <v>1.78</v>
      </c>
      <c r="J155" s="10">
        <v>160</v>
      </c>
      <c r="K155" s="9">
        <f>J155*I155</f>
        <v>284.8</v>
      </c>
      <c r="L155" s="11" t="s">
        <v>131</v>
      </c>
    </row>
    <row r="156" spans="1:12" ht="42" customHeight="1">
      <c r="A156" s="7"/>
      <c r="B156" s="50" t="s">
        <v>214</v>
      </c>
      <c r="C156" s="154"/>
      <c r="D156" s="50" t="s">
        <v>227</v>
      </c>
      <c r="E156" s="7"/>
      <c r="F156" s="38"/>
      <c r="G156" s="7"/>
      <c r="H156" s="50" t="s">
        <v>162</v>
      </c>
      <c r="I156" s="9">
        <v>4.2300000000000004</v>
      </c>
      <c r="J156" s="10">
        <v>280</v>
      </c>
      <c r="K156" s="9">
        <f t="shared" ref="K156:K160" si="13">J156*I156</f>
        <v>1184.4000000000001</v>
      </c>
      <c r="L156" s="11" t="s">
        <v>131</v>
      </c>
    </row>
    <row r="157" spans="1:12" ht="42" customHeight="1">
      <c r="A157" s="7"/>
      <c r="B157" s="50" t="s">
        <v>239</v>
      </c>
      <c r="C157" s="147" t="s">
        <v>237</v>
      </c>
      <c r="D157" s="50" t="s">
        <v>231</v>
      </c>
      <c r="E157" s="7"/>
      <c r="F157" s="38"/>
      <c r="G157" s="7"/>
      <c r="H157" s="50" t="s">
        <v>149</v>
      </c>
      <c r="I157" s="7">
        <v>10.199999999999999</v>
      </c>
      <c r="J157" s="10">
        <v>30</v>
      </c>
      <c r="K157" s="9">
        <f t="shared" si="13"/>
        <v>306</v>
      </c>
      <c r="L157" s="11" t="s">
        <v>131</v>
      </c>
    </row>
    <row r="158" spans="1:12" ht="42" customHeight="1">
      <c r="A158" s="7"/>
      <c r="B158" s="50" t="s">
        <v>240</v>
      </c>
      <c r="C158" s="154"/>
      <c r="D158" s="50" t="s">
        <v>238</v>
      </c>
      <c r="E158" s="7"/>
      <c r="F158" s="38"/>
      <c r="G158" s="7"/>
      <c r="H158" s="50" t="s">
        <v>162</v>
      </c>
      <c r="I158" s="7">
        <v>6.5</v>
      </c>
      <c r="J158" s="10">
        <v>200</v>
      </c>
      <c r="K158" s="9">
        <f>J158*I158</f>
        <v>1300</v>
      </c>
      <c r="L158" s="11" t="s">
        <v>131</v>
      </c>
    </row>
    <row r="159" spans="1:12" ht="42" customHeight="1">
      <c r="A159" s="7"/>
      <c r="B159" s="50" t="s">
        <v>241</v>
      </c>
      <c r="C159" s="66" t="s">
        <v>234</v>
      </c>
      <c r="D159" s="50" t="s">
        <v>235</v>
      </c>
      <c r="E159" s="7"/>
      <c r="F159" s="38"/>
      <c r="G159" s="7"/>
      <c r="H159" s="50" t="s">
        <v>236</v>
      </c>
      <c r="I159" s="7">
        <v>1</v>
      </c>
      <c r="J159" s="10">
        <v>600</v>
      </c>
      <c r="K159" s="9">
        <f>J159*I159</f>
        <v>600</v>
      </c>
      <c r="L159" s="11" t="s">
        <v>131</v>
      </c>
    </row>
    <row r="160" spans="1:12" ht="42" customHeight="1">
      <c r="A160" s="7"/>
      <c r="B160" s="85" t="s">
        <v>271</v>
      </c>
      <c r="C160" s="8" t="s">
        <v>134</v>
      </c>
      <c r="D160" s="7"/>
      <c r="E160" s="7"/>
      <c r="F160" s="38"/>
      <c r="G160" s="7"/>
      <c r="H160" s="7" t="s">
        <v>36</v>
      </c>
      <c r="I160" s="9">
        <v>1</v>
      </c>
      <c r="J160" s="10">
        <v>300</v>
      </c>
      <c r="K160" s="9">
        <f t="shared" si="13"/>
        <v>300</v>
      </c>
      <c r="L160" s="11"/>
    </row>
    <row r="161" spans="1:12" ht="30" customHeight="1">
      <c r="A161" s="6"/>
      <c r="B161" s="6"/>
      <c r="C161" s="6"/>
      <c r="D161" s="3"/>
      <c r="E161" s="3"/>
      <c r="F161" s="36"/>
      <c r="G161" s="6"/>
      <c r="H161" s="6"/>
      <c r="I161" s="47" t="s">
        <v>128</v>
      </c>
      <c r="J161" s="45" t="s">
        <v>38</v>
      </c>
      <c r="K161" s="44">
        <f>SUM(K151:K160)</f>
        <v>6426.8</v>
      </c>
      <c r="L161" s="6"/>
    </row>
    <row r="162" spans="1:12" ht="56.1" customHeight="1">
      <c r="A162" s="3"/>
      <c r="B162" s="3"/>
      <c r="C162" s="4"/>
      <c r="D162" s="4"/>
      <c r="E162" s="18"/>
      <c r="F162" s="20"/>
      <c r="G162" s="4"/>
      <c r="H162" s="4"/>
      <c r="I162" s="4"/>
      <c r="J162" s="42" t="s">
        <v>135</v>
      </c>
      <c r="K162" s="43">
        <f>K161+K148+K138+K130+K121+K113+K109+K103+K82+K64+K53+K49+K38+K27</f>
        <v>152420.6</v>
      </c>
      <c r="L162" s="4"/>
    </row>
  </sheetData>
  <mergeCells count="39">
    <mergeCell ref="M21:M22"/>
    <mergeCell ref="A5:A21"/>
    <mergeCell ref="A56:A58"/>
    <mergeCell ref="A41:A48"/>
    <mergeCell ref="B8:B9"/>
    <mergeCell ref="C41:C46"/>
    <mergeCell ref="B39:L39"/>
    <mergeCell ref="B50:L50"/>
    <mergeCell ref="B54:L54"/>
    <mergeCell ref="B28:L28"/>
    <mergeCell ref="B149:L149"/>
    <mergeCell ref="C151:C153"/>
    <mergeCell ref="C154:C156"/>
    <mergeCell ref="C157:C158"/>
    <mergeCell ref="B122:L122"/>
    <mergeCell ref="B131:L131"/>
    <mergeCell ref="B139:L139"/>
    <mergeCell ref="B104:L104"/>
    <mergeCell ref="B110:L110"/>
    <mergeCell ref="B114:L114"/>
    <mergeCell ref="C85:C90"/>
    <mergeCell ref="B24:L24"/>
    <mergeCell ref="C30:C36"/>
    <mergeCell ref="C67:C74"/>
    <mergeCell ref="C92:C98"/>
    <mergeCell ref="C75:C80"/>
    <mergeCell ref="B65:L65"/>
    <mergeCell ref="B83:L83"/>
    <mergeCell ref="A1:L1"/>
    <mergeCell ref="A2:L2"/>
    <mergeCell ref="B3:L3"/>
    <mergeCell ref="B59:L59"/>
    <mergeCell ref="C99:C101"/>
    <mergeCell ref="A100:A101"/>
    <mergeCell ref="C16:C17"/>
    <mergeCell ref="C18:C21"/>
    <mergeCell ref="A85:A90"/>
    <mergeCell ref="A92:A98"/>
    <mergeCell ref="A30:A36"/>
  </mergeCells>
  <phoneticPr fontId="14" type="noConversion"/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4" type="noConversion"/>
  <pageMargins left="0.75" right="0.75" top="1" bottom="1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4" type="noConversion"/>
  <pageMargins left="0.75" right="0.75" top="1" bottom="1" header="0.5" footer="0.5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主材预算（暂定）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</dc:creator>
  <cp:keywords/>
  <dc:description/>
  <cp:lastModifiedBy>Sky123.Org</cp:lastModifiedBy>
  <cp:revision/>
  <dcterms:created xsi:type="dcterms:W3CDTF">2013-01-03T04:12:53Z</dcterms:created>
  <dcterms:modified xsi:type="dcterms:W3CDTF">2013-06-19T10:08:49Z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2052-8.1.0.3526</vt:lpwstr>
  </property>
</Properties>
</file>