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" sheetId="1" r:id="rId4"/>
    <sheet state="visible" name="Base" sheetId="2" r:id="rId5"/>
    <sheet state="visible" name="Basileia" sheetId="3" r:id="rId6"/>
    <sheet state="visible" name="Imobilizado" sheetId="4" r:id="rId7"/>
    <sheet state="visible" name="LL" sheetId="5" r:id="rId8"/>
    <sheet state="visible" name="Receita " sheetId="6" r:id="rId9"/>
    <sheet state="visible" name="Score" sheetId="7" r:id="rId10"/>
    <sheet state="visible" name="Ratings pela ordem dos bancos" sheetId="8" r:id="rId11"/>
  </sheets>
  <definedNames>
    <definedName hidden="1" localSheetId="2" name="_xlnm._FilterDatabase">Basileia!$A$2:$A$62</definedName>
    <definedName hidden="1" localSheetId="6" name="_xlnm._FilterDatabase">Score!$A$2:$H$59</definedName>
  </definedNames>
  <calcPr/>
  <extLst>
    <ext uri="GoogleSheetsCustomDataVersion2">
      <go:sheetsCustomData xmlns:go="http://customooxmlschemas.google.com/" r:id="rId12" roundtripDataChecksum="Zcw55H5OaSMewH3ceyk05HTJ7En9B6fijzVCbsSaBdc="/>
    </ext>
  </extLst>
</workbook>
</file>

<file path=xl/sharedStrings.xml><?xml version="1.0" encoding="utf-8"?>
<sst xmlns="http://schemas.openxmlformats.org/spreadsheetml/2006/main" count="1774" uniqueCount="241">
  <si>
    <t xml:space="preserve">Somatório </t>
  </si>
  <si>
    <t>Nota Máxima</t>
  </si>
  <si>
    <t>S&amp;P</t>
  </si>
  <si>
    <t>Moody´s</t>
  </si>
  <si>
    <t>Fitch Ratings</t>
  </si>
  <si>
    <t>Atribuição</t>
  </si>
  <si>
    <t>Escala</t>
  </si>
  <si>
    <t>Significado</t>
  </si>
  <si>
    <t>Emissores</t>
  </si>
  <si>
    <t>Basileia</t>
  </si>
  <si>
    <t>Imobilizado</t>
  </si>
  <si>
    <t>Lucro Líquido</t>
  </si>
  <si>
    <t>Receita</t>
  </si>
  <si>
    <t>Risco</t>
  </si>
  <si>
    <t>Andbank</t>
  </si>
  <si>
    <t>-</t>
  </si>
  <si>
    <t>AAA</t>
  </si>
  <si>
    <t>Aaa</t>
  </si>
  <si>
    <t>Grau de Investimento</t>
  </si>
  <si>
    <t>Qualidade alta e baixo risco</t>
  </si>
  <si>
    <t>Banco ABC</t>
  </si>
  <si>
    <t>AA+</t>
  </si>
  <si>
    <t>Aa1</t>
  </si>
  <si>
    <t>Banco Agibank</t>
  </si>
  <si>
    <t>A-</t>
  </si>
  <si>
    <t>AA</t>
  </si>
  <si>
    <t>Aa2</t>
  </si>
  <si>
    <t>Banco Alfa</t>
  </si>
  <si>
    <r>
      <rPr>
        <rFont val="Calibri"/>
        <color theme="1"/>
        <sz val="11.0"/>
      </rPr>
      <t xml:space="preserve">AA+  </t>
    </r>
    <r>
      <rPr>
        <rFont val="Calibri"/>
        <b/>
        <color theme="1"/>
        <sz val="11.0"/>
      </rPr>
      <t>*</t>
    </r>
  </si>
  <si>
    <t>AA-</t>
  </si>
  <si>
    <t>Aa3</t>
  </si>
  <si>
    <t>Banco Bari</t>
  </si>
  <si>
    <t xml:space="preserve"> A-</t>
  </si>
  <si>
    <t>A+</t>
  </si>
  <si>
    <t>A1</t>
  </si>
  <si>
    <t>Banco BBC S.A</t>
  </si>
  <si>
    <t>A</t>
  </si>
  <si>
    <t>A2</t>
  </si>
  <si>
    <t>Banco BMG</t>
  </si>
  <si>
    <t>B+</t>
  </si>
  <si>
    <t>A3</t>
  </si>
  <si>
    <t>Banco Bocom</t>
  </si>
  <si>
    <t>BB+</t>
  </si>
  <si>
    <t xml:space="preserve">Banco Bradesco </t>
  </si>
  <si>
    <t>BBB+</t>
  </si>
  <si>
    <t>Baa1</t>
  </si>
  <si>
    <t>Qualidade média</t>
  </si>
  <si>
    <t>Banco BS2</t>
  </si>
  <si>
    <t>BBB</t>
  </si>
  <si>
    <t>Baa2</t>
  </si>
  <si>
    <t>Banco BTG Pactual</t>
  </si>
  <si>
    <t>BB</t>
  </si>
  <si>
    <t>BBB-</t>
  </si>
  <si>
    <t>Baa3</t>
  </si>
  <si>
    <t>Banco C6 Consignado</t>
  </si>
  <si>
    <t>Banco da China</t>
  </si>
  <si>
    <t>Ba1</t>
  </si>
  <si>
    <t>Grau Especulativo</t>
  </si>
  <si>
    <t>Baixa Classificação</t>
  </si>
  <si>
    <t>Banco Daycoval</t>
  </si>
  <si>
    <t>Ba2</t>
  </si>
  <si>
    <t>Banco de Brasília</t>
  </si>
  <si>
    <t>BB-</t>
  </si>
  <si>
    <t>Ba3</t>
  </si>
  <si>
    <t>Banco Digimais</t>
  </si>
  <si>
    <t>B1</t>
  </si>
  <si>
    <t>Banco do Brasil</t>
  </si>
  <si>
    <t>B</t>
  </si>
  <si>
    <t>B2</t>
  </si>
  <si>
    <t>Banco Fator</t>
  </si>
  <si>
    <t>B-</t>
  </si>
  <si>
    <t>B3</t>
  </si>
  <si>
    <t>Banco Fibra</t>
  </si>
  <si>
    <t>Banco Fidis</t>
  </si>
  <si>
    <t>CCC</t>
  </si>
  <si>
    <t>Caa1</t>
  </si>
  <si>
    <t>CCC+</t>
  </si>
  <si>
    <t>Risco Alto de Inadimplência</t>
  </si>
  <si>
    <t>Banco GMAC</t>
  </si>
  <si>
    <t>CC</t>
  </si>
  <si>
    <t>Caa2</t>
  </si>
  <si>
    <t>Banco Haitong</t>
  </si>
  <si>
    <t>C</t>
  </si>
  <si>
    <t>Caa3</t>
  </si>
  <si>
    <t>CCC-</t>
  </si>
  <si>
    <t>Banco ICBC</t>
  </si>
  <si>
    <t>RD</t>
  </si>
  <si>
    <t>Ca</t>
  </si>
  <si>
    <t>Banco Industrial</t>
  </si>
  <si>
    <t>D</t>
  </si>
  <si>
    <t>Banco Inter</t>
  </si>
  <si>
    <t>Banco Itaú</t>
  </si>
  <si>
    <t>Limite:</t>
  </si>
  <si>
    <t>Banco Master</t>
  </si>
  <si>
    <t>Operar apenas com Risco maior ou igual a 50%</t>
  </si>
  <si>
    <t>Banco Mercantil</t>
  </si>
  <si>
    <t>Validadores: i) nota máxima; e, ii) escala de rating</t>
  </si>
  <si>
    <t>Banco Modal</t>
  </si>
  <si>
    <t>Banco NBC</t>
  </si>
  <si>
    <t>Banco Original</t>
  </si>
  <si>
    <t>Banco Ourinvest</t>
  </si>
  <si>
    <t>Banco Pan</t>
  </si>
  <si>
    <t>Banco Paulista</t>
  </si>
  <si>
    <t>Banco Pine</t>
  </si>
  <si>
    <t>Banco Randon</t>
  </si>
  <si>
    <t>Banco Rendimento</t>
  </si>
  <si>
    <t>Banco Rodobens</t>
  </si>
  <si>
    <t>Banco Safra</t>
  </si>
  <si>
    <t>Banco Santander</t>
  </si>
  <si>
    <t>Banco Semear</t>
  </si>
  <si>
    <t>Não possui ratings</t>
  </si>
  <si>
    <t>Banco Sicoob</t>
  </si>
  <si>
    <t>Banco Topázio</t>
  </si>
  <si>
    <t>Banco Triângulo</t>
  </si>
  <si>
    <t>Banco Voiter</t>
  </si>
  <si>
    <t>Imob acima de 50%</t>
  </si>
  <si>
    <t>Banco Volkswagen</t>
  </si>
  <si>
    <t>Banco Votorantim</t>
  </si>
  <si>
    <t>Banco XCMG</t>
  </si>
  <si>
    <t>BDMG</t>
  </si>
  <si>
    <t>Br Partners</t>
  </si>
  <si>
    <t>Caixa econômica</t>
  </si>
  <si>
    <t>Caruana</t>
  </si>
  <si>
    <t>Citibank</t>
  </si>
  <si>
    <t>CNH CAPITAL</t>
  </si>
  <si>
    <t>Mercado Pago</t>
  </si>
  <si>
    <t>Nu Pagamentos</t>
  </si>
  <si>
    <t>Omni CFI</t>
  </si>
  <si>
    <t>Pagseguro (Banco Seguro)</t>
  </si>
  <si>
    <t>Paraná Banco</t>
  </si>
  <si>
    <t>RABOBANK</t>
  </si>
  <si>
    <t>SICRED</t>
  </si>
  <si>
    <t>Sorocred CFI (AFINZ)</t>
  </si>
  <si>
    <t>Via Certa</t>
  </si>
  <si>
    <t>I. Basileia</t>
  </si>
  <si>
    <t>I.Imob</t>
  </si>
  <si>
    <t>Lucro 12/20</t>
  </si>
  <si>
    <t>Lucro 12/21</t>
  </si>
  <si>
    <t>Lucro 12/22</t>
  </si>
  <si>
    <t>Lucro 06/23</t>
  </si>
  <si>
    <t>Receita Liquida</t>
  </si>
  <si>
    <t>NI</t>
  </si>
  <si>
    <t>Fonte: Banco Central IF.data</t>
  </si>
  <si>
    <r>
      <rPr>
        <rFont val="Calibri"/>
        <color theme="1"/>
        <sz val="9.0"/>
      </rPr>
      <t xml:space="preserve">AA+  </t>
    </r>
    <r>
      <rPr>
        <rFont val="Calibri"/>
        <b/>
        <color theme="1"/>
        <sz val="9.0"/>
      </rPr>
      <t>*</t>
    </r>
  </si>
  <si>
    <t xml:space="preserve">9.828.916	</t>
  </si>
  <si>
    <t>Banco GMAC (chevrolet)</t>
  </si>
  <si>
    <r>
      <rPr>
        <rFont val="Arial"/>
        <color rgb="FF040C28"/>
        <sz val="12.0"/>
      </rPr>
      <t>crescimento (em %) = (receita do mês atual – receita do mês anterior) ÷ receita do mês anterior × 100</t>
    </r>
    <r>
      <rPr>
        <rFont val="Arial"/>
        <color rgb="FF202124"/>
        <sz val="12.0"/>
      </rPr>
      <t>.</t>
    </r>
  </si>
  <si>
    <t>Banco NBC (Novo Banco Continental)</t>
  </si>
  <si>
    <t>Companhia Hipotecária Piratini</t>
  </si>
  <si>
    <t>*</t>
  </si>
  <si>
    <t>Midway Riachuelo</t>
  </si>
  <si>
    <t>Neon Pagamentos</t>
  </si>
  <si>
    <t>Santinvest Financeira</t>
  </si>
  <si>
    <t>Senff Financeira (Senffnet)</t>
  </si>
  <si>
    <t>Simpala Financeira</t>
  </si>
  <si>
    <t>Socinal Financeira</t>
  </si>
  <si>
    <t>TentosCap</t>
  </si>
  <si>
    <t>Quartil</t>
  </si>
  <si>
    <t>Nota</t>
  </si>
  <si>
    <t>QUARTIL</t>
  </si>
  <si>
    <t>1º Quartil</t>
  </si>
  <si>
    <t>2º Quartil</t>
  </si>
  <si>
    <t>3º Quartil</t>
  </si>
  <si>
    <t>4º Quartil</t>
  </si>
  <si>
    <t>Data Base: 1T23</t>
  </si>
  <si>
    <t>06/23</t>
  </si>
  <si>
    <t xml:space="preserve">Fonte: Banco Central </t>
  </si>
  <si>
    <t>Até 45% está dentro do permitido, por isso nota 1</t>
  </si>
  <si>
    <t xml:space="preserve">Os valores mesmo em quartis iguais podem ter pontuações  devido à recomendação a ser seguida </t>
  </si>
  <si>
    <t>0 à 45</t>
  </si>
  <si>
    <t>nota 1</t>
  </si>
  <si>
    <t>46 à 50</t>
  </si>
  <si>
    <t>nota 0,75</t>
  </si>
  <si>
    <t>Data Base: 06/23</t>
  </si>
  <si>
    <t xml:space="preserve">50 à 100 </t>
  </si>
  <si>
    <t xml:space="preserve">nota 0,5 </t>
  </si>
  <si>
    <t>Sai dos princípios matemáticos em relação ao calculo do quartil mas segue raciocínio correto para classificação dos bancos</t>
  </si>
  <si>
    <t>4T22</t>
  </si>
  <si>
    <t>NOTA</t>
  </si>
  <si>
    <t>Data Emissão</t>
  </si>
  <si>
    <t>Com ressalva</t>
  </si>
  <si>
    <t>27 set. 2023</t>
  </si>
  <si>
    <t>11 abr. 2023</t>
  </si>
  <si>
    <t>não</t>
  </si>
  <si>
    <t>conferir ratings</t>
  </si>
  <si>
    <t>14 abri. 2023</t>
  </si>
  <si>
    <t>14 set. 2023</t>
  </si>
  <si>
    <t>master</t>
  </si>
  <si>
    <t xml:space="preserve">fitch BBB- </t>
  </si>
  <si>
    <t xml:space="preserve">https://www.bancomaster.com.br/arquivos/Relatorio_Analitico_de_Atribuicao_de_Rating_ao_Banco_Master_emitido_pela_Fitch_Rating.pdf </t>
  </si>
  <si>
    <t>6 set. 2022</t>
  </si>
  <si>
    <t>omni</t>
  </si>
  <si>
    <t>S&amp;P A-</t>
  </si>
  <si>
    <t>https://disclosure.spglobal.com/ratings/pt/regulatory/delegate/getPDF?articleId=3021491&amp;type=NEWS&amp;subType=RATING_ACTION&amp;defaultFormat=PDF</t>
  </si>
  <si>
    <t>12 set. 2022</t>
  </si>
  <si>
    <t>modal</t>
  </si>
  <si>
    <t>mody Ba2</t>
  </si>
  <si>
    <t xml:space="preserve">https://www.moodys.com/research/Moodys-upgrades-Modals-deposit-ratings-to-Ba2-outlook-changed-to-Rating-Action--PR_478556?cy=emea&amp;lang=em </t>
  </si>
  <si>
    <t>18 out. 2022</t>
  </si>
  <si>
    <t>pan</t>
  </si>
  <si>
    <t>fitch AA</t>
  </si>
  <si>
    <t xml:space="preserve">https://www.fitchratings.com/research/pt/banks/fitch-revises-banco-pan-outlook-to-positive-affirms-idrs-at-bb-29-06-2023 </t>
  </si>
  <si>
    <t>24 fev. 2023</t>
  </si>
  <si>
    <t>14 abr. 2023</t>
  </si>
  <si>
    <t>bdmg</t>
  </si>
  <si>
    <t>S&amp;P A</t>
  </si>
  <si>
    <t xml:space="preserve">https://www.bdmg.mg.gov.br/wp-content/uploads/2020/01/2022_11_BDMG_SP.pdf </t>
  </si>
  <si>
    <t>MOODYS utilizado</t>
  </si>
  <si>
    <t xml:space="preserve">abr. 2022  </t>
  </si>
  <si>
    <t>15 set. 2023</t>
  </si>
  <si>
    <t xml:space="preserve">https://www.moodyslocal.com/country/br/ratings/finance </t>
  </si>
  <si>
    <t>10 jul. 2023</t>
  </si>
  <si>
    <t>Moodys não utilizado: datas estavam antigas</t>
  </si>
  <si>
    <r>
      <rPr>
        <rFont val="Calibri"/>
        <color theme="1"/>
      </rPr>
      <t xml:space="preserve">AA+  </t>
    </r>
    <r>
      <rPr>
        <rFont val="Calibri"/>
        <b/>
        <color theme="1"/>
        <sz val="11.0"/>
      </rPr>
      <t>*</t>
    </r>
  </si>
  <si>
    <t>12 dez. 2022</t>
  </si>
  <si>
    <t xml:space="preserve">https://www.moodys.com/credit-ratings/Banco-BTG-Pactual-SA-credit-rating-600008729?lang=pt&amp;cy=bra </t>
  </si>
  <si>
    <t>15 jun. 2023</t>
  </si>
  <si>
    <t>Haitong  não disponibilizou os dados nacionais, só globais- nacional AAA global BB- COLOQUEI A DATA DO GLOBAL</t>
  </si>
  <si>
    <t xml:space="preserve">https://www.haitongib.com/pt/haitong/rating </t>
  </si>
  <si>
    <t>29 ago. 2023</t>
  </si>
  <si>
    <t>6 abr. 2023</t>
  </si>
  <si>
    <t>exemplo pagseguro. A primeira notícia sobre elevação de rating foi  pela valor, dia 14 de agosto de 2023, porém o site da instituição comentou sobre somente no dia 23. Não é possível acessar o relatório do S&amp;P pois o servidor não permite minha entrada e o site do banco não divulga. Por isso, coloquei a data do site que divulgou há mais tempo a informação. no DRE também não divulgam</t>
  </si>
  <si>
    <t>sim</t>
  </si>
  <si>
    <t>Bradesco,  BTG e Mercantil não disponibizam a data do rating, por isso estão com a mesma data de 27 de setembro, referente à última atualização da lista s&amp;p</t>
  </si>
  <si>
    <t>7 out. 2022</t>
  </si>
  <si>
    <t xml:space="preserve">https://disclosure.spglobal.com/ratings/pt/regulatory/delegate/getPDF?articleId=3061757&amp;type=COMMENTS&amp;subType=REGULATORY&amp;defaultFormat=PDF </t>
  </si>
  <si>
    <t>18 jul. 2022</t>
  </si>
  <si>
    <t>2 mai. 2023</t>
  </si>
  <si>
    <t>12 jul. 2023</t>
  </si>
  <si>
    <t>jul. 2022</t>
  </si>
  <si>
    <t>25 jan. 2023</t>
  </si>
  <si>
    <t>29 jun. 2023</t>
  </si>
  <si>
    <t>14 ago. 2023</t>
  </si>
  <si>
    <t>9 nov. 2022</t>
  </si>
  <si>
    <t>7 jul. 2023</t>
  </si>
  <si>
    <t>24 nov. 2022</t>
  </si>
  <si>
    <t>Emissores em ordem alfabética</t>
  </si>
  <si>
    <t>Fitch</t>
  </si>
  <si>
    <t>Ordem apresentada em "NOTAS"</t>
  </si>
  <si>
    <r>
      <rPr>
        <rFont val="Calibri"/>
        <color theme="1"/>
        <sz val="11.0"/>
      </rPr>
      <t xml:space="preserve">AA+  </t>
    </r>
    <r>
      <rPr>
        <rFont val="Calibri"/>
        <b/>
        <color theme="1"/>
        <sz val="11.0"/>
      </rPr>
      <t>*</t>
    </r>
  </si>
  <si>
    <r>
      <rPr>
        <rFont val="Calibri"/>
        <color theme="1"/>
        <sz val="11.0"/>
      </rPr>
      <t xml:space="preserve">AA+  </t>
    </r>
    <r>
      <rPr>
        <rFont val="Calibri"/>
        <b/>
        <color theme="1"/>
        <sz val="11.0"/>
      </rPr>
      <t>*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</si>
</sst>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_-;\-* #,##0_-;_-* &quot;-&quot;??_-;_-@"/>
  </numFmts>
  <fonts count="22">
    <font>
      <sz val="11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/>
    <font>
      <sz val="8.0"/>
      <color rgb="FF333333"/>
      <name val="Calibri"/>
    </font>
    <font>
      <sz val="8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b/>
      <sz val="12.0"/>
      <color theme="0"/>
      <name val="Calibri"/>
    </font>
    <font>
      <color theme="1"/>
      <name val="Calibri"/>
      <scheme val="minor"/>
    </font>
    <font>
      <b/>
      <sz val="8.0"/>
      <color theme="1"/>
      <name val="Calibri"/>
    </font>
    <font>
      <sz val="9.0"/>
      <color rgb="FF333333"/>
      <name val="Calibri"/>
    </font>
    <font>
      <sz val="9.0"/>
      <color theme="1"/>
      <name val="Calibri"/>
    </font>
    <font>
      <sz val="12.0"/>
      <color rgb="FF040C28"/>
      <name val="Arial"/>
    </font>
    <font>
      <sz val="9.0"/>
      <color theme="1"/>
      <name val="Calibri"/>
      <scheme val="minor"/>
    </font>
    <font>
      <color theme="1"/>
      <name val="Calibri"/>
    </font>
    <font>
      <sz val="10.0"/>
      <color theme="1"/>
      <name val="Arial"/>
    </font>
    <font>
      <u/>
      <sz val="11.0"/>
      <color theme="10"/>
      <name val="Calibri"/>
    </font>
    <font>
      <sz val="10.0"/>
      <color rgb="FF333333"/>
      <name val="Arial"/>
    </font>
    <font>
      <sz val="11.0"/>
      <color theme="1"/>
      <name val="Arial"/>
    </font>
    <font>
      <sz val="12.0"/>
      <color rgb="FFFF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FCFF"/>
        <bgColor rgb="FFFCFCFF"/>
      </patternFill>
    </fill>
    <fill>
      <patternFill patternType="solid">
        <fgColor rgb="FFD9E2F3"/>
        <bgColor rgb="FFD9E2F3"/>
      </patternFill>
    </fill>
  </fills>
  <borders count="26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right/>
      <top/>
    </border>
    <border>
      <left/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medium">
        <color rgb="FFFFFFFF"/>
      </left>
      <right style="medium">
        <color rgb="FFFFFFFF"/>
      </right>
      <top/>
      <bottom/>
    </border>
    <border>
      <left/>
      <right/>
      <top style="thin">
        <color rgb="FF000000"/>
      </top>
    </border>
    <border>
      <left style="medium">
        <color rgb="FFFFFFFF"/>
      </left>
      <right style="medium">
        <color rgb="FFFFFFFF"/>
      </right>
    </border>
    <border>
      <left/>
      <right/>
    </border>
    <border>
      <left/>
      <right/>
      <bottom/>
    </border>
    <border>
      <top style="thin">
        <color theme="1"/>
      </top>
      <bottom style="thin">
        <color theme="1"/>
      </bottom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right style="medium">
        <color rgb="FFFFFFFF"/>
      </right>
      <top/>
      <bottom/>
    </border>
    <border>
      <right style="thin">
        <color rgb="FF000000"/>
      </right>
    </border>
    <border>
      <right style="thin">
        <color rgb="FFFFFFFF"/>
      </right>
    </border>
    <border>
      <left/>
      <right/>
      <top/>
      <bottom style="thin">
        <color theme="1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1" fillId="2" fontId="1" numFmtId="9" xfId="0" applyBorder="1" applyFill="1" applyFont="1" applyNumberFormat="1"/>
    <xf borderId="2" fillId="2" fontId="1" numFmtId="9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1" numFmtId="0" xfId="0" applyBorder="1" applyFont="1"/>
    <xf borderId="0" fillId="0" fontId="1" numFmtId="0" xfId="0" applyFont="1"/>
    <xf borderId="3" fillId="3" fontId="2" numFmtId="0" xfId="0" applyAlignment="1" applyBorder="1" applyFill="1" applyFont="1">
      <alignment horizontal="center" vertical="center"/>
    </xf>
    <xf borderId="1" fillId="3" fontId="2" numFmtId="0" xfId="0" applyBorder="1" applyFont="1"/>
    <xf borderId="3" fillId="4" fontId="2" numFmtId="0" xfId="0" applyAlignment="1" applyBorder="1" applyFill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5" fontId="2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5" fontId="2" numFmtId="0" xfId="0" applyAlignment="1" applyBorder="1" applyFont="1">
      <alignment horizontal="center" vertical="center"/>
    </xf>
    <xf borderId="8" fillId="0" fontId="4" numFmtId="0" xfId="0" applyBorder="1" applyFont="1"/>
    <xf borderId="9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0" fillId="2" fontId="2" numFmtId="0" xfId="0" applyAlignment="1" applyBorder="1" applyFont="1">
      <alignment horizontal="center"/>
    </xf>
    <xf borderId="11" fillId="0" fontId="4" numFmtId="0" xfId="0" applyBorder="1" applyFont="1"/>
    <xf borderId="2" fillId="3" fontId="2" numFmtId="2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 vertical="center"/>
    </xf>
    <xf borderId="12" fillId="0" fontId="4" numFmtId="0" xfId="0" applyBorder="1" applyFont="1"/>
    <xf borderId="13" fillId="0" fontId="4" numFmtId="0" xfId="0" applyBorder="1" applyFont="1"/>
    <xf borderId="1" fillId="6" fontId="1" numFmtId="0" xfId="0" applyBorder="1" applyFill="1" applyFont="1"/>
    <xf borderId="14" fillId="6" fontId="5" numFmtId="2" xfId="0" applyAlignment="1" applyBorder="1" applyFont="1" applyNumberFormat="1">
      <alignment horizontal="right" readingOrder="0" shrinkToFit="0" vertical="center" wrapText="1"/>
    </xf>
    <xf borderId="0" fillId="0" fontId="6" numFmtId="2" xfId="0" applyAlignment="1" applyFont="1" applyNumberFormat="1">
      <alignment horizontal="right"/>
    </xf>
    <xf borderId="1" fillId="7" fontId="6" numFmtId="0" xfId="0" applyBorder="1" applyFill="1" applyFont="1"/>
    <xf borderId="14" fillId="6" fontId="5" numFmtId="2" xfId="0" applyAlignment="1" applyBorder="1" applyFont="1" applyNumberFormat="1">
      <alignment horizontal="right" shrinkToFit="0" vertical="center" wrapText="1"/>
    </xf>
    <xf borderId="1" fillId="8" fontId="1" numFmtId="10" xfId="0" applyAlignment="1" applyBorder="1" applyFill="1" applyFont="1" applyNumberFormat="1">
      <alignment horizontal="center"/>
    </xf>
    <xf borderId="1" fillId="6" fontId="1" numFmtId="164" xfId="0" applyBorder="1" applyFont="1" applyNumberFormat="1"/>
    <xf borderId="1" fillId="7" fontId="1" numFmtId="10" xfId="0" applyAlignment="1" applyBorder="1" applyFont="1" applyNumberFormat="1">
      <alignment horizontal="center"/>
    </xf>
    <xf borderId="1" fillId="6" fontId="7" numFmtId="49" xfId="0" applyAlignment="1" applyBorder="1" applyFont="1" applyNumberFormat="1">
      <alignment horizontal="center"/>
    </xf>
    <xf borderId="1" fillId="6" fontId="7" numFmtId="0" xfId="0" applyAlignment="1" applyBorder="1" applyFont="1">
      <alignment horizontal="center"/>
    </xf>
    <xf borderId="1" fillId="9" fontId="7" numFmtId="0" xfId="0" applyAlignment="1" applyBorder="1" applyFill="1" applyFont="1">
      <alignment horizontal="center"/>
    </xf>
    <xf borderId="1" fillId="9" fontId="1" numFmtId="0" xfId="0" applyAlignment="1" applyBorder="1" applyFont="1">
      <alignment horizontal="center"/>
    </xf>
    <xf borderId="15" fillId="10" fontId="2" numFmtId="0" xfId="0" applyAlignment="1" applyBorder="1" applyFill="1" applyFont="1">
      <alignment horizontal="center" shrinkToFit="0" textRotation="90" vertical="center" wrapText="1"/>
    </xf>
    <xf borderId="15" fillId="8" fontId="1" numFmtId="0" xfId="0" applyAlignment="1" applyBorder="1" applyFont="1">
      <alignment horizontal="center" shrinkToFit="0" textRotation="90" vertical="center" wrapText="1"/>
    </xf>
    <xf borderId="0" fillId="8" fontId="1" numFmtId="0" xfId="0" applyFont="1"/>
    <xf borderId="16" fillId="0" fontId="5" numFmtId="2" xfId="0" applyAlignment="1" applyBorder="1" applyFont="1" applyNumberFormat="1">
      <alignment horizontal="right" readingOrder="0" shrinkToFit="0" vertical="center" wrapText="1"/>
    </xf>
    <xf borderId="0" fillId="8" fontId="6" numFmtId="2" xfId="0" applyAlignment="1" applyFont="1" applyNumberFormat="1">
      <alignment horizontal="right"/>
    </xf>
    <xf borderId="0" fillId="0" fontId="6" numFmtId="0" xfId="0" applyFont="1"/>
    <xf borderId="14" fillId="8" fontId="5" numFmtId="2" xfId="0" applyAlignment="1" applyBorder="1" applyFont="1" applyNumberFormat="1">
      <alignment horizontal="right" shrinkToFit="0" vertical="center" wrapText="1"/>
    </xf>
    <xf borderId="0" fillId="0" fontId="1" numFmtId="164" xfId="0" applyFont="1" applyNumberFormat="1"/>
    <xf borderId="0" fillId="0" fontId="1" numFmtId="10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17" fillId="0" fontId="4" numFmtId="0" xfId="0" applyBorder="1" applyFont="1"/>
    <xf borderId="1" fillId="6" fontId="1" numFmtId="10" xfId="0" applyAlignment="1" applyBorder="1" applyFont="1" applyNumberFormat="1">
      <alignment horizontal="center"/>
    </xf>
    <xf borderId="1" fillId="0" fontId="1" numFmtId="0" xfId="0" applyBorder="1" applyFont="1"/>
    <xf borderId="16" fillId="0" fontId="5" numFmtId="2" xfId="0" applyAlignment="1" applyBorder="1" applyFont="1" applyNumberFormat="1">
      <alignment horizontal="right" shrinkToFit="0" vertical="center" wrapText="1"/>
    </xf>
    <xf borderId="14" fillId="8" fontId="5" numFmtId="2" xfId="0" applyAlignment="1" applyBorder="1" applyFont="1" applyNumberFormat="1">
      <alignment horizontal="right" readingOrder="0" shrinkToFit="0" vertical="center" wrapText="1"/>
    </xf>
    <xf borderId="1" fillId="8" fontId="1" numFmtId="164" xfId="0" applyBorder="1" applyFont="1" applyNumberFormat="1"/>
    <xf borderId="18" fillId="0" fontId="4" numFmtId="0" xfId="0" applyBorder="1" applyFont="1"/>
    <xf borderId="0" fillId="6" fontId="1" numFmtId="0" xfId="0" applyFont="1"/>
    <xf borderId="3" fillId="8" fontId="1" numFmtId="0" xfId="0" applyAlignment="1" applyBorder="1" applyFont="1">
      <alignment horizontal="center" shrinkToFit="0" textRotation="90" vertical="center" wrapText="1"/>
    </xf>
    <xf borderId="1" fillId="8" fontId="1" numFmtId="0" xfId="0" applyBorder="1" applyFont="1"/>
    <xf borderId="1" fillId="11" fontId="8" numFmtId="0" xfId="0" applyAlignment="1" applyBorder="1" applyFill="1" applyFont="1">
      <alignment horizontal="center"/>
    </xf>
    <xf borderId="1" fillId="11" fontId="9" numFmtId="0" xfId="0" applyAlignment="1" applyBorder="1" applyFont="1">
      <alignment horizontal="center"/>
    </xf>
    <xf borderId="1" fillId="8" fontId="8" numFmtId="0" xfId="0" applyAlignment="1" applyBorder="1" applyFont="1">
      <alignment horizontal="center"/>
    </xf>
    <xf borderId="1" fillId="8" fontId="9" numFmtId="0" xfId="0" applyAlignment="1" applyBorder="1" applyFont="1">
      <alignment horizontal="center"/>
    </xf>
    <xf borderId="3" fillId="11" fontId="9" numFmtId="0" xfId="0" applyAlignment="1" applyBorder="1" applyFont="1">
      <alignment horizontal="center" shrinkToFit="0" textRotation="90" vertical="center" wrapText="1"/>
    </xf>
    <xf borderId="1" fillId="12" fontId="7" numFmtId="0" xfId="0" applyAlignment="1" applyBorder="1" applyFill="1" applyFont="1">
      <alignment horizontal="center"/>
    </xf>
    <xf borderId="14" fillId="6" fontId="6" numFmtId="2" xfId="0" applyAlignment="1" applyBorder="1" applyFont="1" applyNumberFormat="1">
      <alignment readingOrder="0"/>
    </xf>
    <xf borderId="0" fillId="13" fontId="6" numFmtId="2" xfId="0" applyAlignment="1" applyFill="1" applyFont="1" applyNumberFormat="1">
      <alignment horizontal="right"/>
    </xf>
    <xf borderId="1" fillId="7" fontId="1" numFmtId="0" xfId="0" applyBorder="1" applyFont="1"/>
    <xf borderId="1" fillId="8" fontId="1" numFmtId="0" xfId="0" applyAlignment="1" applyBorder="1" applyFont="1">
      <alignment horizontal="center"/>
    </xf>
    <xf borderId="0" fillId="0" fontId="10" numFmtId="0" xfId="0" applyFont="1"/>
    <xf borderId="0" fillId="0" fontId="7" numFmtId="0" xfId="0" applyAlignment="1" applyFont="1">
      <alignment horizontal="left"/>
    </xf>
    <xf borderId="16" fillId="0" fontId="6" numFmtId="2" xfId="0" applyAlignment="1" applyBorder="1" applyFont="1" applyNumberFormat="1">
      <alignment readingOrder="0"/>
    </xf>
    <xf borderId="1" fillId="8" fontId="7" numFmtId="0" xfId="0" applyBorder="1" applyFont="1"/>
    <xf borderId="0" fillId="8" fontId="6" numFmtId="2" xfId="0" applyAlignment="1" applyFont="1" applyNumberFormat="1">
      <alignment horizontal="right" readingOrder="0"/>
    </xf>
    <xf borderId="1" fillId="7" fontId="6" numFmtId="2" xfId="0" applyBorder="1" applyFont="1" applyNumberFormat="1"/>
    <xf borderId="14" fillId="8" fontId="6" numFmtId="2" xfId="0" applyBorder="1" applyFont="1" applyNumberFormat="1"/>
    <xf borderId="0" fillId="0" fontId="6" numFmtId="2" xfId="0" applyAlignment="1" applyFont="1" applyNumberFormat="1">
      <alignment horizontal="right" readingOrder="0"/>
    </xf>
    <xf borderId="14" fillId="8" fontId="6" numFmtId="0" xfId="0" applyBorder="1" applyFont="1"/>
    <xf borderId="16" fillId="6" fontId="5" numFmtId="2" xfId="0" applyAlignment="1" applyBorder="1" applyFont="1" applyNumberFormat="1">
      <alignment horizontal="right" readingOrder="0" shrinkToFit="0" vertical="center" wrapText="1"/>
    </xf>
    <xf borderId="14" fillId="7" fontId="5" numFmtId="2" xfId="0" applyAlignment="1" applyBorder="1" applyFont="1" applyNumberFormat="1">
      <alignment horizontal="right" shrinkToFit="0" vertical="center" wrapText="1"/>
    </xf>
    <xf borderId="14" fillId="7" fontId="6" numFmtId="0" xfId="0" applyBorder="1" applyFont="1"/>
    <xf borderId="1" fillId="7" fontId="7" numFmtId="0" xfId="0" applyAlignment="1" applyBorder="1" applyFont="1">
      <alignment horizontal="center"/>
    </xf>
    <xf borderId="1" fillId="6" fontId="5" numFmtId="2" xfId="0" applyAlignment="1" applyBorder="1" applyFont="1" applyNumberFormat="1">
      <alignment horizontal="right" shrinkToFit="0" vertical="center" wrapText="1"/>
    </xf>
    <xf borderId="0" fillId="0" fontId="6" numFmtId="0" xfId="0" applyFont="1"/>
    <xf borderId="0" fillId="0" fontId="6" numFmtId="0" xfId="0" applyAlignment="1" applyFont="1">
      <alignment readingOrder="0"/>
    </xf>
    <xf borderId="19" fillId="0" fontId="11" numFmtId="0" xfId="0" applyBorder="1" applyFont="1"/>
    <xf borderId="20" fillId="0" fontId="11" numFmtId="0" xfId="0" applyBorder="1" applyFont="1"/>
    <xf borderId="0" fillId="0" fontId="10" numFmtId="0" xfId="0" applyFont="1"/>
    <xf borderId="16" fillId="0" fontId="12" numFmtId="0" xfId="0" applyAlignment="1" applyBorder="1" applyFont="1">
      <alignment horizontal="right" readingOrder="0" shrinkToFit="0" vertical="center" wrapText="1"/>
    </xf>
    <xf borderId="0" fillId="0" fontId="12" numFmtId="3" xfId="0" applyFont="1" applyNumberFormat="1"/>
    <xf borderId="16" fillId="0" fontId="12" numFmtId="3" xfId="0" applyAlignment="1" applyBorder="1" applyFont="1" applyNumberFormat="1">
      <alignment horizontal="right" shrinkToFit="0" vertical="center" wrapText="1"/>
    </xf>
    <xf borderId="16" fillId="14" fontId="12" numFmtId="3" xfId="0" applyAlignment="1" applyBorder="1" applyFill="1" applyFont="1" applyNumberFormat="1">
      <alignment horizontal="right" shrinkToFit="0" vertical="center" wrapText="1"/>
    </xf>
    <xf borderId="21" fillId="14" fontId="12" numFmtId="3" xfId="0" applyAlignment="1" applyBorder="1" applyFont="1" applyNumberFormat="1">
      <alignment horizontal="right" readingOrder="0"/>
    </xf>
    <xf borderId="0" fillId="14" fontId="12" numFmtId="3" xfId="0" applyAlignment="1" applyFont="1" applyNumberFormat="1">
      <alignment horizontal="right" readingOrder="0"/>
    </xf>
    <xf borderId="0" fillId="14" fontId="13" numFmtId="49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1" fillId="13" fontId="7" numFmtId="0" xfId="0" applyBorder="1" applyFont="1"/>
    <xf borderId="21" fillId="8" fontId="12" numFmtId="10" xfId="0" applyAlignment="1" applyBorder="1" applyFont="1" applyNumberFormat="1">
      <alignment horizontal="right" readingOrder="0"/>
    </xf>
    <xf borderId="0" fillId="8" fontId="12" numFmtId="3" xfId="0" applyFont="1" applyNumberFormat="1"/>
    <xf borderId="16" fillId="8" fontId="12" numFmtId="3" xfId="0" applyAlignment="1" applyBorder="1" applyFont="1" applyNumberFormat="1">
      <alignment horizontal="right" shrinkToFit="0" vertical="center" wrapText="1"/>
    </xf>
    <xf borderId="0" fillId="8" fontId="12" numFmtId="3" xfId="0" applyAlignment="1" applyFont="1" applyNumberFormat="1">
      <alignment horizontal="right" readingOrder="0"/>
    </xf>
    <xf borderId="0" fillId="13" fontId="13" numFmtId="0" xfId="0" applyAlignment="1" applyFont="1">
      <alignment horizontal="center"/>
    </xf>
    <xf borderId="21" fillId="6" fontId="12" numFmtId="10" xfId="0" applyAlignment="1" applyBorder="1" applyFont="1" applyNumberFormat="1">
      <alignment horizontal="right" readingOrder="0"/>
    </xf>
    <xf borderId="0" fillId="6" fontId="12" numFmtId="3" xfId="0" applyFont="1" applyNumberFormat="1"/>
    <xf borderId="16" fillId="6" fontId="12" numFmtId="3" xfId="0" applyAlignment="1" applyBorder="1" applyFont="1" applyNumberFormat="1">
      <alignment horizontal="right" shrinkToFit="0" vertical="center" wrapText="1"/>
    </xf>
    <xf borderId="21" fillId="6" fontId="12" numFmtId="3" xfId="0" applyAlignment="1" applyBorder="1" applyFont="1" applyNumberFormat="1">
      <alignment horizontal="right" readingOrder="0"/>
    </xf>
    <xf borderId="0" fillId="6" fontId="12" numFmtId="3" xfId="0" applyAlignment="1" applyFont="1" applyNumberFormat="1">
      <alignment horizontal="right" readingOrder="0"/>
    </xf>
    <xf borderId="0" fillId="8" fontId="10" numFmtId="0" xfId="0" applyFont="1"/>
    <xf borderId="21" fillId="8" fontId="12" numFmtId="3" xfId="0" applyAlignment="1" applyBorder="1" applyFont="1" applyNumberFormat="1">
      <alignment horizontal="right" readingOrder="0"/>
    </xf>
    <xf borderId="0" fillId="8" fontId="13" numFmtId="0" xfId="0" applyAlignment="1" applyFont="1">
      <alignment horizontal="center"/>
    </xf>
    <xf borderId="0" fillId="13" fontId="10" numFmtId="0" xfId="0" applyFont="1"/>
    <xf borderId="0" fillId="8" fontId="12" numFmtId="3" xfId="0" applyAlignment="1" applyFont="1" applyNumberFormat="1">
      <alignment readingOrder="0"/>
    </xf>
    <xf borderId="0" fillId="8" fontId="12" numFmtId="3" xfId="0" applyAlignment="1" applyFont="1" applyNumberFormat="1">
      <alignment horizontal="right" shrinkToFit="0" vertical="center" wrapText="1"/>
    </xf>
    <xf borderId="16" fillId="6" fontId="12" numFmtId="3" xfId="0" applyBorder="1" applyFont="1" applyNumberFormat="1"/>
    <xf borderId="0" fillId="6" fontId="12" numFmtId="3" xfId="0" applyAlignment="1" applyFont="1" applyNumberFormat="1">
      <alignment horizontal="right" shrinkToFit="0" vertical="center" wrapText="1"/>
    </xf>
    <xf borderId="16" fillId="8" fontId="12" numFmtId="3" xfId="0" applyBorder="1" applyFont="1" applyNumberFormat="1"/>
    <xf borderId="1" fillId="8" fontId="13" numFmtId="0" xfId="0" applyAlignment="1" applyBorder="1" applyFont="1">
      <alignment horizontal="center"/>
    </xf>
    <xf borderId="0" fillId="0" fontId="12" numFmtId="3" xfId="0" applyAlignment="1" applyFont="1" applyNumberFormat="1">
      <alignment readingOrder="0"/>
    </xf>
    <xf borderId="14" fillId="6" fontId="12" numFmtId="0" xfId="0" applyAlignment="1" applyBorder="1" applyFont="1">
      <alignment horizontal="center" readingOrder="0" shrinkToFit="0" vertical="center" wrapText="1"/>
    </xf>
    <xf borderId="0" fillId="0" fontId="13" numFmtId="3" xfId="0" applyFont="1" applyNumberFormat="1"/>
    <xf borderId="0" fillId="0" fontId="12" numFmtId="3" xfId="0" applyAlignment="1" applyFont="1" applyNumberFormat="1">
      <alignment horizontal="center" readingOrder="0"/>
    </xf>
    <xf borderId="0" fillId="6" fontId="12" numFmtId="3" xfId="0" applyAlignment="1" applyFont="1" applyNumberFormat="1">
      <alignment horizontal="center" readingOrder="0"/>
    </xf>
    <xf borderId="16" fillId="8" fontId="12" numFmtId="0" xfId="0" applyBorder="1" applyFont="1"/>
    <xf borderId="0" fillId="6" fontId="13" numFmtId="0" xfId="0" applyAlignment="1" applyFont="1">
      <alignment horizontal="center"/>
    </xf>
    <xf borderId="16" fillId="8" fontId="12" numFmtId="3" xfId="0" applyAlignment="1" applyBorder="1" applyFont="1" applyNumberFormat="1">
      <alignment horizontal="right" readingOrder="0" shrinkToFit="0" vertical="center" wrapText="1"/>
    </xf>
    <xf borderId="16" fillId="6" fontId="12" numFmtId="0" xfId="0" applyBorder="1" applyFont="1"/>
    <xf borderId="1" fillId="12" fontId="13" numFmtId="0" xfId="0" applyAlignment="1" applyBorder="1" applyFont="1">
      <alignment horizontal="center"/>
    </xf>
    <xf borderId="0" fillId="8" fontId="12" numFmtId="3" xfId="0" applyAlignment="1" applyFont="1" applyNumberFormat="1">
      <alignment horizontal="right" readingOrder="0" shrinkToFit="0" vertical="center" wrapText="1"/>
    </xf>
    <xf borderId="0" fillId="0" fontId="14" numFmtId="0" xfId="0" applyFont="1"/>
    <xf borderId="0" fillId="6" fontId="13" numFmtId="3" xfId="0" applyFont="1" applyNumberFormat="1"/>
    <xf borderId="16" fillId="0" fontId="13" numFmtId="0" xfId="0" applyBorder="1" applyFont="1"/>
    <xf borderId="0" fillId="0" fontId="13" numFmtId="0" xfId="0" applyFont="1"/>
    <xf borderId="0" fillId="6" fontId="12" numFmtId="3" xfId="0" applyAlignment="1" applyFont="1" applyNumberFormat="1">
      <alignment readingOrder="0"/>
    </xf>
    <xf borderId="0" fillId="8" fontId="12" numFmtId="165" xfId="0" applyAlignment="1" applyFont="1" applyNumberFormat="1">
      <alignment horizontal="right" readingOrder="0"/>
    </xf>
    <xf borderId="14" fillId="15" fontId="12" numFmtId="10" xfId="0" applyAlignment="1" applyBorder="1" applyFill="1" applyFont="1" applyNumberFormat="1">
      <alignment horizontal="right" shrinkToFit="0" vertical="center" wrapText="1"/>
    </xf>
    <xf borderId="1" fillId="15" fontId="12" numFmtId="3" xfId="0" applyAlignment="1" applyBorder="1" applyFont="1" applyNumberFormat="1">
      <alignment horizontal="right" shrinkToFit="0" vertical="center" wrapText="1"/>
    </xf>
    <xf borderId="14" fillId="15" fontId="12" numFmtId="3" xfId="0" applyAlignment="1" applyBorder="1" applyFont="1" applyNumberFormat="1">
      <alignment horizontal="right" shrinkToFit="0" vertical="center" wrapText="1"/>
    </xf>
    <xf borderId="14" fillId="15" fontId="12" numFmtId="3" xfId="0" applyBorder="1" applyFont="1" applyNumberFormat="1"/>
    <xf borderId="0" fillId="15" fontId="12" numFmtId="3" xfId="0" applyAlignment="1" applyFont="1" applyNumberFormat="1">
      <alignment horizontal="right" readingOrder="0"/>
    </xf>
    <xf borderId="16" fillId="6" fontId="13" numFmtId="0" xfId="0" applyAlignment="1" applyBorder="1" applyFont="1">
      <alignment horizontal="right"/>
    </xf>
    <xf borderId="0" fillId="8" fontId="12" numFmtId="0" xfId="0" applyAlignment="1" applyFont="1">
      <alignment horizontal="right" shrinkToFit="0" vertical="center" wrapText="1"/>
    </xf>
    <xf borderId="0" fillId="0" fontId="15" numFmtId="0" xfId="0" applyFont="1"/>
    <xf borderId="21" fillId="15" fontId="12" numFmtId="10" xfId="0" applyAlignment="1" applyBorder="1" applyFont="1" applyNumberFormat="1">
      <alignment horizontal="right" readingOrder="0"/>
    </xf>
    <xf borderId="16" fillId="15" fontId="12" numFmtId="3" xfId="0" applyBorder="1" applyFont="1" applyNumberFormat="1"/>
    <xf borderId="16" fillId="15" fontId="12" numFmtId="0" xfId="0" applyAlignment="1" applyBorder="1" applyFont="1">
      <alignment horizontal="right" shrinkToFit="0" vertical="center" wrapText="1"/>
    </xf>
    <xf borderId="16" fillId="15" fontId="12" numFmtId="3" xfId="0" applyAlignment="1" applyBorder="1" applyFont="1" applyNumberFormat="1">
      <alignment horizontal="right" shrinkToFit="0" vertical="center" wrapText="1"/>
    </xf>
    <xf borderId="16" fillId="6" fontId="12" numFmtId="0" xfId="0" applyAlignment="1" applyBorder="1" applyFont="1">
      <alignment horizontal="right" shrinkToFit="0" vertical="center" wrapText="1"/>
    </xf>
    <xf borderId="16" fillId="8" fontId="12" numFmtId="0" xfId="0" applyAlignment="1" applyBorder="1" applyFont="1">
      <alignment horizontal="right" shrinkToFit="0" vertical="center" wrapText="1"/>
    </xf>
    <xf borderId="1" fillId="8" fontId="12" numFmtId="3" xfId="0" applyAlignment="1" applyBorder="1" applyFont="1" applyNumberFormat="1">
      <alignment horizontal="right" shrinkToFit="0" vertical="center" wrapText="1"/>
    </xf>
    <xf borderId="16" fillId="0" fontId="12" numFmtId="0" xfId="0" applyAlignment="1" applyBorder="1" applyFont="1">
      <alignment horizontal="right" shrinkToFit="0" vertical="center" wrapText="1"/>
    </xf>
    <xf borderId="1" fillId="7" fontId="7" numFmtId="0" xfId="0" applyBorder="1" applyFont="1"/>
    <xf borderId="1" fillId="6" fontId="12" numFmtId="3" xfId="0" applyBorder="1" applyFont="1" applyNumberFormat="1"/>
    <xf borderId="14" fillId="6" fontId="12" numFmtId="3" xfId="0" applyBorder="1" applyFont="1" applyNumberFormat="1"/>
    <xf borderId="1" fillId="7" fontId="13" numFmtId="0" xfId="0" applyAlignment="1" applyBorder="1" applyFont="1">
      <alignment horizontal="center"/>
    </xf>
    <xf borderId="14" fillId="7" fontId="12" numFmtId="0" xfId="0" applyAlignment="1" applyBorder="1" applyFont="1">
      <alignment horizontal="right" shrinkToFit="0" vertical="center" wrapText="1"/>
    </xf>
    <xf borderId="14" fillId="8" fontId="12" numFmtId="10" xfId="0" applyAlignment="1" applyBorder="1" applyFont="1" applyNumberFormat="1">
      <alignment horizontal="right" shrinkToFit="0" vertical="center" wrapText="1"/>
    </xf>
    <xf borderId="14" fillId="8" fontId="12" numFmtId="3" xfId="0" applyAlignment="1" applyBorder="1" applyFont="1" applyNumberFormat="1">
      <alignment horizontal="right" shrinkToFit="0" vertical="center" wrapText="1"/>
    </xf>
    <xf borderId="0" fillId="8" fontId="12" numFmtId="0" xfId="0" applyAlignment="1" applyFont="1">
      <alignment horizontal="center" readingOrder="0"/>
    </xf>
    <xf borderId="0" fillId="6" fontId="12" numFmtId="0" xfId="0" applyFont="1"/>
    <xf borderId="0" fillId="6" fontId="12" numFmtId="0" xfId="0" applyAlignment="1" applyFont="1">
      <alignment horizontal="right" shrinkToFit="0" vertical="center" wrapText="1"/>
    </xf>
    <xf borderId="0" fillId="0" fontId="12" numFmtId="3" xfId="0" applyAlignment="1" applyFont="1" applyNumberFormat="1">
      <alignment horizontal="right" shrinkToFit="0" vertical="center" wrapText="1"/>
    </xf>
    <xf borderId="21" fillId="6" fontId="12" numFmtId="0" xfId="0" applyAlignment="1" applyBorder="1" applyFont="1">
      <alignment horizontal="right" readingOrder="0"/>
    </xf>
    <xf borderId="0" fillId="0" fontId="12" numFmtId="0" xfId="0" applyAlignment="1" applyFont="1">
      <alignment horizontal="right" readingOrder="0"/>
    </xf>
    <xf borderId="0" fillId="8" fontId="15" numFmtId="0" xfId="0" applyFont="1"/>
    <xf borderId="0" fillId="8" fontId="12" numFmtId="0" xfId="0" applyAlignment="1" applyFont="1">
      <alignment horizontal="right" readingOrder="0"/>
    </xf>
    <xf borderId="0" fillId="0" fontId="16" numFmtId="0" xfId="0" applyFont="1"/>
    <xf borderId="19" fillId="0" fontId="11" numFmtId="0" xfId="0" applyBorder="1" applyFont="1"/>
    <xf borderId="0" fillId="6" fontId="10" numFmtId="0" xfId="0" applyFont="1"/>
    <xf borderId="14" fillId="6" fontId="5" numFmtId="0" xfId="0" applyAlignment="1" applyBorder="1" applyFont="1">
      <alignment horizontal="right" readingOrder="0" shrinkToFit="0" vertical="center" wrapText="1"/>
    </xf>
    <xf borderId="0" fillId="0" fontId="7" numFmtId="10" xfId="0" applyFont="1" applyNumberFormat="1"/>
    <xf borderId="16" fillId="0" fontId="5" numFmtId="10" xfId="0" applyAlignment="1" applyBorder="1" applyFont="1" applyNumberFormat="1">
      <alignment horizontal="right" shrinkToFit="0" vertical="center" wrapText="1"/>
    </xf>
    <xf borderId="14" fillId="6" fontId="5" numFmtId="10" xfId="0" applyAlignment="1" applyBorder="1" applyFont="1" applyNumberFormat="1">
      <alignment horizontal="right" shrinkToFit="0" vertical="center" wrapText="1"/>
    </xf>
    <xf borderId="0" fillId="0" fontId="10" numFmtId="0" xfId="0" applyAlignment="1" applyFont="1">
      <alignment horizontal="center" readingOrder="0"/>
    </xf>
    <xf borderId="14" fillId="8" fontId="5" numFmtId="10" xfId="0" applyAlignment="1" applyBorder="1" applyFont="1" applyNumberFormat="1">
      <alignment horizontal="right" shrinkToFit="0" vertical="center" wrapText="1"/>
    </xf>
    <xf borderId="16" fillId="0" fontId="13" numFmtId="0" xfId="0" applyAlignment="1" applyBorder="1" applyFont="1">
      <alignment readingOrder="0"/>
    </xf>
    <xf borderId="16" fillId="0" fontId="13" numFmtId="0" xfId="0" applyAlignment="1" applyBorder="1" applyFont="1">
      <alignment horizontal="center" readingOrder="0"/>
    </xf>
    <xf borderId="14" fillId="6" fontId="5" numFmtId="0" xfId="0" applyAlignment="1" applyBorder="1" applyFont="1">
      <alignment horizontal="center" readingOrder="0" shrinkToFit="0" vertical="center" wrapText="1"/>
    </xf>
    <xf borderId="16" fillId="8" fontId="5" numFmtId="10" xfId="0" applyAlignment="1" applyBorder="1" applyFont="1" applyNumberFormat="1">
      <alignment horizontal="right" shrinkToFit="0" vertical="center" wrapText="1"/>
    </xf>
    <xf borderId="14" fillId="8" fontId="5" numFmtId="0" xfId="0" applyAlignment="1" applyBorder="1" applyFont="1">
      <alignment horizontal="right" readingOrder="0" shrinkToFit="0" vertical="center" wrapText="1"/>
    </xf>
    <xf borderId="0" fillId="16" fontId="10" numFmtId="0" xfId="0" applyFill="1" applyFont="1"/>
    <xf borderId="16" fillId="6" fontId="5" numFmtId="0" xfId="0" applyAlignment="1" applyBorder="1" applyFont="1">
      <alignment horizontal="right" readingOrder="0" shrinkToFit="0" vertical="center" wrapText="1"/>
    </xf>
    <xf borderId="1" fillId="16" fontId="7" numFmtId="0" xfId="0" applyBorder="1" applyFont="1"/>
    <xf borderId="16" fillId="6" fontId="5" numFmtId="10" xfId="0" applyAlignment="1" applyBorder="1" applyFont="1" applyNumberFormat="1">
      <alignment horizontal="right" shrinkToFit="0" vertical="center" wrapText="1"/>
    </xf>
    <xf borderId="22" fillId="7" fontId="12" numFmtId="0" xfId="0" applyAlignment="1" applyBorder="1" applyFont="1">
      <alignment horizontal="right" shrinkToFit="0" vertical="center" wrapText="1"/>
    </xf>
    <xf borderId="23" fillId="6" fontId="10" numFmtId="0" xfId="0" applyBorder="1" applyFont="1"/>
    <xf borderId="24" fillId="6" fontId="12" numFmtId="10" xfId="0" applyAlignment="1" applyBorder="1" applyFont="1" applyNumberFormat="1">
      <alignment horizontal="right" readingOrder="0"/>
    </xf>
    <xf borderId="0" fillId="0" fontId="6" numFmtId="10" xfId="0" applyAlignment="1" applyFont="1" applyNumberFormat="1">
      <alignment horizontal="right"/>
    </xf>
    <xf borderId="0" fillId="8" fontId="6" numFmtId="10" xfId="0" applyAlignment="1" applyFont="1" applyNumberFormat="1">
      <alignment horizontal="right"/>
    </xf>
    <xf borderId="0" fillId="0" fontId="10" numFmtId="0" xfId="0" applyAlignment="1" applyFont="1">
      <alignment readingOrder="0"/>
    </xf>
    <xf borderId="21" fillId="13" fontId="12" numFmtId="10" xfId="0" applyAlignment="1" applyBorder="1" applyFont="1" applyNumberFormat="1">
      <alignment horizontal="right" readingOrder="0"/>
    </xf>
    <xf borderId="0" fillId="13" fontId="6" numFmtId="10" xfId="0" applyAlignment="1" applyFont="1" applyNumberFormat="1">
      <alignment horizontal="right"/>
    </xf>
    <xf borderId="0" fillId="0" fontId="3" numFmtId="0" xfId="0" applyFont="1"/>
    <xf borderId="1" fillId="6" fontId="7" numFmtId="0" xfId="0" applyBorder="1" applyFont="1"/>
    <xf borderId="0" fillId="0" fontId="7" numFmtId="1" xfId="0" applyFont="1" applyNumberFormat="1"/>
    <xf borderId="1" fillId="7" fontId="7" numFmtId="0" xfId="0" applyBorder="1" applyFont="1"/>
    <xf borderId="25" fillId="6" fontId="7" numFmtId="0" xfId="0" applyBorder="1" applyFont="1"/>
    <xf borderId="0" fillId="0" fontId="7" numFmtId="165" xfId="0" applyFont="1" applyNumberFormat="1"/>
    <xf borderId="14" fillId="7" fontId="5" numFmtId="10" xfId="0" applyAlignment="1" applyBorder="1" applyFont="1" applyNumberFormat="1">
      <alignment horizontal="right" shrinkToFit="0" vertical="center" wrapText="1"/>
    </xf>
    <xf borderId="2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left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17" numFmtId="15" xfId="0" applyAlignment="1" applyFont="1" applyNumberFormat="1">
      <alignment horizontal="right"/>
    </xf>
    <xf borderId="0" fillId="0" fontId="7" numFmtId="15" xfId="0" applyAlignment="1" applyFont="1" applyNumberFormat="1">
      <alignment horizontal="right"/>
    </xf>
    <xf borderId="0" fillId="0" fontId="18" numFmtId="0" xfId="0" applyFont="1"/>
    <xf borderId="0" fillId="0" fontId="19" numFmtId="0" xfId="0" applyAlignment="1" applyFont="1">
      <alignment horizontal="right"/>
    </xf>
    <xf borderId="0" fillId="0" fontId="7" numFmtId="15" xfId="0" applyFont="1" applyNumberFormat="1"/>
    <xf borderId="0" fillId="0" fontId="17" numFmtId="0" xfId="0" applyAlignment="1" applyFont="1">
      <alignment horizontal="right"/>
    </xf>
    <xf borderId="0" fillId="0" fontId="20" numFmtId="0" xfId="0" applyAlignment="1" applyFont="1">
      <alignment horizontal="right"/>
    </xf>
    <xf borderId="0" fillId="0" fontId="7" numFmtId="0" xfId="0" applyFont="1"/>
    <xf borderId="1" fillId="8" fontId="3" numFmtId="49" xfId="0" applyAlignment="1" applyBorder="1" applyFont="1" applyNumberFormat="1">
      <alignment horizontal="center"/>
    </xf>
    <xf borderId="1" fillId="8" fontId="3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6" fontId="21" numFmtId="0" xfId="0" applyBorder="1" applyFont="1"/>
  </cellXfs>
  <cellStyles count="1">
    <cellStyle xfId="0" name="Normal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6">
    <tableStyle count="2" pivot="0" name="Notas-style">
      <tableStyleElement dxfId="4" type="firstRowStripe"/>
      <tableStyleElement dxfId="5" type="secondRowStripe"/>
    </tableStyle>
    <tableStyle count="3" pivot="0" name="Base-style">
      <tableStyleElement dxfId="6" type="headerRow"/>
      <tableStyleElement dxfId="4" type="firstRowStripe"/>
      <tableStyleElement dxfId="5" type="secondRowStripe"/>
    </tableStyle>
    <tableStyle count="2" pivot="0" name="Basileia-style">
      <tableStyleElement dxfId="4" type="firstRowStripe"/>
      <tableStyleElement dxfId="5" type="secondRowStripe"/>
    </tableStyle>
    <tableStyle count="3" pivot="0" name="Imobilizado-style">
      <tableStyleElement dxfId="6" type="headerRow"/>
      <tableStyleElement dxfId="4" type="firstRowStripe"/>
      <tableStyleElement dxfId="5" type="secondRowStripe"/>
    </tableStyle>
    <tableStyle count="2" pivot="0" name="LL-style">
      <tableStyleElement dxfId="5" type="firstRowStripe"/>
      <tableStyleElement dxfId="4" type="secondRowStripe"/>
    </tableStyle>
    <tableStyle count="2" pivot="0" name="Receita 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:C65" displayName="Table_1" id="1">
  <tableColumns count="1">
    <tableColumn name="Column1" id="1"/>
  </tableColumns>
  <tableStyleInfo name="Notas-style" showColumnStripes="0" showFirstColumn="1" showLastColumn="1" showRowStripes="1"/>
</table>
</file>

<file path=xl/tables/table2.xml><?xml version="1.0" encoding="utf-8"?>
<table xmlns="http://schemas.openxmlformats.org/spreadsheetml/2006/main" ref="A1:K72" displayName="Table_2" id="2">
  <tableColumns count="11">
    <tableColumn name="Emissores" id="1"/>
    <tableColumn name="I. Basileia" id="2"/>
    <tableColumn name="I.Imob" id="3"/>
    <tableColumn name="Lucro 12/20" id="4"/>
    <tableColumn name="Lucro 12/21" id="5"/>
    <tableColumn name="Lucro 12/22" id="6"/>
    <tableColumn name="Lucro 06/23" id="7"/>
    <tableColumn name="Receita Liquida" id="8"/>
    <tableColumn name="S&amp;P" id="9"/>
    <tableColumn name="Moody´s" id="10"/>
    <tableColumn name="Fitch Ratings" id="11"/>
  </tableColumns>
  <tableStyleInfo name="Base-style" showColumnStripes="0" showFirstColumn="1" showLastColumn="1" showRowStripes="1"/>
</table>
</file>

<file path=xl/tables/table3.xml><?xml version="1.0" encoding="utf-8"?>
<table xmlns="http://schemas.openxmlformats.org/spreadsheetml/2006/main" headerRowCount="0" ref="B2:B64" displayName="Table_3" id="3">
  <tableColumns count="1">
    <tableColumn name="Column1" id="1"/>
  </tableColumns>
  <tableStyleInfo name="Basileia-style" showColumnStripes="0" showFirstColumn="1" showLastColumn="1" showRowStripes="1"/>
</table>
</file>

<file path=xl/tables/table4.xml><?xml version="1.0" encoding="utf-8"?>
<table xmlns="http://schemas.openxmlformats.org/spreadsheetml/2006/main" ref="A1:D64" displayName="Table_4" id="4">
  <tableColumns count="4">
    <tableColumn name="Emissores" id="1"/>
    <tableColumn name="I.Imob" id="2"/>
    <tableColumn name="Quartil" id="3"/>
    <tableColumn name="Nota" id="4"/>
  </tableColumns>
  <tableStyleInfo name="Imobilizado-style" showColumnStripes="0" showFirstColumn="1" showLastColumn="1" showRowStripes="1"/>
</table>
</file>

<file path=xl/tables/table5.xml><?xml version="1.0" encoding="utf-8"?>
<table xmlns="http://schemas.openxmlformats.org/spreadsheetml/2006/main" headerRowCount="0" ref="B2:B58" displayName="Table_5" id="5">
  <tableColumns count="1">
    <tableColumn name="Column1" id="1"/>
  </tableColumns>
  <tableStyleInfo name="LL-style" showColumnStripes="0" showFirstColumn="1" showLastColumn="1" showRowStripes="1"/>
</table>
</file>

<file path=xl/tables/table6.xml><?xml version="1.0" encoding="utf-8"?>
<table xmlns="http://schemas.openxmlformats.org/spreadsheetml/2006/main" headerRowCount="0" ref="B2:B64" displayName="Table_6" id="6">
  <tableColumns count="1">
    <tableColumn name="Column1" id="1"/>
  </tableColumns>
  <tableStyleInfo name="Receita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comaster.com.br/arquivos/Relatorio_Analitico_de_Atribuicao_de_Rating_ao_Banco_Master_emitido_pela_Fitch_Rating.pdf" TargetMode="External"/><Relationship Id="rId2" Type="http://schemas.openxmlformats.org/officeDocument/2006/relationships/hyperlink" Target="https://disclosure.spglobal.com/ratings/pt/regulatory/delegate/getPDF?articleId=3021491&amp;type=NEWS&amp;subType=RATING_ACTION&amp;defaultFormat=PDF" TargetMode="External"/><Relationship Id="rId3" Type="http://schemas.openxmlformats.org/officeDocument/2006/relationships/hyperlink" Target="https://www.moodys.com/research/Moodys-upgrades-Modals-deposit-ratings-to-Ba2-outlook-changed-to-Rating-Action--PR_478556?cy=emea&amp;lang=em" TargetMode="External"/><Relationship Id="rId4" Type="http://schemas.openxmlformats.org/officeDocument/2006/relationships/hyperlink" Target="https://www.fitchratings.com/research/pt/banks/fitch-revises-banco-pan-outlook-to-positive-affirms-idrs-at-bb-29-06-2023" TargetMode="External"/><Relationship Id="rId10" Type="http://schemas.openxmlformats.org/officeDocument/2006/relationships/drawing" Target="../drawings/drawing7.xml"/><Relationship Id="rId9" Type="http://schemas.openxmlformats.org/officeDocument/2006/relationships/hyperlink" Target="https://disclosure.spglobal.com/ratings/pt/regulatory/delegate/getPDF?articleId=3061757&amp;type=COMMENTS&amp;subType=REGULATORY&amp;defaultFormat=PDF" TargetMode="External"/><Relationship Id="rId5" Type="http://schemas.openxmlformats.org/officeDocument/2006/relationships/hyperlink" Target="https://www.bdmg.mg.gov.br/wp-content/uploads/2020/01/2022_11_BDMG_SP.pdf" TargetMode="External"/><Relationship Id="rId6" Type="http://schemas.openxmlformats.org/officeDocument/2006/relationships/hyperlink" Target="https://www.moodyslocal.com/country/br/ratings/finance" TargetMode="External"/><Relationship Id="rId7" Type="http://schemas.openxmlformats.org/officeDocument/2006/relationships/hyperlink" Target="https://www.moodys.com/credit-ratings/Banco-BTG-Pactual-SA-credit-rating-600008729?lang=pt&amp;cy=bra" TargetMode="External"/><Relationship Id="rId8" Type="http://schemas.openxmlformats.org/officeDocument/2006/relationships/hyperlink" Target="https://www.haitongib.com/pt/haitong/ratin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7.57"/>
    <col customWidth="1" min="2" max="6" width="14.29"/>
    <col customWidth="1" min="7" max="7" width="2.43"/>
    <col customWidth="1" min="8" max="8" width="11.86"/>
    <col customWidth="1" min="9" max="9" width="14.0"/>
    <col customWidth="1" min="10" max="10" width="2.43"/>
    <col customWidth="1" min="11" max="11" width="5.86"/>
    <col customWidth="1" min="12" max="12" width="18.14"/>
    <col customWidth="1" min="13" max="13" width="16.0"/>
    <col customWidth="1" min="14" max="14" width="2.43"/>
    <col customWidth="1" min="15" max="15" width="10.71"/>
    <col customWidth="1" min="16" max="16" width="14.29"/>
    <col customWidth="1" min="17" max="17" width="10.43"/>
    <col customWidth="1" min="18" max="18" width="13.71"/>
    <col customWidth="1" min="19" max="19" width="11.71"/>
    <col customWidth="1" min="20" max="26" width="8.71"/>
  </cols>
  <sheetData>
    <row r="1" ht="14.25" customHeight="1">
      <c r="A1" s="1">
        <f>SUM(B1:E1)</f>
        <v>1</v>
      </c>
      <c r="B1" s="2">
        <v>0.4</v>
      </c>
      <c r="C1" s="3">
        <v>0.25</v>
      </c>
      <c r="D1" s="3">
        <v>0.2</v>
      </c>
      <c r="E1" s="3">
        <v>0.15</v>
      </c>
      <c r="F1" s="4"/>
      <c r="G1" s="5"/>
      <c r="H1" s="6" t="s">
        <v>0</v>
      </c>
      <c r="I1" s="7" t="s">
        <v>1</v>
      </c>
      <c r="J1" s="5"/>
      <c r="K1" s="8" t="s">
        <v>2</v>
      </c>
      <c r="L1" s="8" t="s">
        <v>3</v>
      </c>
      <c r="M1" s="8" t="s">
        <v>4</v>
      </c>
      <c r="N1" s="5"/>
      <c r="O1" s="9" t="s">
        <v>5</v>
      </c>
      <c r="P1" s="10" t="s">
        <v>6</v>
      </c>
      <c r="Q1" s="11"/>
      <c r="R1" s="12"/>
      <c r="S1" s="13" t="s">
        <v>7</v>
      </c>
      <c r="T1" s="14"/>
    </row>
    <row r="2" ht="14.25" customHeight="1">
      <c r="A2" s="15" t="s">
        <v>8</v>
      </c>
      <c r="B2" s="16" t="s">
        <v>9</v>
      </c>
      <c r="C2" s="17" t="s">
        <v>10</v>
      </c>
      <c r="D2" s="15" t="s">
        <v>11</v>
      </c>
      <c r="E2" s="15" t="s">
        <v>12</v>
      </c>
      <c r="F2" s="15" t="s">
        <v>13</v>
      </c>
      <c r="G2" s="5"/>
      <c r="H2" s="18"/>
      <c r="I2" s="19">
        <v>4.0</v>
      </c>
      <c r="J2" s="5"/>
      <c r="K2" s="18"/>
      <c r="L2" s="18"/>
      <c r="M2" s="18"/>
      <c r="N2" s="5"/>
      <c r="O2" s="18"/>
      <c r="P2" s="20" t="s">
        <v>4</v>
      </c>
      <c r="Q2" s="20" t="s">
        <v>3</v>
      </c>
      <c r="R2" s="20" t="s">
        <v>2</v>
      </c>
      <c r="S2" s="21"/>
      <c r="T2" s="22"/>
    </row>
    <row r="3" ht="14.25" customHeight="1">
      <c r="A3" s="23" t="s">
        <v>14</v>
      </c>
      <c r="B3" s="24">
        <v>0.0</v>
      </c>
      <c r="C3" s="25">
        <v>1.0</v>
      </c>
      <c r="D3" s="26">
        <v>0.25</v>
      </c>
      <c r="E3" s="27">
        <v>0.25</v>
      </c>
      <c r="F3" s="28">
        <f t="shared" ref="F3:F65" si="1">((B3*$B$1)+(C3*$C$1)+(D3*$D$1)+(E3*$E$1))</f>
        <v>0.3375</v>
      </c>
      <c r="G3" s="5"/>
      <c r="H3" s="29">
        <f t="shared" ref="H3:H65" si="2">SUM(B3:E3)</f>
        <v>1.5</v>
      </c>
      <c r="I3" s="30">
        <f t="shared" ref="I3:I20" si="3">H3/$I$2</f>
        <v>0.375</v>
      </c>
      <c r="J3" s="5"/>
      <c r="K3" s="31" t="s">
        <v>15</v>
      </c>
      <c r="L3" s="32" t="s">
        <v>15</v>
      </c>
      <c r="M3" s="32" t="s">
        <v>16</v>
      </c>
      <c r="N3" s="5"/>
      <c r="O3" s="33">
        <v>1.0</v>
      </c>
      <c r="P3" s="34" t="s">
        <v>16</v>
      </c>
      <c r="Q3" s="34" t="s">
        <v>17</v>
      </c>
      <c r="R3" s="34" t="s">
        <v>16</v>
      </c>
      <c r="S3" s="35" t="s">
        <v>18</v>
      </c>
      <c r="T3" s="36" t="s">
        <v>19</v>
      </c>
    </row>
    <row r="4" ht="14.25" customHeight="1">
      <c r="A4" s="37" t="s">
        <v>20</v>
      </c>
      <c r="B4" s="38">
        <v>0.75</v>
      </c>
      <c r="C4" s="39">
        <v>1.0</v>
      </c>
      <c r="D4" s="40">
        <v>1.0</v>
      </c>
      <c r="E4" s="41">
        <v>0.75</v>
      </c>
      <c r="F4" s="28">
        <f t="shared" si="1"/>
        <v>0.8625</v>
      </c>
      <c r="G4" s="5"/>
      <c r="H4" s="42">
        <f t="shared" si="2"/>
        <v>3.5</v>
      </c>
      <c r="I4" s="43">
        <f t="shared" si="3"/>
        <v>0.875</v>
      </c>
      <c r="J4" s="5"/>
      <c r="K4" s="44" t="s">
        <v>16</v>
      </c>
      <c r="L4" s="44" t="s">
        <v>21</v>
      </c>
      <c r="M4" s="44" t="s">
        <v>16</v>
      </c>
      <c r="N4" s="5"/>
      <c r="O4" s="33">
        <v>1.0</v>
      </c>
      <c r="P4" s="34" t="s">
        <v>21</v>
      </c>
      <c r="Q4" s="34" t="s">
        <v>22</v>
      </c>
      <c r="R4" s="34" t="s">
        <v>21</v>
      </c>
      <c r="S4" s="45"/>
      <c r="T4" s="45"/>
    </row>
    <row r="5" ht="14.25" customHeight="1">
      <c r="A5" s="23" t="s">
        <v>23</v>
      </c>
      <c r="B5" s="27">
        <v>0.5</v>
      </c>
      <c r="C5" s="25">
        <v>1.0</v>
      </c>
      <c r="D5" s="26">
        <v>0.75</v>
      </c>
      <c r="E5" s="27">
        <v>0.75</v>
      </c>
      <c r="F5" s="28">
        <f t="shared" si="1"/>
        <v>0.7125</v>
      </c>
      <c r="G5" s="5"/>
      <c r="H5" s="29">
        <f t="shared" si="2"/>
        <v>3</v>
      </c>
      <c r="I5" s="46">
        <f t="shared" si="3"/>
        <v>0.75</v>
      </c>
      <c r="J5" s="5"/>
      <c r="K5" s="32" t="s">
        <v>15</v>
      </c>
      <c r="L5" s="32" t="s">
        <v>24</v>
      </c>
      <c r="M5" s="32" t="s">
        <v>24</v>
      </c>
      <c r="N5" s="5"/>
      <c r="O5" s="33">
        <v>1.0</v>
      </c>
      <c r="P5" s="34" t="s">
        <v>25</v>
      </c>
      <c r="Q5" s="34" t="s">
        <v>26</v>
      </c>
      <c r="R5" s="34" t="s">
        <v>25</v>
      </c>
      <c r="S5" s="45"/>
      <c r="T5" s="45"/>
    </row>
    <row r="6" ht="14.25" customHeight="1">
      <c r="A6" s="47" t="s">
        <v>27</v>
      </c>
      <c r="B6" s="48">
        <v>0.75</v>
      </c>
      <c r="C6" s="39">
        <v>1.0</v>
      </c>
      <c r="D6" s="40">
        <v>0.75</v>
      </c>
      <c r="E6" s="41">
        <v>0.75</v>
      </c>
      <c r="F6" s="28">
        <f t="shared" si="1"/>
        <v>0.8125</v>
      </c>
      <c r="G6" s="5"/>
      <c r="H6" s="29">
        <f t="shared" si="2"/>
        <v>3.25</v>
      </c>
      <c r="I6" s="30">
        <f t="shared" si="3"/>
        <v>0.8125</v>
      </c>
      <c r="J6" s="5"/>
      <c r="K6" s="44" t="s">
        <v>15</v>
      </c>
      <c r="L6" s="44" t="s">
        <v>28</v>
      </c>
      <c r="M6" s="44" t="s">
        <v>25</v>
      </c>
      <c r="N6" s="5"/>
      <c r="O6" s="33">
        <v>1.0</v>
      </c>
      <c r="P6" s="34" t="s">
        <v>29</v>
      </c>
      <c r="Q6" s="34" t="s">
        <v>30</v>
      </c>
      <c r="R6" s="34" t="s">
        <v>29</v>
      </c>
      <c r="S6" s="45"/>
      <c r="T6" s="45"/>
    </row>
    <row r="7" ht="14.25" customHeight="1">
      <c r="A7" s="23" t="s">
        <v>31</v>
      </c>
      <c r="B7" s="24">
        <v>0.25</v>
      </c>
      <c r="C7" s="25">
        <v>1.0</v>
      </c>
      <c r="D7" s="26">
        <v>0.25</v>
      </c>
      <c r="E7" s="27">
        <v>0.25</v>
      </c>
      <c r="F7" s="28">
        <f t="shared" si="1"/>
        <v>0.4375</v>
      </c>
      <c r="G7" s="5"/>
      <c r="H7" s="29">
        <f t="shared" si="2"/>
        <v>1.75</v>
      </c>
      <c r="I7" s="46">
        <f t="shared" si="3"/>
        <v>0.4375</v>
      </c>
      <c r="J7" s="5"/>
      <c r="K7" s="32" t="s">
        <v>15</v>
      </c>
      <c r="L7" s="32" t="s">
        <v>15</v>
      </c>
      <c r="M7" s="32" t="s">
        <v>32</v>
      </c>
      <c r="N7" s="5"/>
      <c r="O7" s="33">
        <v>1.0</v>
      </c>
      <c r="P7" s="34" t="s">
        <v>33</v>
      </c>
      <c r="Q7" s="34" t="s">
        <v>34</v>
      </c>
      <c r="R7" s="34" t="s">
        <v>33</v>
      </c>
      <c r="S7" s="45"/>
      <c r="T7" s="45"/>
    </row>
    <row r="8" ht="14.25" customHeight="1">
      <c r="A8" s="5" t="s">
        <v>35</v>
      </c>
      <c r="B8" s="49">
        <v>0.75</v>
      </c>
      <c r="C8" s="39">
        <v>1.0</v>
      </c>
      <c r="D8" s="40">
        <v>0.25</v>
      </c>
      <c r="E8" s="41">
        <v>0.25</v>
      </c>
      <c r="F8" s="28">
        <f t="shared" si="1"/>
        <v>0.6375</v>
      </c>
      <c r="G8" s="5"/>
      <c r="H8" s="50">
        <f t="shared" si="2"/>
        <v>2.25</v>
      </c>
      <c r="I8" s="28">
        <f t="shared" si="3"/>
        <v>0.5625</v>
      </c>
      <c r="J8" s="5"/>
      <c r="K8" s="44" t="s">
        <v>15</v>
      </c>
      <c r="L8" s="44" t="s">
        <v>29</v>
      </c>
      <c r="M8" s="44" t="s">
        <v>15</v>
      </c>
      <c r="N8" s="5"/>
      <c r="O8" s="33">
        <v>1.0</v>
      </c>
      <c r="P8" s="34" t="s">
        <v>36</v>
      </c>
      <c r="Q8" s="34" t="s">
        <v>37</v>
      </c>
      <c r="R8" s="34" t="s">
        <v>36</v>
      </c>
      <c r="S8" s="45"/>
      <c r="T8" s="45"/>
    </row>
    <row r="9" ht="14.25" customHeight="1">
      <c r="A9" s="23" t="s">
        <v>38</v>
      </c>
      <c r="B9" s="27">
        <v>0.25</v>
      </c>
      <c r="C9" s="25">
        <v>1.0</v>
      </c>
      <c r="D9" s="26">
        <v>0.75</v>
      </c>
      <c r="E9" s="27">
        <v>1.0</v>
      </c>
      <c r="F9" s="28">
        <f t="shared" si="1"/>
        <v>0.65</v>
      </c>
      <c r="G9" s="5"/>
      <c r="H9" s="42">
        <f t="shared" si="2"/>
        <v>3</v>
      </c>
      <c r="I9" s="43">
        <f t="shared" si="3"/>
        <v>0.75</v>
      </c>
      <c r="J9" s="5"/>
      <c r="K9" s="32" t="s">
        <v>15</v>
      </c>
      <c r="L9" s="32" t="s">
        <v>24</v>
      </c>
      <c r="M9" s="32" t="s">
        <v>39</v>
      </c>
      <c r="N9" s="5"/>
      <c r="O9" s="33">
        <v>1.0</v>
      </c>
      <c r="P9" s="34" t="s">
        <v>24</v>
      </c>
      <c r="Q9" s="34" t="s">
        <v>40</v>
      </c>
      <c r="R9" s="34" t="s">
        <v>24</v>
      </c>
      <c r="S9" s="45"/>
      <c r="T9" s="51"/>
    </row>
    <row r="10" ht="14.25" customHeight="1">
      <c r="A10" s="47" t="s">
        <v>41</v>
      </c>
      <c r="B10" s="48">
        <v>0.5</v>
      </c>
      <c r="C10" s="39">
        <v>1.0</v>
      </c>
      <c r="D10" s="40">
        <v>0.75</v>
      </c>
      <c r="E10" s="41">
        <v>0.75</v>
      </c>
      <c r="F10" s="28">
        <f t="shared" si="1"/>
        <v>0.7125</v>
      </c>
      <c r="G10" s="5"/>
      <c r="H10" s="29">
        <f t="shared" si="2"/>
        <v>3</v>
      </c>
      <c r="I10" s="30">
        <f t="shared" si="3"/>
        <v>0.75</v>
      </c>
      <c r="J10" s="5"/>
      <c r="K10" s="44" t="s">
        <v>15</v>
      </c>
      <c r="L10" s="44" t="s">
        <v>16</v>
      </c>
      <c r="M10" s="44" t="s">
        <v>42</v>
      </c>
      <c r="N10" s="5"/>
      <c r="O10" s="33"/>
      <c r="P10" s="34"/>
      <c r="Q10" s="34"/>
      <c r="R10" s="34"/>
      <c r="S10" s="45"/>
    </row>
    <row r="11" ht="15.75" customHeight="1">
      <c r="A11" s="52" t="s">
        <v>43</v>
      </c>
      <c r="B11" s="24">
        <v>0.75</v>
      </c>
      <c r="C11" s="25">
        <v>1.0</v>
      </c>
      <c r="D11" s="26">
        <v>1.0</v>
      </c>
      <c r="E11" s="27">
        <v>1.0</v>
      </c>
      <c r="F11" s="28">
        <f t="shared" si="1"/>
        <v>0.9</v>
      </c>
      <c r="G11" s="5"/>
      <c r="H11" s="42">
        <f t="shared" si="2"/>
        <v>3.75</v>
      </c>
      <c r="I11" s="43">
        <f t="shared" si="3"/>
        <v>0.9375</v>
      </c>
      <c r="J11" s="5"/>
      <c r="K11" s="32" t="s">
        <v>16</v>
      </c>
      <c r="L11" s="32" t="s">
        <v>16</v>
      </c>
      <c r="M11" s="32" t="s">
        <v>42</v>
      </c>
      <c r="N11" s="5"/>
      <c r="O11" s="33">
        <v>1.0</v>
      </c>
      <c r="P11" s="34" t="s">
        <v>44</v>
      </c>
      <c r="Q11" s="34" t="s">
        <v>45</v>
      </c>
      <c r="R11" s="34" t="s">
        <v>44</v>
      </c>
      <c r="S11" s="45"/>
      <c r="T11" s="53" t="s">
        <v>46</v>
      </c>
    </row>
    <row r="12" ht="14.25" customHeight="1">
      <c r="A12" s="54" t="s">
        <v>47</v>
      </c>
      <c r="B12" s="41">
        <v>0.25</v>
      </c>
      <c r="C12" s="39">
        <v>1.0</v>
      </c>
      <c r="D12" s="40">
        <v>0.75</v>
      </c>
      <c r="E12" s="41">
        <v>0.5</v>
      </c>
      <c r="F12" s="28">
        <f t="shared" si="1"/>
        <v>0.575</v>
      </c>
      <c r="G12" s="5"/>
      <c r="H12" s="29">
        <f t="shared" si="2"/>
        <v>2.5</v>
      </c>
      <c r="I12" s="30">
        <f t="shared" si="3"/>
        <v>0.625</v>
      </c>
      <c r="J12" s="5"/>
      <c r="K12" s="44" t="s">
        <v>15</v>
      </c>
      <c r="L12" s="44" t="s">
        <v>44</v>
      </c>
      <c r="M12" s="44" t="s">
        <v>15</v>
      </c>
      <c r="N12" s="5"/>
      <c r="O12" s="33">
        <v>1.0</v>
      </c>
      <c r="P12" s="34" t="s">
        <v>48</v>
      </c>
      <c r="Q12" s="34" t="s">
        <v>49</v>
      </c>
      <c r="R12" s="34" t="s">
        <v>48</v>
      </c>
      <c r="S12" s="45"/>
      <c r="T12" s="45"/>
    </row>
    <row r="13" ht="14.25" customHeight="1">
      <c r="A13" s="23" t="s">
        <v>50</v>
      </c>
      <c r="B13" s="27">
        <v>0.75</v>
      </c>
      <c r="C13" s="25">
        <v>1.0</v>
      </c>
      <c r="D13" s="26">
        <v>1.0</v>
      </c>
      <c r="E13" s="27">
        <v>1.0</v>
      </c>
      <c r="F13" s="28">
        <f t="shared" si="1"/>
        <v>0.9</v>
      </c>
      <c r="G13" s="5"/>
      <c r="H13" s="42">
        <f t="shared" si="2"/>
        <v>3.75</v>
      </c>
      <c r="I13" s="43">
        <f t="shared" si="3"/>
        <v>0.9375</v>
      </c>
      <c r="J13" s="5"/>
      <c r="K13" s="32" t="s">
        <v>16</v>
      </c>
      <c r="L13" s="32" t="s">
        <v>16</v>
      </c>
      <c r="M13" s="32" t="s">
        <v>51</v>
      </c>
      <c r="N13" s="5"/>
      <c r="O13" s="55">
        <v>0.0</v>
      </c>
      <c r="P13" s="56" t="s">
        <v>52</v>
      </c>
      <c r="Q13" s="56" t="s">
        <v>53</v>
      </c>
      <c r="R13" s="56" t="s">
        <v>52</v>
      </c>
      <c r="S13" s="51"/>
      <c r="T13" s="51"/>
    </row>
    <row r="14" ht="14.25" customHeight="1">
      <c r="A14" s="37" t="s">
        <v>54</v>
      </c>
      <c r="B14" s="41">
        <v>0.25</v>
      </c>
      <c r="C14" s="39">
        <v>1.0</v>
      </c>
      <c r="D14" s="40">
        <v>0.25</v>
      </c>
      <c r="E14" s="41">
        <v>1.0</v>
      </c>
      <c r="F14" s="28">
        <f t="shared" si="1"/>
        <v>0.55</v>
      </c>
      <c r="G14" s="5"/>
      <c r="H14" s="50">
        <f t="shared" si="2"/>
        <v>2.5</v>
      </c>
      <c r="I14" s="28">
        <f t="shared" si="3"/>
        <v>0.625</v>
      </c>
      <c r="J14" s="54"/>
      <c r="K14" s="44" t="s">
        <v>36</v>
      </c>
      <c r="L14" s="44" t="s">
        <v>15</v>
      </c>
      <c r="M14" s="44" t="s">
        <v>15</v>
      </c>
      <c r="N14" s="5"/>
      <c r="O14" s="57"/>
      <c r="P14" s="58"/>
      <c r="Q14" s="58"/>
      <c r="R14" s="58"/>
    </row>
    <row r="15" ht="15.75" customHeight="1">
      <c r="A15" s="23" t="s">
        <v>55</v>
      </c>
      <c r="B15" s="27">
        <v>1.0</v>
      </c>
      <c r="C15" s="25">
        <v>1.0</v>
      </c>
      <c r="D15" s="26">
        <v>0.5</v>
      </c>
      <c r="E15" s="27">
        <v>0.5</v>
      </c>
      <c r="F15" s="28">
        <f t="shared" si="1"/>
        <v>0.825</v>
      </c>
      <c r="G15" s="5"/>
      <c r="H15" s="29">
        <f t="shared" si="2"/>
        <v>3</v>
      </c>
      <c r="I15" s="46">
        <f t="shared" si="3"/>
        <v>0.75</v>
      </c>
      <c r="J15" s="5"/>
      <c r="K15" s="32"/>
      <c r="L15" s="32" t="s">
        <v>16</v>
      </c>
      <c r="M15" s="32" t="s">
        <v>15</v>
      </c>
      <c r="N15" s="5"/>
      <c r="O15" s="55">
        <v>0.0</v>
      </c>
      <c r="P15" s="56" t="s">
        <v>42</v>
      </c>
      <c r="Q15" s="56" t="s">
        <v>56</v>
      </c>
      <c r="R15" s="56" t="s">
        <v>42</v>
      </c>
      <c r="S15" s="59" t="s">
        <v>57</v>
      </c>
      <c r="T15" s="53" t="s">
        <v>58</v>
      </c>
    </row>
    <row r="16" ht="14.25" customHeight="1">
      <c r="A16" s="37" t="s">
        <v>59</v>
      </c>
      <c r="B16" s="48">
        <v>0.5</v>
      </c>
      <c r="C16" s="39">
        <v>1.0</v>
      </c>
      <c r="D16" s="40">
        <v>1.0</v>
      </c>
      <c r="E16" s="41">
        <v>1.0</v>
      </c>
      <c r="F16" s="28">
        <f t="shared" si="1"/>
        <v>0.8</v>
      </c>
      <c r="G16" s="5"/>
      <c r="H16" s="42">
        <f t="shared" si="2"/>
        <v>3.5</v>
      </c>
      <c r="I16" s="43">
        <f t="shared" si="3"/>
        <v>0.875</v>
      </c>
      <c r="J16" s="5"/>
      <c r="K16" s="44" t="s">
        <v>25</v>
      </c>
      <c r="L16" s="44" t="s">
        <v>25</v>
      </c>
      <c r="M16" s="44" t="s">
        <v>25</v>
      </c>
      <c r="N16" s="5"/>
      <c r="O16" s="55">
        <v>0.0</v>
      </c>
      <c r="P16" s="56" t="s">
        <v>51</v>
      </c>
      <c r="Q16" s="56" t="s">
        <v>60</v>
      </c>
      <c r="R16" s="56" t="s">
        <v>42</v>
      </c>
      <c r="S16" s="45"/>
      <c r="T16" s="45"/>
    </row>
    <row r="17" ht="14.25" customHeight="1">
      <c r="A17" s="23" t="s">
        <v>61</v>
      </c>
      <c r="B17" s="24">
        <v>0.75</v>
      </c>
      <c r="C17" s="25">
        <v>1.0</v>
      </c>
      <c r="D17" s="26">
        <v>0.75</v>
      </c>
      <c r="E17" s="27">
        <v>0.75</v>
      </c>
      <c r="F17" s="28">
        <f t="shared" si="1"/>
        <v>0.8125</v>
      </c>
      <c r="G17" s="5"/>
      <c r="H17" s="29">
        <f t="shared" si="2"/>
        <v>3.25</v>
      </c>
      <c r="I17" s="30">
        <f t="shared" si="3"/>
        <v>0.8125</v>
      </c>
      <c r="J17" s="5"/>
      <c r="K17" s="32" t="s">
        <v>25</v>
      </c>
      <c r="L17" s="32" t="s">
        <v>24</v>
      </c>
      <c r="M17" s="32" t="s">
        <v>15</v>
      </c>
      <c r="N17" s="5"/>
      <c r="O17" s="55">
        <v>0.0</v>
      </c>
      <c r="P17" s="56" t="s">
        <v>62</v>
      </c>
      <c r="Q17" s="56" t="s">
        <v>63</v>
      </c>
      <c r="R17" s="56" t="s">
        <v>62</v>
      </c>
      <c r="S17" s="45"/>
      <c r="T17" s="45"/>
    </row>
    <row r="18" ht="14.25" customHeight="1">
      <c r="A18" s="54" t="s">
        <v>64</v>
      </c>
      <c r="B18" s="38">
        <v>0.5</v>
      </c>
      <c r="C18" s="39">
        <v>1.0</v>
      </c>
      <c r="D18" s="40">
        <v>0.25</v>
      </c>
      <c r="E18" s="41">
        <v>0.75</v>
      </c>
      <c r="F18" s="28">
        <f t="shared" si="1"/>
        <v>0.6125</v>
      </c>
      <c r="G18" s="5"/>
      <c r="H18" s="42">
        <f t="shared" si="2"/>
        <v>2.5</v>
      </c>
      <c r="I18" s="43">
        <f t="shared" si="3"/>
        <v>0.625</v>
      </c>
      <c r="J18" s="5"/>
      <c r="K18" s="60"/>
      <c r="L18" s="60"/>
      <c r="M18" s="60" t="s">
        <v>42</v>
      </c>
      <c r="N18" s="5"/>
      <c r="O18" s="55">
        <v>0.0</v>
      </c>
      <c r="P18" s="56" t="s">
        <v>39</v>
      </c>
      <c r="Q18" s="56" t="s">
        <v>65</v>
      </c>
      <c r="R18" s="56" t="s">
        <v>39</v>
      </c>
      <c r="S18" s="45"/>
      <c r="T18" s="45"/>
    </row>
    <row r="19" ht="14.25" customHeight="1">
      <c r="A19" s="23" t="s">
        <v>66</v>
      </c>
      <c r="B19" s="27">
        <v>0.75</v>
      </c>
      <c r="C19" s="25">
        <v>1.0</v>
      </c>
      <c r="D19" s="26">
        <v>1.0</v>
      </c>
      <c r="E19" s="27">
        <v>1.0</v>
      </c>
      <c r="F19" s="28">
        <f t="shared" si="1"/>
        <v>0.9</v>
      </c>
      <c r="G19" s="54"/>
      <c r="H19" s="29">
        <f t="shared" si="2"/>
        <v>3.75</v>
      </c>
      <c r="I19" s="30">
        <f t="shared" si="3"/>
        <v>0.9375</v>
      </c>
      <c r="J19" s="54"/>
      <c r="K19" s="32" t="s">
        <v>15</v>
      </c>
      <c r="L19" s="32" t="s">
        <v>16</v>
      </c>
      <c r="M19" s="32" t="s">
        <v>16</v>
      </c>
      <c r="N19" s="5"/>
      <c r="O19" s="55">
        <v>0.0</v>
      </c>
      <c r="P19" s="56" t="s">
        <v>67</v>
      </c>
      <c r="Q19" s="56" t="s">
        <v>68</v>
      </c>
      <c r="R19" s="56" t="s">
        <v>67</v>
      </c>
      <c r="S19" s="45"/>
      <c r="T19" s="45"/>
    </row>
    <row r="20" ht="15.75" customHeight="1">
      <c r="A20" s="54" t="s">
        <v>69</v>
      </c>
      <c r="B20" s="38">
        <v>0.5</v>
      </c>
      <c r="C20" s="39">
        <v>1.0</v>
      </c>
      <c r="D20" s="40">
        <v>0.25</v>
      </c>
      <c r="E20" s="41">
        <v>0.25</v>
      </c>
      <c r="F20" s="28">
        <f t="shared" si="1"/>
        <v>0.5375</v>
      </c>
      <c r="G20" s="5"/>
      <c r="H20" s="42">
        <f t="shared" si="2"/>
        <v>2</v>
      </c>
      <c r="I20" s="43">
        <f t="shared" si="3"/>
        <v>0.5</v>
      </c>
      <c r="J20" s="5"/>
      <c r="K20" s="60"/>
      <c r="L20" s="60"/>
      <c r="M20" s="60"/>
      <c r="N20" s="54"/>
      <c r="O20" s="55">
        <v>0.0</v>
      </c>
      <c r="P20" s="56" t="s">
        <v>70</v>
      </c>
      <c r="Q20" s="56" t="s">
        <v>71</v>
      </c>
      <c r="R20" s="56" t="s">
        <v>70</v>
      </c>
      <c r="S20" s="45"/>
      <c r="T20" s="51"/>
    </row>
    <row r="21" ht="14.25" customHeight="1">
      <c r="A21" s="23" t="s">
        <v>72</v>
      </c>
      <c r="B21" s="27">
        <v>0.25</v>
      </c>
      <c r="C21" s="25">
        <v>1.0</v>
      </c>
      <c r="D21" s="26">
        <v>0.5</v>
      </c>
      <c r="E21" s="27">
        <v>0.75</v>
      </c>
      <c r="F21" s="28">
        <f t="shared" si="1"/>
        <v>0.5625</v>
      </c>
      <c r="G21" s="5"/>
      <c r="H21" s="29">
        <f t="shared" si="2"/>
        <v>2.5</v>
      </c>
      <c r="I21" s="30">
        <v>0.75</v>
      </c>
      <c r="J21" s="5"/>
      <c r="K21" s="32" t="s">
        <v>48</v>
      </c>
      <c r="L21" s="32" t="s">
        <v>15</v>
      </c>
      <c r="M21" s="32" t="s">
        <v>44</v>
      </c>
      <c r="N21" s="5"/>
      <c r="O21" s="55"/>
      <c r="P21" s="56"/>
      <c r="Q21" s="56"/>
      <c r="R21" s="56"/>
      <c r="S21" s="45"/>
    </row>
    <row r="22" ht="14.25" customHeight="1">
      <c r="A22" s="54" t="s">
        <v>73</v>
      </c>
      <c r="B22" s="38">
        <v>1.0</v>
      </c>
      <c r="C22" s="39">
        <v>1.0</v>
      </c>
      <c r="D22" s="40">
        <v>0.75</v>
      </c>
      <c r="E22" s="41">
        <v>0.75</v>
      </c>
      <c r="F22" s="28">
        <f t="shared" si="1"/>
        <v>0.9125</v>
      </c>
      <c r="G22" s="5"/>
      <c r="H22" s="42">
        <f t="shared" si="2"/>
        <v>3.5</v>
      </c>
      <c r="I22" s="43">
        <f t="shared" ref="I22:I28" si="4">H22/$I$2</f>
        <v>0.875</v>
      </c>
      <c r="J22" s="5"/>
      <c r="K22" s="44" t="s">
        <v>15</v>
      </c>
      <c r="L22" s="44" t="s">
        <v>15</v>
      </c>
      <c r="M22" s="44" t="s">
        <v>16</v>
      </c>
      <c r="N22" s="5"/>
      <c r="O22" s="55">
        <v>0.0</v>
      </c>
      <c r="P22" s="56" t="s">
        <v>74</v>
      </c>
      <c r="Q22" s="56" t="s">
        <v>75</v>
      </c>
      <c r="R22" s="56" t="s">
        <v>76</v>
      </c>
      <c r="S22" s="45"/>
      <c r="T22" s="53" t="s">
        <v>77</v>
      </c>
    </row>
    <row r="23" ht="14.25" customHeight="1">
      <c r="A23" s="23" t="s">
        <v>78</v>
      </c>
      <c r="B23" s="61">
        <v>0.0</v>
      </c>
      <c r="C23" s="25">
        <v>1.0</v>
      </c>
      <c r="D23" s="26">
        <v>0.75</v>
      </c>
      <c r="E23" s="27"/>
      <c r="F23" s="28">
        <f t="shared" si="1"/>
        <v>0.4</v>
      </c>
      <c r="G23" s="5"/>
      <c r="H23" s="50">
        <f t="shared" si="2"/>
        <v>1.75</v>
      </c>
      <c r="I23" s="28">
        <f t="shared" si="4"/>
        <v>0.4375</v>
      </c>
      <c r="J23" s="5"/>
      <c r="K23" s="32" t="s">
        <v>15</v>
      </c>
      <c r="L23" s="32" t="s">
        <v>15</v>
      </c>
      <c r="M23" s="32" t="s">
        <v>16</v>
      </c>
      <c r="N23" s="5"/>
      <c r="O23" s="55">
        <v>0.0</v>
      </c>
      <c r="P23" s="56" t="s">
        <v>79</v>
      </c>
      <c r="Q23" s="56" t="s">
        <v>80</v>
      </c>
      <c r="R23" s="56" t="s">
        <v>74</v>
      </c>
      <c r="S23" s="45"/>
      <c r="T23" s="45"/>
    </row>
    <row r="24" ht="14.25" customHeight="1">
      <c r="A24" s="54" t="s">
        <v>81</v>
      </c>
      <c r="B24" s="38">
        <v>0.25</v>
      </c>
      <c r="C24" s="62">
        <v>1.0</v>
      </c>
      <c r="D24" s="40">
        <v>0.5</v>
      </c>
      <c r="E24" s="41">
        <v>0.5</v>
      </c>
      <c r="F24" s="28">
        <f t="shared" si="1"/>
        <v>0.525</v>
      </c>
      <c r="G24" s="5"/>
      <c r="H24" s="29">
        <f t="shared" si="2"/>
        <v>2.25</v>
      </c>
      <c r="I24" s="46">
        <f t="shared" si="4"/>
        <v>0.5625</v>
      </c>
      <c r="J24" s="5"/>
      <c r="K24" s="44" t="s">
        <v>16</v>
      </c>
      <c r="L24" s="44" t="s">
        <v>15</v>
      </c>
      <c r="M24" s="44" t="s">
        <v>15</v>
      </c>
      <c r="N24" s="5"/>
      <c r="O24" s="55">
        <v>0.0</v>
      </c>
      <c r="P24" s="56" t="s">
        <v>82</v>
      </c>
      <c r="Q24" s="56" t="s">
        <v>83</v>
      </c>
      <c r="R24" s="56" t="s">
        <v>84</v>
      </c>
      <c r="S24" s="45"/>
      <c r="T24" s="45"/>
    </row>
    <row r="25" ht="14.25" customHeight="1">
      <c r="A25" s="63" t="s">
        <v>85</v>
      </c>
      <c r="B25" s="27">
        <v>1.0</v>
      </c>
      <c r="C25" s="25">
        <v>1.0</v>
      </c>
      <c r="D25" s="26">
        <v>0.25</v>
      </c>
      <c r="E25" s="27">
        <v>0.25</v>
      </c>
      <c r="F25" s="28">
        <f t="shared" si="1"/>
        <v>0.7375</v>
      </c>
      <c r="G25" s="5"/>
      <c r="H25" s="42">
        <f t="shared" si="2"/>
        <v>2.5</v>
      </c>
      <c r="I25" s="43">
        <f t="shared" si="4"/>
        <v>0.625</v>
      </c>
      <c r="J25" s="5"/>
      <c r="K25" s="32" t="s">
        <v>15</v>
      </c>
      <c r="L25" s="32" t="s">
        <v>25</v>
      </c>
      <c r="M25" s="32" t="s">
        <v>15</v>
      </c>
      <c r="N25" s="5"/>
      <c r="O25" s="55">
        <v>0.0</v>
      </c>
      <c r="P25" s="56" t="s">
        <v>86</v>
      </c>
      <c r="Q25" s="56" t="s">
        <v>87</v>
      </c>
      <c r="R25" s="56" t="s">
        <v>82</v>
      </c>
      <c r="S25" s="45"/>
      <c r="T25" s="45"/>
    </row>
    <row r="26" ht="14.25" customHeight="1">
      <c r="A26" s="54" t="s">
        <v>88</v>
      </c>
      <c r="B26" s="48">
        <v>0.75</v>
      </c>
      <c r="C26" s="39">
        <v>1.0</v>
      </c>
      <c r="D26" s="40">
        <v>0.75</v>
      </c>
      <c r="E26" s="41">
        <v>0.5</v>
      </c>
      <c r="F26" s="28">
        <f t="shared" si="1"/>
        <v>0.775</v>
      </c>
      <c r="G26" s="5"/>
      <c r="H26" s="50">
        <f t="shared" si="2"/>
        <v>3</v>
      </c>
      <c r="I26" s="28">
        <f t="shared" si="4"/>
        <v>0.75</v>
      </c>
      <c r="J26" s="5"/>
      <c r="K26" s="44" t="s">
        <v>15</v>
      </c>
      <c r="L26" s="44" t="s">
        <v>33</v>
      </c>
      <c r="M26" s="44" t="s">
        <v>15</v>
      </c>
      <c r="N26" s="5"/>
      <c r="O26" s="55">
        <v>0.0</v>
      </c>
      <c r="P26" s="56" t="s">
        <v>89</v>
      </c>
      <c r="Q26" s="56" t="s">
        <v>82</v>
      </c>
      <c r="R26" s="56" t="s">
        <v>89</v>
      </c>
      <c r="S26" s="51"/>
      <c r="T26" s="51"/>
    </row>
    <row r="27" ht="14.25" customHeight="1">
      <c r="A27" s="23" t="s">
        <v>90</v>
      </c>
      <c r="B27" s="27">
        <v>1.0</v>
      </c>
      <c r="C27" s="25">
        <v>1.0</v>
      </c>
      <c r="D27" s="26">
        <v>0.25</v>
      </c>
      <c r="E27" s="27">
        <v>0.75</v>
      </c>
      <c r="F27" s="28">
        <f t="shared" si="1"/>
        <v>0.8125</v>
      </c>
      <c r="G27" s="5"/>
      <c r="H27" s="29">
        <f t="shared" si="2"/>
        <v>3</v>
      </c>
      <c r="I27" s="46">
        <f t="shared" si="4"/>
        <v>0.75</v>
      </c>
      <c r="J27" s="5"/>
      <c r="K27" s="32" t="s">
        <v>15</v>
      </c>
      <c r="L27" s="32" t="s">
        <v>15</v>
      </c>
      <c r="M27" s="32" t="s">
        <v>36</v>
      </c>
      <c r="N27" s="5"/>
      <c r="P27" s="64"/>
      <c r="Q27" s="64"/>
      <c r="R27" s="64"/>
    </row>
    <row r="28" ht="14.25" customHeight="1">
      <c r="A28" s="54" t="s">
        <v>91</v>
      </c>
      <c r="B28" s="38">
        <v>0.75</v>
      </c>
      <c r="C28" s="39">
        <v>1.0</v>
      </c>
      <c r="D28" s="40">
        <v>1.0</v>
      </c>
      <c r="E28" s="41">
        <v>1.0</v>
      </c>
      <c r="F28" s="28">
        <f t="shared" si="1"/>
        <v>0.9</v>
      </c>
      <c r="G28" s="5"/>
      <c r="H28" s="29">
        <f t="shared" si="2"/>
        <v>3.75</v>
      </c>
      <c r="I28" s="46">
        <f t="shared" si="4"/>
        <v>0.9375</v>
      </c>
      <c r="J28" s="5"/>
      <c r="K28" s="44" t="s">
        <v>15</v>
      </c>
      <c r="L28" s="44" t="s">
        <v>16</v>
      </c>
      <c r="M28" s="44" t="s">
        <v>16</v>
      </c>
      <c r="N28" s="5"/>
      <c r="O28" s="44" t="s">
        <v>92</v>
      </c>
      <c r="P28" s="64"/>
      <c r="Q28" s="64"/>
      <c r="R28" s="64"/>
    </row>
    <row r="29" ht="14.25" customHeight="1">
      <c r="A29" s="23" t="s">
        <v>93</v>
      </c>
      <c r="B29" s="27">
        <v>0.25</v>
      </c>
      <c r="C29" s="25">
        <v>1.0</v>
      </c>
      <c r="D29" s="26">
        <v>0.75</v>
      </c>
      <c r="E29" s="27">
        <v>0.75</v>
      </c>
      <c r="F29" s="28">
        <f t="shared" si="1"/>
        <v>0.6125</v>
      </c>
      <c r="G29" s="5"/>
      <c r="H29" s="29">
        <f t="shared" si="2"/>
        <v>2.75</v>
      </c>
      <c r="I29" s="46">
        <v>0.5625</v>
      </c>
      <c r="J29" s="5"/>
      <c r="K29" s="60"/>
      <c r="L29" s="60"/>
      <c r="M29" s="60" t="s">
        <v>52</v>
      </c>
      <c r="N29" s="5"/>
      <c r="O29" s="65" t="s">
        <v>94</v>
      </c>
      <c r="P29" s="64"/>
      <c r="Q29" s="64"/>
      <c r="R29" s="64"/>
    </row>
    <row r="30" ht="14.25" customHeight="1">
      <c r="A30" s="47" t="s">
        <v>95</v>
      </c>
      <c r="B30" s="48">
        <v>0.75</v>
      </c>
      <c r="C30" s="39">
        <v>1.0</v>
      </c>
      <c r="D30" s="40">
        <v>0.75</v>
      </c>
      <c r="E30" s="41">
        <v>0.75</v>
      </c>
      <c r="F30" s="28">
        <f t="shared" si="1"/>
        <v>0.8125</v>
      </c>
      <c r="G30" s="5"/>
      <c r="H30" s="29">
        <f t="shared" si="2"/>
        <v>3.25</v>
      </c>
      <c r="I30" s="46">
        <f t="shared" ref="I30:I53" si="5">H30/$I$2</f>
        <v>0.8125</v>
      </c>
      <c r="J30" s="5"/>
      <c r="K30" s="44" t="s">
        <v>36</v>
      </c>
      <c r="L30" s="44" t="s">
        <v>15</v>
      </c>
      <c r="M30" s="44" t="s">
        <v>15</v>
      </c>
      <c r="N30" s="5"/>
      <c r="O30" s="66" t="s">
        <v>96</v>
      </c>
      <c r="P30" s="64"/>
      <c r="Q30" s="64"/>
      <c r="R30" s="64"/>
    </row>
    <row r="31" ht="14.25" customHeight="1">
      <c r="A31" s="23" t="s">
        <v>97</v>
      </c>
      <c r="B31" s="24">
        <v>0.25</v>
      </c>
      <c r="C31" s="25"/>
      <c r="D31" s="26">
        <v>0.25</v>
      </c>
      <c r="E31" s="27">
        <v>0.5</v>
      </c>
      <c r="F31" s="28">
        <f t="shared" si="1"/>
        <v>0.225</v>
      </c>
      <c r="G31" s="5"/>
      <c r="H31" s="29">
        <f t="shared" si="2"/>
        <v>1</v>
      </c>
      <c r="I31" s="46">
        <f t="shared" si="5"/>
        <v>0.25</v>
      </c>
      <c r="J31" s="5"/>
      <c r="K31" s="32" t="s">
        <v>15</v>
      </c>
      <c r="L31" s="32" t="s">
        <v>21</v>
      </c>
      <c r="M31" s="32" t="s">
        <v>15</v>
      </c>
      <c r="N31" s="5"/>
      <c r="P31" s="64"/>
      <c r="Q31" s="64"/>
      <c r="R31" s="64"/>
    </row>
    <row r="32" ht="14.25" customHeight="1">
      <c r="A32" s="47" t="s">
        <v>98</v>
      </c>
      <c r="B32" s="67">
        <v>0.5</v>
      </c>
      <c r="C32" s="39">
        <v>1.0</v>
      </c>
      <c r="D32" s="40">
        <v>0.25</v>
      </c>
      <c r="E32" s="48">
        <v>0.5</v>
      </c>
      <c r="F32" s="28">
        <f t="shared" si="1"/>
        <v>0.575</v>
      </c>
      <c r="G32" s="5"/>
      <c r="H32" s="50">
        <f t="shared" si="2"/>
        <v>2.25</v>
      </c>
      <c r="I32" s="28">
        <f t="shared" si="5"/>
        <v>0.5625</v>
      </c>
      <c r="J32" s="5"/>
      <c r="K32" s="44" t="s">
        <v>15</v>
      </c>
      <c r="L32" s="44" t="s">
        <v>15</v>
      </c>
      <c r="M32" s="44" t="s">
        <v>16</v>
      </c>
      <c r="N32" s="5"/>
      <c r="P32" s="68"/>
      <c r="Q32" s="68"/>
      <c r="R32" s="68"/>
    </row>
    <row r="33" ht="14.25" customHeight="1">
      <c r="A33" s="23" t="s">
        <v>99</v>
      </c>
      <c r="B33" s="24">
        <v>0.5</v>
      </c>
      <c r="C33" s="25">
        <v>1.0</v>
      </c>
      <c r="D33" s="26">
        <v>0.25</v>
      </c>
      <c r="E33" s="27">
        <v>1.0</v>
      </c>
      <c r="F33" s="28">
        <f t="shared" si="1"/>
        <v>0.65</v>
      </c>
      <c r="G33" s="5"/>
      <c r="H33" s="29">
        <f t="shared" si="2"/>
        <v>2.75</v>
      </c>
      <c r="I33" s="46">
        <f t="shared" si="5"/>
        <v>0.6875</v>
      </c>
      <c r="J33" s="5"/>
      <c r="K33" s="32" t="s">
        <v>48</v>
      </c>
      <c r="L33" s="32" t="s">
        <v>15</v>
      </c>
      <c r="M33" s="32"/>
      <c r="N33" s="5"/>
      <c r="P33" s="68"/>
      <c r="Q33" s="68"/>
      <c r="R33" s="68"/>
    </row>
    <row r="34" ht="14.25" customHeight="1">
      <c r="A34" s="47" t="s">
        <v>100</v>
      </c>
      <c r="B34" s="49">
        <v>0.75</v>
      </c>
      <c r="C34" s="39">
        <v>1.0</v>
      </c>
      <c r="D34" s="40">
        <v>0.5</v>
      </c>
      <c r="E34" s="41">
        <v>0.5</v>
      </c>
      <c r="F34" s="28">
        <f t="shared" si="1"/>
        <v>0.725</v>
      </c>
      <c r="G34" s="5"/>
      <c r="H34" s="29">
        <f t="shared" si="2"/>
        <v>2.75</v>
      </c>
      <c r="I34" s="30">
        <f t="shared" si="5"/>
        <v>0.6875</v>
      </c>
      <c r="J34" s="5"/>
      <c r="K34" s="44" t="s">
        <v>15</v>
      </c>
      <c r="L34" s="44" t="s">
        <v>15</v>
      </c>
      <c r="M34" s="44" t="s">
        <v>21</v>
      </c>
      <c r="N34" s="5"/>
      <c r="P34" s="68"/>
      <c r="Q34" s="68"/>
      <c r="R34" s="68"/>
    </row>
    <row r="35" ht="14.25" customHeight="1">
      <c r="A35" s="23" t="s">
        <v>101</v>
      </c>
      <c r="B35" s="61">
        <v>0.0</v>
      </c>
      <c r="C35" s="25"/>
      <c r="D35" s="26">
        <v>0.5</v>
      </c>
      <c r="E35" s="27"/>
      <c r="F35" s="28">
        <f t="shared" si="1"/>
        <v>0.1</v>
      </c>
      <c r="G35" s="5"/>
      <c r="H35" s="42">
        <f t="shared" si="2"/>
        <v>0.5</v>
      </c>
      <c r="I35" s="43">
        <f t="shared" si="5"/>
        <v>0.125</v>
      </c>
      <c r="J35" s="5"/>
      <c r="K35" s="32" t="s">
        <v>15</v>
      </c>
      <c r="L35" s="32" t="s">
        <v>16</v>
      </c>
      <c r="M35" s="32" t="s">
        <v>16</v>
      </c>
      <c r="N35" s="5"/>
      <c r="P35" s="68"/>
      <c r="Q35" s="68"/>
      <c r="R35" s="68"/>
    </row>
    <row r="36" ht="14.25" customHeight="1">
      <c r="A36" s="47" t="s">
        <v>102</v>
      </c>
      <c r="B36" s="41">
        <v>0.25</v>
      </c>
      <c r="C36" s="39">
        <v>1.0</v>
      </c>
      <c r="D36" s="40">
        <v>0.5</v>
      </c>
      <c r="E36" s="41">
        <v>0.75</v>
      </c>
      <c r="F36" s="28">
        <f t="shared" si="1"/>
        <v>0.5625</v>
      </c>
      <c r="G36" s="5"/>
      <c r="H36" s="29">
        <f t="shared" si="2"/>
        <v>2.5</v>
      </c>
      <c r="I36" s="30">
        <f t="shared" si="5"/>
        <v>0.625</v>
      </c>
      <c r="J36" s="5"/>
      <c r="K36" s="44" t="s">
        <v>42</v>
      </c>
      <c r="L36" s="44" t="s">
        <v>15</v>
      </c>
      <c r="M36" s="44" t="s">
        <v>15</v>
      </c>
      <c r="N36" s="5"/>
      <c r="P36" s="68"/>
      <c r="Q36" s="68"/>
      <c r="R36" s="68"/>
    </row>
    <row r="37" ht="14.25" customHeight="1">
      <c r="A37" s="52" t="s">
        <v>103</v>
      </c>
      <c r="B37" s="27">
        <v>0.25</v>
      </c>
      <c r="C37" s="25">
        <v>1.0</v>
      </c>
      <c r="D37" s="26">
        <v>0.5</v>
      </c>
      <c r="E37" s="27">
        <v>0.5</v>
      </c>
      <c r="F37" s="28">
        <f t="shared" si="1"/>
        <v>0.525</v>
      </c>
      <c r="G37" s="5"/>
      <c r="H37" s="50">
        <f t="shared" si="2"/>
        <v>2.25</v>
      </c>
      <c r="I37" s="28">
        <f t="shared" si="5"/>
        <v>0.5625</v>
      </c>
      <c r="J37" s="5"/>
      <c r="K37" s="60" t="s">
        <v>15</v>
      </c>
      <c r="L37" s="60" t="s">
        <v>52</v>
      </c>
      <c r="M37" s="60" t="s">
        <v>15</v>
      </c>
      <c r="N37" s="5"/>
      <c r="P37" s="68"/>
      <c r="Q37" s="68"/>
      <c r="R37" s="68"/>
    </row>
    <row r="38" ht="14.25" customHeight="1">
      <c r="A38" s="47" t="s">
        <v>104</v>
      </c>
      <c r="B38" s="41">
        <v>0.75</v>
      </c>
      <c r="C38" s="39">
        <v>1.0</v>
      </c>
      <c r="D38" s="40">
        <v>0.75</v>
      </c>
      <c r="E38" s="41">
        <v>0.25</v>
      </c>
      <c r="F38" s="28">
        <f t="shared" si="1"/>
        <v>0.7375</v>
      </c>
      <c r="G38" s="5"/>
      <c r="H38" s="42">
        <f t="shared" si="2"/>
        <v>2.75</v>
      </c>
      <c r="I38" s="43">
        <f t="shared" si="5"/>
        <v>0.6875</v>
      </c>
      <c r="J38" s="5"/>
      <c r="K38" s="44" t="s">
        <v>21</v>
      </c>
      <c r="L38" s="44" t="s">
        <v>15</v>
      </c>
      <c r="M38" s="44" t="s">
        <v>15</v>
      </c>
      <c r="N38" s="5"/>
      <c r="P38" s="68"/>
      <c r="Q38" s="68"/>
      <c r="R38" s="68"/>
    </row>
    <row r="39" ht="14.25" customHeight="1">
      <c r="A39" s="23" t="s">
        <v>105</v>
      </c>
      <c r="B39" s="27">
        <v>0.75</v>
      </c>
      <c r="C39" s="25">
        <v>1.0</v>
      </c>
      <c r="D39" s="26">
        <v>0.75</v>
      </c>
      <c r="E39" s="27">
        <v>0.5</v>
      </c>
      <c r="F39" s="28">
        <f t="shared" si="1"/>
        <v>0.775</v>
      </c>
      <c r="G39" s="5"/>
      <c r="H39" s="29">
        <f t="shared" si="2"/>
        <v>3</v>
      </c>
      <c r="I39" s="30">
        <f t="shared" si="5"/>
        <v>0.75</v>
      </c>
      <c r="J39" s="5"/>
      <c r="K39" s="32" t="s">
        <v>15</v>
      </c>
      <c r="L39" s="32" t="s">
        <v>15</v>
      </c>
      <c r="M39" s="32" t="s">
        <v>33</v>
      </c>
      <c r="N39" s="5"/>
      <c r="P39" s="68"/>
      <c r="Q39" s="68"/>
      <c r="R39" s="68"/>
    </row>
    <row r="40" ht="14.25" customHeight="1">
      <c r="A40" s="5" t="s">
        <v>106</v>
      </c>
      <c r="B40" s="49">
        <v>1.0</v>
      </c>
      <c r="C40" s="69">
        <v>0.25</v>
      </c>
      <c r="D40" s="40">
        <v>1.0</v>
      </c>
      <c r="E40" s="41">
        <v>0.5</v>
      </c>
      <c r="F40" s="28">
        <f t="shared" si="1"/>
        <v>0.7375</v>
      </c>
      <c r="G40" s="5"/>
      <c r="H40" s="42">
        <f t="shared" si="2"/>
        <v>2.75</v>
      </c>
      <c r="I40" s="43">
        <f t="shared" si="5"/>
        <v>0.6875</v>
      </c>
      <c r="J40" s="5"/>
      <c r="K40" s="44" t="s">
        <v>15</v>
      </c>
      <c r="L40" s="44" t="s">
        <v>15</v>
      </c>
      <c r="M40" s="44" t="s">
        <v>25</v>
      </c>
      <c r="N40" s="5"/>
      <c r="P40" s="68"/>
      <c r="Q40" s="68"/>
      <c r="R40" s="68"/>
    </row>
    <row r="41" ht="14.25" customHeight="1">
      <c r="A41" s="23" t="s">
        <v>107</v>
      </c>
      <c r="B41" s="27">
        <v>1.0</v>
      </c>
      <c r="C41" s="25">
        <v>1.0</v>
      </c>
      <c r="D41" s="70">
        <v>1.0</v>
      </c>
      <c r="E41" s="27">
        <v>1.0</v>
      </c>
      <c r="F41" s="28">
        <f t="shared" si="1"/>
        <v>1</v>
      </c>
      <c r="G41" s="5"/>
      <c r="H41" s="50">
        <f t="shared" si="2"/>
        <v>4</v>
      </c>
      <c r="I41" s="28">
        <f t="shared" si="5"/>
        <v>1</v>
      </c>
      <c r="J41" s="5"/>
      <c r="K41" s="32" t="s">
        <v>16</v>
      </c>
      <c r="L41" s="32" t="s">
        <v>16</v>
      </c>
      <c r="M41" s="32" t="s">
        <v>15</v>
      </c>
      <c r="N41" s="5"/>
      <c r="P41" s="68"/>
      <c r="Q41" s="68"/>
      <c r="R41" s="68"/>
    </row>
    <row r="42" ht="14.25" customHeight="1">
      <c r="A42" s="47" t="s">
        <v>108</v>
      </c>
      <c r="B42" s="38">
        <v>0.25</v>
      </c>
      <c r="C42" s="39">
        <v>1.0</v>
      </c>
      <c r="D42" s="40">
        <v>1.0</v>
      </c>
      <c r="E42" s="48">
        <v>1.0</v>
      </c>
      <c r="F42" s="28">
        <f t="shared" si="1"/>
        <v>0.7</v>
      </c>
      <c r="G42" s="5"/>
      <c r="H42" s="50">
        <f t="shared" si="2"/>
        <v>3.25</v>
      </c>
      <c r="I42" s="28">
        <f t="shared" si="5"/>
        <v>0.8125</v>
      </c>
      <c r="J42" s="5"/>
      <c r="K42" s="44" t="s">
        <v>16</v>
      </c>
      <c r="L42" s="44" t="s">
        <v>15</v>
      </c>
      <c r="M42" s="44" t="s">
        <v>15</v>
      </c>
      <c r="N42" s="5"/>
      <c r="P42" s="68"/>
      <c r="Q42" s="68"/>
      <c r="R42" s="68"/>
    </row>
    <row r="43" ht="14.25" customHeight="1">
      <c r="A43" s="23" t="s">
        <v>109</v>
      </c>
      <c r="B43" s="24">
        <v>0.25</v>
      </c>
      <c r="C43" s="25">
        <v>1.0</v>
      </c>
      <c r="D43" s="26">
        <v>0.5</v>
      </c>
      <c r="E43" s="27">
        <v>0.5</v>
      </c>
      <c r="F43" s="28">
        <f t="shared" si="1"/>
        <v>0.525</v>
      </c>
      <c r="G43" s="5"/>
      <c r="H43" s="50">
        <f t="shared" si="2"/>
        <v>2.25</v>
      </c>
      <c r="I43" s="28">
        <f t="shared" si="5"/>
        <v>0.5625</v>
      </c>
      <c r="J43" s="5"/>
      <c r="K43" s="60"/>
      <c r="L43" s="60" t="s">
        <v>110</v>
      </c>
      <c r="M43" s="60"/>
      <c r="N43" s="5"/>
      <c r="P43" s="68"/>
      <c r="Q43" s="68"/>
      <c r="R43" s="68"/>
    </row>
    <row r="44" ht="14.25" customHeight="1">
      <c r="A44" s="37" t="s">
        <v>111</v>
      </c>
      <c r="B44" s="71">
        <v>0.5</v>
      </c>
      <c r="C44" s="39">
        <v>1.0</v>
      </c>
      <c r="D44" s="40">
        <v>1.0</v>
      </c>
      <c r="E44" s="41">
        <v>1.0</v>
      </c>
      <c r="F44" s="28">
        <f t="shared" si="1"/>
        <v>0.8</v>
      </c>
      <c r="G44" s="5"/>
      <c r="H44" s="50">
        <f t="shared" si="2"/>
        <v>3.5</v>
      </c>
      <c r="I44" s="28">
        <f t="shared" si="5"/>
        <v>0.875</v>
      </c>
      <c r="J44" s="5"/>
      <c r="K44" s="44" t="s">
        <v>15</v>
      </c>
      <c r="L44" s="44" t="s">
        <v>15</v>
      </c>
      <c r="M44" s="44" t="s">
        <v>25</v>
      </c>
      <c r="N44" s="5"/>
      <c r="P44" s="68"/>
      <c r="Q44" s="68"/>
      <c r="R44" s="68"/>
    </row>
    <row r="45" ht="14.25" customHeight="1">
      <c r="A45" s="23" t="s">
        <v>112</v>
      </c>
      <c r="B45" s="27">
        <v>1.0</v>
      </c>
      <c r="C45" s="25">
        <v>1.0</v>
      </c>
      <c r="D45" s="26">
        <v>0.75</v>
      </c>
      <c r="E45" s="27">
        <v>0.5</v>
      </c>
      <c r="F45" s="28">
        <f t="shared" si="1"/>
        <v>0.875</v>
      </c>
      <c r="G45" s="5"/>
      <c r="H45" s="50">
        <f t="shared" si="2"/>
        <v>3.25</v>
      </c>
      <c r="I45" s="28">
        <f t="shared" si="5"/>
        <v>0.8125</v>
      </c>
      <c r="J45" s="5"/>
      <c r="K45" s="32" t="s">
        <v>15</v>
      </c>
      <c r="L45" s="32" t="s">
        <v>24</v>
      </c>
      <c r="M45" s="32" t="s">
        <v>15</v>
      </c>
      <c r="N45" s="5"/>
      <c r="O45" s="68"/>
    </row>
    <row r="46" ht="14.25" customHeight="1">
      <c r="A46" s="54" t="s">
        <v>113</v>
      </c>
      <c r="B46" s="49">
        <v>0.5</v>
      </c>
      <c r="C46" s="39">
        <v>1.0</v>
      </c>
      <c r="D46" s="40">
        <v>0.25</v>
      </c>
      <c r="E46" s="41">
        <v>0.5</v>
      </c>
      <c r="F46" s="28">
        <f t="shared" si="1"/>
        <v>0.575</v>
      </c>
      <c r="G46" s="5"/>
      <c r="H46" s="29">
        <f t="shared" si="2"/>
        <v>2.25</v>
      </c>
      <c r="I46" s="46">
        <f t="shared" si="5"/>
        <v>0.5625</v>
      </c>
      <c r="J46" s="5"/>
      <c r="K46" s="44" t="s">
        <v>15</v>
      </c>
      <c r="L46" s="44" t="s">
        <v>15</v>
      </c>
      <c r="M46" s="44" t="s">
        <v>36</v>
      </c>
      <c r="N46" s="5"/>
      <c r="O46" s="68"/>
    </row>
    <row r="47" ht="14.25" customHeight="1">
      <c r="A47" s="23" t="s">
        <v>114</v>
      </c>
      <c r="B47" s="27">
        <v>0.25</v>
      </c>
      <c r="C47" s="72">
        <v>1.0</v>
      </c>
      <c r="D47" s="26">
        <v>0.25</v>
      </c>
      <c r="E47" s="27">
        <v>0.5</v>
      </c>
      <c r="F47" s="28">
        <f t="shared" si="1"/>
        <v>0.475</v>
      </c>
      <c r="G47" s="5"/>
      <c r="H47" s="29">
        <f t="shared" si="2"/>
        <v>2</v>
      </c>
      <c r="I47" s="46">
        <f t="shared" si="5"/>
        <v>0.5</v>
      </c>
      <c r="J47" s="5"/>
      <c r="K47" s="60"/>
      <c r="L47" s="60" t="s">
        <v>115</v>
      </c>
      <c r="M47" s="60"/>
      <c r="N47" s="5"/>
      <c r="O47" s="68"/>
    </row>
    <row r="48" ht="14.25" customHeight="1">
      <c r="A48" s="54" t="s">
        <v>116</v>
      </c>
      <c r="B48" s="41">
        <v>0.25</v>
      </c>
      <c r="C48" s="39">
        <v>1.0</v>
      </c>
      <c r="D48" s="40">
        <v>1.0</v>
      </c>
      <c r="E48" s="41">
        <v>0.75</v>
      </c>
      <c r="F48" s="28">
        <f t="shared" si="1"/>
        <v>0.6625</v>
      </c>
      <c r="G48" s="5"/>
      <c r="H48" s="29">
        <f t="shared" si="2"/>
        <v>3</v>
      </c>
      <c r="I48" s="46">
        <f t="shared" si="5"/>
        <v>0.75</v>
      </c>
      <c r="J48" s="5"/>
      <c r="K48" s="44" t="s">
        <v>16</v>
      </c>
      <c r="L48" s="44" t="s">
        <v>16</v>
      </c>
      <c r="M48" s="44" t="s">
        <v>15</v>
      </c>
      <c r="N48" s="5"/>
      <c r="O48" s="68"/>
    </row>
    <row r="49" ht="14.25" customHeight="1">
      <c r="A49" s="23" t="s">
        <v>117</v>
      </c>
      <c r="B49" s="27">
        <v>0.5</v>
      </c>
      <c r="C49" s="25">
        <v>1.0</v>
      </c>
      <c r="D49" s="26">
        <v>1.0</v>
      </c>
      <c r="E49" s="27">
        <v>1.0</v>
      </c>
      <c r="F49" s="28">
        <f t="shared" si="1"/>
        <v>0.8</v>
      </c>
      <c r="G49" s="5"/>
      <c r="H49" s="50">
        <f t="shared" si="2"/>
        <v>3.5</v>
      </c>
      <c r="I49" s="28">
        <f t="shared" si="5"/>
        <v>0.875</v>
      </c>
      <c r="J49" s="5"/>
      <c r="K49" s="32" t="s">
        <v>16</v>
      </c>
      <c r="L49" s="32" t="s">
        <v>25</v>
      </c>
      <c r="M49" s="32" t="s">
        <v>16</v>
      </c>
      <c r="N49" s="5"/>
      <c r="P49" s="68"/>
      <c r="Q49" s="68"/>
      <c r="R49" s="68"/>
    </row>
    <row r="50" ht="14.25" customHeight="1">
      <c r="A50" s="54" t="s">
        <v>118</v>
      </c>
      <c r="B50" s="41">
        <v>1.0</v>
      </c>
      <c r="C50" s="39">
        <v>1.0</v>
      </c>
      <c r="D50" s="40">
        <v>0.5</v>
      </c>
      <c r="E50" s="41">
        <v>0.25</v>
      </c>
      <c r="F50" s="28">
        <f t="shared" si="1"/>
        <v>0.7875</v>
      </c>
      <c r="G50" s="5"/>
      <c r="H50" s="29">
        <f t="shared" si="2"/>
        <v>2.75</v>
      </c>
      <c r="I50" s="46">
        <f t="shared" si="5"/>
        <v>0.6875</v>
      </c>
      <c r="J50" s="5"/>
      <c r="K50" s="44" t="s">
        <v>15</v>
      </c>
      <c r="L50" s="44" t="s">
        <v>15</v>
      </c>
      <c r="M50" s="44" t="s">
        <v>15</v>
      </c>
      <c r="N50" s="5"/>
      <c r="P50" s="68"/>
      <c r="Q50" s="68"/>
      <c r="R50" s="68"/>
    </row>
    <row r="51" ht="14.25" customHeight="1">
      <c r="A51" s="23" t="s">
        <v>119</v>
      </c>
      <c r="B51" s="61">
        <v>0.0</v>
      </c>
      <c r="C51" s="25"/>
      <c r="D51" s="26">
        <v>0.5</v>
      </c>
      <c r="E51" s="27"/>
      <c r="F51" s="28">
        <f t="shared" si="1"/>
        <v>0.1</v>
      </c>
      <c r="G51" s="5"/>
      <c r="H51" s="50">
        <f t="shared" si="2"/>
        <v>0.5</v>
      </c>
      <c r="I51" s="28">
        <f t="shared" si="5"/>
        <v>0.125</v>
      </c>
      <c r="J51" s="5"/>
      <c r="K51" s="32" t="s">
        <v>36</v>
      </c>
      <c r="L51" s="32" t="s">
        <v>15</v>
      </c>
      <c r="M51" s="32" t="s">
        <v>15</v>
      </c>
      <c r="N51" s="5"/>
      <c r="P51" s="68"/>
      <c r="Q51" s="68"/>
      <c r="R51" s="68"/>
    </row>
    <row r="52" ht="14.25" customHeight="1">
      <c r="A52" s="54" t="s">
        <v>120</v>
      </c>
      <c r="B52" s="41">
        <v>1.0</v>
      </c>
      <c r="C52" s="39">
        <v>1.0</v>
      </c>
      <c r="D52" s="40">
        <v>0.5</v>
      </c>
      <c r="E52" s="41">
        <v>0.5</v>
      </c>
      <c r="F52" s="28">
        <f t="shared" si="1"/>
        <v>0.825</v>
      </c>
      <c r="G52" s="5"/>
      <c r="H52" s="29">
        <f t="shared" si="2"/>
        <v>3</v>
      </c>
      <c r="I52" s="46">
        <f t="shared" si="5"/>
        <v>0.75</v>
      </c>
      <c r="J52" s="5"/>
      <c r="K52" s="44" t="s">
        <v>15</v>
      </c>
      <c r="L52" s="44" t="s">
        <v>29</v>
      </c>
      <c r="M52" s="44" t="s">
        <v>29</v>
      </c>
      <c r="N52" s="5"/>
      <c r="P52" s="68"/>
      <c r="Q52" s="68"/>
      <c r="R52" s="68"/>
    </row>
    <row r="53" ht="14.25" customHeight="1">
      <c r="A53" s="23" t="s">
        <v>121</v>
      </c>
      <c r="B53" s="27">
        <v>1.0</v>
      </c>
      <c r="C53" s="25">
        <v>1.0</v>
      </c>
      <c r="D53" s="26">
        <v>1.0</v>
      </c>
      <c r="E53" s="27">
        <v>1.0</v>
      </c>
      <c r="F53" s="28">
        <f t="shared" si="1"/>
        <v>1</v>
      </c>
      <c r="G53" s="5"/>
      <c r="H53" s="29">
        <f t="shared" si="2"/>
        <v>4</v>
      </c>
      <c r="I53" s="30">
        <f t="shared" si="5"/>
        <v>1</v>
      </c>
      <c r="J53" s="5"/>
      <c r="K53" s="32" t="s">
        <v>16</v>
      </c>
      <c r="L53" s="32" t="s">
        <v>16</v>
      </c>
      <c r="M53" s="32" t="s">
        <v>16</v>
      </c>
      <c r="N53" s="5"/>
      <c r="P53" s="68"/>
      <c r="Q53" s="68"/>
      <c r="R53" s="68"/>
    </row>
    <row r="54" ht="14.25" customHeight="1">
      <c r="A54" s="37" t="s">
        <v>122</v>
      </c>
      <c r="B54" s="49">
        <v>1.0</v>
      </c>
      <c r="C54" s="39">
        <v>1.0</v>
      </c>
      <c r="D54" s="40">
        <v>0.5</v>
      </c>
      <c r="E54" s="41">
        <v>0.25</v>
      </c>
      <c r="F54" s="28">
        <f t="shared" si="1"/>
        <v>0.7875</v>
      </c>
      <c r="G54" s="5"/>
      <c r="H54" s="42">
        <f t="shared" si="2"/>
        <v>2.75</v>
      </c>
      <c r="I54" s="43">
        <v>0.0</v>
      </c>
      <c r="J54" s="5"/>
      <c r="K54" s="44" t="s">
        <v>15</v>
      </c>
      <c r="L54" s="44" t="s">
        <v>15</v>
      </c>
      <c r="M54" s="44" t="s">
        <v>15</v>
      </c>
      <c r="N54" s="5"/>
      <c r="P54" s="68"/>
      <c r="Q54" s="68"/>
      <c r="R54" s="68"/>
    </row>
    <row r="55" ht="14.25" customHeight="1">
      <c r="A55" s="23" t="s">
        <v>123</v>
      </c>
      <c r="B55" s="27">
        <v>0.5</v>
      </c>
      <c r="C55" s="25">
        <v>1.0</v>
      </c>
      <c r="D55" s="26">
        <v>1.0</v>
      </c>
      <c r="E55" s="27">
        <v>1.0</v>
      </c>
      <c r="F55" s="28">
        <f t="shared" si="1"/>
        <v>0.8</v>
      </c>
      <c r="G55" s="5"/>
      <c r="H55" s="50">
        <f t="shared" si="2"/>
        <v>3.5</v>
      </c>
      <c r="I55" s="28">
        <f t="shared" ref="I55:I65" si="6">H55/$I$2</f>
        <v>0.875</v>
      </c>
      <c r="J55" s="5"/>
      <c r="K55" s="32" t="s">
        <v>15</v>
      </c>
      <c r="L55" s="32" t="s">
        <v>15</v>
      </c>
      <c r="M55" s="32" t="s">
        <v>16</v>
      </c>
      <c r="N55" s="5"/>
      <c r="P55" s="68"/>
      <c r="Q55" s="68"/>
      <c r="R55" s="68"/>
    </row>
    <row r="56" ht="14.25" customHeight="1">
      <c r="A56" s="54" t="s">
        <v>124</v>
      </c>
      <c r="B56" s="49">
        <v>0.5</v>
      </c>
      <c r="C56" s="39">
        <v>1.0</v>
      </c>
      <c r="D56" s="40">
        <v>0.75</v>
      </c>
      <c r="E56" s="73">
        <v>0.75</v>
      </c>
      <c r="F56" s="28">
        <f t="shared" si="1"/>
        <v>0.7125</v>
      </c>
      <c r="G56" s="5"/>
      <c r="H56" s="50">
        <f t="shared" si="2"/>
        <v>3</v>
      </c>
      <c r="I56" s="28">
        <f t="shared" si="6"/>
        <v>0.75</v>
      </c>
      <c r="J56" s="5"/>
      <c r="K56" s="44" t="s">
        <v>15</v>
      </c>
      <c r="L56" s="44" t="s">
        <v>15</v>
      </c>
      <c r="M56" s="44" t="s">
        <v>25</v>
      </c>
      <c r="N56" s="5"/>
      <c r="P56" s="68"/>
      <c r="Q56" s="68"/>
      <c r="R56" s="68"/>
    </row>
    <row r="57" ht="14.25" customHeight="1">
      <c r="A57" s="54" t="s">
        <v>125</v>
      </c>
      <c r="B57" s="49">
        <v>0.0</v>
      </c>
      <c r="C57" s="39"/>
      <c r="D57" s="40">
        <v>1.0</v>
      </c>
      <c r="E57" s="41">
        <v>0.5</v>
      </c>
      <c r="F57" s="28">
        <f t="shared" si="1"/>
        <v>0.275</v>
      </c>
      <c r="G57" s="5"/>
      <c r="H57" s="50">
        <f t="shared" si="2"/>
        <v>1.5</v>
      </c>
      <c r="I57" s="28">
        <f t="shared" si="6"/>
        <v>0.375</v>
      </c>
      <c r="J57" s="5"/>
      <c r="K57" s="44" t="s">
        <v>15</v>
      </c>
      <c r="L57" s="44" t="s">
        <v>15</v>
      </c>
      <c r="M57" s="44" t="s">
        <v>16</v>
      </c>
      <c r="N57" s="5"/>
      <c r="P57" s="68"/>
      <c r="Q57" s="68"/>
      <c r="R57" s="68"/>
    </row>
    <row r="58" ht="14.25" customHeight="1">
      <c r="A58" s="52" t="s">
        <v>126</v>
      </c>
      <c r="B58" s="74">
        <v>0.0</v>
      </c>
      <c r="C58" s="25"/>
      <c r="D58" s="26">
        <v>1.0</v>
      </c>
      <c r="E58" s="75">
        <v>1.0</v>
      </c>
      <c r="F58" s="28">
        <f t="shared" si="1"/>
        <v>0.35</v>
      </c>
      <c r="G58" s="5"/>
      <c r="H58" s="50">
        <f t="shared" si="2"/>
        <v>2</v>
      </c>
      <c r="I58" s="28">
        <f t="shared" si="6"/>
        <v>0.5</v>
      </c>
      <c r="J58" s="5"/>
      <c r="K58" s="32" t="s">
        <v>21</v>
      </c>
      <c r="L58" s="32" t="s">
        <v>15</v>
      </c>
      <c r="M58" s="32" t="s">
        <v>15</v>
      </c>
      <c r="N58" s="5"/>
      <c r="P58" s="68"/>
      <c r="Q58" s="68"/>
      <c r="R58" s="68"/>
    </row>
    <row r="59" ht="14.25" customHeight="1">
      <c r="A59" s="54" t="s">
        <v>127</v>
      </c>
      <c r="B59" s="41">
        <v>0.25</v>
      </c>
      <c r="C59" s="62">
        <v>1.0</v>
      </c>
      <c r="D59" s="40">
        <v>0.25</v>
      </c>
      <c r="E59" s="41">
        <v>0.75</v>
      </c>
      <c r="F59" s="28">
        <f t="shared" si="1"/>
        <v>0.5125</v>
      </c>
      <c r="G59" s="5"/>
      <c r="H59" s="29">
        <f t="shared" si="2"/>
        <v>2.25</v>
      </c>
      <c r="I59" s="46">
        <f t="shared" si="6"/>
        <v>0.5625</v>
      </c>
      <c r="J59" s="5"/>
      <c r="K59" s="44" t="s">
        <v>36</v>
      </c>
      <c r="L59" s="44" t="s">
        <v>15</v>
      </c>
      <c r="M59" s="44" t="s">
        <v>15</v>
      </c>
      <c r="N59" s="5"/>
      <c r="P59" s="68"/>
      <c r="Q59" s="68"/>
      <c r="R59" s="68"/>
    </row>
    <row r="60" ht="14.25" customHeight="1">
      <c r="A60" s="23" t="s">
        <v>128</v>
      </c>
      <c r="B60" s="74">
        <v>0.0</v>
      </c>
      <c r="C60" s="25"/>
      <c r="D60" s="26">
        <v>1.0</v>
      </c>
      <c r="E60" s="27">
        <v>1.0</v>
      </c>
      <c r="F60" s="28">
        <f t="shared" si="1"/>
        <v>0.35</v>
      </c>
      <c r="G60" s="5"/>
      <c r="H60" s="29">
        <f t="shared" si="2"/>
        <v>2</v>
      </c>
      <c r="I60" s="30">
        <f t="shared" si="6"/>
        <v>0.5</v>
      </c>
      <c r="J60" s="5"/>
      <c r="K60" s="32" t="s">
        <v>16</v>
      </c>
      <c r="L60" s="32" t="s">
        <v>15</v>
      </c>
      <c r="M60" s="32" t="s">
        <v>15</v>
      </c>
      <c r="N60" s="5"/>
      <c r="P60" s="68"/>
      <c r="Q60" s="68"/>
      <c r="R60" s="68"/>
    </row>
    <row r="61" ht="14.25" customHeight="1">
      <c r="A61" s="54" t="s">
        <v>129</v>
      </c>
      <c r="B61" s="41">
        <v>1.0</v>
      </c>
      <c r="C61" s="62">
        <v>1.0</v>
      </c>
      <c r="D61" s="40">
        <v>0.75</v>
      </c>
      <c r="E61" s="41">
        <v>0.75</v>
      </c>
      <c r="F61" s="28">
        <f t="shared" si="1"/>
        <v>0.9125</v>
      </c>
      <c r="G61" s="5"/>
      <c r="H61" s="42">
        <f t="shared" si="2"/>
        <v>3.5</v>
      </c>
      <c r="I61" s="43">
        <f t="shared" si="6"/>
        <v>0.875</v>
      </c>
      <c r="J61" s="5"/>
      <c r="K61" s="44" t="s">
        <v>15</v>
      </c>
      <c r="L61" s="44" t="s">
        <v>15</v>
      </c>
      <c r="M61" s="44" t="s">
        <v>29</v>
      </c>
      <c r="N61" s="5"/>
      <c r="P61" s="68"/>
      <c r="Q61" s="68"/>
      <c r="R61" s="68"/>
    </row>
    <row r="62" ht="14.25" customHeight="1">
      <c r="A62" s="23" t="s">
        <v>130</v>
      </c>
      <c r="B62" s="74">
        <v>0.5</v>
      </c>
      <c r="C62" s="25">
        <v>1.0</v>
      </c>
      <c r="D62" s="26">
        <v>1.0</v>
      </c>
      <c r="E62" s="76">
        <v>0.75</v>
      </c>
      <c r="F62" s="28">
        <f t="shared" si="1"/>
        <v>0.7625</v>
      </c>
      <c r="G62" s="5"/>
      <c r="H62" s="29">
        <f t="shared" si="2"/>
        <v>3.25</v>
      </c>
      <c r="I62" s="46">
        <f t="shared" si="6"/>
        <v>0.8125</v>
      </c>
      <c r="J62" s="5"/>
      <c r="K62" s="77" t="s">
        <v>15</v>
      </c>
      <c r="L62" s="32" t="s">
        <v>15</v>
      </c>
      <c r="M62" s="32" t="s">
        <v>16</v>
      </c>
      <c r="N62" s="5"/>
      <c r="P62" s="68"/>
      <c r="Q62" s="68"/>
      <c r="R62" s="68"/>
    </row>
    <row r="63" ht="14.25" customHeight="1">
      <c r="A63" s="54" t="s">
        <v>131</v>
      </c>
      <c r="B63" s="41">
        <v>0.75</v>
      </c>
      <c r="C63" s="39">
        <v>1.0</v>
      </c>
      <c r="D63" s="40">
        <v>0.75</v>
      </c>
      <c r="E63" s="73">
        <v>1.0</v>
      </c>
      <c r="F63" s="28">
        <f t="shared" si="1"/>
        <v>0.85</v>
      </c>
      <c r="G63" s="5"/>
      <c r="H63" s="29">
        <f t="shared" si="2"/>
        <v>3.5</v>
      </c>
      <c r="I63" s="46">
        <f t="shared" si="6"/>
        <v>0.875</v>
      </c>
      <c r="J63" s="5"/>
      <c r="K63" s="44" t="s">
        <v>15</v>
      </c>
      <c r="L63" s="44" t="s">
        <v>15</v>
      </c>
      <c r="M63" s="44" t="s">
        <v>25</v>
      </c>
      <c r="N63" s="5"/>
      <c r="P63" s="68"/>
      <c r="Q63" s="68"/>
      <c r="R63" s="68"/>
    </row>
    <row r="64" ht="14.25" customHeight="1">
      <c r="A64" s="23" t="s">
        <v>132</v>
      </c>
      <c r="B64" s="74">
        <v>0.0</v>
      </c>
      <c r="C64" s="25"/>
      <c r="D64" s="26">
        <v>0.25</v>
      </c>
      <c r="E64" s="78"/>
      <c r="F64" s="28">
        <f t="shared" si="1"/>
        <v>0.05</v>
      </c>
      <c r="G64" s="5"/>
      <c r="H64" s="29">
        <f t="shared" si="2"/>
        <v>0.25</v>
      </c>
      <c r="I64" s="46">
        <f t="shared" si="6"/>
        <v>0.0625</v>
      </c>
      <c r="J64" s="5"/>
      <c r="K64" s="44" t="s">
        <v>15</v>
      </c>
      <c r="L64" s="44" t="s">
        <v>15</v>
      </c>
      <c r="M64" s="44" t="s">
        <v>15</v>
      </c>
      <c r="N64" s="5"/>
      <c r="P64" s="68"/>
      <c r="Q64" s="68"/>
      <c r="R64" s="68"/>
    </row>
    <row r="65" ht="14.25" customHeight="1">
      <c r="A65" s="23" t="s">
        <v>133</v>
      </c>
      <c r="B65" s="74">
        <v>0.75</v>
      </c>
      <c r="C65" s="25">
        <v>1.0</v>
      </c>
      <c r="D65" s="26">
        <v>0.5</v>
      </c>
      <c r="E65" s="78">
        <v>0.25</v>
      </c>
      <c r="F65" s="28">
        <f t="shared" si="1"/>
        <v>0.6875</v>
      </c>
      <c r="G65" s="5"/>
      <c r="H65" s="29">
        <f t="shared" si="2"/>
        <v>2.5</v>
      </c>
      <c r="I65" s="46">
        <f t="shared" si="6"/>
        <v>0.625</v>
      </c>
      <c r="J65" s="5"/>
      <c r="K65" s="32" t="s">
        <v>15</v>
      </c>
      <c r="L65" s="32" t="s">
        <v>15</v>
      </c>
      <c r="M65" s="32" t="s">
        <v>15</v>
      </c>
      <c r="N65" s="5"/>
      <c r="P65" s="68"/>
      <c r="Q65" s="68"/>
      <c r="R65" s="68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mergeCells count="13">
    <mergeCell ref="S3:S13"/>
    <mergeCell ref="T3:T9"/>
    <mergeCell ref="T11:T13"/>
    <mergeCell ref="S15:S26"/>
    <mergeCell ref="T15:T20"/>
    <mergeCell ref="T22:T26"/>
    <mergeCell ref="H1:H2"/>
    <mergeCell ref="K1:K2"/>
    <mergeCell ref="L1:L2"/>
    <mergeCell ref="M1:M2"/>
    <mergeCell ref="O1:O2"/>
    <mergeCell ref="P1:R1"/>
    <mergeCell ref="S1:T2"/>
  </mergeCells>
  <conditionalFormatting sqref="F3:F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6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65">
    <cfRule type="colorScale" priority="3">
      <colorScale>
        <cfvo type="percent" val="0.5"/>
        <cfvo type="max"/>
        <color rgb="FFFFC000"/>
        <color theme="9"/>
      </colorScale>
    </cfRule>
  </conditionalFormatting>
  <conditionalFormatting sqref="F3:F65">
    <cfRule type="cellIs" dxfId="0" priority="4" operator="greaterThan">
      <formula>0.5</formula>
    </cfRule>
  </conditionalFormatting>
  <conditionalFormatting sqref="G3">
    <cfRule type="cellIs" dxfId="1" priority="5" operator="greaterThan">
      <formula>0.5</formula>
    </cfRule>
  </conditionalFormatting>
  <conditionalFormatting sqref="G3">
    <cfRule type="cellIs" dxfId="2" priority="6" operator="greaterThan">
      <formula>$F$3&gt;50%</formula>
    </cfRule>
  </conditionalFormatting>
  <conditionalFormatting sqref="G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57"/>
    <col customWidth="1" min="2" max="2" width="9.43"/>
    <col customWidth="1" min="3" max="4" width="10.14"/>
    <col customWidth="1" min="5" max="5" width="11.43"/>
    <col customWidth="1" min="6" max="6" width="11.29"/>
    <col customWidth="1" min="7" max="7" width="11.57"/>
    <col customWidth="1" min="8" max="8" width="10.14"/>
    <col customWidth="1" min="9" max="9" width="16.71"/>
    <col customWidth="1" min="10" max="26" width="8.71"/>
  </cols>
  <sheetData>
    <row r="1" ht="14.25" customHeight="1">
      <c r="A1" s="79" t="s">
        <v>8</v>
      </c>
      <c r="B1" s="79" t="s">
        <v>134</v>
      </c>
      <c r="C1" s="79" t="s">
        <v>135</v>
      </c>
      <c r="D1" s="80" t="s">
        <v>136</v>
      </c>
      <c r="E1" s="80" t="s">
        <v>137</v>
      </c>
      <c r="F1" s="80" t="s">
        <v>138</v>
      </c>
      <c r="G1" s="80" t="s">
        <v>139</v>
      </c>
      <c r="H1" s="81" t="s">
        <v>140</v>
      </c>
      <c r="I1" s="82" t="s">
        <v>2</v>
      </c>
      <c r="J1" s="82" t="s">
        <v>3</v>
      </c>
      <c r="K1" s="82" t="s">
        <v>4</v>
      </c>
    </row>
    <row r="2" ht="14.25" customHeight="1">
      <c r="A2" s="83" t="s">
        <v>14</v>
      </c>
      <c r="B2" s="84" t="s">
        <v>141</v>
      </c>
      <c r="C2" s="84" t="s">
        <v>141</v>
      </c>
      <c r="D2" s="85">
        <v>-10121.0</v>
      </c>
      <c r="E2" s="86">
        <v>-11017.0</v>
      </c>
      <c r="F2" s="87">
        <v>-3564.0</v>
      </c>
      <c r="G2" s="88">
        <v>-20888.0</v>
      </c>
      <c r="H2" s="89">
        <v>174250.0</v>
      </c>
      <c r="I2" s="90" t="s">
        <v>15</v>
      </c>
      <c r="J2" s="91" t="s">
        <v>15</v>
      </c>
      <c r="K2" s="91" t="s">
        <v>16</v>
      </c>
      <c r="M2" s="65" t="s">
        <v>142</v>
      </c>
    </row>
    <row r="3" ht="14.25" customHeight="1">
      <c r="A3" s="92" t="s">
        <v>20</v>
      </c>
      <c r="B3" s="93">
        <v>0.1496</v>
      </c>
      <c r="C3" s="93">
        <v>0.0063</v>
      </c>
      <c r="D3" s="94">
        <v>179463.0</v>
      </c>
      <c r="E3" s="94">
        <v>314120.0</v>
      </c>
      <c r="F3" s="95">
        <v>416937.0</v>
      </c>
      <c r="G3" s="96">
        <v>393312.0</v>
      </c>
      <c r="H3" s="96">
        <v>2687212.0</v>
      </c>
      <c r="I3" s="97" t="s">
        <v>16</v>
      </c>
      <c r="J3" s="97" t="s">
        <v>21</v>
      </c>
      <c r="K3" s="97" t="s">
        <v>16</v>
      </c>
    </row>
    <row r="4" ht="14.25" customHeight="1">
      <c r="A4" s="83" t="s">
        <v>23</v>
      </c>
      <c r="B4" s="98">
        <v>0.1433</v>
      </c>
      <c r="C4" s="98">
        <v>0.2722</v>
      </c>
      <c r="D4" s="99">
        <v>66578.0</v>
      </c>
      <c r="E4" s="99">
        <v>-59161.0</v>
      </c>
      <c r="F4" s="100">
        <v>57239.0</v>
      </c>
      <c r="G4" s="101">
        <v>146979.0</v>
      </c>
      <c r="H4" s="102">
        <v>2224546.0</v>
      </c>
      <c r="I4" s="91" t="s">
        <v>15</v>
      </c>
      <c r="J4" s="91" t="s">
        <v>24</v>
      </c>
      <c r="K4" s="91" t="s">
        <v>24</v>
      </c>
    </row>
    <row r="5" ht="14.25" customHeight="1">
      <c r="A5" s="103" t="s">
        <v>27</v>
      </c>
      <c r="B5" s="93">
        <v>0.1582</v>
      </c>
      <c r="C5" s="93">
        <v>0.1591</v>
      </c>
      <c r="D5" s="95">
        <v>68548.0</v>
      </c>
      <c r="E5" s="94">
        <v>83579.0</v>
      </c>
      <c r="F5" s="95">
        <v>89886.0</v>
      </c>
      <c r="G5" s="104">
        <v>40817.0</v>
      </c>
      <c r="H5" s="96">
        <v>1372923.0</v>
      </c>
      <c r="I5" s="105" t="s">
        <v>15</v>
      </c>
      <c r="J5" s="105" t="s">
        <v>143</v>
      </c>
      <c r="K5" s="105" t="s">
        <v>25</v>
      </c>
    </row>
    <row r="6" ht="14.25" customHeight="1">
      <c r="A6" s="83" t="s">
        <v>31</v>
      </c>
      <c r="B6" s="98">
        <v>0.1337</v>
      </c>
      <c r="C6" s="98">
        <v>0.0592</v>
      </c>
      <c r="D6" s="100">
        <v>17861.0</v>
      </c>
      <c r="E6" s="100">
        <v>-6337.0</v>
      </c>
      <c r="F6" s="100">
        <v>-4106.0</v>
      </c>
      <c r="G6" s="101">
        <v>4778.0</v>
      </c>
      <c r="H6" s="102">
        <v>128606.0</v>
      </c>
      <c r="I6" s="91" t="s">
        <v>15</v>
      </c>
      <c r="J6" s="91" t="s">
        <v>15</v>
      </c>
      <c r="K6" s="91" t="s">
        <v>32</v>
      </c>
    </row>
    <row r="7" ht="14.25" customHeight="1">
      <c r="A7" s="106" t="s">
        <v>35</v>
      </c>
      <c r="B7" s="93">
        <v>0.1643</v>
      </c>
      <c r="C7" s="93">
        <v>0.0016</v>
      </c>
      <c r="D7" s="95">
        <v>2567.0</v>
      </c>
      <c r="E7" s="95">
        <v>3002.0</v>
      </c>
      <c r="F7" s="95">
        <v>-4126.0</v>
      </c>
      <c r="G7" s="96">
        <v>-7769.0</v>
      </c>
      <c r="H7" s="96">
        <v>123391.0</v>
      </c>
      <c r="I7" s="97" t="s">
        <v>15</v>
      </c>
      <c r="J7" s="97" t="s">
        <v>29</v>
      </c>
      <c r="K7" s="97" t="s">
        <v>15</v>
      </c>
    </row>
    <row r="8" ht="14.25" customHeight="1">
      <c r="A8" s="83" t="s">
        <v>38</v>
      </c>
      <c r="B8" s="98">
        <v>0.1233</v>
      </c>
      <c r="C8" s="98">
        <v>0.4334</v>
      </c>
      <c r="D8" s="99">
        <v>221492.0</v>
      </c>
      <c r="E8" s="99">
        <v>210626.0</v>
      </c>
      <c r="F8" s="100">
        <v>169953.0</v>
      </c>
      <c r="G8" s="102">
        <v>-6496.0</v>
      </c>
      <c r="H8" s="102">
        <v>4545326.0</v>
      </c>
      <c r="I8" s="91" t="s">
        <v>15</v>
      </c>
      <c r="J8" s="91" t="s">
        <v>24</v>
      </c>
      <c r="K8" s="91" t="s">
        <v>39</v>
      </c>
    </row>
    <row r="9" ht="14.25" customHeight="1">
      <c r="A9" s="103" t="s">
        <v>41</v>
      </c>
      <c r="B9" s="93">
        <v>0.1427</v>
      </c>
      <c r="C9" s="93">
        <v>0.0077</v>
      </c>
      <c r="D9" s="95">
        <v>102142.0</v>
      </c>
      <c r="E9" s="94">
        <v>83859.0</v>
      </c>
      <c r="F9" s="95">
        <v>133419.0</v>
      </c>
      <c r="G9" s="96">
        <v>129461.0</v>
      </c>
      <c r="H9" s="107">
        <v>774526.0</v>
      </c>
      <c r="I9" s="105" t="s">
        <v>15</v>
      </c>
      <c r="J9" s="105" t="s">
        <v>16</v>
      </c>
      <c r="K9" s="105" t="s">
        <v>42</v>
      </c>
    </row>
    <row r="10" ht="14.25" customHeight="1">
      <c r="A10" s="83" t="s">
        <v>43</v>
      </c>
      <c r="B10" s="98">
        <v>0.1554</v>
      </c>
      <c r="C10" s="98">
        <v>0.2443</v>
      </c>
      <c r="D10" s="100">
        <v>9668195.0</v>
      </c>
      <c r="E10" s="100" t="s">
        <v>144</v>
      </c>
      <c r="F10" s="100">
        <v>6660389.0</v>
      </c>
      <c r="G10" s="102">
        <v>8818233.0</v>
      </c>
      <c r="H10" s="101">
        <v>9.7658284E7</v>
      </c>
      <c r="I10" s="91" t="s">
        <v>16</v>
      </c>
      <c r="J10" s="91" t="s">
        <v>16</v>
      </c>
      <c r="K10" s="91" t="s">
        <v>42</v>
      </c>
    </row>
    <row r="11" ht="14.25" customHeight="1">
      <c r="A11" s="106" t="s">
        <v>47</v>
      </c>
      <c r="B11" s="93">
        <v>0.1207</v>
      </c>
      <c r="C11" s="93">
        <v>0.3206</v>
      </c>
      <c r="D11" s="95">
        <v>16181.0</v>
      </c>
      <c r="E11" s="108">
        <v>10637.0</v>
      </c>
      <c r="F11" s="95">
        <v>62040.0</v>
      </c>
      <c r="G11" s="104">
        <v>45884.0</v>
      </c>
      <c r="H11" s="96">
        <v>326959.0</v>
      </c>
      <c r="I11" s="97" t="s">
        <v>15</v>
      </c>
      <c r="J11" s="97" t="s">
        <v>44</v>
      </c>
      <c r="K11" s="97" t="s">
        <v>15</v>
      </c>
    </row>
    <row r="12" ht="14.25" customHeight="1">
      <c r="A12" s="83" t="s">
        <v>50</v>
      </c>
      <c r="B12" s="98">
        <v>0.1543</v>
      </c>
      <c r="C12" s="98">
        <v>0.252</v>
      </c>
      <c r="D12" s="100">
        <v>2231106.0</v>
      </c>
      <c r="E12" s="109">
        <v>3487261.0</v>
      </c>
      <c r="F12" s="100">
        <v>3831955.0</v>
      </c>
      <c r="G12" s="101">
        <v>4574469.0</v>
      </c>
      <c r="H12" s="102">
        <v>3.4132385E7</v>
      </c>
      <c r="I12" s="91" t="s">
        <v>16</v>
      </c>
      <c r="J12" s="91" t="s">
        <v>16</v>
      </c>
      <c r="K12" s="91" t="s">
        <v>51</v>
      </c>
    </row>
    <row r="13" ht="14.25" customHeight="1">
      <c r="A13" s="106" t="s">
        <v>54</v>
      </c>
      <c r="B13" s="93">
        <v>0.1137</v>
      </c>
      <c r="C13" s="93">
        <v>0.1587</v>
      </c>
      <c r="D13" s="95">
        <v>-401294.0</v>
      </c>
      <c r="E13" s="108">
        <v>-452032.0</v>
      </c>
      <c r="F13" s="108">
        <v>-1820134.0</v>
      </c>
      <c r="G13" s="96">
        <v>-473487.0</v>
      </c>
      <c r="H13" s="96">
        <v>3771559.0</v>
      </c>
      <c r="I13" s="97" t="s">
        <v>36</v>
      </c>
      <c r="J13" s="97" t="s">
        <v>15</v>
      </c>
      <c r="K13" s="97" t="s">
        <v>15</v>
      </c>
    </row>
    <row r="14" ht="14.25" customHeight="1">
      <c r="A14" s="83" t="s">
        <v>55</v>
      </c>
      <c r="B14" s="98">
        <v>0.2165</v>
      </c>
      <c r="C14" s="98">
        <v>0.0034</v>
      </c>
      <c r="D14" s="100">
        <v>4639.0</v>
      </c>
      <c r="E14" s="109">
        <v>11340.0</v>
      </c>
      <c r="F14" s="109">
        <v>15149.0</v>
      </c>
      <c r="G14" s="101">
        <v>20214.0</v>
      </c>
      <c r="H14" s="102">
        <v>182994.0</v>
      </c>
      <c r="I14" s="91"/>
      <c r="J14" s="91" t="s">
        <v>16</v>
      </c>
      <c r="K14" s="91" t="s">
        <v>15</v>
      </c>
    </row>
    <row r="15" ht="14.25" customHeight="1">
      <c r="A15" s="106" t="s">
        <v>59</v>
      </c>
      <c r="B15" s="93">
        <v>0.1419</v>
      </c>
      <c r="C15" s="93">
        <v>0.1588</v>
      </c>
      <c r="D15" s="95">
        <v>527553.0</v>
      </c>
      <c r="E15" s="95">
        <v>680861.0</v>
      </c>
      <c r="F15" s="95">
        <v>634858.0</v>
      </c>
      <c r="G15" s="104">
        <v>458863.0</v>
      </c>
      <c r="H15" s="96">
        <v>4356572.0</v>
      </c>
      <c r="I15" s="97" t="s">
        <v>25</v>
      </c>
      <c r="J15" s="97" t="s">
        <v>25</v>
      </c>
      <c r="K15" s="97" t="s">
        <v>25</v>
      </c>
    </row>
    <row r="16" ht="14.25" customHeight="1">
      <c r="A16" s="83" t="s">
        <v>61</v>
      </c>
      <c r="B16" s="98">
        <v>0.1495</v>
      </c>
      <c r="C16" s="98">
        <v>0.106</v>
      </c>
      <c r="D16" s="110">
        <v>268092.0</v>
      </c>
      <c r="E16" s="110">
        <v>331845.0</v>
      </c>
      <c r="F16" s="100">
        <v>148928.0</v>
      </c>
      <c r="G16" s="101">
        <v>46658.0</v>
      </c>
      <c r="H16" s="102">
        <v>3379972.0</v>
      </c>
      <c r="I16" s="91" t="s">
        <v>25</v>
      </c>
      <c r="J16" s="91" t="s">
        <v>24</v>
      </c>
      <c r="K16" s="91" t="s">
        <v>15</v>
      </c>
    </row>
    <row r="17" ht="14.25" customHeight="1">
      <c r="A17" s="103" t="s">
        <v>64</v>
      </c>
      <c r="B17" s="93">
        <v>0.1471</v>
      </c>
      <c r="C17" s="93">
        <v>0.0244</v>
      </c>
      <c r="D17" s="94">
        <v>17934.0</v>
      </c>
      <c r="E17" s="111">
        <v>23097.0</v>
      </c>
      <c r="F17" s="95">
        <v>-334395.0</v>
      </c>
      <c r="G17" s="104">
        <v>21930.0</v>
      </c>
      <c r="H17" s="107">
        <v>1154233.0</v>
      </c>
      <c r="I17" s="112"/>
      <c r="J17" s="112"/>
      <c r="K17" s="112" t="s">
        <v>42</v>
      </c>
    </row>
    <row r="18" ht="14.25" customHeight="1">
      <c r="A18" s="83" t="s">
        <v>66</v>
      </c>
      <c r="B18" s="98">
        <v>0.1572</v>
      </c>
      <c r="C18" s="98">
        <v>0.1747</v>
      </c>
      <c r="D18" s="109">
        <v>6337804.0</v>
      </c>
      <c r="E18" s="110">
        <v>9968995.0</v>
      </c>
      <c r="F18" s="100">
        <v>1.6987922E7</v>
      </c>
      <c r="G18" s="102">
        <v>1.6849712E7</v>
      </c>
      <c r="H18" s="102">
        <v>1.23865621E8</v>
      </c>
      <c r="I18" s="91" t="s">
        <v>15</v>
      </c>
      <c r="J18" s="91" t="s">
        <v>16</v>
      </c>
      <c r="K18" s="91" t="s">
        <v>16</v>
      </c>
    </row>
    <row r="19" ht="14.25" customHeight="1">
      <c r="A19" s="103" t="s">
        <v>69</v>
      </c>
      <c r="B19" s="93">
        <v>0.1353</v>
      </c>
      <c r="C19" s="93">
        <v>0.1692</v>
      </c>
      <c r="D19" s="95">
        <v>-13929.0</v>
      </c>
      <c r="E19" s="94">
        <v>20902.0</v>
      </c>
      <c r="F19" s="95">
        <v>-21529.0</v>
      </c>
      <c r="G19" s="96">
        <v>-6388.0</v>
      </c>
      <c r="H19" s="96">
        <v>25671.0</v>
      </c>
      <c r="I19" s="112"/>
      <c r="J19" s="112"/>
      <c r="K19" s="112"/>
    </row>
    <row r="20" ht="14.25" customHeight="1">
      <c r="A20" s="83" t="s">
        <v>72</v>
      </c>
      <c r="B20" s="98">
        <v>0.1113</v>
      </c>
      <c r="C20" s="98">
        <v>0.0322</v>
      </c>
      <c r="D20" s="100">
        <v>-3908.0</v>
      </c>
      <c r="E20" s="109">
        <v>-14165.0</v>
      </c>
      <c r="F20" s="100">
        <v>4289.0</v>
      </c>
      <c r="G20" s="102">
        <v>-21460.0</v>
      </c>
      <c r="H20" s="113">
        <v>649922.0</v>
      </c>
      <c r="I20" s="91" t="s">
        <v>48</v>
      </c>
      <c r="J20" s="91" t="s">
        <v>15</v>
      </c>
      <c r="K20" s="91" t="s">
        <v>44</v>
      </c>
    </row>
    <row r="21" ht="14.25" customHeight="1">
      <c r="A21" s="103" t="s">
        <v>73</v>
      </c>
      <c r="B21" s="93">
        <v>0.1793</v>
      </c>
      <c r="C21" s="93">
        <v>2.0E-4</v>
      </c>
      <c r="D21" s="108">
        <v>78491.0</v>
      </c>
      <c r="E21" s="108">
        <v>96675.0</v>
      </c>
      <c r="F21" s="108">
        <v>106236.0</v>
      </c>
      <c r="G21" s="107">
        <v>107855.0</v>
      </c>
      <c r="H21" s="104">
        <v>601992.0</v>
      </c>
      <c r="I21" s="105" t="s">
        <v>15</v>
      </c>
      <c r="J21" s="105" t="s">
        <v>15</v>
      </c>
      <c r="K21" s="105" t="s">
        <v>16</v>
      </c>
    </row>
    <row r="22" ht="14.25" customHeight="1">
      <c r="A22" s="83" t="s">
        <v>145</v>
      </c>
      <c r="B22" s="114" t="s">
        <v>15</v>
      </c>
      <c r="C22" s="114" t="s">
        <v>15</v>
      </c>
      <c r="D22" s="115">
        <v>207089.0</v>
      </c>
      <c r="E22" s="85">
        <v>136401.0</v>
      </c>
      <c r="F22" s="85">
        <v>94362.0</v>
      </c>
      <c r="G22" s="116" t="s">
        <v>15</v>
      </c>
      <c r="H22" s="117" t="s">
        <v>15</v>
      </c>
      <c r="I22" s="91" t="s">
        <v>15</v>
      </c>
      <c r="J22" s="91" t="s">
        <v>15</v>
      </c>
      <c r="K22" s="91" t="s">
        <v>16</v>
      </c>
    </row>
    <row r="23" ht="14.25" customHeight="1">
      <c r="A23" s="103" t="s">
        <v>81</v>
      </c>
      <c r="B23" s="93">
        <v>0.134</v>
      </c>
      <c r="C23" s="93">
        <v>0.0128</v>
      </c>
      <c r="D23" s="95">
        <v>13961.0</v>
      </c>
      <c r="E23" s="95">
        <v>9179.0</v>
      </c>
      <c r="F23" s="118">
        <v>701.0</v>
      </c>
      <c r="G23" s="107">
        <v>125.0</v>
      </c>
      <c r="H23" s="104">
        <v>406962.0</v>
      </c>
      <c r="I23" s="105" t="s">
        <v>16</v>
      </c>
      <c r="J23" s="105" t="s">
        <v>15</v>
      </c>
      <c r="K23" s="105" t="s">
        <v>15</v>
      </c>
    </row>
    <row r="24" ht="14.25" customHeight="1">
      <c r="A24" s="83" t="s">
        <v>85</v>
      </c>
      <c r="B24" s="98">
        <v>0.2577</v>
      </c>
      <c r="C24" s="98">
        <v>0.0021</v>
      </c>
      <c r="D24" s="100">
        <v>-6870.0</v>
      </c>
      <c r="E24" s="110">
        <v>-1091.0</v>
      </c>
      <c r="F24" s="110">
        <v>-4348.0</v>
      </c>
      <c r="G24" s="102">
        <v>-23802.0</v>
      </c>
      <c r="H24" s="102">
        <v>92238.0</v>
      </c>
      <c r="I24" s="119" t="s">
        <v>15</v>
      </c>
      <c r="J24" s="91" t="s">
        <v>25</v>
      </c>
      <c r="K24" s="91" t="s">
        <v>15</v>
      </c>
    </row>
    <row r="25" ht="14.25" customHeight="1">
      <c r="A25" s="103" t="s">
        <v>88</v>
      </c>
      <c r="B25" s="93">
        <v>0.1554</v>
      </c>
      <c r="C25" s="93">
        <v>0.0711</v>
      </c>
      <c r="D25" s="95">
        <v>35125.0</v>
      </c>
      <c r="E25" s="111">
        <v>20794.0</v>
      </c>
      <c r="F25" s="111">
        <v>46375.0</v>
      </c>
      <c r="G25" s="96">
        <v>47740.0</v>
      </c>
      <c r="H25" s="120">
        <v>453501.0</v>
      </c>
      <c r="I25" s="105" t="s">
        <v>15</v>
      </c>
      <c r="J25" s="105" t="s">
        <v>33</v>
      </c>
      <c r="K25" s="105" t="s">
        <v>15</v>
      </c>
    </row>
    <row r="26" ht="14.25" customHeight="1">
      <c r="A26" s="83" t="s">
        <v>90</v>
      </c>
      <c r="B26" s="98">
        <v>0.2282</v>
      </c>
      <c r="C26" s="98">
        <v>0.0811</v>
      </c>
      <c r="D26" s="100">
        <v>8917.0</v>
      </c>
      <c r="E26" s="100">
        <v>54641.0</v>
      </c>
      <c r="F26" s="100">
        <v>-35803.0</v>
      </c>
      <c r="G26" s="101">
        <v>32248.0</v>
      </c>
      <c r="H26" s="102">
        <v>2846931.0</v>
      </c>
      <c r="I26" s="91" t="s">
        <v>15</v>
      </c>
      <c r="J26" s="91" t="s">
        <v>15</v>
      </c>
      <c r="K26" s="91" t="s">
        <v>36</v>
      </c>
    </row>
    <row r="27" ht="14.25" customHeight="1">
      <c r="A27" s="103" t="s">
        <v>91</v>
      </c>
      <c r="B27" s="93">
        <v>0.1513</v>
      </c>
      <c r="C27" s="93">
        <v>0.2004</v>
      </c>
      <c r="D27" s="95">
        <v>1.1041969E7</v>
      </c>
      <c r="E27" s="95">
        <v>1.3940755E7</v>
      </c>
      <c r="F27" s="95">
        <v>1.5415686E7</v>
      </c>
      <c r="G27" s="96">
        <v>1.7061556E7</v>
      </c>
      <c r="H27" s="104">
        <v>1.28584992E8</v>
      </c>
      <c r="I27" s="105" t="s">
        <v>15</v>
      </c>
      <c r="J27" s="105" t="s">
        <v>16</v>
      </c>
      <c r="K27" s="105" t="s">
        <v>16</v>
      </c>
    </row>
    <row r="28" ht="14.25" customHeight="1">
      <c r="A28" s="83" t="s">
        <v>93</v>
      </c>
      <c r="B28" s="98">
        <v>0.1232</v>
      </c>
      <c r="C28" s="98">
        <v>0.2155</v>
      </c>
      <c r="D28" s="121">
        <v>-539.0</v>
      </c>
      <c r="E28" s="110">
        <v>104269.0</v>
      </c>
      <c r="F28" s="109">
        <v>150821.0</v>
      </c>
      <c r="G28" s="102">
        <v>290556.0</v>
      </c>
      <c r="H28" s="102">
        <v>2950645.0</v>
      </c>
      <c r="I28" s="122"/>
      <c r="J28" s="122"/>
      <c r="K28" s="122" t="s">
        <v>52</v>
      </c>
    </row>
    <row r="29" ht="14.25" customHeight="1">
      <c r="A29" s="103" t="s">
        <v>95</v>
      </c>
      <c r="B29" s="93">
        <v>0.162</v>
      </c>
      <c r="C29" s="93">
        <v>0.2312</v>
      </c>
      <c r="D29" s="108">
        <v>79130.0</v>
      </c>
      <c r="E29" s="108">
        <v>86450.0</v>
      </c>
      <c r="F29" s="108">
        <v>105211.0</v>
      </c>
      <c r="G29" s="123">
        <v>168737.0</v>
      </c>
      <c r="H29" s="96">
        <v>2224691.0</v>
      </c>
      <c r="I29" s="105" t="s">
        <v>36</v>
      </c>
      <c r="J29" s="105" t="s">
        <v>15</v>
      </c>
      <c r="K29" s="105" t="s">
        <v>15</v>
      </c>
    </row>
    <row r="30" ht="14.25" customHeight="1">
      <c r="A30" s="83" t="s">
        <v>97</v>
      </c>
      <c r="B30" s="98">
        <v>0.0872</v>
      </c>
      <c r="C30" s="98">
        <v>0.1871</v>
      </c>
      <c r="D30" s="110">
        <v>11999.0</v>
      </c>
      <c r="E30" s="109">
        <v>95905.0</v>
      </c>
      <c r="F30" s="100">
        <v>-16291.0</v>
      </c>
      <c r="G30" s="102">
        <v>-306865.0</v>
      </c>
      <c r="H30" s="101">
        <v>308265.0</v>
      </c>
      <c r="I30" s="91" t="s">
        <v>15</v>
      </c>
      <c r="J30" s="91" t="s">
        <v>21</v>
      </c>
      <c r="K30" s="91" t="s">
        <v>15</v>
      </c>
      <c r="L30" s="124" t="s">
        <v>146</v>
      </c>
    </row>
    <row r="31" ht="14.25" customHeight="1">
      <c r="A31" s="103" t="s">
        <v>147</v>
      </c>
      <c r="B31" s="93">
        <v>0.1393</v>
      </c>
      <c r="C31" s="93">
        <v>0.0281</v>
      </c>
      <c r="D31" s="94">
        <v>15804.0</v>
      </c>
      <c r="E31" s="94">
        <v>15381.0</v>
      </c>
      <c r="F31" s="94">
        <v>-8348.0</v>
      </c>
      <c r="G31" s="96">
        <v>-6401.0</v>
      </c>
      <c r="H31" s="96">
        <v>202408.0</v>
      </c>
      <c r="I31" s="105" t="s">
        <v>15</v>
      </c>
      <c r="J31" s="105" t="s">
        <v>15</v>
      </c>
      <c r="K31" s="105" t="s">
        <v>16</v>
      </c>
    </row>
    <row r="32" ht="14.25" customHeight="1">
      <c r="A32" s="83" t="s">
        <v>99</v>
      </c>
      <c r="B32" s="98">
        <v>0.135</v>
      </c>
      <c r="C32" s="98">
        <v>0.0551</v>
      </c>
      <c r="D32" s="125">
        <v>-141680.0</v>
      </c>
      <c r="E32" s="110">
        <v>-786889.0</v>
      </c>
      <c r="F32" s="100">
        <v>-1193672.0</v>
      </c>
      <c r="G32" s="101">
        <v>-751317.0</v>
      </c>
      <c r="H32" s="102">
        <v>4117479.0</v>
      </c>
      <c r="I32" s="91" t="s">
        <v>48</v>
      </c>
      <c r="J32" s="91" t="s">
        <v>15</v>
      </c>
      <c r="K32" s="91"/>
    </row>
    <row r="33" ht="14.25" customHeight="1">
      <c r="A33" s="103" t="s">
        <v>100</v>
      </c>
      <c r="B33" s="93">
        <v>0.1572</v>
      </c>
      <c r="C33" s="93">
        <v>0.0151</v>
      </c>
      <c r="D33" s="108">
        <v>11687.0</v>
      </c>
      <c r="E33" s="111">
        <v>11921.0</v>
      </c>
      <c r="F33" s="95">
        <v>32787.0</v>
      </c>
      <c r="G33" s="96">
        <v>57058.0</v>
      </c>
      <c r="H33" s="96">
        <v>406126.0</v>
      </c>
      <c r="I33" s="105" t="s">
        <v>15</v>
      </c>
      <c r="J33" s="105" t="s">
        <v>15</v>
      </c>
      <c r="K33" s="105" t="s">
        <v>21</v>
      </c>
    </row>
    <row r="34" ht="14.25" customHeight="1">
      <c r="A34" s="83" t="s">
        <v>101</v>
      </c>
      <c r="B34" s="126"/>
      <c r="C34" s="126"/>
      <c r="D34" s="126"/>
      <c r="E34" s="126"/>
      <c r="F34" s="86"/>
      <c r="G34" s="127"/>
      <c r="H34" s="126"/>
      <c r="I34" s="91" t="s">
        <v>15</v>
      </c>
      <c r="J34" s="91" t="s">
        <v>16</v>
      </c>
      <c r="K34" s="91" t="s">
        <v>16</v>
      </c>
    </row>
    <row r="35" ht="14.25" customHeight="1">
      <c r="A35" s="103" t="s">
        <v>102</v>
      </c>
      <c r="B35" s="93">
        <v>0.1329</v>
      </c>
      <c r="C35" s="93">
        <v>0.0171</v>
      </c>
      <c r="D35" s="111">
        <v>-10521.0</v>
      </c>
      <c r="E35" s="108">
        <v>3646.0</v>
      </c>
      <c r="F35" s="95">
        <v>4037.0</v>
      </c>
      <c r="G35" s="96">
        <v>-3723.0</v>
      </c>
      <c r="H35" s="96">
        <v>150336.0</v>
      </c>
      <c r="I35" s="105" t="s">
        <v>42</v>
      </c>
      <c r="J35" s="105" t="s">
        <v>15</v>
      </c>
      <c r="K35" s="105" t="s">
        <v>15</v>
      </c>
    </row>
    <row r="36" ht="14.25" customHeight="1">
      <c r="A36" s="83" t="s">
        <v>103</v>
      </c>
      <c r="B36" s="98">
        <v>0.1169</v>
      </c>
      <c r="C36" s="98">
        <v>0.169</v>
      </c>
      <c r="D36" s="110">
        <v>-64505.0</v>
      </c>
      <c r="E36" s="100">
        <v>4159.0</v>
      </c>
      <c r="F36" s="100">
        <v>34607.0</v>
      </c>
      <c r="G36" s="102">
        <v>73437.0</v>
      </c>
      <c r="H36" s="101">
        <v>1208799.0</v>
      </c>
      <c r="I36" s="122" t="s">
        <v>15</v>
      </c>
      <c r="J36" s="122" t="s">
        <v>52</v>
      </c>
      <c r="K36" s="122" t="s">
        <v>15</v>
      </c>
    </row>
    <row r="37" ht="14.25" customHeight="1">
      <c r="A37" s="103" t="s">
        <v>104</v>
      </c>
      <c r="B37" s="93">
        <v>0.1639</v>
      </c>
      <c r="C37" s="93">
        <v>0.0074</v>
      </c>
      <c r="D37" s="95">
        <v>20054.0</v>
      </c>
      <c r="E37" s="94">
        <v>19270.0</v>
      </c>
      <c r="F37" s="108">
        <v>45634.0</v>
      </c>
      <c r="G37" s="96">
        <v>53282.0</v>
      </c>
      <c r="H37" s="96">
        <v>155110.0</v>
      </c>
      <c r="I37" s="105" t="s">
        <v>21</v>
      </c>
      <c r="J37" s="105" t="s">
        <v>15</v>
      </c>
      <c r="K37" s="105" t="s">
        <v>15</v>
      </c>
    </row>
    <row r="38" ht="14.25" customHeight="1">
      <c r="A38" s="83" t="s">
        <v>105</v>
      </c>
      <c r="B38" s="98">
        <v>0.1595</v>
      </c>
      <c r="C38" s="98">
        <v>0.1151</v>
      </c>
      <c r="D38" s="109">
        <v>42256.0</v>
      </c>
      <c r="E38" s="100">
        <v>44144.0</v>
      </c>
      <c r="F38" s="100">
        <v>57450.0</v>
      </c>
      <c r="G38" s="102">
        <v>47613.0</v>
      </c>
      <c r="H38" s="102">
        <v>268684.0</v>
      </c>
      <c r="I38" s="91" t="s">
        <v>15</v>
      </c>
      <c r="J38" s="91" t="s">
        <v>15</v>
      </c>
      <c r="K38" s="91" t="s">
        <v>33</v>
      </c>
    </row>
    <row r="39" ht="14.25" customHeight="1">
      <c r="A39" s="103" t="s">
        <v>106</v>
      </c>
      <c r="B39" s="93">
        <v>0.1782</v>
      </c>
      <c r="C39" s="93">
        <v>0.4998</v>
      </c>
      <c r="D39" s="95">
        <v>124323.0</v>
      </c>
      <c r="E39" s="94">
        <v>163551.0</v>
      </c>
      <c r="F39" s="111">
        <v>198348.0</v>
      </c>
      <c r="G39" s="104">
        <v>186219.0</v>
      </c>
      <c r="H39" s="107">
        <v>358829.0</v>
      </c>
      <c r="I39" s="105" t="s">
        <v>15</v>
      </c>
      <c r="J39" s="105" t="s">
        <v>15</v>
      </c>
      <c r="K39" s="105" t="s">
        <v>25</v>
      </c>
    </row>
    <row r="40" ht="14.25" customHeight="1">
      <c r="A40" s="83" t="s">
        <v>107</v>
      </c>
      <c r="B40" s="98">
        <v>0.1848</v>
      </c>
      <c r="C40" s="98">
        <v>0.2611</v>
      </c>
      <c r="D40" s="100">
        <v>1112200.0</v>
      </c>
      <c r="E40" s="100">
        <v>1022305.0</v>
      </c>
      <c r="F40" s="110">
        <v>1064740.0</v>
      </c>
      <c r="G40" s="128">
        <v>1326721.0</v>
      </c>
      <c r="H40" s="102">
        <v>1.6725025E7</v>
      </c>
      <c r="I40" s="91" t="s">
        <v>16</v>
      </c>
      <c r="J40" s="91" t="s">
        <v>16</v>
      </c>
      <c r="K40" s="91" t="s">
        <v>15</v>
      </c>
    </row>
    <row r="41" ht="14.25" customHeight="1">
      <c r="A41" s="103" t="s">
        <v>108</v>
      </c>
      <c r="B41" s="93">
        <v>0.1346</v>
      </c>
      <c r="C41" s="93">
        <v>0.2108</v>
      </c>
      <c r="D41" s="111">
        <v>7760625.0</v>
      </c>
      <c r="E41" s="95">
        <v>8201263.0</v>
      </c>
      <c r="F41" s="108">
        <v>5135666.0</v>
      </c>
      <c r="G41" s="96">
        <v>4556728.0</v>
      </c>
      <c r="H41" s="129">
        <v>6.259324E7</v>
      </c>
      <c r="I41" s="105" t="s">
        <v>16</v>
      </c>
      <c r="J41" s="105" t="s">
        <v>15</v>
      </c>
      <c r="K41" s="105" t="s">
        <v>15</v>
      </c>
    </row>
    <row r="42" ht="14.25" customHeight="1">
      <c r="A42" s="83" t="s">
        <v>109</v>
      </c>
      <c r="B42" s="98">
        <v>0.1242</v>
      </c>
      <c r="C42" s="98">
        <v>0.0212</v>
      </c>
      <c r="D42" s="100">
        <v>6994.0</v>
      </c>
      <c r="E42" s="99">
        <v>7431.0</v>
      </c>
      <c r="F42" s="100">
        <v>1503.0</v>
      </c>
      <c r="G42" s="102">
        <v>-1718.0</v>
      </c>
      <c r="H42" s="102">
        <v>174457.0</v>
      </c>
      <c r="I42" s="122"/>
      <c r="J42" s="122" t="s">
        <v>110</v>
      </c>
      <c r="K42" s="122"/>
    </row>
    <row r="43" ht="14.25" customHeight="1">
      <c r="A43" s="103" t="s">
        <v>111</v>
      </c>
      <c r="B43" s="130">
        <v>0.1431</v>
      </c>
      <c r="C43" s="130">
        <v>0.1415</v>
      </c>
      <c r="D43" s="131">
        <v>69672.0</v>
      </c>
      <c r="E43" s="132">
        <v>103153.0</v>
      </c>
      <c r="F43" s="133">
        <v>179626.0</v>
      </c>
      <c r="G43" s="134">
        <v>223205.0</v>
      </c>
      <c r="H43" s="134">
        <v>5507523.0</v>
      </c>
      <c r="I43" s="105" t="s">
        <v>15</v>
      </c>
      <c r="J43" s="105" t="s">
        <v>15</v>
      </c>
      <c r="K43" s="105" t="s">
        <v>25</v>
      </c>
    </row>
    <row r="44" ht="14.25" customHeight="1">
      <c r="A44" s="83" t="s">
        <v>112</v>
      </c>
      <c r="B44" s="98">
        <v>0.3083</v>
      </c>
      <c r="C44" s="98">
        <v>0.0299</v>
      </c>
      <c r="D44" s="100">
        <v>-3260.0</v>
      </c>
      <c r="E44" s="100">
        <v>14163.0</v>
      </c>
      <c r="F44" s="109">
        <v>61839.0</v>
      </c>
      <c r="G44" s="101">
        <v>30035.0</v>
      </c>
      <c r="H44" s="102">
        <v>252629.0</v>
      </c>
      <c r="I44" s="91" t="s">
        <v>15</v>
      </c>
      <c r="J44" s="91" t="s">
        <v>24</v>
      </c>
      <c r="K44" s="91" t="s">
        <v>15</v>
      </c>
    </row>
    <row r="45" ht="14.25" customHeight="1">
      <c r="A45" s="103" t="s">
        <v>113</v>
      </c>
      <c r="B45" s="93">
        <v>0.1478</v>
      </c>
      <c r="C45" s="93">
        <v>0.1291</v>
      </c>
      <c r="D45" s="108">
        <v>27906.0</v>
      </c>
      <c r="E45" s="95">
        <v>21545.0</v>
      </c>
      <c r="F45" s="95">
        <v>-50023.0</v>
      </c>
      <c r="G45" s="96">
        <v>-16789.0</v>
      </c>
      <c r="H45" s="96">
        <v>312268.0</v>
      </c>
      <c r="I45" s="105" t="s">
        <v>15</v>
      </c>
      <c r="J45" s="105" t="s">
        <v>15</v>
      </c>
      <c r="K45" s="105" t="s">
        <v>36</v>
      </c>
    </row>
    <row r="46" ht="14.25" customHeight="1">
      <c r="A46" s="83" t="s">
        <v>114</v>
      </c>
      <c r="B46" s="98">
        <v>0.1161</v>
      </c>
      <c r="C46" s="98">
        <v>0.0235</v>
      </c>
      <c r="D46" s="135" t="s">
        <v>141</v>
      </c>
      <c r="E46" s="100">
        <v>-9846.0</v>
      </c>
      <c r="F46" s="110">
        <v>-22538.0</v>
      </c>
      <c r="G46" s="102">
        <v>-4040.0</v>
      </c>
      <c r="H46" s="101">
        <v>296636.0</v>
      </c>
      <c r="I46" s="122"/>
      <c r="J46" s="122" t="s">
        <v>115</v>
      </c>
      <c r="K46" s="122"/>
    </row>
    <row r="47" ht="14.25" customHeight="1">
      <c r="A47" s="103" t="s">
        <v>116</v>
      </c>
      <c r="B47" s="93">
        <v>0.1161</v>
      </c>
      <c r="C47" s="93">
        <v>0.0018</v>
      </c>
      <c r="D47" s="108">
        <v>250069.0</v>
      </c>
      <c r="E47" s="108">
        <v>86140.0</v>
      </c>
      <c r="F47" s="108">
        <v>170344.0</v>
      </c>
      <c r="G47" s="96">
        <v>151156.0</v>
      </c>
      <c r="H47" s="96">
        <v>2891146.0</v>
      </c>
      <c r="I47" s="105" t="s">
        <v>16</v>
      </c>
      <c r="J47" s="105" t="s">
        <v>16</v>
      </c>
      <c r="K47" s="105" t="s">
        <v>15</v>
      </c>
    </row>
    <row r="48" ht="14.25" customHeight="1">
      <c r="A48" s="83" t="s">
        <v>117</v>
      </c>
      <c r="B48" s="98">
        <v>0.1465</v>
      </c>
      <c r="C48" s="98">
        <v>0.0807</v>
      </c>
      <c r="D48" s="99">
        <v>611999.0</v>
      </c>
      <c r="E48" s="100">
        <v>762498.0</v>
      </c>
      <c r="F48" s="110">
        <v>758602.0</v>
      </c>
      <c r="G48" s="102">
        <v>611847.0</v>
      </c>
      <c r="H48" s="101">
        <v>9530514.0</v>
      </c>
      <c r="I48" s="91" t="s">
        <v>16</v>
      </c>
      <c r="J48" s="91" t="s">
        <v>25</v>
      </c>
      <c r="K48" s="91" t="s">
        <v>16</v>
      </c>
    </row>
    <row r="49" ht="14.25" customHeight="1">
      <c r="A49" s="103" t="s">
        <v>118</v>
      </c>
      <c r="B49" s="93">
        <v>0.3121</v>
      </c>
      <c r="C49" s="93">
        <v>0.0023</v>
      </c>
      <c r="D49" s="136">
        <v>9.0</v>
      </c>
      <c r="E49" s="95">
        <v>1480.0</v>
      </c>
      <c r="F49" s="111">
        <v>2803.0</v>
      </c>
      <c r="G49" s="96">
        <v>3781.0</v>
      </c>
      <c r="H49" s="96">
        <v>41633.0</v>
      </c>
      <c r="I49" s="105" t="s">
        <v>15</v>
      </c>
      <c r="J49" s="105" t="s">
        <v>15</v>
      </c>
      <c r="K49" s="105" t="s">
        <v>15</v>
      </c>
    </row>
    <row r="50" ht="14.25" customHeight="1">
      <c r="A50" s="83" t="s">
        <v>119</v>
      </c>
      <c r="B50" s="126"/>
      <c r="C50" s="126"/>
      <c r="D50" s="126"/>
      <c r="E50" s="137"/>
      <c r="F50" s="137"/>
      <c r="G50" s="126"/>
      <c r="H50" s="126"/>
      <c r="I50" s="91" t="s">
        <v>36</v>
      </c>
      <c r="J50" s="91" t="s">
        <v>15</v>
      </c>
      <c r="K50" s="91" t="s">
        <v>15</v>
      </c>
    </row>
    <row r="51" ht="14.25" customHeight="1">
      <c r="A51" s="103" t="s">
        <v>120</v>
      </c>
      <c r="B51" s="93">
        <v>0.1864</v>
      </c>
      <c r="C51" s="93">
        <v>0.0395</v>
      </c>
      <c r="D51" s="95">
        <v>4415.0</v>
      </c>
      <c r="E51" s="111">
        <v>25957.0</v>
      </c>
      <c r="F51" s="111">
        <v>30583.0</v>
      </c>
      <c r="G51" s="96">
        <v>22293.0</v>
      </c>
      <c r="H51" s="123">
        <v>589897.0</v>
      </c>
      <c r="I51" s="105" t="s">
        <v>15</v>
      </c>
      <c r="J51" s="105" t="s">
        <v>29</v>
      </c>
      <c r="K51" s="105" t="s">
        <v>29</v>
      </c>
    </row>
    <row r="52" ht="14.25" customHeight="1">
      <c r="A52" s="83" t="s">
        <v>121</v>
      </c>
      <c r="B52" s="98">
        <v>0.1656</v>
      </c>
      <c r="C52" s="98">
        <v>0.093</v>
      </c>
      <c r="D52" s="110">
        <v>7076024.0</v>
      </c>
      <c r="E52" s="100">
        <v>5657772.0</v>
      </c>
      <c r="F52" s="100">
        <v>5506030.0</v>
      </c>
      <c r="G52" s="102">
        <v>4217933.0</v>
      </c>
      <c r="H52" s="102">
        <v>9.3193376E7</v>
      </c>
      <c r="I52" s="91" t="s">
        <v>16</v>
      </c>
      <c r="J52" s="91" t="s">
        <v>16</v>
      </c>
      <c r="K52" s="91" t="s">
        <v>16</v>
      </c>
    </row>
    <row r="53" ht="14.25" customHeight="1">
      <c r="A53" s="103" t="s">
        <v>122</v>
      </c>
      <c r="B53" s="138">
        <v>0.1656</v>
      </c>
      <c r="C53" s="138">
        <v>0.0077</v>
      </c>
      <c r="D53" s="139">
        <v>16643.0</v>
      </c>
      <c r="E53" s="140">
        <v>773.0</v>
      </c>
      <c r="F53" s="141">
        <v>10558.0</v>
      </c>
      <c r="G53" s="134">
        <v>7412.0</v>
      </c>
      <c r="H53" s="134">
        <v>82691.0</v>
      </c>
      <c r="I53" s="105" t="s">
        <v>15</v>
      </c>
      <c r="J53" s="105" t="s">
        <v>15</v>
      </c>
      <c r="K53" s="105" t="s">
        <v>15</v>
      </c>
    </row>
    <row r="54" ht="14.25" customHeight="1">
      <c r="A54" s="83" t="s">
        <v>123</v>
      </c>
      <c r="B54" s="98">
        <v>0.1455</v>
      </c>
      <c r="C54" s="98">
        <v>0.0241</v>
      </c>
      <c r="D54" s="99">
        <v>776256.0</v>
      </c>
      <c r="E54" s="109">
        <v>1071405.0</v>
      </c>
      <c r="F54" s="109">
        <v>1617281.0</v>
      </c>
      <c r="G54" s="102">
        <v>866333.0</v>
      </c>
      <c r="H54" s="102">
        <v>5818628.0</v>
      </c>
      <c r="I54" s="91" t="s">
        <v>15</v>
      </c>
      <c r="J54" s="91" t="s">
        <v>15</v>
      </c>
      <c r="K54" s="91" t="s">
        <v>16</v>
      </c>
    </row>
    <row r="55" ht="14.25" customHeight="1">
      <c r="A55" s="68" t="s">
        <v>124</v>
      </c>
      <c r="B55" s="93">
        <v>0.1353</v>
      </c>
      <c r="C55" s="93">
        <v>8.0E-4</v>
      </c>
      <c r="D55" s="94">
        <v>93617.0</v>
      </c>
      <c r="E55" s="111">
        <v>121696.0</v>
      </c>
      <c r="F55" s="95">
        <v>125609.0</v>
      </c>
      <c r="G55" s="96">
        <v>107677.0</v>
      </c>
      <c r="H55" s="104">
        <v>1683170.0</v>
      </c>
      <c r="I55" s="105" t="s">
        <v>15</v>
      </c>
      <c r="J55" s="105" t="s">
        <v>15</v>
      </c>
      <c r="K55" s="105" t="s">
        <v>25</v>
      </c>
    </row>
    <row r="56" ht="14.25" customHeight="1">
      <c r="A56" s="83" t="s">
        <v>148</v>
      </c>
      <c r="B56" s="98">
        <v>0.2071</v>
      </c>
      <c r="C56" s="98">
        <v>0.0188</v>
      </c>
      <c r="D56" s="142">
        <v>476.0</v>
      </c>
      <c r="E56" s="100">
        <v>4577.0</v>
      </c>
      <c r="F56" s="100">
        <v>5799.0</v>
      </c>
      <c r="G56" s="102">
        <v>3532.0</v>
      </c>
      <c r="H56" s="128">
        <v>16257.0</v>
      </c>
      <c r="I56" s="91" t="s">
        <v>15</v>
      </c>
      <c r="J56" s="91" t="s">
        <v>15</v>
      </c>
      <c r="K56" s="91" t="s">
        <v>15</v>
      </c>
    </row>
    <row r="57" ht="14.25" customHeight="1">
      <c r="A57" s="103" t="s">
        <v>125</v>
      </c>
      <c r="B57" s="143" t="s">
        <v>149</v>
      </c>
      <c r="C57" s="143" t="s">
        <v>149</v>
      </c>
      <c r="D57" s="144">
        <v>-113032.0</v>
      </c>
      <c r="E57" s="95">
        <v>-185806.0</v>
      </c>
      <c r="F57" s="95">
        <v>281925.0</v>
      </c>
      <c r="G57" s="96">
        <v>314152.0</v>
      </c>
      <c r="H57" s="96">
        <v>253434.0</v>
      </c>
      <c r="I57" s="105" t="s">
        <v>15</v>
      </c>
      <c r="J57" s="105" t="s">
        <v>15</v>
      </c>
      <c r="K57" s="105" t="s">
        <v>16</v>
      </c>
    </row>
    <row r="58" ht="14.25" customHeight="1">
      <c r="A58" s="83" t="s">
        <v>150</v>
      </c>
      <c r="B58" s="98">
        <v>0.1534</v>
      </c>
      <c r="C58" s="98">
        <v>0.005</v>
      </c>
      <c r="D58" s="99">
        <v>24527.0</v>
      </c>
      <c r="E58" s="110">
        <v>72767.0</v>
      </c>
      <c r="F58" s="110">
        <v>-49848.0</v>
      </c>
      <c r="G58" s="102">
        <v>-20969.0</v>
      </c>
      <c r="H58" s="102">
        <v>1006261.0</v>
      </c>
      <c r="I58" s="91" t="s">
        <v>15</v>
      </c>
      <c r="J58" s="91" t="s">
        <v>15</v>
      </c>
      <c r="K58" s="91" t="s">
        <v>15</v>
      </c>
    </row>
    <row r="59" ht="14.25" customHeight="1">
      <c r="A59" s="103" t="s">
        <v>151</v>
      </c>
      <c r="B59" s="143" t="s">
        <v>149</v>
      </c>
      <c r="C59" s="143" t="s">
        <v>149</v>
      </c>
      <c r="D59" s="94"/>
      <c r="E59" s="95">
        <v>-373295.0</v>
      </c>
      <c r="F59" s="95">
        <v>-456740.0</v>
      </c>
      <c r="G59" s="96">
        <v>-379722.0</v>
      </c>
      <c r="H59" s="96">
        <v>258093.0</v>
      </c>
      <c r="I59" s="105" t="s">
        <v>15</v>
      </c>
      <c r="J59" s="105" t="s">
        <v>15</v>
      </c>
      <c r="K59" s="105" t="s">
        <v>15</v>
      </c>
    </row>
    <row r="60" ht="14.25" customHeight="1">
      <c r="A60" s="83" t="s">
        <v>126</v>
      </c>
      <c r="B60" s="145" t="s">
        <v>149</v>
      </c>
      <c r="C60" s="145" t="s">
        <v>149</v>
      </c>
      <c r="D60" s="85">
        <v>-135168.0</v>
      </c>
      <c r="E60" s="86">
        <v>-229247.0</v>
      </c>
      <c r="F60" s="86">
        <v>1026119.0</v>
      </c>
      <c r="G60" s="101">
        <v>1701306.0</v>
      </c>
      <c r="H60" s="101">
        <v>1.2158848E7</v>
      </c>
      <c r="I60" s="91" t="s">
        <v>21</v>
      </c>
      <c r="J60" s="91" t="s">
        <v>15</v>
      </c>
      <c r="K60" s="91" t="s">
        <v>15</v>
      </c>
    </row>
    <row r="61" ht="14.25" customHeight="1">
      <c r="A61" s="103" t="s">
        <v>127</v>
      </c>
      <c r="B61" s="93">
        <v>0.1248</v>
      </c>
      <c r="C61" s="93">
        <v>0.0534</v>
      </c>
      <c r="D61" s="111">
        <v>78078.0</v>
      </c>
      <c r="E61" s="111">
        <v>23225.0</v>
      </c>
      <c r="F61" s="94">
        <v>-116630.0</v>
      </c>
      <c r="G61" s="104">
        <v>-107493.0</v>
      </c>
      <c r="H61" s="96">
        <v>1011057.0</v>
      </c>
      <c r="I61" s="105" t="s">
        <v>36</v>
      </c>
      <c r="J61" s="105" t="s">
        <v>15</v>
      </c>
      <c r="K61" s="105" t="s">
        <v>15</v>
      </c>
    </row>
    <row r="62" ht="14.25" customHeight="1">
      <c r="A62" s="83" t="s">
        <v>128</v>
      </c>
      <c r="B62" s="145" t="s">
        <v>149</v>
      </c>
      <c r="C62" s="145" t="s">
        <v>149</v>
      </c>
      <c r="D62" s="85">
        <v>789360.0</v>
      </c>
      <c r="E62" s="86">
        <v>644093.0</v>
      </c>
      <c r="F62" s="100">
        <v>744817.0</v>
      </c>
      <c r="G62" s="101">
        <v>727215.0</v>
      </c>
      <c r="H62" s="102">
        <v>3507661.0</v>
      </c>
      <c r="I62" s="91" t="s">
        <v>16</v>
      </c>
      <c r="J62" s="91" t="s">
        <v>15</v>
      </c>
      <c r="K62" s="91" t="s">
        <v>15</v>
      </c>
    </row>
    <row r="63" ht="14.25" customHeight="1">
      <c r="A63" s="106" t="s">
        <v>129</v>
      </c>
      <c r="B63" s="93">
        <v>0.1874</v>
      </c>
      <c r="C63" s="93">
        <v>0.0934</v>
      </c>
      <c r="D63" s="94">
        <v>27200.0</v>
      </c>
      <c r="E63" s="95">
        <v>28911.0</v>
      </c>
      <c r="F63" s="108">
        <v>48385.0</v>
      </c>
      <c r="G63" s="96">
        <v>46442.0</v>
      </c>
      <c r="H63" s="107">
        <v>834426.0</v>
      </c>
      <c r="I63" s="97" t="s">
        <v>15</v>
      </c>
      <c r="J63" s="97" t="s">
        <v>15</v>
      </c>
      <c r="K63" s="97" t="s">
        <v>29</v>
      </c>
    </row>
    <row r="64" ht="14.25" customHeight="1">
      <c r="A64" s="146" t="s">
        <v>130</v>
      </c>
      <c r="B64" s="98">
        <v>0.1456</v>
      </c>
      <c r="C64" s="98">
        <v>0.0027</v>
      </c>
      <c r="D64" s="147">
        <v>137200.0</v>
      </c>
      <c r="E64" s="148">
        <v>430497.0</v>
      </c>
      <c r="F64" s="148">
        <v>507372.0</v>
      </c>
      <c r="G64" s="102">
        <v>407468.0</v>
      </c>
      <c r="H64" s="102">
        <v>1412398.0</v>
      </c>
      <c r="I64" s="149" t="s">
        <v>15</v>
      </c>
      <c r="J64" s="91" t="s">
        <v>15</v>
      </c>
      <c r="K64" s="91" t="s">
        <v>16</v>
      </c>
    </row>
    <row r="65" ht="14.25" customHeight="1">
      <c r="A65" s="103" t="s">
        <v>152</v>
      </c>
      <c r="B65" s="93">
        <v>0.5317</v>
      </c>
      <c r="C65" s="93">
        <v>0.0036</v>
      </c>
      <c r="D65" s="95">
        <v>5465.0</v>
      </c>
      <c r="E65" s="95">
        <v>4921.0</v>
      </c>
      <c r="F65" s="111">
        <v>7644.0</v>
      </c>
      <c r="G65" s="96">
        <v>2667.0</v>
      </c>
      <c r="H65" s="96">
        <v>29551.0</v>
      </c>
      <c r="I65" s="105" t="s">
        <v>15</v>
      </c>
      <c r="J65" s="105" t="s">
        <v>15</v>
      </c>
      <c r="K65" s="105" t="s">
        <v>15</v>
      </c>
    </row>
    <row r="66" ht="14.25" customHeight="1">
      <c r="A66" s="83" t="s">
        <v>153</v>
      </c>
      <c r="B66" s="150" t="s">
        <v>149</v>
      </c>
      <c r="C66" s="145" t="s">
        <v>149</v>
      </c>
      <c r="D66" s="85">
        <v>4365.0</v>
      </c>
      <c r="E66" s="86">
        <v>2820.0</v>
      </c>
      <c r="F66" s="100">
        <v>17709.0</v>
      </c>
      <c r="G66" s="101">
        <v>-14274.0</v>
      </c>
      <c r="H66" s="102">
        <v>151027.0</v>
      </c>
      <c r="I66" s="122"/>
      <c r="J66" s="122" t="s">
        <v>52</v>
      </c>
      <c r="K66" s="122"/>
    </row>
    <row r="67" ht="14.25" customHeight="1">
      <c r="A67" s="68" t="s">
        <v>131</v>
      </c>
      <c r="B67" s="151">
        <v>0.1546</v>
      </c>
      <c r="C67" s="151">
        <v>0.023</v>
      </c>
      <c r="D67" s="152">
        <v>51456.0</v>
      </c>
      <c r="E67" s="152">
        <v>78749.0</v>
      </c>
      <c r="F67" s="152">
        <v>80185.0</v>
      </c>
      <c r="G67" s="153" t="s">
        <v>15</v>
      </c>
      <c r="H67" s="96">
        <v>8004900.0</v>
      </c>
      <c r="I67" s="105" t="s">
        <v>15</v>
      </c>
      <c r="J67" s="105" t="s">
        <v>15</v>
      </c>
      <c r="K67" s="105" t="s">
        <v>25</v>
      </c>
    </row>
    <row r="68" ht="14.25" customHeight="1">
      <c r="A68" s="83" t="s">
        <v>154</v>
      </c>
      <c r="B68" s="98">
        <v>0.139</v>
      </c>
      <c r="C68" s="98">
        <v>0.0397</v>
      </c>
      <c r="D68" s="154">
        <v>551.0</v>
      </c>
      <c r="E68" s="155">
        <v>-443.0</v>
      </c>
      <c r="F68" s="99">
        <v>14449.0</v>
      </c>
      <c r="G68" s="102">
        <v>14920.0</v>
      </c>
      <c r="H68" s="102">
        <v>16580.0</v>
      </c>
      <c r="I68" s="91" t="s">
        <v>15</v>
      </c>
      <c r="J68" s="91" t="s">
        <v>15</v>
      </c>
      <c r="K68" s="91" t="s">
        <v>15</v>
      </c>
    </row>
    <row r="69" ht="14.25" customHeight="1">
      <c r="A69" s="103" t="s">
        <v>155</v>
      </c>
      <c r="B69" s="93">
        <v>0.1968</v>
      </c>
      <c r="C69" s="93">
        <v>0.0566</v>
      </c>
      <c r="D69" s="111">
        <v>4668.0</v>
      </c>
      <c r="E69" s="95">
        <v>2738.0</v>
      </c>
      <c r="F69" s="95">
        <v>6125.0</v>
      </c>
      <c r="G69" s="96">
        <v>5842.0</v>
      </c>
      <c r="H69" s="107">
        <v>21327.0</v>
      </c>
      <c r="I69" s="105" t="s">
        <v>15</v>
      </c>
      <c r="J69" s="105" t="s">
        <v>15</v>
      </c>
      <c r="K69" s="105" t="s">
        <v>15</v>
      </c>
    </row>
    <row r="70" ht="14.25" customHeight="1">
      <c r="A70" s="83" t="s">
        <v>132</v>
      </c>
      <c r="B70" s="150" t="s">
        <v>149</v>
      </c>
      <c r="C70" s="145" t="s">
        <v>149</v>
      </c>
      <c r="D70" s="156">
        <v>6109.0</v>
      </c>
      <c r="E70" s="156">
        <v>-36808.0</v>
      </c>
      <c r="F70" s="86">
        <v>-1967.0</v>
      </c>
      <c r="G70" s="157">
        <v>39.0</v>
      </c>
      <c r="H70" s="158">
        <v>454.0</v>
      </c>
      <c r="I70" s="91" t="s">
        <v>15</v>
      </c>
      <c r="J70" s="91" t="s">
        <v>15</v>
      </c>
      <c r="K70" s="91" t="s">
        <v>15</v>
      </c>
    </row>
    <row r="71" ht="14.25" customHeight="1">
      <c r="A71" s="103" t="s">
        <v>156</v>
      </c>
      <c r="B71" s="93">
        <v>0.2145</v>
      </c>
      <c r="C71" s="93">
        <v>0.0098</v>
      </c>
      <c r="D71" s="159"/>
      <c r="E71" s="136">
        <v>19.0</v>
      </c>
      <c r="F71" s="136">
        <v>587.0</v>
      </c>
      <c r="G71" s="160">
        <v>470.0</v>
      </c>
      <c r="H71" s="96">
        <v>7526.0</v>
      </c>
      <c r="I71" s="105" t="s">
        <v>15</v>
      </c>
      <c r="J71" s="105" t="s">
        <v>15</v>
      </c>
      <c r="K71" s="105" t="s">
        <v>15</v>
      </c>
    </row>
    <row r="72" ht="14.25" customHeight="1">
      <c r="A72" s="83" t="s">
        <v>133</v>
      </c>
      <c r="B72" s="98">
        <v>0.159</v>
      </c>
      <c r="C72" s="98">
        <v>0.2199</v>
      </c>
      <c r="D72" s="100">
        <v>3485.0</v>
      </c>
      <c r="E72" s="142">
        <v>-240.0</v>
      </c>
      <c r="F72" s="142">
        <v>-201.0</v>
      </c>
      <c r="G72" s="102">
        <v>-5578.0</v>
      </c>
      <c r="H72" s="102">
        <v>112414.0</v>
      </c>
      <c r="I72" s="119" t="s">
        <v>15</v>
      </c>
      <c r="J72" s="91" t="s">
        <v>15</v>
      </c>
      <c r="K72" s="91" t="s">
        <v>15</v>
      </c>
    </row>
    <row r="73" ht="14.25" customHeight="1">
      <c r="G73" s="161"/>
    </row>
    <row r="74" ht="14.25" customHeight="1">
      <c r="G74" s="161"/>
    </row>
    <row r="75" ht="14.25" customHeight="1">
      <c r="G75" s="161"/>
    </row>
    <row r="76" ht="14.25" customHeight="1">
      <c r="G76" s="161"/>
    </row>
    <row r="77" ht="14.25" customHeight="1">
      <c r="G77" s="161"/>
    </row>
    <row r="78" ht="14.25" customHeight="1">
      <c r="G78" s="161"/>
    </row>
    <row r="79" ht="14.25" customHeight="1">
      <c r="G79" s="161"/>
    </row>
    <row r="80" ht="14.25" customHeight="1">
      <c r="G80" s="161"/>
    </row>
    <row r="81" ht="14.25" customHeight="1">
      <c r="G81" s="161"/>
    </row>
    <row r="82" ht="14.25" customHeight="1">
      <c r="G82" s="161"/>
    </row>
    <row r="83" ht="14.25" customHeight="1">
      <c r="G83" s="161"/>
    </row>
    <row r="84" ht="14.25" customHeight="1">
      <c r="G84" s="161"/>
    </row>
    <row r="85" ht="14.25" customHeight="1">
      <c r="G85" s="161"/>
    </row>
    <row r="86" ht="14.25" customHeight="1">
      <c r="G86" s="161"/>
    </row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7.14"/>
    <col customWidth="1" min="3" max="3" width="7.57"/>
    <col customWidth="1" min="4" max="4" width="4.14"/>
    <col customWidth="1" min="5" max="5" width="8.71"/>
    <col customWidth="1" min="6" max="6" width="9.86"/>
    <col customWidth="1" min="7" max="26" width="8.71"/>
  </cols>
  <sheetData>
    <row r="1" ht="14.25" customHeight="1">
      <c r="A1" s="162" t="s">
        <v>8</v>
      </c>
      <c r="B1" s="162" t="s">
        <v>134</v>
      </c>
      <c r="C1" s="162" t="s">
        <v>157</v>
      </c>
      <c r="D1" s="162" t="s">
        <v>158</v>
      </c>
      <c r="F1" s="65" t="s">
        <v>159</v>
      </c>
    </row>
    <row r="2" ht="14.25" customHeight="1">
      <c r="A2" s="163" t="s">
        <v>14</v>
      </c>
      <c r="B2" s="84" t="s">
        <v>141</v>
      </c>
      <c r="C2" s="164" t="s">
        <v>15</v>
      </c>
      <c r="D2" s="24">
        <v>0.0</v>
      </c>
      <c r="F2" s="165">
        <f>QUARTILE(B2:B62,0)</f>
        <v>0.0872</v>
      </c>
      <c r="G2" s="65" t="s">
        <v>160</v>
      </c>
      <c r="H2" s="65">
        <v>0.25</v>
      </c>
    </row>
    <row r="3" ht="14.25" customHeight="1">
      <c r="A3" s="92" t="s">
        <v>20</v>
      </c>
      <c r="B3" s="93">
        <v>0.1496</v>
      </c>
      <c r="C3" s="166" t="str">
        <f t="shared" ref="C3:C21" si="1">VLOOKUP(B3,$F$2:$G$5,2,1)</f>
        <v>3º Quartil</v>
      </c>
      <c r="D3" s="38">
        <v>0.75</v>
      </c>
      <c r="F3" s="165">
        <f>QUARTILE(B2:B62,1)</f>
        <v>0.13415</v>
      </c>
      <c r="G3" s="65" t="s">
        <v>161</v>
      </c>
      <c r="H3" s="65">
        <v>0.5</v>
      </c>
    </row>
    <row r="4" ht="14.25" customHeight="1">
      <c r="A4" s="163" t="s">
        <v>23</v>
      </c>
      <c r="B4" s="98">
        <v>0.1433</v>
      </c>
      <c r="C4" s="167" t="str">
        <f t="shared" si="1"/>
        <v>2º Quartil</v>
      </c>
      <c r="D4" s="27">
        <v>0.5</v>
      </c>
      <c r="F4" s="165">
        <f>QUARTILE(B2:B62,2)</f>
        <v>0.14745</v>
      </c>
      <c r="G4" s="65" t="s">
        <v>162</v>
      </c>
      <c r="H4" s="65">
        <v>0.75</v>
      </c>
    </row>
    <row r="5" ht="14.25" customHeight="1">
      <c r="A5" s="103" t="s">
        <v>27</v>
      </c>
      <c r="B5" s="93">
        <v>0.1582</v>
      </c>
      <c r="C5" s="166" t="str">
        <f t="shared" si="1"/>
        <v>3º Quartil</v>
      </c>
      <c r="D5" s="48">
        <v>0.75</v>
      </c>
      <c r="F5" s="165">
        <f>QUARTILE(B2:B62,3)</f>
        <v>0.163425</v>
      </c>
      <c r="G5" s="65" t="s">
        <v>163</v>
      </c>
      <c r="H5" s="65">
        <v>1.0</v>
      </c>
    </row>
    <row r="6" ht="14.25" customHeight="1">
      <c r="A6" s="163" t="s">
        <v>31</v>
      </c>
      <c r="B6" s="98">
        <v>0.1337</v>
      </c>
      <c r="C6" s="167" t="str">
        <f t="shared" si="1"/>
        <v>1º Quartil</v>
      </c>
      <c r="D6" s="24">
        <v>0.25</v>
      </c>
    </row>
    <row r="7" ht="14.25" customHeight="1">
      <c r="A7" s="106" t="s">
        <v>35</v>
      </c>
      <c r="B7" s="93">
        <v>0.1643</v>
      </c>
      <c r="C7" s="166" t="str">
        <f t="shared" si="1"/>
        <v>4º Quartil</v>
      </c>
      <c r="D7" s="49">
        <v>0.75</v>
      </c>
      <c r="F7" s="65" t="s">
        <v>164</v>
      </c>
      <c r="G7" s="168" t="s">
        <v>165</v>
      </c>
    </row>
    <row r="8" ht="14.25" customHeight="1">
      <c r="A8" s="163" t="s">
        <v>38</v>
      </c>
      <c r="B8" s="98">
        <v>0.1233</v>
      </c>
      <c r="C8" s="167" t="str">
        <f t="shared" si="1"/>
        <v>1º Quartil</v>
      </c>
      <c r="D8" s="27">
        <v>0.25</v>
      </c>
      <c r="F8" s="65" t="s">
        <v>166</v>
      </c>
    </row>
    <row r="9" ht="14.25" customHeight="1">
      <c r="A9" s="103" t="s">
        <v>41</v>
      </c>
      <c r="B9" s="93">
        <v>0.1427</v>
      </c>
      <c r="C9" s="166" t="str">
        <f t="shared" si="1"/>
        <v>2º Quartil</v>
      </c>
      <c r="D9" s="48">
        <v>0.5</v>
      </c>
    </row>
    <row r="10" ht="14.25" customHeight="1">
      <c r="A10" s="163" t="s">
        <v>43</v>
      </c>
      <c r="B10" s="98">
        <v>0.1554</v>
      </c>
      <c r="C10" s="167" t="str">
        <f t="shared" si="1"/>
        <v>3º Quartil</v>
      </c>
      <c r="D10" s="24">
        <v>0.75</v>
      </c>
    </row>
    <row r="11" ht="14.25" customHeight="1">
      <c r="A11" s="106" t="s">
        <v>47</v>
      </c>
      <c r="B11" s="93">
        <v>0.1207</v>
      </c>
      <c r="C11" s="169" t="str">
        <f t="shared" si="1"/>
        <v>1º Quartil</v>
      </c>
      <c r="D11" s="41">
        <v>0.25</v>
      </c>
    </row>
    <row r="12" ht="14.25" customHeight="1">
      <c r="A12" s="163" t="s">
        <v>50</v>
      </c>
      <c r="B12" s="98">
        <v>0.1543</v>
      </c>
      <c r="C12" s="167" t="str">
        <f t="shared" si="1"/>
        <v>3º Quartil</v>
      </c>
      <c r="D12" s="27">
        <v>0.75</v>
      </c>
    </row>
    <row r="13" ht="14.25" customHeight="1">
      <c r="A13" s="106" t="s">
        <v>54</v>
      </c>
      <c r="B13" s="93">
        <v>0.1137</v>
      </c>
      <c r="C13" s="169" t="str">
        <f t="shared" si="1"/>
        <v>1º Quartil</v>
      </c>
      <c r="D13" s="41">
        <v>0.25</v>
      </c>
    </row>
    <row r="14" ht="14.25" customHeight="1">
      <c r="A14" s="163" t="s">
        <v>55</v>
      </c>
      <c r="B14" s="98">
        <v>0.2165</v>
      </c>
      <c r="C14" s="167" t="str">
        <f t="shared" si="1"/>
        <v>4º Quartil</v>
      </c>
      <c r="D14" s="27">
        <v>1.0</v>
      </c>
    </row>
    <row r="15" ht="14.25" customHeight="1">
      <c r="A15" s="106" t="s">
        <v>59</v>
      </c>
      <c r="B15" s="93">
        <v>0.1419</v>
      </c>
      <c r="C15" s="169" t="str">
        <f t="shared" si="1"/>
        <v>2º Quartil</v>
      </c>
      <c r="D15" s="48">
        <v>0.5</v>
      </c>
    </row>
    <row r="16" ht="14.25" customHeight="1">
      <c r="A16" s="163" t="s">
        <v>61</v>
      </c>
      <c r="B16" s="98">
        <v>0.1495</v>
      </c>
      <c r="C16" s="167" t="str">
        <f t="shared" si="1"/>
        <v>3º Quartil</v>
      </c>
      <c r="D16" s="24">
        <v>0.75</v>
      </c>
    </row>
    <row r="17" ht="14.25" customHeight="1">
      <c r="A17" s="103" t="s">
        <v>64</v>
      </c>
      <c r="B17" s="93">
        <v>0.1471</v>
      </c>
      <c r="C17" s="169" t="str">
        <f t="shared" si="1"/>
        <v>2º Quartil</v>
      </c>
      <c r="D17" s="38">
        <v>0.5</v>
      </c>
    </row>
    <row r="18" ht="14.25" customHeight="1">
      <c r="A18" s="163" t="s">
        <v>66</v>
      </c>
      <c r="B18" s="98">
        <v>0.1572</v>
      </c>
      <c r="C18" s="167" t="str">
        <f t="shared" si="1"/>
        <v>3º Quartil</v>
      </c>
      <c r="D18" s="27">
        <v>0.75</v>
      </c>
    </row>
    <row r="19" ht="14.25" customHeight="1">
      <c r="A19" s="103" t="s">
        <v>69</v>
      </c>
      <c r="B19" s="93">
        <v>0.1353</v>
      </c>
      <c r="C19" s="169" t="str">
        <f t="shared" si="1"/>
        <v>2º Quartil</v>
      </c>
      <c r="D19" s="38">
        <v>0.5</v>
      </c>
    </row>
    <row r="20" ht="14.25" customHeight="1">
      <c r="A20" s="163" t="s">
        <v>72</v>
      </c>
      <c r="B20" s="98">
        <v>0.1113</v>
      </c>
      <c r="C20" s="167" t="str">
        <f t="shared" si="1"/>
        <v>1º Quartil</v>
      </c>
      <c r="D20" s="27">
        <v>0.25</v>
      </c>
    </row>
    <row r="21" ht="14.25" customHeight="1">
      <c r="A21" s="103" t="s">
        <v>73</v>
      </c>
      <c r="B21" s="93">
        <v>0.1793</v>
      </c>
      <c r="C21" s="169" t="str">
        <f t="shared" si="1"/>
        <v>4º Quartil</v>
      </c>
      <c r="D21" s="38">
        <v>1.0</v>
      </c>
    </row>
    <row r="22" ht="14.25" customHeight="1">
      <c r="A22" s="163" t="s">
        <v>145</v>
      </c>
      <c r="B22" s="114" t="s">
        <v>15</v>
      </c>
      <c r="C22" s="164" t="s">
        <v>15</v>
      </c>
      <c r="D22" s="61">
        <v>0.0</v>
      </c>
    </row>
    <row r="23" ht="14.25" customHeight="1">
      <c r="A23" s="103" t="s">
        <v>81</v>
      </c>
      <c r="B23" s="93">
        <v>0.134</v>
      </c>
      <c r="C23" s="169" t="str">
        <f t="shared" ref="C23:C33" si="2">VLOOKUP(B23,$F$2:$G$5,2,1)</f>
        <v>1º Quartil</v>
      </c>
      <c r="D23" s="38">
        <v>0.25</v>
      </c>
    </row>
    <row r="24" ht="14.25" customHeight="1">
      <c r="A24" s="163" t="s">
        <v>85</v>
      </c>
      <c r="B24" s="98">
        <v>0.2577</v>
      </c>
      <c r="C24" s="167" t="str">
        <f t="shared" si="2"/>
        <v>4º Quartil</v>
      </c>
      <c r="D24" s="27">
        <v>1.0</v>
      </c>
    </row>
    <row r="25" ht="14.25" customHeight="1">
      <c r="A25" s="103" t="s">
        <v>88</v>
      </c>
      <c r="B25" s="93">
        <v>0.1554</v>
      </c>
      <c r="C25" s="169" t="str">
        <f t="shared" si="2"/>
        <v>3º Quartil</v>
      </c>
      <c r="D25" s="48">
        <v>0.75</v>
      </c>
    </row>
    <row r="26" ht="14.25" customHeight="1">
      <c r="A26" s="163" t="s">
        <v>90</v>
      </c>
      <c r="B26" s="98">
        <v>0.2282</v>
      </c>
      <c r="C26" s="167" t="str">
        <f t="shared" si="2"/>
        <v>4º Quartil</v>
      </c>
      <c r="D26" s="27">
        <v>1.0</v>
      </c>
    </row>
    <row r="27" ht="14.25" customHeight="1">
      <c r="A27" s="103" t="s">
        <v>91</v>
      </c>
      <c r="B27" s="93">
        <v>0.1513</v>
      </c>
      <c r="C27" s="169" t="str">
        <f t="shared" si="2"/>
        <v>3º Quartil</v>
      </c>
      <c r="D27" s="38">
        <v>0.75</v>
      </c>
    </row>
    <row r="28" ht="14.25" customHeight="1">
      <c r="A28" s="163" t="s">
        <v>93</v>
      </c>
      <c r="B28" s="98">
        <v>0.1232</v>
      </c>
      <c r="C28" s="167" t="str">
        <f t="shared" si="2"/>
        <v>1º Quartil</v>
      </c>
      <c r="D28" s="27">
        <v>0.25</v>
      </c>
    </row>
    <row r="29" ht="14.25" customHeight="1">
      <c r="A29" s="103" t="s">
        <v>95</v>
      </c>
      <c r="B29" s="93">
        <v>0.162</v>
      </c>
      <c r="C29" s="166" t="str">
        <f t="shared" si="2"/>
        <v>3º Quartil</v>
      </c>
      <c r="D29" s="48">
        <v>0.75</v>
      </c>
    </row>
    <row r="30" ht="14.25" customHeight="1">
      <c r="A30" s="163" t="s">
        <v>97</v>
      </c>
      <c r="B30" s="98">
        <v>0.0872</v>
      </c>
      <c r="C30" s="167" t="str">
        <f t="shared" si="2"/>
        <v>1º Quartil</v>
      </c>
      <c r="D30" s="24">
        <v>0.25</v>
      </c>
    </row>
    <row r="31" ht="14.25" customHeight="1">
      <c r="A31" s="103" t="s">
        <v>147</v>
      </c>
      <c r="B31" s="93">
        <v>0.1393</v>
      </c>
      <c r="C31" s="166" t="str">
        <f t="shared" si="2"/>
        <v>2º Quartil</v>
      </c>
      <c r="D31" s="67">
        <v>0.5</v>
      </c>
    </row>
    <row r="32" ht="14.25" customHeight="1">
      <c r="A32" s="163" t="s">
        <v>99</v>
      </c>
      <c r="B32" s="98">
        <v>0.135</v>
      </c>
      <c r="C32" s="167" t="str">
        <f t="shared" si="2"/>
        <v>2º Quartil</v>
      </c>
      <c r="D32" s="24">
        <v>0.5</v>
      </c>
    </row>
    <row r="33" ht="14.25" customHeight="1">
      <c r="A33" s="103" t="s">
        <v>100</v>
      </c>
      <c r="B33" s="93">
        <v>0.1572</v>
      </c>
      <c r="C33" s="166" t="str">
        <f t="shared" si="2"/>
        <v>3º Quartil</v>
      </c>
      <c r="D33" s="49">
        <v>0.75</v>
      </c>
    </row>
    <row r="34" ht="14.25" customHeight="1">
      <c r="A34" s="163" t="s">
        <v>101</v>
      </c>
      <c r="B34" s="170" t="s">
        <v>15</v>
      </c>
      <c r="C34" s="164" t="s">
        <v>15</v>
      </c>
      <c r="D34" s="61">
        <v>0.0</v>
      </c>
    </row>
    <row r="35" ht="14.25" customHeight="1">
      <c r="A35" s="103" t="s">
        <v>102</v>
      </c>
      <c r="B35" s="93">
        <v>0.1329</v>
      </c>
      <c r="C35" s="166" t="str">
        <f t="shared" ref="C35:C49" si="3">VLOOKUP(B35,$F$2:$G$5,2,1)</f>
        <v>1º Quartil</v>
      </c>
      <c r="D35" s="41">
        <v>0.25</v>
      </c>
    </row>
    <row r="36" ht="14.25" customHeight="1">
      <c r="A36" s="163" t="s">
        <v>103</v>
      </c>
      <c r="B36" s="98">
        <v>0.1169</v>
      </c>
      <c r="C36" s="167" t="str">
        <f t="shared" si="3"/>
        <v>1º Quartil</v>
      </c>
      <c r="D36" s="27">
        <v>0.25</v>
      </c>
    </row>
    <row r="37" ht="14.25" customHeight="1">
      <c r="A37" s="103" t="s">
        <v>104</v>
      </c>
      <c r="B37" s="93">
        <v>0.1639</v>
      </c>
      <c r="C37" s="166" t="str">
        <f t="shared" si="3"/>
        <v>4º Quartil</v>
      </c>
      <c r="D37" s="41">
        <v>0.75</v>
      </c>
    </row>
    <row r="38" ht="14.25" customHeight="1">
      <c r="A38" s="163" t="s">
        <v>105</v>
      </c>
      <c r="B38" s="98">
        <v>0.1595</v>
      </c>
      <c r="C38" s="167" t="str">
        <f t="shared" si="3"/>
        <v>3º Quartil</v>
      </c>
      <c r="D38" s="27">
        <v>0.75</v>
      </c>
    </row>
    <row r="39" ht="14.25" customHeight="1">
      <c r="A39" s="103" t="s">
        <v>106</v>
      </c>
      <c r="B39" s="93">
        <v>0.1782</v>
      </c>
      <c r="C39" s="166" t="str">
        <f t="shared" si="3"/>
        <v>4º Quartil</v>
      </c>
      <c r="D39" s="49">
        <v>1.0</v>
      </c>
    </row>
    <row r="40" ht="14.25" customHeight="1">
      <c r="A40" s="163" t="s">
        <v>107</v>
      </c>
      <c r="B40" s="98">
        <v>0.1848</v>
      </c>
      <c r="C40" s="167" t="str">
        <f t="shared" si="3"/>
        <v>4º Quartil</v>
      </c>
      <c r="D40" s="27">
        <v>1.0</v>
      </c>
    </row>
    <row r="41" ht="14.25" customHeight="1">
      <c r="A41" s="103" t="s">
        <v>108</v>
      </c>
      <c r="B41" s="93">
        <v>0.1346</v>
      </c>
      <c r="C41" s="166" t="str">
        <f t="shared" si="3"/>
        <v>2º Quartil</v>
      </c>
      <c r="D41" s="38">
        <v>0.25</v>
      </c>
    </row>
    <row r="42" ht="14.25" customHeight="1">
      <c r="A42" s="163" t="s">
        <v>109</v>
      </c>
      <c r="B42" s="98">
        <v>0.1242</v>
      </c>
      <c r="C42" s="167" t="str">
        <f t="shared" si="3"/>
        <v>1º Quartil</v>
      </c>
      <c r="D42" s="24">
        <v>0.25</v>
      </c>
    </row>
    <row r="43" ht="14.25" customHeight="1">
      <c r="A43" s="103" t="s">
        <v>111</v>
      </c>
      <c r="B43" s="130">
        <v>0.1431</v>
      </c>
      <c r="C43" s="169" t="str">
        <f t="shared" si="3"/>
        <v>2º Quartil</v>
      </c>
      <c r="D43" s="71">
        <v>0.5</v>
      </c>
    </row>
    <row r="44" ht="14.25" customHeight="1">
      <c r="A44" s="163" t="s">
        <v>112</v>
      </c>
      <c r="B44" s="98">
        <v>0.3083</v>
      </c>
      <c r="C44" s="167" t="str">
        <f t="shared" si="3"/>
        <v>4º Quartil</v>
      </c>
      <c r="D44" s="27">
        <v>1.0</v>
      </c>
    </row>
    <row r="45" ht="14.25" customHeight="1">
      <c r="A45" s="103" t="s">
        <v>113</v>
      </c>
      <c r="B45" s="93">
        <v>0.1478</v>
      </c>
      <c r="C45" s="169" t="str">
        <f t="shared" si="3"/>
        <v>3º Quartil</v>
      </c>
      <c r="D45" s="49">
        <v>0.5</v>
      </c>
    </row>
    <row r="46" ht="14.25" customHeight="1">
      <c r="A46" s="163" t="s">
        <v>114</v>
      </c>
      <c r="B46" s="98">
        <v>0.1161</v>
      </c>
      <c r="C46" s="167" t="str">
        <f t="shared" si="3"/>
        <v>1º Quartil</v>
      </c>
      <c r="D46" s="27">
        <v>0.25</v>
      </c>
    </row>
    <row r="47" ht="14.25" customHeight="1">
      <c r="A47" s="103" t="s">
        <v>116</v>
      </c>
      <c r="B47" s="93">
        <v>0.1161</v>
      </c>
      <c r="C47" s="169" t="str">
        <f t="shared" si="3"/>
        <v>1º Quartil</v>
      </c>
      <c r="D47" s="41">
        <v>0.25</v>
      </c>
    </row>
    <row r="48" ht="14.25" customHeight="1">
      <c r="A48" s="163" t="s">
        <v>117</v>
      </c>
      <c r="B48" s="98">
        <v>0.1465</v>
      </c>
      <c r="C48" s="167" t="str">
        <f t="shared" si="3"/>
        <v>2º Quartil</v>
      </c>
      <c r="D48" s="27">
        <v>0.5</v>
      </c>
    </row>
    <row r="49" ht="14.25" customHeight="1">
      <c r="A49" s="103" t="s">
        <v>118</v>
      </c>
      <c r="B49" s="93">
        <v>0.3121</v>
      </c>
      <c r="C49" s="169" t="str">
        <f t="shared" si="3"/>
        <v>4º Quartil</v>
      </c>
      <c r="D49" s="41">
        <v>1.0</v>
      </c>
    </row>
    <row r="50" ht="14.25" customHeight="1">
      <c r="A50" s="163" t="s">
        <v>119</v>
      </c>
      <c r="B50" s="171" t="s">
        <v>15</v>
      </c>
      <c r="C50" s="172" t="s">
        <v>15</v>
      </c>
      <c r="D50" s="61">
        <v>0.0</v>
      </c>
    </row>
    <row r="51" ht="14.25" customHeight="1">
      <c r="A51" s="103" t="s">
        <v>120</v>
      </c>
      <c r="B51" s="93">
        <v>0.1864</v>
      </c>
      <c r="C51" s="169" t="str">
        <f t="shared" ref="C51:C55" si="4">VLOOKUP(B51,$F$2:$G$5,2,1)</f>
        <v>4º Quartil</v>
      </c>
      <c r="D51" s="41">
        <v>1.0</v>
      </c>
    </row>
    <row r="52" ht="14.25" customHeight="1">
      <c r="A52" s="163" t="s">
        <v>121</v>
      </c>
      <c r="B52" s="98">
        <v>0.1656</v>
      </c>
      <c r="C52" s="167" t="str">
        <f t="shared" si="4"/>
        <v>4º Quartil</v>
      </c>
      <c r="D52" s="27">
        <v>1.0</v>
      </c>
    </row>
    <row r="53" ht="14.25" customHeight="1">
      <c r="A53" s="103" t="s">
        <v>122</v>
      </c>
      <c r="B53" s="138">
        <v>0.1656</v>
      </c>
      <c r="C53" s="169" t="str">
        <f t="shared" si="4"/>
        <v>4º Quartil</v>
      </c>
      <c r="D53" s="49">
        <v>1.0</v>
      </c>
    </row>
    <row r="54" ht="14.25" customHeight="1">
      <c r="A54" s="163" t="s">
        <v>123</v>
      </c>
      <c r="B54" s="98">
        <v>0.1455</v>
      </c>
      <c r="C54" s="167" t="str">
        <f t="shared" si="4"/>
        <v>2º Quartil</v>
      </c>
      <c r="D54" s="27">
        <v>0.5</v>
      </c>
    </row>
    <row r="55" ht="14.25" customHeight="1">
      <c r="A55" s="68" t="s">
        <v>124</v>
      </c>
      <c r="B55" s="93">
        <v>0.1353</v>
      </c>
      <c r="C55" s="173" t="str">
        <f t="shared" si="4"/>
        <v>2º Quartil</v>
      </c>
      <c r="D55" s="49">
        <v>0.5</v>
      </c>
    </row>
    <row r="56" ht="14.25" customHeight="1">
      <c r="A56" s="103" t="s">
        <v>125</v>
      </c>
      <c r="B56" s="143" t="s">
        <v>149</v>
      </c>
      <c r="C56" s="174" t="s">
        <v>15</v>
      </c>
      <c r="D56" s="49">
        <v>0.0</v>
      </c>
    </row>
    <row r="57" ht="14.25" customHeight="1">
      <c r="A57" s="175" t="s">
        <v>126</v>
      </c>
      <c r="B57" s="145" t="s">
        <v>149</v>
      </c>
      <c r="C57" s="176" t="s">
        <v>15</v>
      </c>
      <c r="D57" s="74">
        <v>0.0</v>
      </c>
    </row>
    <row r="58" ht="14.25" customHeight="1">
      <c r="A58" s="103" t="s">
        <v>127</v>
      </c>
      <c r="B58" s="93">
        <v>0.1248</v>
      </c>
      <c r="C58" s="169" t="str">
        <f>VLOOKUP(B58,$F$2:$G$5,2,1)</f>
        <v>1º Quartil</v>
      </c>
      <c r="D58" s="41">
        <v>0.25</v>
      </c>
    </row>
    <row r="59" ht="14.25" customHeight="1">
      <c r="A59" s="175" t="s">
        <v>128</v>
      </c>
      <c r="B59" s="145" t="s">
        <v>149</v>
      </c>
      <c r="C59" s="176" t="s">
        <v>15</v>
      </c>
      <c r="D59" s="74">
        <v>0.0</v>
      </c>
    </row>
    <row r="60" ht="14.25" customHeight="1">
      <c r="A60" s="106" t="s">
        <v>129</v>
      </c>
      <c r="B60" s="93">
        <v>0.1874</v>
      </c>
      <c r="C60" s="169" t="str">
        <f t="shared" ref="C60:C62" si="5">VLOOKUP(B60,$F$2:$G$5,2,1)</f>
        <v>4º Quartil</v>
      </c>
      <c r="D60" s="41">
        <v>1.0</v>
      </c>
    </row>
    <row r="61" ht="14.25" customHeight="1">
      <c r="A61" s="177" t="s">
        <v>130</v>
      </c>
      <c r="B61" s="98">
        <v>0.1456</v>
      </c>
      <c r="C61" s="178" t="str">
        <f t="shared" si="5"/>
        <v>2º Quartil</v>
      </c>
      <c r="D61" s="74">
        <v>0.5</v>
      </c>
    </row>
    <row r="62" ht="14.25" customHeight="1">
      <c r="A62" s="68" t="s">
        <v>131</v>
      </c>
      <c r="B62" s="151">
        <v>0.1546</v>
      </c>
      <c r="C62" s="166" t="str">
        <f t="shared" si="5"/>
        <v>3º Quartil</v>
      </c>
      <c r="D62" s="41">
        <v>0.75</v>
      </c>
    </row>
    <row r="63" ht="14.25" customHeight="1">
      <c r="A63" s="175" t="s">
        <v>132</v>
      </c>
      <c r="B63" s="179" t="s">
        <v>149</v>
      </c>
      <c r="C63" s="176" t="s">
        <v>15</v>
      </c>
      <c r="D63" s="74">
        <v>0.0</v>
      </c>
    </row>
    <row r="64" ht="14.25" customHeight="1">
      <c r="A64" s="180" t="s">
        <v>133</v>
      </c>
      <c r="B64" s="181">
        <v>0.159</v>
      </c>
      <c r="C64" s="178" t="str">
        <f>VLOOKUP(B64,$F$2:$G$5,2,1)</f>
        <v>3º Quartil</v>
      </c>
      <c r="D64" s="74">
        <v>0.75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autoFilter ref="$A$2:$A$62"/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8.71"/>
    <col customWidth="1" min="3" max="3" width="9.0"/>
    <col customWidth="1" min="4" max="9" width="8.71"/>
    <col customWidth="1" min="10" max="10" width="1.43"/>
    <col customWidth="1" min="11" max="26" width="8.71"/>
  </cols>
  <sheetData>
    <row r="1" ht="14.25" customHeight="1">
      <c r="A1" s="83" t="s">
        <v>8</v>
      </c>
      <c r="B1" s="83" t="s">
        <v>135</v>
      </c>
      <c r="C1" s="83" t="s">
        <v>157</v>
      </c>
      <c r="D1" s="83" t="s">
        <v>158</v>
      </c>
      <c r="F1" s="65" t="s">
        <v>159</v>
      </c>
    </row>
    <row r="2" ht="14.25" customHeight="1">
      <c r="A2" s="83" t="s">
        <v>14</v>
      </c>
      <c r="B2" s="84" t="s">
        <v>141</v>
      </c>
      <c r="C2" s="182" t="s">
        <v>161</v>
      </c>
      <c r="D2" s="25">
        <v>1.0</v>
      </c>
      <c r="F2" s="165">
        <f>QUARTILE(B2:B64,0)</f>
        <v>0.0002</v>
      </c>
      <c r="G2" s="65" t="s">
        <v>160</v>
      </c>
      <c r="H2" s="65">
        <v>1.0</v>
      </c>
      <c r="K2" s="65" t="s">
        <v>167</v>
      </c>
    </row>
    <row r="3" ht="14.25" customHeight="1">
      <c r="A3" s="103" t="s">
        <v>20</v>
      </c>
      <c r="B3" s="93">
        <v>0.0063</v>
      </c>
      <c r="C3" s="183" t="s">
        <v>160</v>
      </c>
      <c r="D3" s="39">
        <v>1.0</v>
      </c>
      <c r="F3" s="165">
        <f>QUARTILE(B2:B64,1)</f>
        <v>0.0161</v>
      </c>
      <c r="G3" s="65" t="s">
        <v>161</v>
      </c>
      <c r="H3" s="65">
        <v>0.75</v>
      </c>
      <c r="K3" s="65" t="s">
        <v>168</v>
      </c>
    </row>
    <row r="4" ht="14.25" customHeight="1">
      <c r="A4" s="83" t="s">
        <v>23</v>
      </c>
      <c r="B4" s="98">
        <v>0.2722</v>
      </c>
      <c r="C4" s="182" t="s">
        <v>163</v>
      </c>
      <c r="D4" s="25">
        <v>1.0</v>
      </c>
      <c r="F4" s="165">
        <f>QUARTILE(B2:B64,2)</f>
        <v>0.0711</v>
      </c>
      <c r="G4" s="65" t="s">
        <v>162</v>
      </c>
      <c r="H4" s="65">
        <v>0.5</v>
      </c>
    </row>
    <row r="5" ht="14.25" customHeight="1">
      <c r="A5" s="103" t="s">
        <v>27</v>
      </c>
      <c r="B5" s="93">
        <v>0.1591</v>
      </c>
      <c r="C5" s="183" t="s">
        <v>162</v>
      </c>
      <c r="D5" s="39">
        <v>1.0</v>
      </c>
      <c r="F5" s="165">
        <f>QUARTILE(B2:B64,3)</f>
        <v>0.17195</v>
      </c>
      <c r="G5" s="65" t="s">
        <v>163</v>
      </c>
      <c r="H5" s="65">
        <v>0.25</v>
      </c>
      <c r="K5" s="65" t="s">
        <v>169</v>
      </c>
      <c r="L5" s="65" t="s">
        <v>170</v>
      </c>
    </row>
    <row r="6" ht="14.25" customHeight="1">
      <c r="A6" s="83" t="s">
        <v>31</v>
      </c>
      <c r="B6" s="98">
        <v>0.0592</v>
      </c>
      <c r="C6" s="182" t="s">
        <v>162</v>
      </c>
      <c r="D6" s="25">
        <v>1.0</v>
      </c>
      <c r="K6" s="65" t="s">
        <v>171</v>
      </c>
      <c r="L6" s="65" t="s">
        <v>172</v>
      </c>
    </row>
    <row r="7" ht="14.25" customHeight="1">
      <c r="A7" s="103" t="s">
        <v>35</v>
      </c>
      <c r="B7" s="93">
        <v>0.0016</v>
      </c>
      <c r="C7" s="183" t="s">
        <v>160</v>
      </c>
      <c r="D7" s="39">
        <v>1.0</v>
      </c>
      <c r="F7" s="184" t="s">
        <v>173</v>
      </c>
      <c r="K7" s="65" t="s">
        <v>174</v>
      </c>
      <c r="L7" s="65" t="s">
        <v>175</v>
      </c>
    </row>
    <row r="8" ht="14.25" customHeight="1">
      <c r="A8" s="83" t="s">
        <v>38</v>
      </c>
      <c r="B8" s="98">
        <v>0.4334</v>
      </c>
      <c r="C8" s="182" t="s">
        <v>163</v>
      </c>
      <c r="D8" s="25">
        <v>1.0</v>
      </c>
      <c r="F8" s="65" t="s">
        <v>166</v>
      </c>
    </row>
    <row r="9" ht="14.25" customHeight="1">
      <c r="A9" s="103" t="s">
        <v>41</v>
      </c>
      <c r="B9" s="93">
        <v>0.0077</v>
      </c>
      <c r="C9" s="183" t="s">
        <v>160</v>
      </c>
      <c r="D9" s="39">
        <v>1.0</v>
      </c>
      <c r="K9" s="65" t="s">
        <v>176</v>
      </c>
    </row>
    <row r="10" ht="14.25" customHeight="1">
      <c r="A10" s="83" t="s">
        <v>43</v>
      </c>
      <c r="B10" s="98">
        <v>0.2443</v>
      </c>
      <c r="C10" s="182" t="s">
        <v>163</v>
      </c>
      <c r="D10" s="25">
        <v>1.0</v>
      </c>
    </row>
    <row r="11" ht="14.25" customHeight="1">
      <c r="A11" s="103" t="s">
        <v>47</v>
      </c>
      <c r="B11" s="93">
        <v>0.3206</v>
      </c>
      <c r="C11" s="183" t="s">
        <v>163</v>
      </c>
      <c r="D11" s="39">
        <v>1.0</v>
      </c>
    </row>
    <row r="12" ht="14.25" customHeight="1">
      <c r="A12" s="83" t="s">
        <v>50</v>
      </c>
      <c r="B12" s="98">
        <v>0.252</v>
      </c>
      <c r="C12" s="182" t="s">
        <v>163</v>
      </c>
      <c r="D12" s="25">
        <v>1.0</v>
      </c>
    </row>
    <row r="13" ht="14.25" customHeight="1">
      <c r="A13" s="103" t="s">
        <v>54</v>
      </c>
      <c r="B13" s="93">
        <v>0.1587</v>
      </c>
      <c r="C13" s="183" t="s">
        <v>162</v>
      </c>
      <c r="D13" s="39">
        <v>1.0</v>
      </c>
    </row>
    <row r="14" ht="14.25" customHeight="1">
      <c r="A14" s="83" t="s">
        <v>55</v>
      </c>
      <c r="B14" s="98">
        <v>0.0034</v>
      </c>
      <c r="C14" s="182" t="s">
        <v>160</v>
      </c>
      <c r="D14" s="25">
        <v>1.0</v>
      </c>
      <c r="K14" s="165"/>
    </row>
    <row r="15" ht="14.25" customHeight="1">
      <c r="A15" s="103" t="s">
        <v>59</v>
      </c>
      <c r="B15" s="93">
        <v>0.1588</v>
      </c>
      <c r="C15" s="183" t="s">
        <v>162</v>
      </c>
      <c r="D15" s="39">
        <v>1.0</v>
      </c>
    </row>
    <row r="16" ht="14.25" customHeight="1">
      <c r="A16" s="83" t="s">
        <v>61</v>
      </c>
      <c r="B16" s="98">
        <v>0.106</v>
      </c>
      <c r="C16" s="182" t="s">
        <v>162</v>
      </c>
      <c r="D16" s="25">
        <v>1.0</v>
      </c>
    </row>
    <row r="17" ht="14.25" customHeight="1">
      <c r="A17" s="103" t="s">
        <v>64</v>
      </c>
      <c r="B17" s="93">
        <v>0.0244</v>
      </c>
      <c r="C17" s="183" t="s">
        <v>161</v>
      </c>
      <c r="D17" s="39">
        <v>1.0</v>
      </c>
    </row>
    <row r="18" ht="14.25" customHeight="1">
      <c r="A18" s="83" t="s">
        <v>66</v>
      </c>
      <c r="B18" s="98">
        <v>0.1747</v>
      </c>
      <c r="C18" s="182" t="s">
        <v>163</v>
      </c>
      <c r="D18" s="25">
        <v>1.0</v>
      </c>
    </row>
    <row r="19" ht="14.25" customHeight="1">
      <c r="A19" s="103" t="s">
        <v>69</v>
      </c>
      <c r="B19" s="93">
        <v>0.1692</v>
      </c>
      <c r="C19" s="183" t="s">
        <v>163</v>
      </c>
      <c r="D19" s="39">
        <v>1.0</v>
      </c>
    </row>
    <row r="20" ht="14.25" customHeight="1">
      <c r="A20" s="83" t="s">
        <v>72</v>
      </c>
      <c r="B20" s="98">
        <v>0.0322</v>
      </c>
      <c r="C20" s="182" t="s">
        <v>161</v>
      </c>
      <c r="D20" s="25">
        <v>1.0</v>
      </c>
    </row>
    <row r="21" ht="14.25" customHeight="1">
      <c r="A21" s="103" t="s">
        <v>73</v>
      </c>
      <c r="B21" s="93">
        <v>2.0E-4</v>
      </c>
      <c r="C21" s="183" t="s">
        <v>160</v>
      </c>
      <c r="D21" s="39">
        <v>1.0</v>
      </c>
    </row>
    <row r="22" ht="14.25" customHeight="1">
      <c r="A22" s="83" t="s">
        <v>145</v>
      </c>
      <c r="B22" s="114" t="s">
        <v>15</v>
      </c>
      <c r="C22" s="182" t="s">
        <v>161</v>
      </c>
      <c r="D22" s="25">
        <v>1.0</v>
      </c>
    </row>
    <row r="23" ht="14.25" customHeight="1">
      <c r="A23" s="106" t="s">
        <v>81</v>
      </c>
      <c r="B23" s="185">
        <v>0.0128</v>
      </c>
      <c r="C23" s="186" t="s">
        <v>161</v>
      </c>
      <c r="D23" s="62">
        <v>1.0</v>
      </c>
    </row>
    <row r="24" ht="14.25" customHeight="1">
      <c r="A24" s="83" t="s">
        <v>85</v>
      </c>
      <c r="B24" s="98">
        <v>0.0021</v>
      </c>
      <c r="C24" s="182" t="s">
        <v>160</v>
      </c>
      <c r="D24" s="25">
        <v>1.0</v>
      </c>
    </row>
    <row r="25" ht="14.25" customHeight="1">
      <c r="A25" s="103" t="s">
        <v>88</v>
      </c>
      <c r="B25" s="93">
        <v>0.0711</v>
      </c>
      <c r="C25" s="183" t="s">
        <v>162</v>
      </c>
      <c r="D25" s="39">
        <v>1.0</v>
      </c>
    </row>
    <row r="26" ht="14.25" customHeight="1">
      <c r="A26" s="83" t="s">
        <v>90</v>
      </c>
      <c r="B26" s="98">
        <v>0.0811</v>
      </c>
      <c r="C26" s="182" t="s">
        <v>162</v>
      </c>
      <c r="D26" s="25">
        <v>1.0</v>
      </c>
    </row>
    <row r="27" ht="14.25" customHeight="1">
      <c r="A27" s="103" t="s">
        <v>91</v>
      </c>
      <c r="B27" s="93">
        <v>0.2004</v>
      </c>
      <c r="C27" s="183" t="s">
        <v>163</v>
      </c>
      <c r="D27" s="39">
        <v>1.0</v>
      </c>
    </row>
    <row r="28" ht="14.25" customHeight="1">
      <c r="A28" s="83" t="s">
        <v>93</v>
      </c>
      <c r="B28" s="98">
        <v>0.2155</v>
      </c>
      <c r="C28" s="182" t="s">
        <v>163</v>
      </c>
      <c r="D28" s="25">
        <v>1.0</v>
      </c>
    </row>
    <row r="29" ht="14.25" customHeight="1">
      <c r="A29" s="103" t="s">
        <v>95</v>
      </c>
      <c r="B29" s="93">
        <v>0.2312</v>
      </c>
      <c r="C29" s="183" t="s">
        <v>163</v>
      </c>
      <c r="D29" s="39">
        <v>1.0</v>
      </c>
    </row>
    <row r="30" ht="14.25" customHeight="1">
      <c r="A30" s="83" t="s">
        <v>97</v>
      </c>
      <c r="B30" s="98">
        <v>0.1871</v>
      </c>
      <c r="C30" s="182"/>
      <c r="D30" s="25"/>
    </row>
    <row r="31" ht="14.25" customHeight="1">
      <c r="A31" s="103" t="s">
        <v>98</v>
      </c>
      <c r="B31" s="93">
        <v>0.0281</v>
      </c>
      <c r="C31" s="183" t="s">
        <v>161</v>
      </c>
      <c r="D31" s="39">
        <v>1.0</v>
      </c>
    </row>
    <row r="32" ht="14.25" customHeight="1">
      <c r="A32" s="83" t="s">
        <v>99</v>
      </c>
      <c r="B32" s="98">
        <v>0.0551</v>
      </c>
      <c r="C32" s="182" t="s">
        <v>162</v>
      </c>
      <c r="D32" s="25">
        <v>1.0</v>
      </c>
    </row>
    <row r="33" ht="14.25" customHeight="1">
      <c r="A33" s="103" t="s">
        <v>100</v>
      </c>
      <c r="B33" s="93">
        <v>0.0151</v>
      </c>
      <c r="C33" s="183" t="s">
        <v>161</v>
      </c>
      <c r="D33" s="39">
        <v>1.0</v>
      </c>
    </row>
    <row r="34" ht="14.25" customHeight="1">
      <c r="A34" s="83" t="s">
        <v>101</v>
      </c>
      <c r="B34" s="126"/>
      <c r="C34" s="182"/>
      <c r="D34" s="25"/>
    </row>
    <row r="35" ht="14.25" customHeight="1">
      <c r="A35" s="103" t="s">
        <v>102</v>
      </c>
      <c r="B35" s="93">
        <v>0.0171</v>
      </c>
      <c r="C35" s="183" t="s">
        <v>161</v>
      </c>
      <c r="D35" s="39">
        <v>1.0</v>
      </c>
    </row>
    <row r="36" ht="14.25" customHeight="1">
      <c r="A36" s="83" t="s">
        <v>103</v>
      </c>
      <c r="B36" s="98">
        <v>0.169</v>
      </c>
      <c r="C36" s="182" t="s">
        <v>162</v>
      </c>
      <c r="D36" s="25">
        <v>1.0</v>
      </c>
    </row>
    <row r="37" ht="14.25" customHeight="1">
      <c r="A37" s="103" t="s">
        <v>104</v>
      </c>
      <c r="B37" s="93">
        <v>0.0074</v>
      </c>
      <c r="C37" s="183" t="s">
        <v>160</v>
      </c>
      <c r="D37" s="39">
        <v>1.0</v>
      </c>
    </row>
    <row r="38" ht="14.25" customHeight="1">
      <c r="A38" s="83" t="s">
        <v>105</v>
      </c>
      <c r="B38" s="98">
        <v>0.1151</v>
      </c>
      <c r="C38" s="182" t="s">
        <v>162</v>
      </c>
      <c r="D38" s="25">
        <v>1.0</v>
      </c>
    </row>
    <row r="39" ht="14.25" customHeight="1">
      <c r="A39" s="103" t="s">
        <v>106</v>
      </c>
      <c r="B39" s="93">
        <v>0.4998</v>
      </c>
      <c r="C39" s="183" t="s">
        <v>163</v>
      </c>
      <c r="D39" s="69">
        <v>0.25</v>
      </c>
    </row>
    <row r="40" ht="14.25" customHeight="1">
      <c r="A40" s="83" t="s">
        <v>107</v>
      </c>
      <c r="B40" s="98">
        <v>0.2611</v>
      </c>
      <c r="C40" s="182" t="s">
        <v>163</v>
      </c>
      <c r="D40" s="25">
        <v>1.0</v>
      </c>
    </row>
    <row r="41" ht="14.25" customHeight="1">
      <c r="A41" s="103" t="s">
        <v>108</v>
      </c>
      <c r="B41" s="93">
        <v>0.2108</v>
      </c>
      <c r="C41" s="183" t="s">
        <v>163</v>
      </c>
      <c r="D41" s="39">
        <v>1.0</v>
      </c>
    </row>
    <row r="42" ht="14.25" customHeight="1">
      <c r="A42" s="83" t="s">
        <v>109</v>
      </c>
      <c r="B42" s="98">
        <v>0.0212</v>
      </c>
      <c r="C42" s="182" t="s">
        <v>161</v>
      </c>
      <c r="D42" s="25">
        <v>1.0</v>
      </c>
    </row>
    <row r="43" ht="14.25" customHeight="1">
      <c r="A43" s="103" t="s">
        <v>111</v>
      </c>
      <c r="B43" s="151">
        <v>0.1415</v>
      </c>
      <c r="C43" s="183" t="s">
        <v>162</v>
      </c>
      <c r="D43" s="39">
        <v>1.0</v>
      </c>
    </row>
    <row r="44" ht="14.25" customHeight="1">
      <c r="A44" s="83" t="s">
        <v>112</v>
      </c>
      <c r="B44" s="98">
        <v>0.0299</v>
      </c>
      <c r="C44" s="182" t="s">
        <v>161</v>
      </c>
      <c r="D44" s="25">
        <v>1.0</v>
      </c>
    </row>
    <row r="45" ht="14.25" customHeight="1">
      <c r="A45" s="103" t="s">
        <v>113</v>
      </c>
      <c r="B45" s="93">
        <v>0.1291</v>
      </c>
      <c r="C45" s="183" t="s">
        <v>163</v>
      </c>
      <c r="D45" s="39">
        <v>1.0</v>
      </c>
    </row>
    <row r="46" ht="14.25" customHeight="1">
      <c r="A46" s="83" t="s">
        <v>114</v>
      </c>
      <c r="B46" s="98">
        <v>0.0235</v>
      </c>
      <c r="C46" s="182" t="s">
        <v>163</v>
      </c>
      <c r="D46" s="72">
        <v>1.0</v>
      </c>
    </row>
    <row r="47" ht="14.25" customHeight="1">
      <c r="A47" s="103" t="s">
        <v>116</v>
      </c>
      <c r="B47" s="93">
        <v>0.0018</v>
      </c>
      <c r="C47" s="183" t="s">
        <v>160</v>
      </c>
      <c r="D47" s="39">
        <v>1.0</v>
      </c>
    </row>
    <row r="48" ht="14.25" customHeight="1">
      <c r="A48" s="83" t="s">
        <v>117</v>
      </c>
      <c r="B48" s="98">
        <v>0.0807</v>
      </c>
      <c r="C48" s="182" t="s">
        <v>162</v>
      </c>
      <c r="D48" s="25">
        <v>1.0</v>
      </c>
    </row>
    <row r="49" ht="14.25" customHeight="1">
      <c r="A49" s="103" t="s">
        <v>118</v>
      </c>
      <c r="B49" s="93">
        <v>0.0023</v>
      </c>
      <c r="C49" s="183" t="s">
        <v>160</v>
      </c>
      <c r="D49" s="39">
        <v>1.0</v>
      </c>
    </row>
    <row r="50" ht="14.25" customHeight="1">
      <c r="A50" s="83" t="s">
        <v>119</v>
      </c>
      <c r="B50" s="126"/>
      <c r="C50" s="182"/>
      <c r="D50" s="25"/>
    </row>
    <row r="51" ht="14.25" customHeight="1">
      <c r="A51" s="103" t="s">
        <v>120</v>
      </c>
      <c r="B51" s="93">
        <v>0.0395</v>
      </c>
      <c r="C51" s="183" t="s">
        <v>161</v>
      </c>
      <c r="D51" s="39">
        <v>1.0</v>
      </c>
    </row>
    <row r="52" ht="14.25" customHeight="1">
      <c r="A52" s="83" t="s">
        <v>121</v>
      </c>
      <c r="B52" s="98">
        <v>0.093</v>
      </c>
      <c r="C52" s="182" t="s">
        <v>162</v>
      </c>
      <c r="D52" s="25">
        <v>1.0</v>
      </c>
    </row>
    <row r="53" ht="14.25" customHeight="1">
      <c r="A53" s="103" t="s">
        <v>122</v>
      </c>
      <c r="B53" s="93">
        <v>0.0077</v>
      </c>
      <c r="C53" s="183" t="s">
        <v>160</v>
      </c>
      <c r="D53" s="39">
        <v>1.0</v>
      </c>
    </row>
    <row r="54" ht="14.25" customHeight="1">
      <c r="A54" s="83" t="s">
        <v>123</v>
      </c>
      <c r="B54" s="98">
        <v>0.0241</v>
      </c>
      <c r="C54" s="182" t="s">
        <v>161</v>
      </c>
      <c r="D54" s="25">
        <v>1.0</v>
      </c>
    </row>
    <row r="55" ht="14.25" customHeight="1">
      <c r="A55" s="103" t="s">
        <v>124</v>
      </c>
      <c r="B55" s="93">
        <v>8.0E-4</v>
      </c>
      <c r="C55" s="183" t="s">
        <v>160</v>
      </c>
      <c r="D55" s="39">
        <v>1.0</v>
      </c>
    </row>
    <row r="56" ht="14.25" customHeight="1">
      <c r="A56" s="103" t="s">
        <v>125</v>
      </c>
      <c r="B56" s="143" t="s">
        <v>149</v>
      </c>
      <c r="C56" s="183"/>
      <c r="D56" s="39"/>
    </row>
    <row r="57" ht="14.25" customHeight="1">
      <c r="A57" s="83" t="s">
        <v>126</v>
      </c>
      <c r="B57" s="145" t="s">
        <v>149</v>
      </c>
      <c r="C57" s="182"/>
      <c r="D57" s="25"/>
    </row>
    <row r="58" ht="14.25" customHeight="1">
      <c r="A58" s="106" t="s">
        <v>127</v>
      </c>
      <c r="B58" s="185">
        <v>0.0534</v>
      </c>
      <c r="C58" s="186" t="s">
        <v>161</v>
      </c>
      <c r="D58" s="62">
        <v>1.0</v>
      </c>
    </row>
    <row r="59" ht="14.25" customHeight="1">
      <c r="A59" s="83" t="s">
        <v>128</v>
      </c>
      <c r="B59" s="145" t="s">
        <v>149</v>
      </c>
      <c r="C59" s="182"/>
      <c r="D59" s="25"/>
    </row>
    <row r="60" ht="14.25" customHeight="1">
      <c r="A60" s="106" t="s">
        <v>129</v>
      </c>
      <c r="B60" s="185">
        <v>0.0934</v>
      </c>
      <c r="C60" s="186" t="s">
        <v>162</v>
      </c>
      <c r="D60" s="62">
        <v>1.0</v>
      </c>
    </row>
    <row r="61" ht="14.25" customHeight="1">
      <c r="A61" s="83" t="s">
        <v>130</v>
      </c>
      <c r="B61" s="98">
        <v>0.0027</v>
      </c>
      <c r="C61" s="182" t="s">
        <v>160</v>
      </c>
      <c r="D61" s="25">
        <v>1.0</v>
      </c>
    </row>
    <row r="62" ht="14.25" customHeight="1">
      <c r="A62" s="103" t="s">
        <v>131</v>
      </c>
      <c r="B62" s="151">
        <v>0.023</v>
      </c>
      <c r="C62" s="183" t="s">
        <v>161</v>
      </c>
      <c r="D62" s="39">
        <v>1.0</v>
      </c>
    </row>
    <row r="63" ht="14.25" customHeight="1">
      <c r="A63" s="83" t="s">
        <v>132</v>
      </c>
      <c r="B63" s="145" t="s">
        <v>149</v>
      </c>
      <c r="C63" s="182"/>
      <c r="D63" s="25"/>
    </row>
    <row r="64" ht="14.25" customHeight="1">
      <c r="A64" s="83" t="s">
        <v>133</v>
      </c>
      <c r="B64" s="98">
        <v>0.2199</v>
      </c>
      <c r="C64" s="182" t="s">
        <v>163</v>
      </c>
      <c r="D64" s="25">
        <v>1.0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5" width="8.71"/>
    <col customWidth="1" min="6" max="6" width="11.14"/>
    <col customWidth="1" min="7" max="26" width="8.71"/>
  </cols>
  <sheetData>
    <row r="1" ht="14.25" customHeight="1">
      <c r="A1" s="187" t="s">
        <v>8</v>
      </c>
      <c r="B1" s="187" t="s">
        <v>177</v>
      </c>
      <c r="C1" s="187" t="s">
        <v>159</v>
      </c>
      <c r="D1" s="187" t="s">
        <v>178</v>
      </c>
      <c r="F1" s="65" t="s">
        <v>159</v>
      </c>
    </row>
    <row r="2" ht="14.25" customHeight="1">
      <c r="A2" s="188" t="s">
        <v>14</v>
      </c>
      <c r="B2" s="87">
        <v>-3564.0</v>
      </c>
      <c r="C2" s="26" t="str">
        <f t="shared" ref="C2:C64" si="1">VLOOKUP(B2,$F$2:$G$5,2,1)</f>
        <v>1º Quartil</v>
      </c>
      <c r="D2" s="26">
        <v>0.25</v>
      </c>
      <c r="F2" s="189">
        <f>QUARTILE(B2:B64,0)</f>
        <v>-1820134</v>
      </c>
      <c r="G2" s="65" t="s">
        <v>160</v>
      </c>
      <c r="H2" s="65">
        <v>0.25</v>
      </c>
    </row>
    <row r="3" ht="14.25" customHeight="1">
      <c r="A3" s="68" t="s">
        <v>20</v>
      </c>
      <c r="B3" s="95">
        <v>416937.0</v>
      </c>
      <c r="C3" s="40" t="str">
        <f t="shared" si="1"/>
        <v>4º Quartil</v>
      </c>
      <c r="D3" s="40">
        <v>1.0</v>
      </c>
      <c r="F3" s="189">
        <f>QUARTILE(B2:B64,1)</f>
        <v>-201</v>
      </c>
      <c r="G3" s="65" t="s">
        <v>161</v>
      </c>
      <c r="H3" s="65">
        <v>0.5</v>
      </c>
    </row>
    <row r="4" ht="14.25" customHeight="1">
      <c r="A4" s="188" t="s">
        <v>23</v>
      </c>
      <c r="B4" s="100">
        <v>57239.0</v>
      </c>
      <c r="C4" s="26" t="str">
        <f t="shared" si="1"/>
        <v>2º Quartil</v>
      </c>
      <c r="D4" s="26">
        <v>0.75</v>
      </c>
      <c r="F4" s="189">
        <f>QUARTILE(B2:B64,2)</f>
        <v>57450</v>
      </c>
      <c r="G4" s="65" t="s">
        <v>162</v>
      </c>
      <c r="H4" s="65">
        <v>0.75</v>
      </c>
    </row>
    <row r="5" ht="14.25" customHeight="1">
      <c r="A5" s="65" t="s">
        <v>27</v>
      </c>
      <c r="B5" s="95">
        <v>89886.0</v>
      </c>
      <c r="C5" s="40" t="str">
        <f t="shared" si="1"/>
        <v>3º Quartil</v>
      </c>
      <c r="D5" s="40">
        <v>0.75</v>
      </c>
      <c r="F5" s="189">
        <f>QUARTILE(B2:B64,3)</f>
        <v>198348</v>
      </c>
      <c r="G5" s="65" t="s">
        <v>163</v>
      </c>
      <c r="H5" s="65">
        <v>1.0</v>
      </c>
    </row>
    <row r="6" ht="14.25" customHeight="1">
      <c r="A6" s="188" t="s">
        <v>31</v>
      </c>
      <c r="B6" s="100">
        <v>-4106.0</v>
      </c>
      <c r="C6" s="26" t="str">
        <f t="shared" si="1"/>
        <v>1º Quartil</v>
      </c>
      <c r="D6" s="26">
        <v>0.25</v>
      </c>
    </row>
    <row r="7" ht="14.25" customHeight="1">
      <c r="A7" s="65" t="s">
        <v>35</v>
      </c>
      <c r="B7" s="95">
        <v>-4126.0</v>
      </c>
      <c r="C7" s="40" t="str">
        <f t="shared" si="1"/>
        <v>1º Quartil</v>
      </c>
      <c r="D7" s="40">
        <v>0.25</v>
      </c>
      <c r="F7" s="184" t="s">
        <v>173</v>
      </c>
    </row>
    <row r="8" ht="14.25" customHeight="1">
      <c r="A8" s="188" t="s">
        <v>38</v>
      </c>
      <c r="B8" s="100">
        <v>169953.0</v>
      </c>
      <c r="C8" s="26" t="str">
        <f t="shared" si="1"/>
        <v>3º Quartil</v>
      </c>
      <c r="D8" s="26">
        <v>0.75</v>
      </c>
      <c r="F8" s="65" t="s">
        <v>166</v>
      </c>
    </row>
    <row r="9" ht="14.25" customHeight="1">
      <c r="A9" s="65" t="s">
        <v>41</v>
      </c>
      <c r="B9" s="95">
        <v>133419.0</v>
      </c>
      <c r="C9" s="40" t="str">
        <f t="shared" si="1"/>
        <v>3º Quartil</v>
      </c>
      <c r="D9" s="40">
        <v>0.75</v>
      </c>
    </row>
    <row r="10" ht="14.25" customHeight="1">
      <c r="A10" s="188" t="s">
        <v>43</v>
      </c>
      <c r="B10" s="100">
        <v>6660389.0</v>
      </c>
      <c r="C10" s="26" t="str">
        <f t="shared" si="1"/>
        <v>4º Quartil</v>
      </c>
      <c r="D10" s="26">
        <v>1.0</v>
      </c>
    </row>
    <row r="11" ht="14.25" customHeight="1">
      <c r="A11" s="65" t="s">
        <v>47</v>
      </c>
      <c r="B11" s="95">
        <v>62040.0</v>
      </c>
      <c r="C11" s="40" t="str">
        <f t="shared" si="1"/>
        <v>3º Quartil</v>
      </c>
      <c r="D11" s="40">
        <v>0.75</v>
      </c>
    </row>
    <row r="12" ht="14.25" customHeight="1">
      <c r="A12" s="188" t="s">
        <v>50</v>
      </c>
      <c r="B12" s="100">
        <v>3831955.0</v>
      </c>
      <c r="C12" s="26" t="str">
        <f t="shared" si="1"/>
        <v>4º Quartil</v>
      </c>
      <c r="D12" s="26">
        <v>1.0</v>
      </c>
    </row>
    <row r="13" ht="14.25" customHeight="1">
      <c r="A13" s="65" t="s">
        <v>54</v>
      </c>
      <c r="B13" s="108">
        <v>-1820134.0</v>
      </c>
      <c r="C13" s="40" t="str">
        <f t="shared" si="1"/>
        <v>1º Quartil</v>
      </c>
      <c r="D13" s="40">
        <v>0.25</v>
      </c>
    </row>
    <row r="14" ht="14.25" customHeight="1">
      <c r="A14" s="188" t="s">
        <v>55</v>
      </c>
      <c r="B14" s="109">
        <v>15149.0</v>
      </c>
      <c r="C14" s="26" t="str">
        <f t="shared" si="1"/>
        <v>2º Quartil</v>
      </c>
      <c r="D14" s="26">
        <v>0.5</v>
      </c>
    </row>
    <row r="15" ht="14.25" customHeight="1">
      <c r="A15" s="65" t="s">
        <v>59</v>
      </c>
      <c r="B15" s="95">
        <v>634858.0</v>
      </c>
      <c r="C15" s="40" t="str">
        <f t="shared" si="1"/>
        <v>4º Quartil</v>
      </c>
      <c r="D15" s="40">
        <v>1.0</v>
      </c>
    </row>
    <row r="16" ht="14.25" customHeight="1">
      <c r="A16" s="188" t="s">
        <v>61</v>
      </c>
      <c r="B16" s="100">
        <v>148928.0</v>
      </c>
      <c r="C16" s="26" t="str">
        <f t="shared" si="1"/>
        <v>3º Quartil</v>
      </c>
      <c r="D16" s="26">
        <v>0.75</v>
      </c>
    </row>
    <row r="17" ht="14.25" customHeight="1">
      <c r="A17" s="65" t="s">
        <v>64</v>
      </c>
      <c r="B17" s="95">
        <v>-334395.0</v>
      </c>
      <c r="C17" s="40" t="str">
        <f t="shared" si="1"/>
        <v>1º Quartil</v>
      </c>
      <c r="D17" s="40">
        <v>0.25</v>
      </c>
    </row>
    <row r="18" ht="14.25" customHeight="1">
      <c r="A18" s="188" t="s">
        <v>66</v>
      </c>
      <c r="B18" s="100">
        <v>1.6987922E7</v>
      </c>
      <c r="C18" s="26" t="str">
        <f t="shared" si="1"/>
        <v>4º Quartil</v>
      </c>
      <c r="D18" s="26">
        <v>1.0</v>
      </c>
    </row>
    <row r="19" ht="14.25" customHeight="1">
      <c r="A19" s="65" t="s">
        <v>69</v>
      </c>
      <c r="B19" s="95">
        <v>-21529.0</v>
      </c>
      <c r="C19" s="40" t="str">
        <f t="shared" si="1"/>
        <v>1º Quartil</v>
      </c>
      <c r="D19" s="40">
        <v>0.25</v>
      </c>
    </row>
    <row r="20" ht="14.25" customHeight="1">
      <c r="A20" s="188" t="s">
        <v>72</v>
      </c>
      <c r="B20" s="100">
        <v>4289.0</v>
      </c>
      <c r="C20" s="26" t="str">
        <f t="shared" si="1"/>
        <v>2º Quartil</v>
      </c>
      <c r="D20" s="26">
        <v>0.5</v>
      </c>
    </row>
    <row r="21" ht="14.25" customHeight="1">
      <c r="A21" s="65" t="s">
        <v>73</v>
      </c>
      <c r="B21" s="108">
        <v>106236.0</v>
      </c>
      <c r="C21" s="40" t="str">
        <f t="shared" si="1"/>
        <v>3º Quartil</v>
      </c>
      <c r="D21" s="40">
        <v>0.75</v>
      </c>
    </row>
    <row r="22" ht="14.25" customHeight="1">
      <c r="A22" s="188" t="s">
        <v>145</v>
      </c>
      <c r="B22" s="85">
        <v>94362.0</v>
      </c>
      <c r="C22" s="26" t="str">
        <f t="shared" si="1"/>
        <v>3º Quartil</v>
      </c>
      <c r="D22" s="26">
        <v>0.75</v>
      </c>
    </row>
    <row r="23" ht="14.25" customHeight="1">
      <c r="A23" s="65" t="s">
        <v>81</v>
      </c>
      <c r="B23" s="118">
        <v>701.0</v>
      </c>
      <c r="C23" s="40" t="str">
        <f t="shared" si="1"/>
        <v>2º Quartil</v>
      </c>
      <c r="D23" s="40">
        <v>0.5</v>
      </c>
    </row>
    <row r="24" ht="14.25" customHeight="1">
      <c r="A24" s="188" t="s">
        <v>85</v>
      </c>
      <c r="B24" s="110">
        <v>-4348.0</v>
      </c>
      <c r="C24" s="26" t="str">
        <f t="shared" si="1"/>
        <v>1º Quartil</v>
      </c>
      <c r="D24" s="26">
        <v>0.25</v>
      </c>
    </row>
    <row r="25" ht="14.25" customHeight="1">
      <c r="A25" s="65" t="s">
        <v>88</v>
      </c>
      <c r="B25" s="111">
        <v>46375.0</v>
      </c>
      <c r="C25" s="40" t="str">
        <f t="shared" si="1"/>
        <v>2º Quartil</v>
      </c>
      <c r="D25" s="40">
        <v>0.75</v>
      </c>
    </row>
    <row r="26" ht="14.25" customHeight="1">
      <c r="A26" s="188" t="s">
        <v>90</v>
      </c>
      <c r="B26" s="100">
        <v>-35803.0</v>
      </c>
      <c r="C26" s="26" t="str">
        <f t="shared" si="1"/>
        <v>1º Quartil</v>
      </c>
      <c r="D26" s="26">
        <v>0.25</v>
      </c>
    </row>
    <row r="27" ht="14.25" customHeight="1">
      <c r="A27" s="65" t="s">
        <v>91</v>
      </c>
      <c r="B27" s="95">
        <v>1.5415686E7</v>
      </c>
      <c r="C27" s="40" t="str">
        <f t="shared" si="1"/>
        <v>4º Quartil</v>
      </c>
      <c r="D27" s="40">
        <v>1.0</v>
      </c>
    </row>
    <row r="28" ht="14.25" customHeight="1">
      <c r="A28" s="188" t="s">
        <v>93</v>
      </c>
      <c r="B28" s="109">
        <v>150821.0</v>
      </c>
      <c r="C28" s="26" t="str">
        <f t="shared" si="1"/>
        <v>3º Quartil</v>
      </c>
      <c r="D28" s="26">
        <v>0.75</v>
      </c>
    </row>
    <row r="29" ht="14.25" customHeight="1">
      <c r="A29" s="65" t="s">
        <v>95</v>
      </c>
      <c r="B29" s="108">
        <v>105211.0</v>
      </c>
      <c r="C29" s="40" t="str">
        <f t="shared" si="1"/>
        <v>3º Quartil</v>
      </c>
      <c r="D29" s="40">
        <v>0.75</v>
      </c>
    </row>
    <row r="30" ht="14.25" customHeight="1">
      <c r="A30" s="188" t="s">
        <v>97</v>
      </c>
      <c r="B30" s="100">
        <v>-16291.0</v>
      </c>
      <c r="C30" s="26" t="str">
        <f t="shared" si="1"/>
        <v>1º Quartil</v>
      </c>
      <c r="D30" s="26">
        <v>0.25</v>
      </c>
    </row>
    <row r="31" ht="14.25" customHeight="1">
      <c r="A31" s="65" t="s">
        <v>147</v>
      </c>
      <c r="B31" s="94">
        <v>-8348.0</v>
      </c>
      <c r="C31" s="40" t="str">
        <f t="shared" si="1"/>
        <v>1º Quartil</v>
      </c>
      <c r="D31" s="40">
        <v>0.25</v>
      </c>
    </row>
    <row r="32" ht="14.25" customHeight="1">
      <c r="A32" s="188" t="s">
        <v>99</v>
      </c>
      <c r="B32" s="100">
        <v>-1193672.0</v>
      </c>
      <c r="C32" s="26" t="str">
        <f t="shared" si="1"/>
        <v>1º Quartil</v>
      </c>
      <c r="D32" s="26">
        <v>0.25</v>
      </c>
    </row>
    <row r="33" ht="14.25" customHeight="1">
      <c r="A33" s="65" t="s">
        <v>100</v>
      </c>
      <c r="B33" s="95">
        <v>32787.0</v>
      </c>
      <c r="C33" s="40" t="str">
        <f t="shared" si="1"/>
        <v>2º Quartil</v>
      </c>
      <c r="D33" s="40">
        <v>0.5</v>
      </c>
    </row>
    <row r="34" ht="14.25" customHeight="1">
      <c r="A34" s="188" t="s">
        <v>101</v>
      </c>
      <c r="B34" s="86"/>
      <c r="C34" s="26" t="str">
        <f t="shared" si="1"/>
        <v>2º Quartil</v>
      </c>
      <c r="D34" s="26">
        <v>0.5</v>
      </c>
    </row>
    <row r="35" ht="14.25" customHeight="1">
      <c r="A35" s="65" t="s">
        <v>102</v>
      </c>
      <c r="B35" s="95">
        <v>4037.0</v>
      </c>
      <c r="C35" s="40" t="str">
        <f t="shared" si="1"/>
        <v>2º Quartil</v>
      </c>
      <c r="D35" s="40">
        <v>0.5</v>
      </c>
    </row>
    <row r="36" ht="14.25" customHeight="1">
      <c r="A36" s="188" t="s">
        <v>103</v>
      </c>
      <c r="B36" s="100">
        <v>34607.0</v>
      </c>
      <c r="C36" s="26" t="str">
        <f t="shared" si="1"/>
        <v>2º Quartil</v>
      </c>
      <c r="D36" s="26">
        <v>0.5</v>
      </c>
    </row>
    <row r="37" ht="14.25" customHeight="1">
      <c r="A37" s="65" t="s">
        <v>104</v>
      </c>
      <c r="B37" s="108">
        <v>45634.0</v>
      </c>
      <c r="C37" s="40" t="str">
        <f t="shared" si="1"/>
        <v>2º Quartil</v>
      </c>
      <c r="D37" s="40">
        <v>0.75</v>
      </c>
    </row>
    <row r="38" ht="14.25" customHeight="1">
      <c r="A38" s="188" t="s">
        <v>105</v>
      </c>
      <c r="B38" s="100">
        <v>57450.0</v>
      </c>
      <c r="C38" s="26" t="str">
        <f t="shared" si="1"/>
        <v>3º Quartil</v>
      </c>
      <c r="D38" s="26">
        <v>0.75</v>
      </c>
    </row>
    <row r="39" ht="14.25" customHeight="1">
      <c r="A39" s="65" t="s">
        <v>106</v>
      </c>
      <c r="B39" s="111">
        <v>198348.0</v>
      </c>
      <c r="C39" s="40" t="str">
        <f t="shared" si="1"/>
        <v>4º Quartil</v>
      </c>
      <c r="D39" s="40">
        <v>1.0</v>
      </c>
    </row>
    <row r="40" ht="14.25" customHeight="1">
      <c r="A40" s="188" t="s">
        <v>107</v>
      </c>
      <c r="B40" s="110">
        <v>1064740.0</v>
      </c>
      <c r="C40" s="26" t="str">
        <f t="shared" si="1"/>
        <v>4º Quartil</v>
      </c>
      <c r="D40" s="26">
        <v>1.0</v>
      </c>
    </row>
    <row r="41" ht="14.25" customHeight="1">
      <c r="A41" s="65" t="s">
        <v>108</v>
      </c>
      <c r="B41" s="108">
        <v>5135666.0</v>
      </c>
      <c r="C41" s="40" t="str">
        <f t="shared" si="1"/>
        <v>4º Quartil</v>
      </c>
      <c r="D41" s="40">
        <v>1.0</v>
      </c>
    </row>
    <row r="42" ht="14.25" customHeight="1">
      <c r="A42" s="188" t="s">
        <v>109</v>
      </c>
      <c r="B42" s="100">
        <v>1503.0</v>
      </c>
      <c r="C42" s="26" t="str">
        <f t="shared" si="1"/>
        <v>2º Quartil</v>
      </c>
      <c r="D42" s="26">
        <v>0.5</v>
      </c>
    </row>
    <row r="43" ht="14.25" customHeight="1">
      <c r="A43" s="65" t="s">
        <v>111</v>
      </c>
      <c r="B43" s="133">
        <v>179626.0</v>
      </c>
      <c r="C43" s="40" t="str">
        <f t="shared" si="1"/>
        <v>3º Quartil</v>
      </c>
      <c r="D43" s="40">
        <v>1.0</v>
      </c>
    </row>
    <row r="44" ht="14.25" customHeight="1">
      <c r="A44" s="188" t="s">
        <v>112</v>
      </c>
      <c r="B44" s="109">
        <v>61839.0</v>
      </c>
      <c r="C44" s="26" t="str">
        <f t="shared" si="1"/>
        <v>3º Quartil</v>
      </c>
      <c r="D44" s="26">
        <v>0.75</v>
      </c>
    </row>
    <row r="45" ht="14.25" customHeight="1">
      <c r="A45" s="65" t="s">
        <v>113</v>
      </c>
      <c r="B45" s="95">
        <v>-50023.0</v>
      </c>
      <c r="C45" s="40" t="str">
        <f t="shared" si="1"/>
        <v>1º Quartil</v>
      </c>
      <c r="D45" s="40">
        <v>0.25</v>
      </c>
    </row>
    <row r="46" ht="14.25" customHeight="1">
      <c r="A46" s="188" t="s">
        <v>114</v>
      </c>
      <c r="B46" s="110">
        <v>-22538.0</v>
      </c>
      <c r="C46" s="26" t="str">
        <f t="shared" si="1"/>
        <v>1º Quartil</v>
      </c>
      <c r="D46" s="26">
        <v>0.25</v>
      </c>
    </row>
    <row r="47" ht="14.25" customHeight="1">
      <c r="A47" s="65" t="s">
        <v>116</v>
      </c>
      <c r="B47" s="108">
        <v>170344.0</v>
      </c>
      <c r="C47" s="40" t="str">
        <f t="shared" si="1"/>
        <v>3º Quartil</v>
      </c>
      <c r="D47" s="40">
        <v>1.0</v>
      </c>
    </row>
    <row r="48" ht="14.25" customHeight="1">
      <c r="A48" s="188" t="s">
        <v>117</v>
      </c>
      <c r="B48" s="110">
        <v>758602.0</v>
      </c>
      <c r="C48" s="26" t="str">
        <f t="shared" si="1"/>
        <v>4º Quartil</v>
      </c>
      <c r="D48" s="26">
        <v>1.0</v>
      </c>
    </row>
    <row r="49" ht="14.25" customHeight="1">
      <c r="A49" s="65" t="s">
        <v>118</v>
      </c>
      <c r="B49" s="111">
        <v>2803.0</v>
      </c>
      <c r="C49" s="40" t="str">
        <f t="shared" si="1"/>
        <v>2º Quartil</v>
      </c>
      <c r="D49" s="40">
        <v>0.5</v>
      </c>
    </row>
    <row r="50" ht="14.25" customHeight="1">
      <c r="A50" s="188" t="s">
        <v>119</v>
      </c>
      <c r="B50" s="137"/>
      <c r="C50" s="26" t="str">
        <f t="shared" si="1"/>
        <v>2º Quartil</v>
      </c>
      <c r="D50" s="26">
        <v>0.5</v>
      </c>
    </row>
    <row r="51" ht="14.25" customHeight="1">
      <c r="A51" s="65" t="s">
        <v>120</v>
      </c>
      <c r="B51" s="111">
        <v>30583.0</v>
      </c>
      <c r="C51" s="40" t="str">
        <f t="shared" si="1"/>
        <v>2º Quartil</v>
      </c>
      <c r="D51" s="40">
        <v>0.5</v>
      </c>
    </row>
    <row r="52" ht="14.25" customHeight="1">
      <c r="A52" s="188" t="s">
        <v>121</v>
      </c>
      <c r="B52" s="100">
        <v>5506030.0</v>
      </c>
      <c r="C52" s="26" t="str">
        <f t="shared" si="1"/>
        <v>4º Quartil</v>
      </c>
      <c r="D52" s="26">
        <v>1.0</v>
      </c>
    </row>
    <row r="53" ht="14.25" customHeight="1">
      <c r="A53" s="65" t="s">
        <v>122</v>
      </c>
      <c r="B53" s="141">
        <v>10558.0</v>
      </c>
      <c r="C53" s="40" t="str">
        <f t="shared" si="1"/>
        <v>2º Quartil</v>
      </c>
      <c r="D53" s="40">
        <v>0.5</v>
      </c>
    </row>
    <row r="54" ht="14.25" customHeight="1">
      <c r="A54" s="188" t="s">
        <v>123</v>
      </c>
      <c r="B54" s="109">
        <v>1617281.0</v>
      </c>
      <c r="C54" s="26" t="str">
        <f t="shared" si="1"/>
        <v>4º Quartil</v>
      </c>
      <c r="D54" s="26">
        <v>1.0</v>
      </c>
    </row>
    <row r="55" ht="14.25" customHeight="1">
      <c r="A55" s="68" t="s">
        <v>124</v>
      </c>
      <c r="B55" s="95">
        <v>125609.0</v>
      </c>
      <c r="C55" s="40" t="str">
        <f t="shared" si="1"/>
        <v>3º Quartil</v>
      </c>
      <c r="D55" s="40">
        <v>0.75</v>
      </c>
    </row>
    <row r="56" ht="14.25" customHeight="1">
      <c r="A56" s="65" t="s">
        <v>125</v>
      </c>
      <c r="B56" s="95">
        <v>281925.0</v>
      </c>
      <c r="C56" s="40" t="str">
        <f t="shared" si="1"/>
        <v>4º Quartil</v>
      </c>
      <c r="D56" s="40">
        <v>1.0</v>
      </c>
    </row>
    <row r="57" ht="14.25" customHeight="1">
      <c r="A57" s="188" t="s">
        <v>126</v>
      </c>
      <c r="B57" s="86">
        <v>1026119.0</v>
      </c>
      <c r="C57" s="26" t="str">
        <f t="shared" si="1"/>
        <v>4º Quartil</v>
      </c>
      <c r="D57" s="26">
        <v>1.0</v>
      </c>
    </row>
    <row r="58" ht="14.25" customHeight="1">
      <c r="A58" s="65" t="s">
        <v>127</v>
      </c>
      <c r="B58" s="94">
        <v>-116630.0</v>
      </c>
      <c r="C58" s="40" t="str">
        <f t="shared" si="1"/>
        <v>1º Quartil</v>
      </c>
      <c r="D58" s="40">
        <v>0.25</v>
      </c>
    </row>
    <row r="59" ht="14.25" customHeight="1">
      <c r="A59" s="188" t="s">
        <v>128</v>
      </c>
      <c r="B59" s="100">
        <v>744817.0</v>
      </c>
      <c r="C59" s="26" t="str">
        <f t="shared" si="1"/>
        <v>4º Quartil</v>
      </c>
      <c r="D59" s="26">
        <v>1.0</v>
      </c>
    </row>
    <row r="60" ht="14.25" customHeight="1">
      <c r="A60" s="65" t="s">
        <v>129</v>
      </c>
      <c r="B60" s="108">
        <v>48385.0</v>
      </c>
      <c r="C60" s="40" t="str">
        <f t="shared" si="1"/>
        <v>2º Quartil</v>
      </c>
      <c r="D60" s="40">
        <v>0.75</v>
      </c>
    </row>
    <row r="61" ht="14.25" customHeight="1">
      <c r="A61" s="190" t="s">
        <v>130</v>
      </c>
      <c r="B61" s="148">
        <v>507372.0</v>
      </c>
      <c r="C61" s="26" t="str">
        <f t="shared" si="1"/>
        <v>4º Quartil</v>
      </c>
      <c r="D61" s="26">
        <v>1.0</v>
      </c>
    </row>
    <row r="62" ht="14.25" customHeight="1">
      <c r="A62" s="68" t="s">
        <v>131</v>
      </c>
      <c r="B62" s="152">
        <v>80185.0</v>
      </c>
      <c r="C62" s="40" t="str">
        <f t="shared" si="1"/>
        <v>3º Quartil</v>
      </c>
      <c r="D62" s="40">
        <v>0.75</v>
      </c>
    </row>
    <row r="63" ht="14.25" customHeight="1">
      <c r="A63" s="188" t="s">
        <v>132</v>
      </c>
      <c r="B63" s="86">
        <v>-1967.0</v>
      </c>
      <c r="C63" s="26" t="str">
        <f t="shared" si="1"/>
        <v>1º Quartil</v>
      </c>
      <c r="D63" s="26">
        <v>0.25</v>
      </c>
    </row>
    <row r="64" ht="14.25" customHeight="1">
      <c r="A64" s="191" t="s">
        <v>133</v>
      </c>
      <c r="B64" s="142">
        <v>-201.0</v>
      </c>
      <c r="C64" s="26" t="str">
        <f t="shared" si="1"/>
        <v>2º Quartil</v>
      </c>
      <c r="D64" s="26">
        <v>0.5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1.43"/>
    <col customWidth="1" min="3" max="5" width="8.71"/>
    <col customWidth="1" min="6" max="6" width="12.86"/>
    <col customWidth="1" min="7" max="26" width="8.71"/>
  </cols>
  <sheetData>
    <row r="1" ht="14.25" customHeight="1">
      <c r="A1" s="162" t="s">
        <v>8</v>
      </c>
      <c r="B1" s="162" t="s">
        <v>140</v>
      </c>
      <c r="C1" s="162" t="s">
        <v>157</v>
      </c>
      <c r="D1" s="162" t="s">
        <v>158</v>
      </c>
      <c r="F1" s="65" t="s">
        <v>159</v>
      </c>
    </row>
    <row r="2" ht="14.25" customHeight="1">
      <c r="A2" s="188" t="s">
        <v>14</v>
      </c>
      <c r="B2" s="89">
        <v>174250.0</v>
      </c>
      <c r="C2" s="167" t="str">
        <f t="shared" ref="C2:C64" si="1">VLOOKUP(B2,$F$2:$G$5,2,1)</f>
        <v>1º Quartil</v>
      </c>
      <c r="D2" s="27">
        <v>0.25</v>
      </c>
      <c r="F2" s="192">
        <f>QUARTILE(B2:B62,0)</f>
        <v>25671</v>
      </c>
      <c r="G2" s="65" t="s">
        <v>160</v>
      </c>
      <c r="H2" s="65">
        <v>0.25</v>
      </c>
    </row>
    <row r="3" ht="14.25" customHeight="1">
      <c r="A3" s="68" t="s">
        <v>20</v>
      </c>
      <c r="B3" s="96">
        <v>2687212.0</v>
      </c>
      <c r="C3" s="169" t="str">
        <f t="shared" si="1"/>
        <v>3º Quartil</v>
      </c>
      <c r="D3" s="41">
        <v>0.75</v>
      </c>
      <c r="F3" s="192">
        <f>QUARTILE(B2:B62,1)</f>
        <v>275672</v>
      </c>
      <c r="G3" s="65" t="s">
        <v>161</v>
      </c>
      <c r="H3" s="65">
        <v>0.5</v>
      </c>
    </row>
    <row r="4" ht="14.25" customHeight="1">
      <c r="A4" s="188" t="s">
        <v>23</v>
      </c>
      <c r="B4" s="102">
        <v>2224546.0</v>
      </c>
      <c r="C4" s="167" t="str">
        <f t="shared" si="1"/>
        <v>3º Quartil</v>
      </c>
      <c r="D4" s="27">
        <v>0.75</v>
      </c>
      <c r="F4" s="192">
        <f>QUARTILE(B2:B62,2)</f>
        <v>1082645</v>
      </c>
      <c r="G4" s="65" t="s">
        <v>162</v>
      </c>
      <c r="H4" s="65">
        <v>0.75</v>
      </c>
    </row>
    <row r="5" ht="14.25" customHeight="1">
      <c r="A5" s="65" t="s">
        <v>27</v>
      </c>
      <c r="B5" s="96">
        <v>1372923.0</v>
      </c>
      <c r="C5" s="169" t="str">
        <f t="shared" si="1"/>
        <v>3º Quartil</v>
      </c>
      <c r="D5" s="41">
        <v>0.75</v>
      </c>
      <c r="F5" s="192">
        <f>QUARTILE(B2:B62,3)</f>
        <v>4030999</v>
      </c>
      <c r="G5" s="65" t="s">
        <v>163</v>
      </c>
      <c r="H5" s="65">
        <v>1.0</v>
      </c>
    </row>
    <row r="6" ht="14.25" customHeight="1">
      <c r="A6" s="188" t="s">
        <v>31</v>
      </c>
      <c r="B6" s="102">
        <v>128606.0</v>
      </c>
      <c r="C6" s="167" t="str">
        <f t="shared" si="1"/>
        <v>1º Quartil</v>
      </c>
      <c r="D6" s="27">
        <v>0.25</v>
      </c>
    </row>
    <row r="7" ht="14.25" customHeight="1">
      <c r="A7" s="65" t="s">
        <v>35</v>
      </c>
      <c r="B7" s="96">
        <v>123391.0</v>
      </c>
      <c r="C7" s="169" t="str">
        <f t="shared" si="1"/>
        <v>1º Quartil</v>
      </c>
      <c r="D7" s="41">
        <v>0.25</v>
      </c>
      <c r="F7" s="184" t="s">
        <v>173</v>
      </c>
    </row>
    <row r="8" ht="14.25" customHeight="1">
      <c r="A8" s="188" t="s">
        <v>38</v>
      </c>
      <c r="B8" s="102">
        <v>4545326.0</v>
      </c>
      <c r="C8" s="167" t="str">
        <f t="shared" si="1"/>
        <v>4º Quartil</v>
      </c>
      <c r="D8" s="27">
        <v>1.0</v>
      </c>
      <c r="F8" s="65" t="s">
        <v>166</v>
      </c>
    </row>
    <row r="9" ht="14.25" customHeight="1">
      <c r="A9" s="65" t="s">
        <v>41</v>
      </c>
      <c r="B9" s="107">
        <v>774526.0</v>
      </c>
      <c r="C9" s="169" t="str">
        <f t="shared" si="1"/>
        <v>2º Quartil</v>
      </c>
      <c r="D9" s="41">
        <v>0.75</v>
      </c>
    </row>
    <row r="10" ht="14.25" customHeight="1">
      <c r="A10" s="188" t="s">
        <v>43</v>
      </c>
      <c r="B10" s="101">
        <v>9.7658284E7</v>
      </c>
      <c r="C10" s="167" t="str">
        <f t="shared" si="1"/>
        <v>4º Quartil</v>
      </c>
      <c r="D10" s="27">
        <v>1.0</v>
      </c>
    </row>
    <row r="11" ht="14.25" customHeight="1">
      <c r="A11" s="68" t="s">
        <v>47</v>
      </c>
      <c r="B11" s="96">
        <v>326959.0</v>
      </c>
      <c r="C11" s="169" t="str">
        <f t="shared" si="1"/>
        <v>2º Quartil</v>
      </c>
      <c r="D11" s="41">
        <v>0.5</v>
      </c>
    </row>
    <row r="12" ht="14.25" customHeight="1">
      <c r="A12" s="188" t="s">
        <v>50</v>
      </c>
      <c r="B12" s="102">
        <v>3.4132385E7</v>
      </c>
      <c r="C12" s="167" t="str">
        <f t="shared" si="1"/>
        <v>4º Quartil</v>
      </c>
      <c r="D12" s="27">
        <v>1.0</v>
      </c>
    </row>
    <row r="13" ht="14.25" customHeight="1">
      <c r="A13" s="68" t="s">
        <v>54</v>
      </c>
      <c r="B13" s="96">
        <v>3771559.0</v>
      </c>
      <c r="C13" s="169" t="str">
        <f t="shared" si="1"/>
        <v>3º Quartil</v>
      </c>
      <c r="D13" s="41">
        <v>1.0</v>
      </c>
    </row>
    <row r="14" ht="14.25" customHeight="1">
      <c r="A14" s="188" t="s">
        <v>55</v>
      </c>
      <c r="B14" s="102">
        <v>182994.0</v>
      </c>
      <c r="C14" s="167" t="str">
        <f t="shared" si="1"/>
        <v>1º Quartil</v>
      </c>
      <c r="D14" s="27">
        <v>0.5</v>
      </c>
    </row>
    <row r="15" ht="14.25" customHeight="1">
      <c r="A15" s="68" t="s">
        <v>59</v>
      </c>
      <c r="B15" s="96">
        <v>4356572.0</v>
      </c>
      <c r="C15" s="169" t="str">
        <f t="shared" si="1"/>
        <v>4º Quartil</v>
      </c>
      <c r="D15" s="41">
        <v>1.0</v>
      </c>
    </row>
    <row r="16" ht="14.25" customHeight="1">
      <c r="A16" s="188" t="s">
        <v>61</v>
      </c>
      <c r="B16" s="102">
        <v>3379972.0</v>
      </c>
      <c r="C16" s="167" t="str">
        <f t="shared" si="1"/>
        <v>3º Quartil</v>
      </c>
      <c r="D16" s="27">
        <v>0.75</v>
      </c>
    </row>
    <row r="17" ht="14.25" customHeight="1">
      <c r="A17" s="68" t="s">
        <v>64</v>
      </c>
      <c r="B17" s="107">
        <v>1154233.0</v>
      </c>
      <c r="C17" s="169" t="str">
        <f t="shared" si="1"/>
        <v>3º Quartil</v>
      </c>
      <c r="D17" s="41">
        <v>0.75</v>
      </c>
    </row>
    <row r="18" ht="14.25" customHeight="1">
      <c r="A18" s="188" t="s">
        <v>66</v>
      </c>
      <c r="B18" s="102">
        <v>1.23865621E8</v>
      </c>
      <c r="C18" s="167" t="str">
        <f t="shared" si="1"/>
        <v>4º Quartil</v>
      </c>
      <c r="D18" s="27">
        <v>1.0</v>
      </c>
    </row>
    <row r="19" ht="14.25" customHeight="1">
      <c r="A19" s="68" t="s">
        <v>69</v>
      </c>
      <c r="B19" s="96">
        <v>25671.0</v>
      </c>
      <c r="C19" s="169" t="str">
        <f t="shared" si="1"/>
        <v>1º Quartil</v>
      </c>
      <c r="D19" s="41">
        <v>0.25</v>
      </c>
    </row>
    <row r="20" ht="14.25" customHeight="1">
      <c r="A20" s="188" t="s">
        <v>72</v>
      </c>
      <c r="B20" s="113">
        <v>649922.0</v>
      </c>
      <c r="C20" s="167" t="str">
        <f t="shared" si="1"/>
        <v>2º Quartil</v>
      </c>
      <c r="D20" s="27">
        <v>0.75</v>
      </c>
    </row>
    <row r="21" ht="14.25" customHeight="1">
      <c r="A21" s="68" t="s">
        <v>73</v>
      </c>
      <c r="B21" s="104">
        <v>601992.0</v>
      </c>
      <c r="C21" s="169" t="str">
        <f t="shared" si="1"/>
        <v>2º Quartil</v>
      </c>
      <c r="D21" s="41">
        <v>0.75</v>
      </c>
    </row>
    <row r="22" ht="14.25" customHeight="1">
      <c r="A22" s="188" t="s">
        <v>78</v>
      </c>
      <c r="B22" s="117" t="s">
        <v>15</v>
      </c>
      <c r="C22" s="167" t="str">
        <f t="shared" si="1"/>
        <v>#N/A</v>
      </c>
      <c r="D22" s="27"/>
    </row>
    <row r="23" ht="14.25" customHeight="1">
      <c r="A23" s="68" t="s">
        <v>81</v>
      </c>
      <c r="B23" s="104">
        <v>406962.0</v>
      </c>
      <c r="C23" s="169" t="str">
        <f t="shared" si="1"/>
        <v>2º Quartil</v>
      </c>
      <c r="D23" s="41">
        <v>0.5</v>
      </c>
    </row>
    <row r="24" ht="14.25" customHeight="1">
      <c r="A24" s="188" t="s">
        <v>85</v>
      </c>
      <c r="B24" s="102">
        <v>92238.0</v>
      </c>
      <c r="C24" s="167" t="str">
        <f t="shared" si="1"/>
        <v>1º Quartil</v>
      </c>
      <c r="D24" s="27">
        <v>0.25</v>
      </c>
    </row>
    <row r="25" ht="14.25" customHeight="1">
      <c r="A25" s="68" t="s">
        <v>88</v>
      </c>
      <c r="B25" s="120">
        <v>453501.0</v>
      </c>
      <c r="C25" s="169" t="str">
        <f t="shared" si="1"/>
        <v>2º Quartil</v>
      </c>
      <c r="D25" s="41">
        <v>0.5</v>
      </c>
    </row>
    <row r="26" ht="14.25" customHeight="1">
      <c r="A26" s="188" t="s">
        <v>90</v>
      </c>
      <c r="B26" s="102">
        <v>2846931.0</v>
      </c>
      <c r="C26" s="167" t="str">
        <f t="shared" si="1"/>
        <v>3º Quartil</v>
      </c>
      <c r="D26" s="27">
        <v>0.75</v>
      </c>
    </row>
    <row r="27" ht="14.25" customHeight="1">
      <c r="A27" s="68" t="s">
        <v>91</v>
      </c>
      <c r="B27" s="104">
        <v>1.28584992E8</v>
      </c>
      <c r="C27" s="169" t="str">
        <f t="shared" si="1"/>
        <v>4º Quartil</v>
      </c>
      <c r="D27" s="41">
        <v>1.0</v>
      </c>
    </row>
    <row r="28" ht="14.25" customHeight="1">
      <c r="A28" s="188" t="s">
        <v>93</v>
      </c>
      <c r="B28" s="102">
        <v>2950645.0</v>
      </c>
      <c r="C28" s="167" t="str">
        <f t="shared" si="1"/>
        <v>3º Quartil</v>
      </c>
      <c r="D28" s="27">
        <v>0.75</v>
      </c>
    </row>
    <row r="29" ht="14.25" customHeight="1">
      <c r="A29" s="65" t="s">
        <v>95</v>
      </c>
      <c r="B29" s="96">
        <v>2224691.0</v>
      </c>
      <c r="C29" s="169" t="str">
        <f t="shared" si="1"/>
        <v>3º Quartil</v>
      </c>
      <c r="D29" s="41">
        <v>0.75</v>
      </c>
    </row>
    <row r="30" ht="14.25" customHeight="1">
      <c r="A30" s="188" t="s">
        <v>97</v>
      </c>
      <c r="B30" s="101">
        <v>308265.0</v>
      </c>
      <c r="C30" s="167" t="str">
        <f t="shared" si="1"/>
        <v>2º Quartil</v>
      </c>
      <c r="D30" s="27">
        <v>0.5</v>
      </c>
    </row>
    <row r="31" ht="14.25" customHeight="1">
      <c r="A31" s="65" t="s">
        <v>98</v>
      </c>
      <c r="B31" s="96">
        <v>202408.0</v>
      </c>
      <c r="C31" s="169" t="str">
        <f t="shared" si="1"/>
        <v>1º Quartil</v>
      </c>
      <c r="D31" s="48">
        <v>0.5</v>
      </c>
    </row>
    <row r="32" ht="14.25" customHeight="1">
      <c r="A32" s="188" t="s">
        <v>99</v>
      </c>
      <c r="B32" s="102">
        <v>4117479.0</v>
      </c>
      <c r="C32" s="167" t="str">
        <f t="shared" si="1"/>
        <v>4º Quartil</v>
      </c>
      <c r="D32" s="27">
        <v>1.0</v>
      </c>
    </row>
    <row r="33" ht="14.25" customHeight="1">
      <c r="A33" s="65" t="s">
        <v>100</v>
      </c>
      <c r="B33" s="96">
        <v>406126.0</v>
      </c>
      <c r="C33" s="169" t="str">
        <f t="shared" si="1"/>
        <v>2º Quartil</v>
      </c>
      <c r="D33" s="41">
        <v>0.5</v>
      </c>
    </row>
    <row r="34" ht="14.25" customHeight="1">
      <c r="A34" s="188" t="s">
        <v>101</v>
      </c>
      <c r="B34" s="126"/>
      <c r="C34" s="167" t="str">
        <f t="shared" si="1"/>
        <v>#N/A</v>
      </c>
      <c r="D34" s="27"/>
    </row>
    <row r="35" ht="14.25" customHeight="1">
      <c r="A35" s="68" t="s">
        <v>102</v>
      </c>
      <c r="B35" s="96">
        <v>150336.0</v>
      </c>
      <c r="C35" s="169" t="str">
        <f t="shared" si="1"/>
        <v>1º Quartil</v>
      </c>
      <c r="D35" s="41">
        <v>0.75</v>
      </c>
      <c r="E35" s="68"/>
    </row>
    <row r="36" ht="14.25" customHeight="1">
      <c r="A36" s="188" t="s">
        <v>103</v>
      </c>
      <c r="B36" s="101">
        <v>1208799.0</v>
      </c>
      <c r="C36" s="167" t="str">
        <f t="shared" si="1"/>
        <v>3º Quartil</v>
      </c>
      <c r="D36" s="27">
        <v>0.5</v>
      </c>
    </row>
    <row r="37" ht="14.25" customHeight="1">
      <c r="A37" s="65" t="s">
        <v>104</v>
      </c>
      <c r="B37" s="96">
        <v>155110.0</v>
      </c>
      <c r="C37" s="169" t="str">
        <f t="shared" si="1"/>
        <v>1º Quartil</v>
      </c>
      <c r="D37" s="41">
        <v>0.25</v>
      </c>
    </row>
    <row r="38" ht="14.25" customHeight="1">
      <c r="A38" s="188" t="s">
        <v>105</v>
      </c>
      <c r="B38" s="102">
        <v>268684.0</v>
      </c>
      <c r="C38" s="167" t="str">
        <f t="shared" si="1"/>
        <v>1º Quartil</v>
      </c>
      <c r="D38" s="27">
        <v>0.5</v>
      </c>
    </row>
    <row r="39" ht="14.25" customHeight="1">
      <c r="A39" s="65" t="s">
        <v>106</v>
      </c>
      <c r="B39" s="107">
        <v>358829.0</v>
      </c>
      <c r="C39" s="169" t="str">
        <f t="shared" si="1"/>
        <v>2º Quartil</v>
      </c>
      <c r="D39" s="41">
        <v>0.5</v>
      </c>
    </row>
    <row r="40" ht="14.25" customHeight="1">
      <c r="A40" s="188" t="s">
        <v>107</v>
      </c>
      <c r="B40" s="102">
        <v>1.6725025E7</v>
      </c>
      <c r="C40" s="167" t="str">
        <f t="shared" si="1"/>
        <v>4º Quartil</v>
      </c>
      <c r="D40" s="27">
        <v>1.0</v>
      </c>
    </row>
    <row r="41" ht="14.25" customHeight="1">
      <c r="A41" s="65" t="s">
        <v>108</v>
      </c>
      <c r="B41" s="129">
        <v>6.259324E7</v>
      </c>
      <c r="C41" s="169" t="str">
        <f t="shared" si="1"/>
        <v>4º Quartil</v>
      </c>
      <c r="D41" s="48">
        <v>1.0</v>
      </c>
    </row>
    <row r="42" ht="14.25" customHeight="1">
      <c r="A42" s="188" t="s">
        <v>109</v>
      </c>
      <c r="B42" s="102">
        <v>174457.0</v>
      </c>
      <c r="C42" s="167" t="str">
        <f t="shared" si="1"/>
        <v>1º Quartil</v>
      </c>
      <c r="D42" s="27">
        <v>0.5</v>
      </c>
    </row>
    <row r="43" ht="14.25" customHeight="1">
      <c r="A43" s="68" t="s">
        <v>111</v>
      </c>
      <c r="B43" s="134">
        <v>5507523.0</v>
      </c>
      <c r="C43" s="169" t="str">
        <f t="shared" si="1"/>
        <v>4º Quartil</v>
      </c>
      <c r="D43" s="41">
        <v>1.0</v>
      </c>
      <c r="E43" s="68"/>
    </row>
    <row r="44" ht="14.25" customHeight="1">
      <c r="A44" s="188" t="s">
        <v>112</v>
      </c>
      <c r="B44" s="102">
        <v>252629.0</v>
      </c>
      <c r="C44" s="167" t="str">
        <f t="shared" si="1"/>
        <v>1º Quartil</v>
      </c>
      <c r="D44" s="27">
        <v>0.5</v>
      </c>
    </row>
    <row r="45" ht="14.25" customHeight="1">
      <c r="A45" s="68" t="s">
        <v>113</v>
      </c>
      <c r="B45" s="96">
        <v>312268.0</v>
      </c>
      <c r="C45" s="169" t="str">
        <f t="shared" si="1"/>
        <v>2º Quartil</v>
      </c>
      <c r="D45" s="41">
        <v>0.5</v>
      </c>
    </row>
    <row r="46" ht="14.25" customHeight="1">
      <c r="A46" s="188" t="s">
        <v>114</v>
      </c>
      <c r="B46" s="101">
        <v>296636.0</v>
      </c>
      <c r="C46" s="167" t="str">
        <f t="shared" si="1"/>
        <v>2º Quartil</v>
      </c>
      <c r="D46" s="27">
        <v>0.5</v>
      </c>
    </row>
    <row r="47" ht="14.25" customHeight="1">
      <c r="A47" s="68" t="s">
        <v>116</v>
      </c>
      <c r="B47" s="96">
        <v>2891146.0</v>
      </c>
      <c r="C47" s="169" t="str">
        <f t="shared" si="1"/>
        <v>3º Quartil</v>
      </c>
      <c r="D47" s="41">
        <v>0.75</v>
      </c>
    </row>
    <row r="48" ht="14.25" customHeight="1">
      <c r="A48" s="188" t="s">
        <v>117</v>
      </c>
      <c r="B48" s="101">
        <v>9530514.0</v>
      </c>
      <c r="C48" s="167" t="str">
        <f t="shared" si="1"/>
        <v>4º Quartil</v>
      </c>
      <c r="D48" s="27">
        <v>1.0</v>
      </c>
    </row>
    <row r="49" ht="14.25" customHeight="1">
      <c r="A49" s="68" t="s">
        <v>118</v>
      </c>
      <c r="B49" s="96">
        <v>41633.0</v>
      </c>
      <c r="C49" s="169" t="str">
        <f t="shared" si="1"/>
        <v>1º Quartil</v>
      </c>
      <c r="D49" s="41">
        <v>0.25</v>
      </c>
    </row>
    <row r="50" ht="14.25" customHeight="1">
      <c r="A50" s="188" t="s">
        <v>119</v>
      </c>
      <c r="B50" s="126"/>
      <c r="C50" s="167" t="str">
        <f t="shared" si="1"/>
        <v>#N/A</v>
      </c>
      <c r="D50" s="27"/>
    </row>
    <row r="51" ht="14.25" customHeight="1">
      <c r="A51" s="68" t="s">
        <v>120</v>
      </c>
      <c r="B51" s="123">
        <v>589897.0</v>
      </c>
      <c r="C51" s="169" t="str">
        <f t="shared" si="1"/>
        <v>2º Quartil</v>
      </c>
      <c r="D51" s="41">
        <v>0.5</v>
      </c>
    </row>
    <row r="52" ht="14.25" customHeight="1">
      <c r="A52" s="188" t="s">
        <v>121</v>
      </c>
      <c r="B52" s="102">
        <v>9.3193376E7</v>
      </c>
      <c r="C52" s="167" t="str">
        <f t="shared" si="1"/>
        <v>4º Quartil</v>
      </c>
      <c r="D52" s="27">
        <v>1.0</v>
      </c>
    </row>
    <row r="53" ht="14.25" customHeight="1">
      <c r="A53" s="68" t="s">
        <v>122</v>
      </c>
      <c r="B53" s="134">
        <v>82691.0</v>
      </c>
      <c r="C53" s="169" t="str">
        <f t="shared" si="1"/>
        <v>1º Quartil</v>
      </c>
      <c r="D53" s="41">
        <v>0.25</v>
      </c>
    </row>
    <row r="54" ht="14.25" customHeight="1">
      <c r="A54" s="188" t="s">
        <v>123</v>
      </c>
      <c r="B54" s="102">
        <v>5818628.0</v>
      </c>
      <c r="C54" s="167" t="str">
        <f t="shared" si="1"/>
        <v>4º Quartil</v>
      </c>
      <c r="D54" s="27">
        <v>1.0</v>
      </c>
    </row>
    <row r="55" ht="14.25" customHeight="1">
      <c r="A55" s="68" t="s">
        <v>124</v>
      </c>
      <c r="B55" s="104">
        <v>1683170.0</v>
      </c>
      <c r="C55" s="169" t="str">
        <f t="shared" si="1"/>
        <v>3º Quartil</v>
      </c>
      <c r="D55" s="73">
        <v>0.75</v>
      </c>
    </row>
    <row r="56" ht="14.25" customHeight="1">
      <c r="A56" s="68" t="s">
        <v>125</v>
      </c>
      <c r="B56" s="96">
        <v>253434.0</v>
      </c>
      <c r="C56" s="169" t="str">
        <f t="shared" si="1"/>
        <v>1º Quartil</v>
      </c>
      <c r="D56" s="41">
        <v>0.5</v>
      </c>
    </row>
    <row r="57" ht="14.25" customHeight="1">
      <c r="A57" s="190" t="s">
        <v>126</v>
      </c>
      <c r="B57" s="101">
        <v>1.2158848E7</v>
      </c>
      <c r="C57" s="193" t="str">
        <f t="shared" si="1"/>
        <v>4º Quartil</v>
      </c>
      <c r="D57" s="75">
        <v>1.0</v>
      </c>
    </row>
    <row r="58" ht="14.25" customHeight="1">
      <c r="A58" s="68" t="s">
        <v>127</v>
      </c>
      <c r="B58" s="96">
        <v>1011057.0</v>
      </c>
      <c r="C58" s="169" t="str">
        <f t="shared" si="1"/>
        <v>2º Quartil</v>
      </c>
      <c r="D58" s="41">
        <v>0.75</v>
      </c>
    </row>
    <row r="59" ht="14.25" customHeight="1">
      <c r="A59" s="188" t="s">
        <v>128</v>
      </c>
      <c r="B59" s="102">
        <v>3507661.0</v>
      </c>
      <c r="C59" s="167" t="str">
        <f t="shared" si="1"/>
        <v>3º Quartil</v>
      </c>
      <c r="D59" s="27">
        <v>1.0</v>
      </c>
    </row>
    <row r="60" ht="14.25" customHeight="1">
      <c r="A60" s="68" t="s">
        <v>129</v>
      </c>
      <c r="B60" s="107">
        <v>834426.0</v>
      </c>
      <c r="C60" s="169" t="str">
        <f t="shared" si="1"/>
        <v>2º Quartil</v>
      </c>
      <c r="D60" s="41">
        <v>0.75</v>
      </c>
    </row>
    <row r="61" ht="14.25" customHeight="1">
      <c r="A61" s="190" t="s">
        <v>130</v>
      </c>
      <c r="B61" s="102">
        <v>1412398.0</v>
      </c>
      <c r="C61" s="193" t="str">
        <f t="shared" si="1"/>
        <v>3º Quartil</v>
      </c>
      <c r="D61" s="76">
        <v>0.75</v>
      </c>
    </row>
    <row r="62" ht="14.25" customHeight="1">
      <c r="A62" s="68" t="s">
        <v>131</v>
      </c>
      <c r="B62" s="96">
        <v>8004900.0</v>
      </c>
      <c r="C62" s="169" t="str">
        <f t="shared" si="1"/>
        <v>4º Quartil</v>
      </c>
      <c r="D62" s="73">
        <v>1.0</v>
      </c>
    </row>
    <row r="63" ht="14.25" customHeight="1">
      <c r="A63" s="188" t="s">
        <v>132</v>
      </c>
      <c r="B63" s="158">
        <v>454.0</v>
      </c>
      <c r="C63" s="167" t="str">
        <f t="shared" si="1"/>
        <v>#N/A</v>
      </c>
      <c r="D63" s="78"/>
    </row>
    <row r="64" ht="14.25" customHeight="1">
      <c r="A64" s="191" t="s">
        <v>133</v>
      </c>
      <c r="B64" s="102">
        <v>112414.0</v>
      </c>
      <c r="C64" s="167" t="str">
        <f t="shared" si="1"/>
        <v>1º Quartil</v>
      </c>
      <c r="D64" s="78">
        <v>0.25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3.57"/>
    <col customWidth="1" min="3" max="3" width="15.86"/>
    <col customWidth="1" min="4" max="4" width="9.57"/>
    <col customWidth="1" min="5" max="5" width="15.71"/>
    <col customWidth="1" min="6" max="6" width="18.14"/>
    <col customWidth="1" min="7" max="7" width="15.71"/>
    <col customWidth="1" min="8" max="8" width="14.86"/>
    <col customWidth="1" min="9" max="12" width="8.71"/>
    <col customWidth="1" min="13" max="13" width="9.57"/>
    <col customWidth="1" min="14" max="26" width="8.71"/>
  </cols>
  <sheetData>
    <row r="1" ht="14.25" customHeight="1">
      <c r="D1" s="44"/>
      <c r="E1" s="44"/>
      <c r="H1" s="44"/>
    </row>
    <row r="2" ht="14.25" customHeight="1">
      <c r="A2" s="15" t="s">
        <v>8</v>
      </c>
      <c r="B2" s="194" t="s">
        <v>0</v>
      </c>
      <c r="C2" s="7" t="s">
        <v>1</v>
      </c>
      <c r="D2" s="195" t="s">
        <v>2</v>
      </c>
      <c r="E2" s="196" t="s">
        <v>179</v>
      </c>
      <c r="F2" s="195" t="s">
        <v>3</v>
      </c>
      <c r="G2" s="195" t="s">
        <v>179</v>
      </c>
      <c r="H2" s="197" t="s">
        <v>180</v>
      </c>
    </row>
    <row r="3" ht="14.25" customHeight="1">
      <c r="A3" s="23" t="s">
        <v>50</v>
      </c>
      <c r="B3" s="29">
        <v>3.75</v>
      </c>
      <c r="C3" s="30">
        <v>0.9375</v>
      </c>
      <c r="D3" s="44" t="s">
        <v>16</v>
      </c>
      <c r="E3" s="198" t="s">
        <v>181</v>
      </c>
      <c r="F3" s="65" t="s">
        <v>16</v>
      </c>
      <c r="G3" s="199" t="s">
        <v>182</v>
      </c>
      <c r="H3" s="44" t="s">
        <v>183</v>
      </c>
      <c r="J3" s="187"/>
      <c r="K3" s="187" t="s">
        <v>184</v>
      </c>
      <c r="L3" s="187"/>
    </row>
    <row r="4" ht="14.25" customHeight="1">
      <c r="A4" s="23" t="s">
        <v>121</v>
      </c>
      <c r="B4" s="29">
        <v>3.75</v>
      </c>
      <c r="C4" s="30">
        <v>0.9375</v>
      </c>
      <c r="D4" s="44" t="s">
        <v>16</v>
      </c>
      <c r="E4" s="198" t="s">
        <v>185</v>
      </c>
      <c r="F4" s="65" t="s">
        <v>16</v>
      </c>
      <c r="G4" s="199" t="s">
        <v>186</v>
      </c>
      <c r="H4" s="44" t="s">
        <v>183</v>
      </c>
      <c r="K4" s="65" t="s">
        <v>187</v>
      </c>
      <c r="L4" s="65" t="s">
        <v>188</v>
      </c>
      <c r="M4" s="200">
        <v>44879.0</v>
      </c>
      <c r="N4" s="201" t="s">
        <v>189</v>
      </c>
    </row>
    <row r="5" ht="14.25" customHeight="1">
      <c r="A5" s="23" t="s">
        <v>43</v>
      </c>
      <c r="B5" s="29">
        <v>3.5</v>
      </c>
      <c r="C5" s="30">
        <v>0.875</v>
      </c>
      <c r="D5" s="44" t="s">
        <v>16</v>
      </c>
      <c r="E5" s="198" t="s">
        <v>181</v>
      </c>
      <c r="F5" s="65" t="s">
        <v>16</v>
      </c>
      <c r="G5" s="202" t="s">
        <v>190</v>
      </c>
      <c r="H5" s="44" t="s">
        <v>183</v>
      </c>
      <c r="K5" s="65" t="s">
        <v>191</v>
      </c>
      <c r="L5" s="65" t="s">
        <v>192</v>
      </c>
      <c r="M5" s="203">
        <v>45125.0</v>
      </c>
      <c r="N5" s="201" t="s">
        <v>193</v>
      </c>
    </row>
    <row r="6" ht="14.25" customHeight="1">
      <c r="A6" s="23" t="s">
        <v>66</v>
      </c>
      <c r="B6" s="29">
        <v>3.5</v>
      </c>
      <c r="C6" s="30">
        <v>0.875</v>
      </c>
      <c r="D6" s="44"/>
      <c r="E6" s="198"/>
      <c r="F6" s="65" t="s">
        <v>16</v>
      </c>
      <c r="G6" s="204" t="s">
        <v>194</v>
      </c>
      <c r="H6" s="44" t="s">
        <v>183</v>
      </c>
      <c r="K6" s="65" t="s">
        <v>195</v>
      </c>
      <c r="L6" s="65" t="s">
        <v>196</v>
      </c>
      <c r="M6" s="203">
        <v>45118.0</v>
      </c>
      <c r="N6" s="201" t="s">
        <v>197</v>
      </c>
    </row>
    <row r="7" ht="14.25" customHeight="1">
      <c r="A7" s="54" t="s">
        <v>91</v>
      </c>
      <c r="B7" s="42">
        <v>3.5</v>
      </c>
      <c r="C7" s="43">
        <v>0.875</v>
      </c>
      <c r="D7" s="44" t="s">
        <v>15</v>
      </c>
      <c r="E7" s="198"/>
      <c r="F7" s="65" t="s">
        <v>16</v>
      </c>
      <c r="G7" s="202" t="s">
        <v>198</v>
      </c>
      <c r="H7" s="44" t="s">
        <v>183</v>
      </c>
      <c r="K7" s="65" t="s">
        <v>199</v>
      </c>
      <c r="L7" s="65" t="s">
        <v>200</v>
      </c>
      <c r="M7" s="203">
        <v>45106.0</v>
      </c>
      <c r="N7" s="201" t="s">
        <v>201</v>
      </c>
    </row>
    <row r="8" ht="14.25" customHeight="1">
      <c r="A8" s="54" t="s">
        <v>59</v>
      </c>
      <c r="B8" s="42">
        <v>3.25</v>
      </c>
      <c r="C8" s="43">
        <v>0.8125</v>
      </c>
      <c r="D8" s="44" t="s">
        <v>25</v>
      </c>
      <c r="E8" s="198" t="s">
        <v>202</v>
      </c>
      <c r="F8" s="65" t="s">
        <v>25</v>
      </c>
      <c r="G8" s="199" t="s">
        <v>203</v>
      </c>
      <c r="H8" s="44" t="s">
        <v>183</v>
      </c>
      <c r="K8" s="65" t="s">
        <v>204</v>
      </c>
      <c r="L8" s="65" t="s">
        <v>205</v>
      </c>
      <c r="M8" s="203">
        <v>44889.0</v>
      </c>
      <c r="N8" s="201" t="s">
        <v>206</v>
      </c>
    </row>
    <row r="9" ht="14.25" customHeight="1">
      <c r="A9" s="5" t="s">
        <v>95</v>
      </c>
      <c r="B9" s="42">
        <v>3.25</v>
      </c>
      <c r="C9" s="43">
        <v>0.8125</v>
      </c>
      <c r="D9" s="44" t="s">
        <v>36</v>
      </c>
      <c r="E9" s="198" t="s">
        <v>181</v>
      </c>
      <c r="G9" s="205"/>
      <c r="H9" s="44" t="s">
        <v>183</v>
      </c>
    </row>
    <row r="10" ht="14.25" customHeight="1">
      <c r="A10" s="54" t="s">
        <v>111</v>
      </c>
      <c r="B10" s="42">
        <v>3.25</v>
      </c>
      <c r="C10" s="43">
        <v>0.8125</v>
      </c>
      <c r="D10" s="44"/>
      <c r="E10" s="198"/>
      <c r="F10" s="65" t="s">
        <v>110</v>
      </c>
      <c r="G10" s="205"/>
      <c r="H10" s="44" t="s">
        <v>183</v>
      </c>
      <c r="K10" s="65" t="s">
        <v>207</v>
      </c>
    </row>
    <row r="11" ht="14.25" customHeight="1">
      <c r="A11" s="23" t="s">
        <v>117</v>
      </c>
      <c r="B11" s="29">
        <v>3.25</v>
      </c>
      <c r="C11" s="30">
        <v>0.8125</v>
      </c>
      <c r="D11" s="44" t="s">
        <v>16</v>
      </c>
      <c r="E11" s="198" t="s">
        <v>208</v>
      </c>
      <c r="F11" s="206" t="s">
        <v>25</v>
      </c>
      <c r="G11" s="199" t="s">
        <v>209</v>
      </c>
      <c r="H11" s="44" t="s">
        <v>183</v>
      </c>
      <c r="K11" s="201" t="s">
        <v>210</v>
      </c>
    </row>
    <row r="12" ht="15.75" customHeight="1">
      <c r="A12" s="54" t="s">
        <v>129</v>
      </c>
      <c r="B12" s="42">
        <v>3.25</v>
      </c>
      <c r="C12" s="43">
        <v>0.8125</v>
      </c>
      <c r="D12" s="44"/>
      <c r="E12" s="198"/>
      <c r="F12" s="65" t="s">
        <v>15</v>
      </c>
      <c r="H12" s="44" t="s">
        <v>183</v>
      </c>
    </row>
    <row r="13" ht="14.25" customHeight="1">
      <c r="A13" s="23" t="s">
        <v>23</v>
      </c>
      <c r="B13" s="29">
        <v>3.0</v>
      </c>
      <c r="C13" s="30">
        <v>0.75</v>
      </c>
      <c r="D13" s="44"/>
      <c r="E13" s="198"/>
      <c r="F13" s="65" t="s">
        <v>24</v>
      </c>
      <c r="G13" s="202" t="s">
        <v>211</v>
      </c>
      <c r="H13" s="44" t="s">
        <v>183</v>
      </c>
      <c r="K13" s="65" t="s">
        <v>212</v>
      </c>
    </row>
    <row r="14" ht="14.25" customHeight="1">
      <c r="A14" s="5" t="s">
        <v>27</v>
      </c>
      <c r="B14" s="42">
        <v>3.0</v>
      </c>
      <c r="C14" s="43">
        <v>0.75</v>
      </c>
      <c r="D14" s="44" t="s">
        <v>15</v>
      </c>
      <c r="E14" s="198"/>
      <c r="F14" s="65" t="s">
        <v>213</v>
      </c>
      <c r="G14" s="202" t="s">
        <v>214</v>
      </c>
      <c r="H14" s="44" t="s">
        <v>183</v>
      </c>
      <c r="K14" s="201" t="s">
        <v>215</v>
      </c>
    </row>
    <row r="15" ht="14.25" customHeight="1">
      <c r="A15" s="23" t="s">
        <v>38</v>
      </c>
      <c r="B15" s="29">
        <v>3.0</v>
      </c>
      <c r="C15" s="30">
        <v>0.75</v>
      </c>
      <c r="D15" s="44" t="s">
        <v>15</v>
      </c>
      <c r="E15" s="198"/>
      <c r="F15" s="65" t="s">
        <v>24</v>
      </c>
      <c r="G15" s="202" t="s">
        <v>216</v>
      </c>
      <c r="H15" s="44" t="s">
        <v>183</v>
      </c>
    </row>
    <row r="16" ht="15.75" customHeight="1">
      <c r="A16" s="23" t="s">
        <v>123</v>
      </c>
      <c r="B16" s="29">
        <v>3.0</v>
      </c>
      <c r="C16" s="30">
        <v>0.75</v>
      </c>
      <c r="D16" s="44" t="s">
        <v>15</v>
      </c>
      <c r="E16" s="198"/>
      <c r="F16" s="65" t="s">
        <v>15</v>
      </c>
      <c r="H16" s="44" t="s">
        <v>183</v>
      </c>
      <c r="K16" s="65" t="s">
        <v>217</v>
      </c>
    </row>
    <row r="17" ht="14.25" customHeight="1">
      <c r="A17" s="54" t="s">
        <v>131</v>
      </c>
      <c r="B17" s="42">
        <v>3.0</v>
      </c>
      <c r="C17" s="43">
        <v>0.75</v>
      </c>
      <c r="D17" s="44"/>
      <c r="E17" s="198"/>
      <c r="H17" s="44" t="s">
        <v>183</v>
      </c>
      <c r="K17" s="201" t="s">
        <v>218</v>
      </c>
    </row>
    <row r="18" ht="14.25" customHeight="1">
      <c r="A18" s="54" t="s">
        <v>88</v>
      </c>
      <c r="B18" s="42">
        <v>2.75</v>
      </c>
      <c r="C18" s="43">
        <v>0.6875</v>
      </c>
      <c r="D18" s="44" t="s">
        <v>15</v>
      </c>
      <c r="E18" s="198"/>
      <c r="F18" s="65" t="s">
        <v>33</v>
      </c>
      <c r="G18" s="202" t="s">
        <v>219</v>
      </c>
      <c r="H18" s="44" t="s">
        <v>183</v>
      </c>
    </row>
    <row r="19" ht="14.25" customHeight="1">
      <c r="A19" s="23" t="s">
        <v>90</v>
      </c>
      <c r="B19" s="29">
        <v>2.75</v>
      </c>
      <c r="C19" s="30">
        <v>0.6875</v>
      </c>
      <c r="D19" s="44" t="s">
        <v>15</v>
      </c>
      <c r="E19" s="198"/>
      <c r="G19" s="205"/>
      <c r="H19" s="44" t="s">
        <v>183</v>
      </c>
    </row>
    <row r="20" ht="14.25" customHeight="1">
      <c r="A20" s="23" t="s">
        <v>112</v>
      </c>
      <c r="B20" s="29">
        <v>2.75</v>
      </c>
      <c r="C20" s="30">
        <v>0.6875</v>
      </c>
      <c r="D20" s="44" t="s">
        <v>15</v>
      </c>
      <c r="E20" s="198"/>
      <c r="F20" s="65" t="s">
        <v>24</v>
      </c>
      <c r="G20" s="202" t="s">
        <v>220</v>
      </c>
      <c r="H20" s="44" t="s">
        <v>183</v>
      </c>
      <c r="K20" s="65" t="s">
        <v>221</v>
      </c>
    </row>
    <row r="21" ht="15.75" hidden="1" customHeight="1">
      <c r="A21" s="23" t="s">
        <v>61</v>
      </c>
      <c r="B21" s="29">
        <v>2.75</v>
      </c>
      <c r="C21" s="30">
        <v>0.6875</v>
      </c>
      <c r="D21" s="44" t="s">
        <v>25</v>
      </c>
      <c r="E21" s="44"/>
      <c r="F21" s="65" t="s">
        <v>25</v>
      </c>
      <c r="H21" s="44" t="s">
        <v>222</v>
      </c>
    </row>
    <row r="22" ht="14.25" customHeight="1">
      <c r="A22" s="23" t="s">
        <v>130</v>
      </c>
      <c r="B22" s="29">
        <v>2.75</v>
      </c>
      <c r="C22" s="30">
        <v>0.6875</v>
      </c>
      <c r="D22" s="44" t="s">
        <v>15</v>
      </c>
      <c r="E22" s="198"/>
      <c r="F22" s="65" t="s">
        <v>15</v>
      </c>
      <c r="H22" s="44" t="s">
        <v>183</v>
      </c>
    </row>
    <row r="23" ht="14.25" customHeight="1">
      <c r="A23" s="54" t="s">
        <v>20</v>
      </c>
      <c r="B23" s="42">
        <v>2.5</v>
      </c>
      <c r="C23" s="43">
        <v>0.625</v>
      </c>
      <c r="D23" s="44" t="s">
        <v>16</v>
      </c>
      <c r="E23" s="198"/>
      <c r="F23" s="65" t="s">
        <v>21</v>
      </c>
      <c r="G23" s="202" t="s">
        <v>220</v>
      </c>
      <c r="H23" s="44" t="s">
        <v>183</v>
      </c>
      <c r="K23" s="65" t="s">
        <v>223</v>
      </c>
    </row>
    <row r="24" ht="14.25" hidden="1" customHeight="1">
      <c r="A24" s="23" t="s">
        <v>93</v>
      </c>
      <c r="B24" s="29">
        <v>2.75</v>
      </c>
      <c r="C24" s="30">
        <v>0.6875</v>
      </c>
      <c r="D24" s="44" t="s">
        <v>15</v>
      </c>
      <c r="E24" s="44"/>
      <c r="F24" s="65" t="s">
        <v>16</v>
      </c>
      <c r="H24" s="44" t="s">
        <v>222</v>
      </c>
    </row>
    <row r="25" ht="14.25" customHeight="1">
      <c r="A25" s="54" t="s">
        <v>47</v>
      </c>
      <c r="B25" s="42">
        <v>2.5</v>
      </c>
      <c r="C25" s="43">
        <v>0.625</v>
      </c>
      <c r="D25" s="44"/>
      <c r="E25" s="198"/>
      <c r="F25" s="65" t="s">
        <v>44</v>
      </c>
      <c r="G25" s="202" t="s">
        <v>224</v>
      </c>
      <c r="H25" s="44" t="s">
        <v>183</v>
      </c>
      <c r="K25" s="201" t="s">
        <v>225</v>
      </c>
    </row>
    <row r="26" ht="14.25" customHeight="1">
      <c r="A26" s="54" t="s">
        <v>73</v>
      </c>
      <c r="B26" s="42">
        <v>2.5</v>
      </c>
      <c r="C26" s="43">
        <v>0.625</v>
      </c>
      <c r="D26" s="44"/>
      <c r="E26" s="198"/>
      <c r="F26" s="65" t="s">
        <v>15</v>
      </c>
      <c r="G26" s="205"/>
      <c r="H26" s="44" t="s">
        <v>183</v>
      </c>
    </row>
    <row r="27" ht="14.25" customHeight="1">
      <c r="A27" s="54" t="s">
        <v>120</v>
      </c>
      <c r="B27" s="42">
        <v>2.5</v>
      </c>
      <c r="C27" s="43">
        <v>0.625</v>
      </c>
      <c r="D27" s="44"/>
      <c r="E27" s="198"/>
      <c r="F27" s="206" t="s">
        <v>29</v>
      </c>
      <c r="G27" s="202" t="s">
        <v>226</v>
      </c>
      <c r="H27" s="44" t="s">
        <v>183</v>
      </c>
    </row>
    <row r="28" ht="14.25" customHeight="1">
      <c r="A28" s="5" t="s">
        <v>41</v>
      </c>
      <c r="B28" s="42">
        <v>2.25</v>
      </c>
      <c r="C28" s="43">
        <v>0.5625</v>
      </c>
      <c r="D28" s="44" t="s">
        <v>15</v>
      </c>
      <c r="E28" s="198"/>
      <c r="F28" s="65" t="s">
        <v>16</v>
      </c>
      <c r="G28" s="202" t="s">
        <v>227</v>
      </c>
      <c r="H28" s="44" t="s">
        <v>183</v>
      </c>
    </row>
    <row r="29" ht="14.25" customHeight="1">
      <c r="A29" s="23" t="s">
        <v>55</v>
      </c>
      <c r="B29" s="29">
        <v>2.25</v>
      </c>
      <c r="C29" s="30">
        <v>0.5625</v>
      </c>
      <c r="D29" s="44"/>
      <c r="E29" s="198"/>
      <c r="F29" s="65" t="s">
        <v>16</v>
      </c>
      <c r="G29" s="202" t="s">
        <v>227</v>
      </c>
      <c r="H29" s="44" t="s">
        <v>183</v>
      </c>
    </row>
    <row r="30" ht="14.25" hidden="1" customHeight="1">
      <c r="A30" s="54" t="s">
        <v>155</v>
      </c>
      <c r="B30" s="42">
        <v>2.5</v>
      </c>
      <c r="C30" s="43">
        <v>0.625</v>
      </c>
      <c r="D30" s="44" t="s">
        <v>15</v>
      </c>
      <c r="E30" s="44"/>
      <c r="F30" s="65" t="s">
        <v>15</v>
      </c>
      <c r="H30" s="44" t="s">
        <v>222</v>
      </c>
      <c r="I30" s="32" t="s">
        <v>16</v>
      </c>
    </row>
    <row r="31" ht="14.25" hidden="1" customHeight="1">
      <c r="A31" s="54" t="s">
        <v>54</v>
      </c>
      <c r="B31" s="42">
        <v>2.25</v>
      </c>
      <c r="C31" s="43">
        <v>0.5625</v>
      </c>
      <c r="D31" s="44" t="s">
        <v>16</v>
      </c>
      <c r="E31" s="44"/>
      <c r="F31" s="65" t="s">
        <v>16</v>
      </c>
      <c r="H31" s="44" t="s">
        <v>222</v>
      </c>
      <c r="I31" s="60" t="s">
        <v>52</v>
      </c>
    </row>
    <row r="32" ht="14.25" hidden="1" customHeight="1">
      <c r="A32" s="23" t="s">
        <v>148</v>
      </c>
      <c r="B32" s="29">
        <v>2.25</v>
      </c>
      <c r="C32" s="30">
        <v>0.5625</v>
      </c>
      <c r="D32" s="44" t="s">
        <v>15</v>
      </c>
      <c r="E32" s="44"/>
      <c r="F32" s="65" t="s">
        <v>15</v>
      </c>
      <c r="H32" s="44" t="s">
        <v>222</v>
      </c>
      <c r="I32" s="60" t="s">
        <v>110</v>
      </c>
    </row>
    <row r="33" ht="14.25" customHeight="1">
      <c r="A33" s="54" t="s">
        <v>64</v>
      </c>
      <c r="B33" s="42">
        <v>2.25</v>
      </c>
      <c r="C33" s="43">
        <v>0.5625</v>
      </c>
      <c r="D33" s="44"/>
      <c r="E33" s="198"/>
      <c r="G33" s="204"/>
      <c r="H33" s="44" t="s">
        <v>183</v>
      </c>
    </row>
    <row r="34" ht="14.25" customHeight="1">
      <c r="A34" s="54" t="s">
        <v>69</v>
      </c>
      <c r="B34" s="42">
        <v>2.25</v>
      </c>
      <c r="C34" s="43">
        <v>0.5625</v>
      </c>
      <c r="D34" s="44" t="s">
        <v>15</v>
      </c>
      <c r="E34" s="198"/>
      <c r="F34" s="65" t="s">
        <v>16</v>
      </c>
      <c r="G34" s="205"/>
      <c r="H34" s="44" t="s">
        <v>183</v>
      </c>
    </row>
    <row r="35" ht="14.25" customHeight="1">
      <c r="A35" s="54" t="s">
        <v>116</v>
      </c>
      <c r="B35" s="42">
        <v>2.25</v>
      </c>
      <c r="C35" s="43">
        <v>0.5625</v>
      </c>
      <c r="D35" s="44"/>
      <c r="E35" s="198"/>
      <c r="F35" s="65" t="s">
        <v>16</v>
      </c>
      <c r="G35" s="202" t="s">
        <v>228</v>
      </c>
      <c r="H35" s="44" t="s">
        <v>183</v>
      </c>
    </row>
    <row r="36" ht="14.25" customHeight="1">
      <c r="A36" s="23" t="s">
        <v>133</v>
      </c>
      <c r="B36" s="29">
        <v>2.25</v>
      </c>
      <c r="C36" s="30">
        <v>0.5625</v>
      </c>
      <c r="D36" s="44" t="s">
        <v>15</v>
      </c>
      <c r="E36" s="198"/>
      <c r="F36" s="65" t="s">
        <v>15</v>
      </c>
      <c r="H36" s="44" t="s">
        <v>183</v>
      </c>
    </row>
    <row r="37" ht="14.25" hidden="1" customHeight="1">
      <c r="A37" s="23" t="s">
        <v>114</v>
      </c>
      <c r="B37" s="29">
        <v>2.0</v>
      </c>
      <c r="C37" s="30">
        <v>0.5</v>
      </c>
      <c r="D37" s="44" t="s">
        <v>15</v>
      </c>
      <c r="E37" s="44"/>
      <c r="F37" s="65" t="s">
        <v>15</v>
      </c>
      <c r="H37" s="44" t="s">
        <v>222</v>
      </c>
    </row>
    <row r="38" ht="14.25" customHeight="1">
      <c r="A38" s="23" t="s">
        <v>72</v>
      </c>
      <c r="B38" s="29">
        <v>2.0</v>
      </c>
      <c r="C38" s="30">
        <v>0.5</v>
      </c>
      <c r="D38" s="44" t="s">
        <v>48</v>
      </c>
      <c r="E38" s="198" t="s">
        <v>229</v>
      </c>
      <c r="G38" s="205"/>
      <c r="H38" s="44" t="s">
        <v>183</v>
      </c>
    </row>
    <row r="39" ht="14.25" customHeight="1">
      <c r="A39" s="54" t="s">
        <v>81</v>
      </c>
      <c r="B39" s="42">
        <v>2.0</v>
      </c>
      <c r="C39" s="43">
        <v>0.5</v>
      </c>
      <c r="D39" s="44" t="s">
        <v>16</v>
      </c>
      <c r="E39" s="198" t="s">
        <v>230</v>
      </c>
      <c r="F39" s="65" t="s">
        <v>15</v>
      </c>
      <c r="G39" s="205"/>
      <c r="H39" s="44" t="s">
        <v>183</v>
      </c>
    </row>
    <row r="40" ht="14.25" customHeight="1">
      <c r="A40" s="54" t="s">
        <v>118</v>
      </c>
      <c r="B40" s="42">
        <v>2.0</v>
      </c>
      <c r="C40" s="43">
        <v>0.5</v>
      </c>
      <c r="D40" s="44" t="s">
        <v>15</v>
      </c>
      <c r="E40" s="198"/>
      <c r="G40" s="205"/>
      <c r="H40" s="44" t="s">
        <v>183</v>
      </c>
    </row>
    <row r="41" ht="14.25" customHeight="1">
      <c r="A41" s="54" t="s">
        <v>124</v>
      </c>
      <c r="B41" s="42">
        <v>2.0</v>
      </c>
      <c r="C41" s="43">
        <v>0.5</v>
      </c>
      <c r="D41" s="44"/>
      <c r="E41" s="198"/>
      <c r="F41" s="65" t="s">
        <v>15</v>
      </c>
      <c r="H41" s="44" t="s">
        <v>183</v>
      </c>
    </row>
    <row r="42" ht="14.25" hidden="1" customHeight="1">
      <c r="A42" s="54" t="s">
        <v>152</v>
      </c>
      <c r="B42" s="42">
        <v>2.0</v>
      </c>
      <c r="C42" s="43">
        <v>0.5</v>
      </c>
      <c r="D42" s="44" t="s">
        <v>15</v>
      </c>
      <c r="E42" s="44"/>
      <c r="F42" s="65" t="s">
        <v>16</v>
      </c>
      <c r="H42" s="44" t="s">
        <v>222</v>
      </c>
    </row>
    <row r="43" ht="14.25" hidden="1" customHeight="1">
      <c r="A43" s="23" t="s">
        <v>154</v>
      </c>
      <c r="B43" s="29">
        <v>2.0</v>
      </c>
      <c r="C43" s="30">
        <v>0.5</v>
      </c>
      <c r="D43" s="44" t="s">
        <v>15</v>
      </c>
      <c r="E43" s="44"/>
      <c r="F43" s="65" t="s">
        <v>15</v>
      </c>
      <c r="H43" s="44" t="s">
        <v>222</v>
      </c>
    </row>
    <row r="44" ht="14.25" customHeight="1">
      <c r="A44" s="23" t="s">
        <v>126</v>
      </c>
      <c r="B44" s="29">
        <v>2.0</v>
      </c>
      <c r="C44" s="30">
        <v>0.5</v>
      </c>
      <c r="D44" s="44" t="s">
        <v>21</v>
      </c>
      <c r="E44" s="198" t="s">
        <v>231</v>
      </c>
      <c r="F44" s="65" t="s">
        <v>15</v>
      </c>
      <c r="H44" s="44" t="s">
        <v>183</v>
      </c>
    </row>
    <row r="45" ht="14.25" customHeight="1">
      <c r="A45" s="23" t="s">
        <v>128</v>
      </c>
      <c r="B45" s="29">
        <v>2.0</v>
      </c>
      <c r="C45" s="30">
        <v>0.5</v>
      </c>
      <c r="D45" s="44" t="s">
        <v>16</v>
      </c>
      <c r="E45" s="198" t="s">
        <v>232</v>
      </c>
      <c r="F45" s="65" t="s">
        <v>15</v>
      </c>
      <c r="H45" s="44" t="s">
        <v>183</v>
      </c>
    </row>
    <row r="46" ht="14.25" customHeight="1">
      <c r="A46" s="54" t="s">
        <v>156</v>
      </c>
      <c r="B46" s="42">
        <v>2.0</v>
      </c>
      <c r="C46" s="43">
        <v>0.5</v>
      </c>
      <c r="D46" s="44" t="s">
        <v>15</v>
      </c>
      <c r="E46" s="198"/>
      <c r="F46" s="65" t="s">
        <v>15</v>
      </c>
      <c r="H46" s="44" t="s">
        <v>183</v>
      </c>
    </row>
    <row r="47" ht="14.25" customHeight="1">
      <c r="A47" s="5" t="s">
        <v>35</v>
      </c>
      <c r="B47" s="42">
        <v>1.75</v>
      </c>
      <c r="C47" s="43">
        <v>0.4375</v>
      </c>
      <c r="D47" s="44" t="s">
        <v>15</v>
      </c>
      <c r="E47" s="198"/>
      <c r="F47" s="65" t="s">
        <v>29</v>
      </c>
      <c r="G47" s="205"/>
      <c r="H47" s="44" t="s">
        <v>183</v>
      </c>
    </row>
    <row r="48" ht="14.25" customHeight="1">
      <c r="A48" s="63" t="s">
        <v>85</v>
      </c>
      <c r="B48" s="29">
        <v>1.75</v>
      </c>
      <c r="C48" s="30">
        <v>0.4375</v>
      </c>
      <c r="D48" s="44"/>
      <c r="E48" s="198"/>
      <c r="F48" s="65" t="s">
        <v>25</v>
      </c>
      <c r="G48" s="202" t="s">
        <v>233</v>
      </c>
      <c r="H48" s="44" t="s">
        <v>183</v>
      </c>
    </row>
    <row r="49" ht="14.25" hidden="1" customHeight="1">
      <c r="A49" s="54" t="s">
        <v>127</v>
      </c>
      <c r="B49" s="42">
        <v>1.75</v>
      </c>
      <c r="C49" s="43">
        <v>0.4375</v>
      </c>
      <c r="D49" s="44" t="s">
        <v>21</v>
      </c>
      <c r="E49" s="44"/>
      <c r="F49" s="65" t="s">
        <v>15</v>
      </c>
      <c r="H49" s="44" t="s">
        <v>222</v>
      </c>
    </row>
    <row r="50" ht="14.25" customHeight="1">
      <c r="A50" s="54" t="s">
        <v>113</v>
      </c>
      <c r="B50" s="42">
        <v>1.75</v>
      </c>
      <c r="C50" s="43">
        <v>0.4375</v>
      </c>
      <c r="D50" s="44" t="s">
        <v>15</v>
      </c>
      <c r="E50" s="198"/>
      <c r="G50" s="205"/>
      <c r="H50" s="44" t="s">
        <v>183</v>
      </c>
    </row>
    <row r="51" ht="14.25" customHeight="1">
      <c r="A51" s="54" t="s">
        <v>122</v>
      </c>
      <c r="B51" s="42">
        <v>1.75</v>
      </c>
      <c r="C51" s="43">
        <v>0.4375</v>
      </c>
      <c r="D51" s="44"/>
      <c r="E51" s="198"/>
      <c r="H51" s="44" t="s">
        <v>183</v>
      </c>
    </row>
    <row r="52" ht="14.25" customHeight="1">
      <c r="A52" s="23" t="s">
        <v>14</v>
      </c>
      <c r="B52" s="29">
        <v>1.5</v>
      </c>
      <c r="C52" s="30">
        <v>0.375</v>
      </c>
      <c r="D52" s="44"/>
      <c r="E52" s="198"/>
      <c r="F52" s="65" t="s">
        <v>15</v>
      </c>
      <c r="H52" s="44" t="s">
        <v>183</v>
      </c>
    </row>
    <row r="53" ht="14.25" customHeight="1">
      <c r="A53" s="23" t="s">
        <v>31</v>
      </c>
      <c r="B53" s="29">
        <v>1.5</v>
      </c>
      <c r="C53" s="30">
        <v>0.375</v>
      </c>
      <c r="D53" s="44" t="s">
        <v>15</v>
      </c>
      <c r="E53" s="198"/>
      <c r="F53" s="65" t="s">
        <v>15</v>
      </c>
      <c r="G53" s="205"/>
      <c r="H53" s="44" t="s">
        <v>183</v>
      </c>
    </row>
    <row r="54" ht="14.25" customHeight="1">
      <c r="A54" s="54" t="s">
        <v>125</v>
      </c>
      <c r="B54" s="42">
        <v>1.5</v>
      </c>
      <c r="C54" s="43">
        <v>0.375</v>
      </c>
      <c r="D54" s="44" t="s">
        <v>15</v>
      </c>
      <c r="E54" s="198"/>
      <c r="F54" s="65" t="s">
        <v>15</v>
      </c>
      <c r="H54" s="44" t="s">
        <v>183</v>
      </c>
    </row>
    <row r="55" ht="14.25" customHeight="1">
      <c r="A55" s="23" t="s">
        <v>150</v>
      </c>
      <c r="B55" s="29">
        <v>1.5</v>
      </c>
      <c r="C55" s="30">
        <v>0.375</v>
      </c>
      <c r="D55" s="44" t="s">
        <v>15</v>
      </c>
      <c r="E55" s="198"/>
      <c r="F55" s="65" t="s">
        <v>15</v>
      </c>
      <c r="H55" s="44" t="s">
        <v>183</v>
      </c>
    </row>
    <row r="56" ht="14.25" hidden="1" customHeight="1">
      <c r="A56" s="23" t="s">
        <v>153</v>
      </c>
      <c r="B56" s="29">
        <v>0.75</v>
      </c>
      <c r="C56" s="30">
        <v>0.1875</v>
      </c>
      <c r="D56" s="44" t="s">
        <v>15</v>
      </c>
      <c r="E56" s="44"/>
      <c r="F56" s="65" t="s">
        <v>15</v>
      </c>
      <c r="H56" s="44" t="s">
        <v>222</v>
      </c>
    </row>
    <row r="57" ht="14.25" customHeight="1">
      <c r="A57" s="23" t="s">
        <v>97</v>
      </c>
      <c r="B57" s="29">
        <v>0.75</v>
      </c>
      <c r="C57" s="30">
        <v>0.1875</v>
      </c>
      <c r="D57" s="44"/>
      <c r="E57" s="198"/>
      <c r="F57" s="65" t="s">
        <v>21</v>
      </c>
      <c r="G57" s="202" t="s">
        <v>234</v>
      </c>
      <c r="H57" s="44" t="s">
        <v>183</v>
      </c>
    </row>
    <row r="58" ht="14.25" customHeight="1">
      <c r="A58" s="23" t="s">
        <v>119</v>
      </c>
      <c r="B58" s="29">
        <v>0.5</v>
      </c>
      <c r="C58" s="30">
        <v>0.125</v>
      </c>
      <c r="D58" s="44" t="s">
        <v>36</v>
      </c>
      <c r="E58" s="198" t="s">
        <v>235</v>
      </c>
      <c r="F58" s="65" t="s">
        <v>15</v>
      </c>
      <c r="G58" s="205"/>
      <c r="H58" s="44" t="s">
        <v>183</v>
      </c>
    </row>
    <row r="59" ht="14.25" hidden="1" customHeight="1">
      <c r="A59" s="23" t="s">
        <v>132</v>
      </c>
      <c r="B59" s="29">
        <v>0.25</v>
      </c>
      <c r="C59" s="30">
        <v>0.0625</v>
      </c>
      <c r="D59" s="44" t="s">
        <v>15</v>
      </c>
      <c r="E59" s="44"/>
      <c r="F59" s="65" t="s">
        <v>15</v>
      </c>
      <c r="H59" s="44" t="s">
        <v>222</v>
      </c>
    </row>
    <row r="60" ht="14.25" customHeight="1">
      <c r="D60" s="44"/>
      <c r="E60" s="44"/>
      <c r="H60" s="44"/>
    </row>
    <row r="61" ht="14.25" customHeight="1">
      <c r="D61" s="44"/>
      <c r="E61" s="44"/>
      <c r="H61" s="44"/>
    </row>
    <row r="62" ht="14.25" customHeight="1">
      <c r="D62" s="44"/>
      <c r="E62" s="44"/>
      <c r="H62" s="44"/>
    </row>
    <row r="63" ht="14.25" customHeight="1">
      <c r="D63" s="44"/>
      <c r="E63" s="44"/>
      <c r="H63" s="44"/>
    </row>
    <row r="64" ht="14.25" customHeight="1">
      <c r="D64" s="44"/>
      <c r="E64" s="44"/>
      <c r="H64" s="44"/>
    </row>
    <row r="65" ht="14.25" customHeight="1">
      <c r="D65" s="44"/>
      <c r="E65" s="44"/>
      <c r="H65" s="44"/>
    </row>
    <row r="66" ht="14.25" customHeight="1">
      <c r="D66" s="44"/>
      <c r="E66" s="44"/>
      <c r="H66" s="44"/>
    </row>
    <row r="67" ht="14.25" customHeight="1">
      <c r="D67" s="44"/>
      <c r="E67" s="44"/>
      <c r="H67" s="44"/>
    </row>
    <row r="68" ht="14.25" customHeight="1">
      <c r="D68" s="44"/>
      <c r="E68" s="44"/>
      <c r="H68" s="44"/>
    </row>
    <row r="69" ht="14.25" customHeight="1">
      <c r="D69" s="44"/>
      <c r="E69" s="44"/>
      <c r="H69" s="44"/>
    </row>
    <row r="70" ht="14.25" customHeight="1">
      <c r="D70" s="44"/>
      <c r="E70" s="44"/>
      <c r="H70" s="44"/>
    </row>
    <row r="71" ht="14.25" customHeight="1">
      <c r="D71" s="44"/>
      <c r="E71" s="44"/>
      <c r="H71" s="44"/>
    </row>
    <row r="72" ht="14.25" customHeight="1">
      <c r="D72" s="44"/>
      <c r="E72" s="44"/>
      <c r="H72" s="44"/>
    </row>
    <row r="73" ht="14.25" customHeight="1">
      <c r="D73" s="44"/>
      <c r="E73" s="44"/>
      <c r="H73" s="44"/>
    </row>
    <row r="74" ht="14.25" customHeight="1">
      <c r="D74" s="44"/>
      <c r="E74" s="44"/>
      <c r="H74" s="44"/>
    </row>
    <row r="75" ht="14.25" customHeight="1">
      <c r="D75" s="44"/>
      <c r="E75" s="44"/>
      <c r="H75" s="44"/>
    </row>
    <row r="76" ht="14.25" customHeight="1">
      <c r="D76" s="44"/>
      <c r="E76" s="44"/>
      <c r="H76" s="44"/>
    </row>
    <row r="77" ht="14.25" customHeight="1">
      <c r="D77" s="44"/>
      <c r="E77" s="44"/>
      <c r="H77" s="44"/>
    </row>
    <row r="78" ht="14.25" customHeight="1">
      <c r="D78" s="44"/>
      <c r="E78" s="44"/>
      <c r="H78" s="44"/>
    </row>
    <row r="79" ht="14.25" customHeight="1">
      <c r="D79" s="44"/>
      <c r="E79" s="44"/>
      <c r="H79" s="44"/>
    </row>
    <row r="80" ht="14.25" customHeight="1">
      <c r="D80" s="44"/>
      <c r="E80" s="44"/>
      <c r="H80" s="44"/>
    </row>
    <row r="81" ht="14.25" customHeight="1">
      <c r="D81" s="44"/>
      <c r="E81" s="44"/>
      <c r="H81" s="44"/>
    </row>
    <row r="82" ht="14.25" customHeight="1">
      <c r="D82" s="44"/>
      <c r="E82" s="44"/>
      <c r="H82" s="44"/>
    </row>
    <row r="83" ht="14.25" customHeight="1">
      <c r="D83" s="44"/>
      <c r="E83" s="44"/>
      <c r="H83" s="44"/>
    </row>
    <row r="84" ht="14.25" customHeight="1">
      <c r="D84" s="44"/>
      <c r="E84" s="44"/>
      <c r="H84" s="44"/>
    </row>
    <row r="85" ht="14.25" customHeight="1">
      <c r="D85" s="44"/>
      <c r="E85" s="44"/>
      <c r="H85" s="44"/>
    </row>
    <row r="86" ht="14.25" customHeight="1">
      <c r="D86" s="44"/>
      <c r="E86" s="44"/>
      <c r="H86" s="44"/>
    </row>
    <row r="87" ht="14.25" customHeight="1">
      <c r="D87" s="44"/>
      <c r="E87" s="44"/>
      <c r="H87" s="44"/>
    </row>
    <row r="88" ht="14.25" customHeight="1">
      <c r="D88" s="44"/>
      <c r="E88" s="44"/>
      <c r="H88" s="44"/>
    </row>
    <row r="89" ht="14.25" customHeight="1">
      <c r="D89" s="44"/>
      <c r="E89" s="44"/>
      <c r="H89" s="44"/>
    </row>
    <row r="90" ht="14.25" customHeight="1">
      <c r="D90" s="44"/>
      <c r="E90" s="44"/>
      <c r="H90" s="44"/>
    </row>
    <row r="91" ht="14.25" customHeight="1">
      <c r="D91" s="44"/>
      <c r="E91" s="44"/>
      <c r="H91" s="44"/>
    </row>
    <row r="92" ht="14.25" customHeight="1">
      <c r="D92" s="44"/>
      <c r="E92" s="44"/>
      <c r="H92" s="44"/>
    </row>
    <row r="93" ht="14.25" customHeight="1">
      <c r="D93" s="44"/>
      <c r="E93" s="44"/>
      <c r="H93" s="44"/>
    </row>
    <row r="94" ht="14.25" customHeight="1">
      <c r="D94" s="44"/>
      <c r="E94" s="44"/>
      <c r="H94" s="44"/>
    </row>
    <row r="95" ht="14.25" customHeight="1">
      <c r="D95" s="44"/>
      <c r="E95" s="44"/>
      <c r="H95" s="44"/>
    </row>
    <row r="96" ht="14.25" customHeight="1">
      <c r="D96" s="44"/>
      <c r="E96" s="44"/>
      <c r="H96" s="44"/>
    </row>
    <row r="97" ht="14.25" customHeight="1">
      <c r="D97" s="44"/>
      <c r="E97" s="44"/>
      <c r="H97" s="44"/>
    </row>
    <row r="98" ht="14.25" customHeight="1">
      <c r="D98" s="44"/>
      <c r="E98" s="44"/>
      <c r="H98" s="44"/>
    </row>
    <row r="99" ht="14.25" customHeight="1">
      <c r="D99" s="44"/>
      <c r="E99" s="44"/>
      <c r="H99" s="44"/>
    </row>
    <row r="100" ht="14.25" customHeight="1">
      <c r="D100" s="44"/>
      <c r="E100" s="44"/>
      <c r="H100" s="44"/>
    </row>
    <row r="101" ht="14.25" customHeight="1">
      <c r="D101" s="44"/>
      <c r="E101" s="44"/>
      <c r="H101" s="44"/>
    </row>
    <row r="102" ht="14.25" customHeight="1">
      <c r="D102" s="44"/>
      <c r="E102" s="44"/>
      <c r="H102" s="44"/>
    </row>
    <row r="103" ht="14.25" customHeight="1">
      <c r="D103" s="44"/>
      <c r="E103" s="44"/>
      <c r="H103" s="44"/>
    </row>
    <row r="104" ht="14.25" customHeight="1">
      <c r="D104" s="44"/>
      <c r="E104" s="44"/>
      <c r="H104" s="44"/>
    </row>
    <row r="105" ht="14.25" customHeight="1">
      <c r="D105" s="44"/>
      <c r="E105" s="44"/>
      <c r="H105" s="44"/>
    </row>
    <row r="106" ht="14.25" customHeight="1">
      <c r="D106" s="44"/>
      <c r="E106" s="44"/>
      <c r="H106" s="44"/>
    </row>
    <row r="107" ht="14.25" customHeight="1">
      <c r="D107" s="44"/>
      <c r="E107" s="44"/>
      <c r="H107" s="44"/>
    </row>
    <row r="108" ht="14.25" customHeight="1">
      <c r="D108" s="44"/>
      <c r="E108" s="44"/>
      <c r="H108" s="44"/>
    </row>
    <row r="109" ht="14.25" customHeight="1">
      <c r="D109" s="44"/>
      <c r="E109" s="44"/>
      <c r="H109" s="44"/>
    </row>
    <row r="110" ht="14.25" customHeight="1">
      <c r="D110" s="44"/>
      <c r="E110" s="44"/>
      <c r="H110" s="44"/>
    </row>
    <row r="111" ht="14.25" customHeight="1">
      <c r="D111" s="44"/>
      <c r="E111" s="44"/>
      <c r="H111" s="44"/>
    </row>
    <row r="112" ht="14.25" customHeight="1">
      <c r="D112" s="44"/>
      <c r="E112" s="44"/>
      <c r="H112" s="44"/>
    </row>
    <row r="113" ht="14.25" customHeight="1">
      <c r="D113" s="44"/>
      <c r="E113" s="44"/>
      <c r="H113" s="44"/>
    </row>
    <row r="114" ht="14.25" customHeight="1">
      <c r="D114" s="44"/>
      <c r="E114" s="44"/>
      <c r="H114" s="44"/>
    </row>
    <row r="115" ht="14.25" customHeight="1">
      <c r="D115" s="44"/>
      <c r="E115" s="44"/>
      <c r="H115" s="44"/>
    </row>
    <row r="116" ht="14.25" customHeight="1">
      <c r="D116" s="44"/>
      <c r="E116" s="44"/>
      <c r="H116" s="44"/>
    </row>
    <row r="117" ht="14.25" customHeight="1">
      <c r="D117" s="44"/>
      <c r="E117" s="44"/>
      <c r="H117" s="44"/>
    </row>
    <row r="118" ht="14.25" customHeight="1">
      <c r="D118" s="44"/>
      <c r="E118" s="44"/>
      <c r="H118" s="44"/>
    </row>
    <row r="119" ht="14.25" customHeight="1">
      <c r="D119" s="44"/>
      <c r="E119" s="44"/>
      <c r="H119" s="44"/>
    </row>
    <row r="120" ht="14.25" customHeight="1">
      <c r="D120" s="44"/>
      <c r="E120" s="44"/>
      <c r="H120" s="44"/>
    </row>
    <row r="121" ht="14.25" customHeight="1">
      <c r="D121" s="44"/>
      <c r="E121" s="44"/>
      <c r="H121" s="44"/>
    </row>
    <row r="122" ht="14.25" customHeight="1">
      <c r="D122" s="44"/>
      <c r="E122" s="44"/>
      <c r="H122" s="44"/>
    </row>
    <row r="123" ht="14.25" customHeight="1">
      <c r="D123" s="44"/>
      <c r="E123" s="44"/>
      <c r="H123" s="44"/>
    </row>
    <row r="124" ht="14.25" customHeight="1">
      <c r="D124" s="44"/>
      <c r="E124" s="44"/>
      <c r="H124" s="44"/>
    </row>
    <row r="125" ht="14.25" customHeight="1">
      <c r="D125" s="44"/>
      <c r="E125" s="44"/>
      <c r="H125" s="44"/>
    </row>
    <row r="126" ht="14.25" customHeight="1">
      <c r="D126" s="44"/>
      <c r="E126" s="44"/>
      <c r="H126" s="44"/>
    </row>
    <row r="127" ht="14.25" customHeight="1">
      <c r="D127" s="44"/>
      <c r="E127" s="44"/>
      <c r="H127" s="44"/>
    </row>
    <row r="128" ht="14.25" customHeight="1">
      <c r="D128" s="44"/>
      <c r="E128" s="44"/>
      <c r="H128" s="44"/>
    </row>
    <row r="129" ht="14.25" customHeight="1">
      <c r="D129" s="44"/>
      <c r="E129" s="44"/>
      <c r="H129" s="44"/>
    </row>
    <row r="130" ht="14.25" customHeight="1">
      <c r="D130" s="44"/>
      <c r="E130" s="44"/>
      <c r="H130" s="44"/>
    </row>
    <row r="131" ht="14.25" customHeight="1">
      <c r="D131" s="44"/>
      <c r="E131" s="44"/>
      <c r="H131" s="44"/>
    </row>
    <row r="132" ht="14.25" customHeight="1">
      <c r="D132" s="44"/>
      <c r="E132" s="44"/>
      <c r="H132" s="44"/>
    </row>
    <row r="133" ht="14.25" customHeight="1">
      <c r="D133" s="44"/>
      <c r="E133" s="44"/>
      <c r="H133" s="44"/>
    </row>
    <row r="134" ht="14.25" customHeight="1">
      <c r="D134" s="44"/>
      <c r="E134" s="44"/>
      <c r="H134" s="44"/>
    </row>
    <row r="135" ht="14.25" customHeight="1">
      <c r="D135" s="44"/>
      <c r="E135" s="44"/>
      <c r="H135" s="44"/>
    </row>
    <row r="136" ht="14.25" customHeight="1">
      <c r="D136" s="44"/>
      <c r="E136" s="44"/>
      <c r="H136" s="44"/>
    </row>
    <row r="137" ht="14.25" customHeight="1">
      <c r="D137" s="44"/>
      <c r="E137" s="44"/>
      <c r="H137" s="44"/>
    </row>
    <row r="138" ht="14.25" customHeight="1">
      <c r="D138" s="44"/>
      <c r="E138" s="44"/>
      <c r="H138" s="44"/>
    </row>
    <row r="139" ht="14.25" customHeight="1">
      <c r="D139" s="44"/>
      <c r="E139" s="44"/>
      <c r="H139" s="44"/>
    </row>
    <row r="140" ht="14.25" customHeight="1">
      <c r="D140" s="44"/>
      <c r="E140" s="44"/>
      <c r="H140" s="44"/>
    </row>
    <row r="141" ht="14.25" customHeight="1">
      <c r="D141" s="44"/>
      <c r="E141" s="44"/>
      <c r="H141" s="44"/>
    </row>
    <row r="142" ht="14.25" customHeight="1">
      <c r="D142" s="44"/>
      <c r="E142" s="44"/>
      <c r="H142" s="44"/>
    </row>
    <row r="143" ht="14.25" customHeight="1">
      <c r="D143" s="44"/>
      <c r="E143" s="44"/>
      <c r="H143" s="44"/>
    </row>
    <row r="144" ht="14.25" customHeight="1">
      <c r="D144" s="44"/>
      <c r="E144" s="44"/>
      <c r="H144" s="44"/>
    </row>
    <row r="145" ht="14.25" customHeight="1">
      <c r="D145" s="44"/>
      <c r="E145" s="44"/>
      <c r="H145" s="44"/>
    </row>
    <row r="146" ht="14.25" customHeight="1">
      <c r="D146" s="44"/>
      <c r="E146" s="44"/>
      <c r="H146" s="44"/>
    </row>
    <row r="147" ht="14.25" customHeight="1">
      <c r="D147" s="44"/>
      <c r="E147" s="44"/>
      <c r="H147" s="44"/>
    </row>
    <row r="148" ht="14.25" customHeight="1">
      <c r="D148" s="44"/>
      <c r="E148" s="44"/>
      <c r="H148" s="44"/>
    </row>
    <row r="149" ht="14.25" customHeight="1">
      <c r="D149" s="44"/>
      <c r="E149" s="44"/>
      <c r="H149" s="44"/>
    </row>
    <row r="150" ht="14.25" customHeight="1">
      <c r="D150" s="44"/>
      <c r="E150" s="44"/>
      <c r="H150" s="44"/>
    </row>
    <row r="151" ht="14.25" customHeight="1">
      <c r="D151" s="44"/>
      <c r="E151" s="44"/>
      <c r="H151" s="44"/>
    </row>
    <row r="152" ht="14.25" customHeight="1">
      <c r="D152" s="44"/>
      <c r="E152" s="44"/>
      <c r="H152" s="44"/>
    </row>
    <row r="153" ht="14.25" customHeight="1">
      <c r="D153" s="44"/>
      <c r="E153" s="44"/>
      <c r="H153" s="44"/>
    </row>
    <row r="154" ht="14.25" customHeight="1">
      <c r="D154" s="44"/>
      <c r="E154" s="44"/>
      <c r="H154" s="44"/>
    </row>
    <row r="155" ht="14.25" customHeight="1">
      <c r="D155" s="44"/>
      <c r="E155" s="44"/>
      <c r="H155" s="44"/>
    </row>
    <row r="156" ht="14.25" customHeight="1">
      <c r="D156" s="44"/>
      <c r="E156" s="44"/>
      <c r="H156" s="44"/>
    </row>
    <row r="157" ht="14.25" customHeight="1">
      <c r="D157" s="44"/>
      <c r="E157" s="44"/>
      <c r="H157" s="44"/>
    </row>
    <row r="158" ht="14.25" customHeight="1">
      <c r="D158" s="44"/>
      <c r="E158" s="44"/>
      <c r="H158" s="44"/>
    </row>
    <row r="159" ht="14.25" customHeight="1">
      <c r="D159" s="44"/>
      <c r="E159" s="44"/>
      <c r="H159" s="44"/>
    </row>
    <row r="160" ht="14.25" customHeight="1">
      <c r="D160" s="44"/>
      <c r="E160" s="44"/>
      <c r="H160" s="44"/>
    </row>
    <row r="161" ht="14.25" customHeight="1">
      <c r="D161" s="44"/>
      <c r="E161" s="44"/>
      <c r="H161" s="44"/>
    </row>
    <row r="162" ht="14.25" customHeight="1">
      <c r="D162" s="44"/>
      <c r="E162" s="44"/>
      <c r="H162" s="44"/>
    </row>
    <row r="163" ht="14.25" customHeight="1">
      <c r="D163" s="44"/>
      <c r="E163" s="44"/>
      <c r="H163" s="44"/>
    </row>
    <row r="164" ht="14.25" customHeight="1">
      <c r="D164" s="44"/>
      <c r="E164" s="44"/>
      <c r="H164" s="44"/>
    </row>
    <row r="165" ht="14.25" customHeight="1">
      <c r="D165" s="44"/>
      <c r="E165" s="44"/>
      <c r="H165" s="44"/>
    </row>
    <row r="166" ht="14.25" customHeight="1">
      <c r="D166" s="44"/>
      <c r="E166" s="44"/>
      <c r="H166" s="44"/>
    </row>
    <row r="167" ht="14.25" customHeight="1">
      <c r="D167" s="44"/>
      <c r="E167" s="44"/>
      <c r="H167" s="44"/>
    </row>
    <row r="168" ht="14.25" customHeight="1">
      <c r="D168" s="44"/>
      <c r="E168" s="44"/>
      <c r="H168" s="44"/>
    </row>
    <row r="169" ht="14.25" customHeight="1">
      <c r="D169" s="44"/>
      <c r="E169" s="44"/>
      <c r="H169" s="44"/>
    </row>
    <row r="170" ht="14.25" customHeight="1">
      <c r="D170" s="44"/>
      <c r="E170" s="44"/>
      <c r="H170" s="44"/>
    </row>
    <row r="171" ht="14.25" customHeight="1">
      <c r="D171" s="44"/>
      <c r="E171" s="44"/>
      <c r="H171" s="44"/>
    </row>
    <row r="172" ht="14.25" customHeight="1">
      <c r="D172" s="44"/>
      <c r="E172" s="44"/>
      <c r="H172" s="44"/>
    </row>
    <row r="173" ht="14.25" customHeight="1">
      <c r="D173" s="44"/>
      <c r="E173" s="44"/>
      <c r="H173" s="44"/>
    </row>
    <row r="174" ht="14.25" customHeight="1">
      <c r="D174" s="44"/>
      <c r="E174" s="44"/>
      <c r="H174" s="44"/>
    </row>
    <row r="175" ht="14.25" customHeight="1">
      <c r="D175" s="44"/>
      <c r="E175" s="44"/>
      <c r="H175" s="44"/>
    </row>
    <row r="176" ht="14.25" customHeight="1">
      <c r="D176" s="44"/>
      <c r="E176" s="44"/>
      <c r="H176" s="44"/>
    </row>
    <row r="177" ht="14.25" customHeight="1">
      <c r="D177" s="44"/>
      <c r="E177" s="44"/>
      <c r="H177" s="44"/>
    </row>
    <row r="178" ht="14.25" customHeight="1">
      <c r="D178" s="44"/>
      <c r="E178" s="44"/>
      <c r="H178" s="44"/>
    </row>
    <row r="179" ht="14.25" customHeight="1">
      <c r="D179" s="44"/>
      <c r="E179" s="44"/>
      <c r="H179" s="44"/>
    </row>
    <row r="180" ht="14.25" customHeight="1">
      <c r="D180" s="44"/>
      <c r="E180" s="44"/>
      <c r="H180" s="44"/>
    </row>
    <row r="181" ht="14.25" customHeight="1">
      <c r="D181" s="44"/>
      <c r="E181" s="44"/>
      <c r="H181" s="44"/>
    </row>
    <row r="182" ht="14.25" customHeight="1">
      <c r="D182" s="44"/>
      <c r="E182" s="44"/>
      <c r="H182" s="44"/>
    </row>
    <row r="183" ht="14.25" customHeight="1">
      <c r="D183" s="44"/>
      <c r="E183" s="44"/>
      <c r="H183" s="44"/>
    </row>
    <row r="184" ht="14.25" customHeight="1">
      <c r="D184" s="44"/>
      <c r="E184" s="44"/>
      <c r="H184" s="44"/>
    </row>
    <row r="185" ht="14.25" customHeight="1">
      <c r="D185" s="44"/>
      <c r="E185" s="44"/>
      <c r="H185" s="44"/>
    </row>
    <row r="186" ht="14.25" customHeight="1">
      <c r="D186" s="44"/>
      <c r="E186" s="44"/>
      <c r="H186" s="44"/>
    </row>
    <row r="187" ht="14.25" customHeight="1">
      <c r="D187" s="44"/>
      <c r="E187" s="44"/>
      <c r="H187" s="44"/>
    </row>
    <row r="188" ht="14.25" customHeight="1">
      <c r="D188" s="44"/>
      <c r="E188" s="44"/>
      <c r="H188" s="44"/>
    </row>
    <row r="189" ht="14.25" customHeight="1">
      <c r="D189" s="44"/>
      <c r="E189" s="44"/>
      <c r="H189" s="44"/>
    </row>
    <row r="190" ht="14.25" customHeight="1">
      <c r="D190" s="44"/>
      <c r="E190" s="44"/>
      <c r="H190" s="44"/>
    </row>
    <row r="191" ht="14.25" customHeight="1">
      <c r="D191" s="44"/>
      <c r="E191" s="44"/>
      <c r="H191" s="44"/>
    </row>
    <row r="192" ht="14.25" customHeight="1">
      <c r="D192" s="44"/>
      <c r="E192" s="44"/>
      <c r="H192" s="44"/>
    </row>
    <row r="193" ht="14.25" customHeight="1">
      <c r="D193" s="44"/>
      <c r="E193" s="44"/>
      <c r="H193" s="44"/>
    </row>
    <row r="194" ht="14.25" customHeight="1">
      <c r="D194" s="44"/>
      <c r="E194" s="44"/>
      <c r="H194" s="44"/>
    </row>
    <row r="195" ht="14.25" customHeight="1">
      <c r="D195" s="44"/>
      <c r="E195" s="44"/>
      <c r="H195" s="44"/>
    </row>
    <row r="196" ht="14.25" customHeight="1">
      <c r="D196" s="44"/>
      <c r="E196" s="44"/>
      <c r="H196" s="44"/>
    </row>
    <row r="197" ht="14.25" customHeight="1">
      <c r="D197" s="44"/>
      <c r="E197" s="44"/>
      <c r="H197" s="44"/>
    </row>
    <row r="198" ht="14.25" customHeight="1">
      <c r="D198" s="44"/>
      <c r="E198" s="44"/>
      <c r="H198" s="44"/>
    </row>
    <row r="199" ht="14.25" customHeight="1">
      <c r="D199" s="44"/>
      <c r="E199" s="44"/>
      <c r="H199" s="44"/>
    </row>
    <row r="200" ht="14.25" customHeight="1">
      <c r="D200" s="44"/>
      <c r="E200" s="44"/>
      <c r="H200" s="44"/>
    </row>
    <row r="201" ht="14.25" customHeight="1">
      <c r="D201" s="44"/>
      <c r="E201" s="44"/>
      <c r="H201" s="44"/>
    </row>
    <row r="202" ht="14.25" customHeight="1">
      <c r="D202" s="44"/>
      <c r="E202" s="44"/>
      <c r="H202" s="44"/>
    </row>
    <row r="203" ht="14.25" customHeight="1">
      <c r="D203" s="44"/>
      <c r="E203" s="44"/>
      <c r="H203" s="44"/>
    </row>
    <row r="204" ht="14.25" customHeight="1">
      <c r="D204" s="44"/>
      <c r="E204" s="44"/>
      <c r="H204" s="44"/>
    </row>
    <row r="205" ht="14.25" customHeight="1">
      <c r="D205" s="44"/>
      <c r="E205" s="44"/>
      <c r="H205" s="44"/>
    </row>
    <row r="206" ht="14.25" customHeight="1">
      <c r="D206" s="44"/>
      <c r="E206" s="44"/>
      <c r="H206" s="44"/>
    </row>
    <row r="207" ht="14.25" customHeight="1">
      <c r="D207" s="44"/>
      <c r="E207" s="44"/>
      <c r="H207" s="44"/>
    </row>
    <row r="208" ht="14.25" customHeight="1">
      <c r="D208" s="44"/>
      <c r="E208" s="44"/>
      <c r="H208" s="44"/>
    </row>
    <row r="209" ht="14.25" customHeight="1">
      <c r="D209" s="44"/>
      <c r="E209" s="44"/>
      <c r="H209" s="44"/>
    </row>
    <row r="210" ht="14.25" customHeight="1">
      <c r="D210" s="44"/>
      <c r="E210" s="44"/>
      <c r="H210" s="44"/>
    </row>
    <row r="211" ht="14.25" customHeight="1">
      <c r="D211" s="44"/>
      <c r="E211" s="44"/>
      <c r="H211" s="44"/>
    </row>
    <row r="212" ht="14.25" customHeight="1">
      <c r="D212" s="44"/>
      <c r="E212" s="44"/>
      <c r="H212" s="44"/>
    </row>
    <row r="213" ht="14.25" customHeight="1">
      <c r="D213" s="44"/>
      <c r="E213" s="44"/>
      <c r="H213" s="44"/>
    </row>
    <row r="214" ht="14.25" customHeight="1">
      <c r="D214" s="44"/>
      <c r="E214" s="44"/>
      <c r="H214" s="44"/>
    </row>
    <row r="215" ht="14.25" customHeight="1">
      <c r="D215" s="44"/>
      <c r="E215" s="44"/>
      <c r="H215" s="44"/>
    </row>
    <row r="216" ht="14.25" customHeight="1">
      <c r="D216" s="44"/>
      <c r="E216" s="44"/>
      <c r="H216" s="44"/>
    </row>
    <row r="217" ht="14.25" customHeight="1">
      <c r="D217" s="44"/>
      <c r="E217" s="44"/>
      <c r="H217" s="44"/>
    </row>
    <row r="218" ht="14.25" customHeight="1">
      <c r="D218" s="44"/>
      <c r="E218" s="44"/>
      <c r="H218" s="44"/>
    </row>
    <row r="219" ht="14.25" customHeight="1">
      <c r="D219" s="44"/>
      <c r="E219" s="44"/>
      <c r="H219" s="44"/>
    </row>
    <row r="220" ht="14.25" customHeight="1">
      <c r="D220" s="44"/>
      <c r="E220" s="44"/>
      <c r="H220" s="44"/>
    </row>
    <row r="221" ht="14.25" customHeight="1">
      <c r="D221" s="44"/>
      <c r="E221" s="44"/>
      <c r="H221" s="44"/>
    </row>
    <row r="222" ht="14.25" customHeight="1">
      <c r="D222" s="44"/>
      <c r="E222" s="44"/>
      <c r="H222" s="44"/>
    </row>
    <row r="223" ht="14.25" customHeight="1">
      <c r="D223" s="44"/>
      <c r="E223" s="44"/>
      <c r="H223" s="44"/>
    </row>
    <row r="224" ht="14.25" customHeight="1">
      <c r="D224" s="44"/>
      <c r="E224" s="44"/>
      <c r="H224" s="44"/>
    </row>
    <row r="225" ht="14.25" customHeight="1">
      <c r="D225" s="44"/>
      <c r="E225" s="44"/>
      <c r="H225" s="44"/>
    </row>
    <row r="226" ht="14.25" customHeight="1">
      <c r="D226" s="44"/>
      <c r="E226" s="44"/>
      <c r="H226" s="44"/>
    </row>
    <row r="227" ht="14.25" customHeight="1">
      <c r="D227" s="44"/>
      <c r="E227" s="44"/>
      <c r="H227" s="44"/>
    </row>
    <row r="228" ht="14.25" customHeight="1">
      <c r="D228" s="44"/>
      <c r="E228" s="44"/>
      <c r="H228" s="44"/>
    </row>
    <row r="229" ht="14.25" customHeight="1">
      <c r="D229" s="44"/>
      <c r="E229" s="44"/>
      <c r="H229" s="44"/>
    </row>
    <row r="230" ht="14.25" customHeight="1">
      <c r="D230" s="44"/>
      <c r="E230" s="44"/>
      <c r="H230" s="44"/>
    </row>
    <row r="231" ht="14.25" customHeight="1">
      <c r="D231" s="44"/>
      <c r="E231" s="44"/>
      <c r="H231" s="44"/>
    </row>
    <row r="232" ht="14.25" customHeight="1">
      <c r="D232" s="44"/>
      <c r="E232" s="44"/>
      <c r="H232" s="44"/>
    </row>
    <row r="233" ht="14.25" customHeight="1">
      <c r="D233" s="44"/>
      <c r="E233" s="44"/>
      <c r="H233" s="44"/>
    </row>
    <row r="234" ht="14.25" customHeight="1">
      <c r="D234" s="44"/>
      <c r="E234" s="44"/>
      <c r="H234" s="44"/>
    </row>
    <row r="235" ht="14.25" customHeight="1">
      <c r="D235" s="44"/>
      <c r="E235" s="44"/>
      <c r="H235" s="44"/>
    </row>
    <row r="236" ht="14.25" customHeight="1">
      <c r="D236" s="44"/>
      <c r="E236" s="44"/>
      <c r="H236" s="44"/>
    </row>
    <row r="237" ht="14.25" customHeight="1">
      <c r="D237" s="44"/>
      <c r="E237" s="44"/>
      <c r="H237" s="44"/>
    </row>
    <row r="238" ht="14.25" customHeight="1">
      <c r="D238" s="44"/>
      <c r="E238" s="44"/>
      <c r="H238" s="44"/>
    </row>
    <row r="239" ht="14.25" customHeight="1">
      <c r="D239" s="44"/>
      <c r="E239" s="44"/>
      <c r="H239" s="44"/>
    </row>
    <row r="240" ht="14.25" customHeight="1">
      <c r="D240" s="44"/>
      <c r="E240" s="44"/>
      <c r="H240" s="44"/>
    </row>
    <row r="241" ht="14.25" customHeight="1">
      <c r="D241" s="44"/>
      <c r="E241" s="44"/>
      <c r="H241" s="44"/>
    </row>
    <row r="242" ht="14.25" customHeight="1">
      <c r="D242" s="44"/>
      <c r="E242" s="44"/>
      <c r="H242" s="44"/>
    </row>
    <row r="243" ht="14.25" customHeight="1">
      <c r="D243" s="44"/>
      <c r="E243" s="44"/>
      <c r="H243" s="44"/>
    </row>
    <row r="244" ht="14.25" customHeight="1">
      <c r="D244" s="44"/>
      <c r="E244" s="44"/>
      <c r="H244" s="44"/>
    </row>
    <row r="245" ht="14.25" customHeight="1">
      <c r="D245" s="44"/>
      <c r="E245" s="44"/>
      <c r="H245" s="44"/>
    </row>
    <row r="246" ht="14.25" customHeight="1">
      <c r="D246" s="44"/>
      <c r="E246" s="44"/>
      <c r="H246" s="44"/>
    </row>
    <row r="247" ht="14.25" customHeight="1">
      <c r="D247" s="44"/>
      <c r="E247" s="44"/>
      <c r="H247" s="44"/>
    </row>
    <row r="248" ht="14.25" customHeight="1">
      <c r="D248" s="44"/>
      <c r="E248" s="44"/>
      <c r="H248" s="44"/>
    </row>
    <row r="249" ht="14.25" customHeight="1">
      <c r="D249" s="44"/>
      <c r="E249" s="44"/>
      <c r="H249" s="44"/>
    </row>
    <row r="250" ht="14.25" customHeight="1">
      <c r="D250" s="44"/>
      <c r="E250" s="44"/>
      <c r="H250" s="44"/>
    </row>
    <row r="251" ht="14.25" customHeight="1">
      <c r="D251" s="44"/>
      <c r="E251" s="44"/>
      <c r="H251" s="44"/>
    </row>
    <row r="252" ht="14.25" customHeight="1">
      <c r="D252" s="44"/>
      <c r="E252" s="44"/>
      <c r="H252" s="44"/>
    </row>
    <row r="253" ht="14.25" customHeight="1">
      <c r="D253" s="44"/>
      <c r="E253" s="44"/>
      <c r="H253" s="44"/>
    </row>
    <row r="254" ht="14.25" customHeight="1">
      <c r="D254" s="44"/>
      <c r="E254" s="44"/>
      <c r="H254" s="44"/>
    </row>
    <row r="255" ht="14.25" customHeight="1">
      <c r="D255" s="44"/>
      <c r="E255" s="44"/>
      <c r="H255" s="44"/>
    </row>
    <row r="256" ht="14.25" customHeight="1">
      <c r="D256" s="44"/>
      <c r="E256" s="44"/>
      <c r="H256" s="44"/>
    </row>
    <row r="257" ht="14.25" customHeight="1">
      <c r="D257" s="44"/>
      <c r="E257" s="44"/>
      <c r="H257" s="44"/>
    </row>
    <row r="258" ht="14.25" customHeight="1">
      <c r="D258" s="44"/>
      <c r="E258" s="44"/>
      <c r="H258" s="44"/>
    </row>
    <row r="259" ht="14.25" customHeight="1">
      <c r="D259" s="44"/>
      <c r="E259" s="44"/>
      <c r="H259" s="44"/>
    </row>
    <row r="260" ht="14.25" customHeight="1">
      <c r="D260" s="44"/>
      <c r="E260" s="44"/>
      <c r="H260" s="44"/>
    </row>
    <row r="261" ht="14.25" customHeight="1">
      <c r="D261" s="44"/>
      <c r="E261" s="44"/>
      <c r="H261" s="44"/>
    </row>
    <row r="262" ht="14.25" customHeight="1">
      <c r="D262" s="44"/>
      <c r="E262" s="44"/>
      <c r="H262" s="44"/>
    </row>
    <row r="263" ht="14.25" customHeight="1">
      <c r="D263" s="44"/>
      <c r="E263" s="44"/>
      <c r="H263" s="44"/>
    </row>
    <row r="264" ht="14.25" customHeight="1">
      <c r="D264" s="44"/>
      <c r="E264" s="44"/>
      <c r="H264" s="44"/>
    </row>
    <row r="265" ht="14.25" customHeight="1">
      <c r="D265" s="44"/>
      <c r="E265" s="44"/>
      <c r="H265" s="44"/>
    </row>
    <row r="266" ht="14.25" customHeight="1">
      <c r="D266" s="44"/>
      <c r="E266" s="44"/>
      <c r="H266" s="44"/>
    </row>
    <row r="267" ht="14.25" customHeight="1">
      <c r="D267" s="44"/>
      <c r="E267" s="44"/>
      <c r="H267" s="44"/>
    </row>
    <row r="268" ht="14.25" customHeight="1">
      <c r="D268" s="44"/>
      <c r="E268" s="44"/>
      <c r="H268" s="44"/>
    </row>
    <row r="269" ht="14.25" customHeight="1">
      <c r="D269" s="44"/>
      <c r="E269" s="44"/>
      <c r="H269" s="44"/>
    </row>
    <row r="270" ht="14.25" customHeight="1">
      <c r="D270" s="44"/>
      <c r="E270" s="44"/>
      <c r="H270" s="44"/>
    </row>
    <row r="271" ht="14.25" customHeight="1">
      <c r="D271" s="44"/>
      <c r="E271" s="44"/>
      <c r="H271" s="44"/>
    </row>
    <row r="272" ht="14.25" customHeight="1">
      <c r="D272" s="44"/>
      <c r="E272" s="44"/>
      <c r="H272" s="44"/>
    </row>
    <row r="273" ht="14.25" customHeight="1">
      <c r="D273" s="44"/>
      <c r="E273" s="44"/>
      <c r="H273" s="44"/>
    </row>
    <row r="274" ht="14.25" customHeight="1">
      <c r="D274" s="44"/>
      <c r="E274" s="44"/>
      <c r="H274" s="44"/>
    </row>
    <row r="275" ht="14.25" customHeight="1">
      <c r="D275" s="44"/>
      <c r="E275" s="44"/>
      <c r="H275" s="44"/>
    </row>
    <row r="276" ht="14.25" customHeight="1">
      <c r="D276" s="44"/>
      <c r="E276" s="44"/>
      <c r="H276" s="44"/>
    </row>
    <row r="277" ht="14.25" customHeight="1">
      <c r="D277" s="44"/>
      <c r="E277" s="44"/>
      <c r="H277" s="44"/>
    </row>
    <row r="278" ht="14.25" customHeight="1">
      <c r="D278" s="44"/>
      <c r="E278" s="44"/>
      <c r="H278" s="44"/>
    </row>
    <row r="279" ht="14.25" customHeight="1">
      <c r="D279" s="44"/>
      <c r="E279" s="44"/>
      <c r="H279" s="44"/>
    </row>
    <row r="280" ht="14.25" customHeight="1">
      <c r="D280" s="44"/>
      <c r="E280" s="44"/>
      <c r="H280" s="44"/>
    </row>
    <row r="281" ht="14.25" customHeight="1">
      <c r="D281" s="44"/>
      <c r="E281" s="44"/>
      <c r="H281" s="44"/>
    </row>
    <row r="282" ht="14.25" customHeight="1">
      <c r="D282" s="44"/>
      <c r="E282" s="44"/>
      <c r="H282" s="44"/>
    </row>
    <row r="283" ht="14.25" customHeight="1">
      <c r="D283" s="44"/>
      <c r="E283" s="44"/>
      <c r="H283" s="44"/>
    </row>
    <row r="284" ht="14.25" customHeight="1">
      <c r="D284" s="44"/>
      <c r="E284" s="44"/>
      <c r="H284" s="44"/>
    </row>
    <row r="285" ht="14.25" customHeight="1">
      <c r="D285" s="44"/>
      <c r="E285" s="44"/>
      <c r="H285" s="44"/>
    </row>
    <row r="286" ht="14.25" customHeight="1">
      <c r="D286" s="44"/>
      <c r="E286" s="44"/>
      <c r="H286" s="44"/>
    </row>
    <row r="287" ht="14.25" customHeight="1">
      <c r="D287" s="44"/>
      <c r="E287" s="44"/>
      <c r="H287" s="44"/>
    </row>
    <row r="288" ht="14.25" customHeight="1">
      <c r="D288" s="44"/>
      <c r="E288" s="44"/>
      <c r="H288" s="44"/>
    </row>
    <row r="289" ht="14.25" customHeight="1">
      <c r="D289" s="44"/>
      <c r="E289" s="44"/>
      <c r="H289" s="44"/>
    </row>
    <row r="290" ht="14.25" customHeight="1">
      <c r="D290" s="44"/>
      <c r="E290" s="44"/>
      <c r="H290" s="44"/>
    </row>
    <row r="291" ht="14.25" customHeight="1">
      <c r="D291" s="44"/>
      <c r="E291" s="44"/>
      <c r="H291" s="44"/>
    </row>
    <row r="292" ht="14.25" customHeight="1">
      <c r="D292" s="44"/>
      <c r="E292" s="44"/>
      <c r="H292" s="44"/>
    </row>
    <row r="293" ht="14.25" customHeight="1">
      <c r="D293" s="44"/>
      <c r="E293" s="44"/>
      <c r="H293" s="44"/>
    </row>
    <row r="294" ht="14.25" customHeight="1">
      <c r="D294" s="44"/>
      <c r="E294" s="44"/>
      <c r="H294" s="44"/>
    </row>
    <row r="295" ht="14.25" customHeight="1">
      <c r="D295" s="44"/>
      <c r="E295" s="44"/>
      <c r="H295" s="44"/>
    </row>
    <row r="296" ht="14.25" customHeight="1">
      <c r="D296" s="44"/>
      <c r="E296" s="44"/>
      <c r="H296" s="44"/>
    </row>
    <row r="297" ht="14.25" customHeight="1">
      <c r="D297" s="44"/>
      <c r="E297" s="44"/>
      <c r="H297" s="44"/>
    </row>
    <row r="298" ht="14.25" customHeight="1">
      <c r="D298" s="44"/>
      <c r="E298" s="44"/>
      <c r="H298" s="44"/>
    </row>
    <row r="299" ht="14.25" customHeight="1">
      <c r="D299" s="44"/>
      <c r="E299" s="44"/>
      <c r="H299" s="44"/>
    </row>
    <row r="300" ht="14.25" customHeight="1">
      <c r="D300" s="44"/>
      <c r="E300" s="44"/>
      <c r="H300" s="44"/>
    </row>
    <row r="301" ht="14.25" customHeight="1">
      <c r="D301" s="44"/>
      <c r="E301" s="44"/>
      <c r="H301" s="44"/>
    </row>
    <row r="302" ht="14.25" customHeight="1">
      <c r="D302" s="44"/>
      <c r="E302" s="44"/>
      <c r="H302" s="44"/>
    </row>
    <row r="303" ht="14.25" customHeight="1">
      <c r="D303" s="44"/>
      <c r="E303" s="44"/>
      <c r="H303" s="44"/>
    </row>
    <row r="304" ht="14.25" customHeight="1">
      <c r="D304" s="44"/>
      <c r="E304" s="44"/>
      <c r="H304" s="44"/>
    </row>
    <row r="305" ht="14.25" customHeight="1">
      <c r="D305" s="44"/>
      <c r="E305" s="44"/>
      <c r="H305" s="44"/>
    </row>
    <row r="306" ht="14.25" customHeight="1">
      <c r="D306" s="44"/>
      <c r="E306" s="44"/>
      <c r="H306" s="44"/>
    </row>
    <row r="307" ht="14.25" customHeight="1">
      <c r="D307" s="44"/>
      <c r="E307" s="44"/>
      <c r="H307" s="44"/>
    </row>
    <row r="308" ht="14.25" customHeight="1">
      <c r="D308" s="44"/>
      <c r="E308" s="44"/>
      <c r="H308" s="44"/>
    </row>
    <row r="309" ht="14.25" customHeight="1">
      <c r="D309" s="44"/>
      <c r="E309" s="44"/>
      <c r="H309" s="44"/>
    </row>
    <row r="310" ht="14.25" customHeight="1">
      <c r="D310" s="44"/>
      <c r="E310" s="44"/>
      <c r="H310" s="44"/>
    </row>
    <row r="311" ht="14.25" customHeight="1">
      <c r="D311" s="44"/>
      <c r="E311" s="44"/>
      <c r="H311" s="44"/>
    </row>
    <row r="312" ht="14.25" customHeight="1">
      <c r="D312" s="44"/>
      <c r="E312" s="44"/>
      <c r="H312" s="44"/>
    </row>
    <row r="313" ht="14.25" customHeight="1">
      <c r="D313" s="44"/>
      <c r="E313" s="44"/>
      <c r="H313" s="44"/>
    </row>
    <row r="314" ht="14.25" customHeight="1">
      <c r="D314" s="44"/>
      <c r="E314" s="44"/>
      <c r="H314" s="44"/>
    </row>
    <row r="315" ht="14.25" customHeight="1">
      <c r="D315" s="44"/>
      <c r="E315" s="44"/>
      <c r="H315" s="44"/>
    </row>
    <row r="316" ht="14.25" customHeight="1">
      <c r="D316" s="44"/>
      <c r="E316" s="44"/>
      <c r="H316" s="44"/>
    </row>
    <row r="317" ht="14.25" customHeight="1">
      <c r="D317" s="44"/>
      <c r="E317" s="44"/>
      <c r="H317" s="44"/>
    </row>
    <row r="318" ht="14.25" customHeight="1">
      <c r="D318" s="44"/>
      <c r="E318" s="44"/>
      <c r="H318" s="44"/>
    </row>
    <row r="319" ht="14.25" customHeight="1">
      <c r="D319" s="44"/>
      <c r="E319" s="44"/>
      <c r="H319" s="44"/>
    </row>
    <row r="320" ht="14.25" customHeight="1">
      <c r="D320" s="44"/>
      <c r="E320" s="44"/>
      <c r="H320" s="44"/>
    </row>
    <row r="321" ht="14.25" customHeight="1">
      <c r="D321" s="44"/>
      <c r="E321" s="44"/>
      <c r="H321" s="44"/>
    </row>
    <row r="322" ht="14.25" customHeight="1">
      <c r="D322" s="44"/>
      <c r="E322" s="44"/>
      <c r="H322" s="44"/>
    </row>
    <row r="323" ht="14.25" customHeight="1">
      <c r="D323" s="44"/>
      <c r="E323" s="44"/>
      <c r="H323" s="44"/>
    </row>
    <row r="324" ht="14.25" customHeight="1">
      <c r="D324" s="44"/>
      <c r="E324" s="44"/>
      <c r="H324" s="44"/>
    </row>
    <row r="325" ht="14.25" customHeight="1">
      <c r="D325" s="44"/>
      <c r="E325" s="44"/>
      <c r="H325" s="44"/>
    </row>
    <row r="326" ht="14.25" customHeight="1">
      <c r="D326" s="44"/>
      <c r="E326" s="44"/>
      <c r="H326" s="44"/>
    </row>
    <row r="327" ht="14.25" customHeight="1">
      <c r="D327" s="44"/>
      <c r="E327" s="44"/>
      <c r="H327" s="44"/>
    </row>
    <row r="328" ht="14.25" customHeight="1">
      <c r="D328" s="44"/>
      <c r="E328" s="44"/>
      <c r="H328" s="44"/>
    </row>
    <row r="329" ht="14.25" customHeight="1">
      <c r="D329" s="44"/>
      <c r="E329" s="44"/>
      <c r="H329" s="44"/>
    </row>
    <row r="330" ht="14.25" customHeight="1">
      <c r="D330" s="44"/>
      <c r="E330" s="44"/>
      <c r="H330" s="44"/>
    </row>
    <row r="331" ht="14.25" customHeight="1">
      <c r="D331" s="44"/>
      <c r="E331" s="44"/>
      <c r="H331" s="44"/>
    </row>
    <row r="332" ht="14.25" customHeight="1">
      <c r="D332" s="44"/>
      <c r="E332" s="44"/>
      <c r="H332" s="44"/>
    </row>
    <row r="333" ht="14.25" customHeight="1">
      <c r="D333" s="44"/>
      <c r="E333" s="44"/>
      <c r="H333" s="44"/>
    </row>
    <row r="334" ht="14.25" customHeight="1">
      <c r="D334" s="44"/>
      <c r="E334" s="44"/>
      <c r="H334" s="44"/>
    </row>
    <row r="335" ht="14.25" customHeight="1">
      <c r="D335" s="44"/>
      <c r="E335" s="44"/>
      <c r="H335" s="44"/>
    </row>
    <row r="336" ht="14.25" customHeight="1">
      <c r="D336" s="44"/>
      <c r="E336" s="44"/>
      <c r="H336" s="44"/>
    </row>
    <row r="337" ht="14.25" customHeight="1">
      <c r="D337" s="44"/>
      <c r="E337" s="44"/>
      <c r="H337" s="44"/>
    </row>
    <row r="338" ht="14.25" customHeight="1">
      <c r="D338" s="44"/>
      <c r="E338" s="44"/>
      <c r="H338" s="44"/>
    </row>
    <row r="339" ht="14.25" customHeight="1">
      <c r="D339" s="44"/>
      <c r="E339" s="44"/>
      <c r="H339" s="44"/>
    </row>
    <row r="340" ht="14.25" customHeight="1">
      <c r="D340" s="44"/>
      <c r="E340" s="44"/>
      <c r="H340" s="44"/>
    </row>
    <row r="341" ht="14.25" customHeight="1">
      <c r="D341" s="44"/>
      <c r="E341" s="44"/>
      <c r="H341" s="44"/>
    </row>
    <row r="342" ht="14.25" customHeight="1">
      <c r="D342" s="44"/>
      <c r="E342" s="44"/>
      <c r="H342" s="44"/>
    </row>
    <row r="343" ht="14.25" customHeight="1">
      <c r="D343" s="44"/>
      <c r="E343" s="44"/>
      <c r="H343" s="44"/>
    </row>
    <row r="344" ht="14.25" customHeight="1">
      <c r="D344" s="44"/>
      <c r="E344" s="44"/>
      <c r="H344" s="44"/>
    </row>
    <row r="345" ht="14.25" customHeight="1">
      <c r="D345" s="44"/>
      <c r="E345" s="44"/>
      <c r="H345" s="44"/>
    </row>
    <row r="346" ht="14.25" customHeight="1">
      <c r="D346" s="44"/>
      <c r="E346" s="44"/>
      <c r="H346" s="44"/>
    </row>
    <row r="347" ht="14.25" customHeight="1">
      <c r="D347" s="44"/>
      <c r="E347" s="44"/>
      <c r="H347" s="44"/>
    </row>
    <row r="348" ht="14.25" customHeight="1">
      <c r="D348" s="44"/>
      <c r="E348" s="44"/>
      <c r="H348" s="44"/>
    </row>
    <row r="349" ht="14.25" customHeight="1">
      <c r="D349" s="44"/>
      <c r="E349" s="44"/>
      <c r="H349" s="44"/>
    </row>
    <row r="350" ht="14.25" customHeight="1">
      <c r="D350" s="44"/>
      <c r="E350" s="44"/>
      <c r="H350" s="44"/>
    </row>
    <row r="351" ht="14.25" customHeight="1">
      <c r="D351" s="44"/>
      <c r="E351" s="44"/>
      <c r="H351" s="44"/>
    </row>
    <row r="352" ht="14.25" customHeight="1">
      <c r="D352" s="44"/>
      <c r="E352" s="44"/>
      <c r="H352" s="44"/>
    </row>
    <row r="353" ht="14.25" customHeight="1">
      <c r="D353" s="44"/>
      <c r="E353" s="44"/>
      <c r="H353" s="44"/>
    </row>
    <row r="354" ht="14.25" customHeight="1">
      <c r="D354" s="44"/>
      <c r="E354" s="44"/>
      <c r="H354" s="44"/>
    </row>
    <row r="355" ht="14.25" customHeight="1">
      <c r="D355" s="44"/>
      <c r="E355" s="44"/>
      <c r="H355" s="44"/>
    </row>
    <row r="356" ht="14.25" customHeight="1">
      <c r="D356" s="44"/>
      <c r="E356" s="44"/>
      <c r="H356" s="44"/>
    </row>
    <row r="357" ht="14.25" customHeight="1">
      <c r="D357" s="44"/>
      <c r="E357" s="44"/>
      <c r="H357" s="44"/>
    </row>
    <row r="358" ht="14.25" customHeight="1">
      <c r="D358" s="44"/>
      <c r="E358" s="44"/>
      <c r="H358" s="44"/>
    </row>
    <row r="359" ht="14.25" customHeight="1">
      <c r="D359" s="44"/>
      <c r="E359" s="44"/>
      <c r="H359" s="44"/>
    </row>
    <row r="360" ht="14.25" customHeight="1">
      <c r="D360" s="44"/>
      <c r="E360" s="44"/>
      <c r="H360" s="44"/>
    </row>
    <row r="361" ht="14.25" customHeight="1">
      <c r="D361" s="44"/>
      <c r="E361" s="44"/>
      <c r="H361" s="44"/>
    </row>
    <row r="362" ht="14.25" customHeight="1">
      <c r="D362" s="44"/>
      <c r="E362" s="44"/>
      <c r="H362" s="44"/>
    </row>
    <row r="363" ht="14.25" customHeight="1">
      <c r="D363" s="44"/>
      <c r="E363" s="44"/>
      <c r="H363" s="44"/>
    </row>
    <row r="364" ht="14.25" customHeight="1">
      <c r="D364" s="44"/>
      <c r="E364" s="44"/>
      <c r="H364" s="44"/>
    </row>
    <row r="365" ht="14.25" customHeight="1">
      <c r="D365" s="44"/>
      <c r="E365" s="44"/>
      <c r="H365" s="44"/>
    </row>
    <row r="366" ht="14.25" customHeight="1">
      <c r="D366" s="44"/>
      <c r="E366" s="44"/>
      <c r="H366" s="44"/>
    </row>
    <row r="367" ht="14.25" customHeight="1">
      <c r="D367" s="44"/>
      <c r="E367" s="44"/>
      <c r="H367" s="44"/>
    </row>
    <row r="368" ht="14.25" customHeight="1">
      <c r="D368" s="44"/>
      <c r="E368" s="44"/>
      <c r="H368" s="44"/>
    </row>
    <row r="369" ht="14.25" customHeight="1">
      <c r="D369" s="44"/>
      <c r="E369" s="44"/>
      <c r="H369" s="44"/>
    </row>
    <row r="370" ht="14.25" customHeight="1">
      <c r="D370" s="44"/>
      <c r="E370" s="44"/>
      <c r="H370" s="44"/>
    </row>
    <row r="371" ht="14.25" customHeight="1">
      <c r="D371" s="44"/>
      <c r="E371" s="44"/>
      <c r="H371" s="44"/>
    </row>
    <row r="372" ht="14.25" customHeight="1">
      <c r="D372" s="44"/>
      <c r="E372" s="44"/>
      <c r="H372" s="44"/>
    </row>
    <row r="373" ht="14.25" customHeight="1">
      <c r="D373" s="44"/>
      <c r="E373" s="44"/>
      <c r="H373" s="44"/>
    </row>
    <row r="374" ht="14.25" customHeight="1">
      <c r="D374" s="44"/>
      <c r="E374" s="44"/>
      <c r="H374" s="44"/>
    </row>
    <row r="375" ht="14.25" customHeight="1">
      <c r="D375" s="44"/>
      <c r="E375" s="44"/>
      <c r="H375" s="44"/>
    </row>
    <row r="376" ht="14.25" customHeight="1">
      <c r="D376" s="44"/>
      <c r="E376" s="44"/>
      <c r="H376" s="44"/>
    </row>
    <row r="377" ht="14.25" customHeight="1">
      <c r="D377" s="44"/>
      <c r="E377" s="44"/>
      <c r="H377" s="44"/>
    </row>
    <row r="378" ht="14.25" customHeight="1">
      <c r="D378" s="44"/>
      <c r="E378" s="44"/>
      <c r="H378" s="44"/>
    </row>
    <row r="379" ht="14.25" customHeight="1">
      <c r="D379" s="44"/>
      <c r="E379" s="44"/>
      <c r="H379" s="44"/>
    </row>
    <row r="380" ht="14.25" customHeight="1">
      <c r="D380" s="44"/>
      <c r="E380" s="44"/>
      <c r="H380" s="44"/>
    </row>
    <row r="381" ht="14.25" customHeight="1">
      <c r="D381" s="44"/>
      <c r="E381" s="44"/>
      <c r="H381" s="44"/>
    </row>
    <row r="382" ht="14.25" customHeight="1">
      <c r="D382" s="44"/>
      <c r="E382" s="44"/>
      <c r="H382" s="44"/>
    </row>
    <row r="383" ht="14.25" customHeight="1">
      <c r="D383" s="44"/>
      <c r="E383" s="44"/>
      <c r="H383" s="44"/>
    </row>
    <row r="384" ht="14.25" customHeight="1">
      <c r="D384" s="44"/>
      <c r="E384" s="44"/>
      <c r="H384" s="44"/>
    </row>
    <row r="385" ht="14.25" customHeight="1">
      <c r="D385" s="44"/>
      <c r="E385" s="44"/>
      <c r="H385" s="44"/>
    </row>
    <row r="386" ht="14.25" customHeight="1">
      <c r="D386" s="44"/>
      <c r="E386" s="44"/>
      <c r="H386" s="44"/>
    </row>
    <row r="387" ht="14.25" customHeight="1">
      <c r="D387" s="44"/>
      <c r="E387" s="44"/>
      <c r="H387" s="44"/>
    </row>
    <row r="388" ht="14.25" customHeight="1">
      <c r="D388" s="44"/>
      <c r="E388" s="44"/>
      <c r="H388" s="44"/>
    </row>
    <row r="389" ht="14.25" customHeight="1">
      <c r="D389" s="44"/>
      <c r="E389" s="44"/>
      <c r="H389" s="44"/>
    </row>
    <row r="390" ht="14.25" customHeight="1">
      <c r="D390" s="44"/>
      <c r="E390" s="44"/>
      <c r="H390" s="44"/>
    </row>
    <row r="391" ht="14.25" customHeight="1">
      <c r="D391" s="44"/>
      <c r="E391" s="44"/>
      <c r="H391" s="44"/>
    </row>
    <row r="392" ht="14.25" customHeight="1">
      <c r="D392" s="44"/>
      <c r="E392" s="44"/>
      <c r="H392" s="44"/>
    </row>
    <row r="393" ht="14.25" customHeight="1">
      <c r="D393" s="44"/>
      <c r="E393" s="44"/>
      <c r="H393" s="44"/>
    </row>
    <row r="394" ht="14.25" customHeight="1">
      <c r="D394" s="44"/>
      <c r="E394" s="44"/>
      <c r="H394" s="44"/>
    </row>
    <row r="395" ht="14.25" customHeight="1">
      <c r="D395" s="44"/>
      <c r="E395" s="44"/>
      <c r="H395" s="44"/>
    </row>
    <row r="396" ht="14.25" customHeight="1">
      <c r="D396" s="44"/>
      <c r="E396" s="44"/>
      <c r="H396" s="44"/>
    </row>
    <row r="397" ht="14.25" customHeight="1">
      <c r="D397" s="44"/>
      <c r="E397" s="44"/>
      <c r="H397" s="44"/>
    </row>
    <row r="398" ht="14.25" customHeight="1">
      <c r="D398" s="44"/>
      <c r="E398" s="44"/>
      <c r="H398" s="44"/>
    </row>
    <row r="399" ht="14.25" customHeight="1">
      <c r="D399" s="44"/>
      <c r="E399" s="44"/>
      <c r="H399" s="44"/>
    </row>
    <row r="400" ht="14.25" customHeight="1">
      <c r="D400" s="44"/>
      <c r="E400" s="44"/>
      <c r="H400" s="44"/>
    </row>
    <row r="401" ht="14.25" customHeight="1">
      <c r="D401" s="44"/>
      <c r="E401" s="44"/>
      <c r="H401" s="44"/>
    </row>
    <row r="402" ht="14.25" customHeight="1">
      <c r="D402" s="44"/>
      <c r="E402" s="44"/>
      <c r="H402" s="44"/>
    </row>
    <row r="403" ht="14.25" customHeight="1">
      <c r="D403" s="44"/>
      <c r="E403" s="44"/>
      <c r="H403" s="44"/>
    </row>
    <row r="404" ht="14.25" customHeight="1">
      <c r="D404" s="44"/>
      <c r="E404" s="44"/>
      <c r="H404" s="44"/>
    </row>
    <row r="405" ht="14.25" customHeight="1">
      <c r="D405" s="44"/>
      <c r="E405" s="44"/>
      <c r="H405" s="44"/>
    </row>
    <row r="406" ht="14.25" customHeight="1">
      <c r="D406" s="44"/>
      <c r="E406" s="44"/>
      <c r="H406" s="44"/>
    </row>
    <row r="407" ht="14.25" customHeight="1">
      <c r="D407" s="44"/>
      <c r="E407" s="44"/>
      <c r="H407" s="44"/>
    </row>
    <row r="408" ht="14.25" customHeight="1">
      <c r="D408" s="44"/>
      <c r="E408" s="44"/>
      <c r="H408" s="44"/>
    </row>
    <row r="409" ht="14.25" customHeight="1">
      <c r="D409" s="44"/>
      <c r="E409" s="44"/>
      <c r="H409" s="44"/>
    </row>
    <row r="410" ht="14.25" customHeight="1">
      <c r="D410" s="44"/>
      <c r="E410" s="44"/>
      <c r="H410" s="44"/>
    </row>
    <row r="411" ht="14.25" customHeight="1">
      <c r="D411" s="44"/>
      <c r="E411" s="44"/>
      <c r="H411" s="44"/>
    </row>
    <row r="412" ht="14.25" customHeight="1">
      <c r="D412" s="44"/>
      <c r="E412" s="44"/>
      <c r="H412" s="44"/>
    </row>
    <row r="413" ht="14.25" customHeight="1">
      <c r="D413" s="44"/>
      <c r="E413" s="44"/>
      <c r="H413" s="44"/>
    </row>
    <row r="414" ht="14.25" customHeight="1">
      <c r="D414" s="44"/>
      <c r="E414" s="44"/>
      <c r="H414" s="44"/>
    </row>
    <row r="415" ht="14.25" customHeight="1">
      <c r="D415" s="44"/>
      <c r="E415" s="44"/>
      <c r="H415" s="44"/>
    </row>
    <row r="416" ht="14.25" customHeight="1">
      <c r="D416" s="44"/>
      <c r="E416" s="44"/>
      <c r="H416" s="44"/>
    </row>
    <row r="417" ht="14.25" customHeight="1">
      <c r="D417" s="44"/>
      <c r="E417" s="44"/>
      <c r="H417" s="44"/>
    </row>
    <row r="418" ht="14.25" customHeight="1">
      <c r="D418" s="44"/>
      <c r="E418" s="44"/>
      <c r="H418" s="44"/>
    </row>
    <row r="419" ht="14.25" customHeight="1">
      <c r="D419" s="44"/>
      <c r="E419" s="44"/>
      <c r="H419" s="44"/>
    </row>
    <row r="420" ht="14.25" customHeight="1">
      <c r="D420" s="44"/>
      <c r="E420" s="44"/>
      <c r="H420" s="44"/>
    </row>
    <row r="421" ht="14.25" customHeight="1">
      <c r="D421" s="44"/>
      <c r="E421" s="44"/>
      <c r="H421" s="44"/>
    </row>
    <row r="422" ht="14.25" customHeight="1">
      <c r="D422" s="44"/>
      <c r="E422" s="44"/>
      <c r="H422" s="44"/>
    </row>
    <row r="423" ht="14.25" customHeight="1">
      <c r="D423" s="44"/>
      <c r="E423" s="44"/>
      <c r="H423" s="44"/>
    </row>
    <row r="424" ht="14.25" customHeight="1">
      <c r="D424" s="44"/>
      <c r="E424" s="44"/>
      <c r="H424" s="44"/>
    </row>
    <row r="425" ht="14.25" customHeight="1">
      <c r="D425" s="44"/>
      <c r="E425" s="44"/>
      <c r="H425" s="44"/>
    </row>
    <row r="426" ht="14.25" customHeight="1">
      <c r="D426" s="44"/>
      <c r="E426" s="44"/>
      <c r="H426" s="44"/>
    </row>
    <row r="427" ht="14.25" customHeight="1">
      <c r="D427" s="44"/>
      <c r="E427" s="44"/>
      <c r="H427" s="44"/>
    </row>
    <row r="428" ht="14.25" customHeight="1">
      <c r="D428" s="44"/>
      <c r="E428" s="44"/>
      <c r="H428" s="44"/>
    </row>
    <row r="429" ht="14.25" customHeight="1">
      <c r="D429" s="44"/>
      <c r="E429" s="44"/>
      <c r="H429" s="44"/>
    </row>
    <row r="430" ht="14.25" customHeight="1">
      <c r="D430" s="44"/>
      <c r="E430" s="44"/>
      <c r="H430" s="44"/>
    </row>
    <row r="431" ht="14.25" customHeight="1">
      <c r="D431" s="44"/>
      <c r="E431" s="44"/>
      <c r="H431" s="44"/>
    </row>
    <row r="432" ht="14.25" customHeight="1">
      <c r="D432" s="44"/>
      <c r="E432" s="44"/>
      <c r="H432" s="44"/>
    </row>
    <row r="433" ht="14.25" customHeight="1">
      <c r="D433" s="44"/>
      <c r="E433" s="44"/>
      <c r="H433" s="44"/>
    </row>
    <row r="434" ht="14.25" customHeight="1">
      <c r="D434" s="44"/>
      <c r="E434" s="44"/>
      <c r="H434" s="44"/>
    </row>
    <row r="435" ht="14.25" customHeight="1">
      <c r="D435" s="44"/>
      <c r="E435" s="44"/>
      <c r="H435" s="44"/>
    </row>
    <row r="436" ht="14.25" customHeight="1">
      <c r="D436" s="44"/>
      <c r="E436" s="44"/>
      <c r="H436" s="44"/>
    </row>
    <row r="437" ht="14.25" customHeight="1">
      <c r="D437" s="44"/>
      <c r="E437" s="44"/>
      <c r="H437" s="44"/>
    </row>
    <row r="438" ht="14.25" customHeight="1">
      <c r="D438" s="44"/>
      <c r="E438" s="44"/>
      <c r="H438" s="44"/>
    </row>
    <row r="439" ht="14.25" customHeight="1">
      <c r="D439" s="44"/>
      <c r="E439" s="44"/>
      <c r="H439" s="44"/>
    </row>
    <row r="440" ht="14.25" customHeight="1">
      <c r="D440" s="44"/>
      <c r="E440" s="44"/>
      <c r="H440" s="44"/>
    </row>
    <row r="441" ht="14.25" customHeight="1">
      <c r="D441" s="44"/>
      <c r="E441" s="44"/>
      <c r="H441" s="44"/>
    </row>
    <row r="442" ht="14.25" customHeight="1">
      <c r="D442" s="44"/>
      <c r="E442" s="44"/>
      <c r="H442" s="44"/>
    </row>
    <row r="443" ht="14.25" customHeight="1">
      <c r="D443" s="44"/>
      <c r="E443" s="44"/>
      <c r="H443" s="44"/>
    </row>
    <row r="444" ht="14.25" customHeight="1">
      <c r="D444" s="44"/>
      <c r="E444" s="44"/>
      <c r="H444" s="44"/>
    </row>
    <row r="445" ht="14.25" customHeight="1">
      <c r="D445" s="44"/>
      <c r="E445" s="44"/>
      <c r="H445" s="44"/>
    </row>
    <row r="446" ht="14.25" customHeight="1">
      <c r="D446" s="44"/>
      <c r="E446" s="44"/>
      <c r="H446" s="44"/>
    </row>
    <row r="447" ht="14.25" customHeight="1">
      <c r="D447" s="44"/>
      <c r="E447" s="44"/>
      <c r="H447" s="44"/>
    </row>
    <row r="448" ht="14.25" customHeight="1">
      <c r="D448" s="44"/>
      <c r="E448" s="44"/>
      <c r="H448" s="44"/>
    </row>
    <row r="449" ht="14.25" customHeight="1">
      <c r="D449" s="44"/>
      <c r="E449" s="44"/>
      <c r="H449" s="44"/>
    </row>
    <row r="450" ht="14.25" customHeight="1">
      <c r="D450" s="44"/>
      <c r="E450" s="44"/>
      <c r="H450" s="44"/>
    </row>
    <row r="451" ht="14.25" customHeight="1">
      <c r="D451" s="44"/>
      <c r="E451" s="44"/>
      <c r="H451" s="44"/>
    </row>
    <row r="452" ht="14.25" customHeight="1">
      <c r="D452" s="44"/>
      <c r="E452" s="44"/>
      <c r="H452" s="44"/>
    </row>
    <row r="453" ht="14.25" customHeight="1">
      <c r="D453" s="44"/>
      <c r="E453" s="44"/>
      <c r="H453" s="44"/>
    </row>
    <row r="454" ht="14.25" customHeight="1">
      <c r="D454" s="44"/>
      <c r="E454" s="44"/>
      <c r="H454" s="44"/>
    </row>
    <row r="455" ht="14.25" customHeight="1">
      <c r="D455" s="44"/>
      <c r="E455" s="44"/>
      <c r="H455" s="44"/>
    </row>
    <row r="456" ht="14.25" customHeight="1">
      <c r="D456" s="44"/>
      <c r="E456" s="44"/>
      <c r="H456" s="44"/>
    </row>
    <row r="457" ht="14.25" customHeight="1">
      <c r="D457" s="44"/>
      <c r="E457" s="44"/>
      <c r="H457" s="44"/>
    </row>
    <row r="458" ht="14.25" customHeight="1">
      <c r="D458" s="44"/>
      <c r="E458" s="44"/>
      <c r="H458" s="44"/>
    </row>
    <row r="459" ht="14.25" customHeight="1">
      <c r="D459" s="44"/>
      <c r="E459" s="44"/>
      <c r="H459" s="44"/>
    </row>
    <row r="460" ht="14.25" customHeight="1">
      <c r="D460" s="44"/>
      <c r="E460" s="44"/>
      <c r="H460" s="44"/>
    </row>
    <row r="461" ht="14.25" customHeight="1">
      <c r="D461" s="44"/>
      <c r="E461" s="44"/>
      <c r="H461" s="44"/>
    </row>
    <row r="462" ht="14.25" customHeight="1">
      <c r="D462" s="44"/>
      <c r="E462" s="44"/>
      <c r="H462" s="44"/>
    </row>
    <row r="463" ht="14.25" customHeight="1">
      <c r="D463" s="44"/>
      <c r="E463" s="44"/>
      <c r="H463" s="44"/>
    </row>
    <row r="464" ht="14.25" customHeight="1">
      <c r="D464" s="44"/>
      <c r="E464" s="44"/>
      <c r="H464" s="44"/>
    </row>
    <row r="465" ht="14.25" customHeight="1">
      <c r="D465" s="44"/>
      <c r="E465" s="44"/>
      <c r="H465" s="44"/>
    </row>
    <row r="466" ht="14.25" customHeight="1">
      <c r="D466" s="44"/>
      <c r="E466" s="44"/>
      <c r="H466" s="44"/>
    </row>
    <row r="467" ht="14.25" customHeight="1">
      <c r="D467" s="44"/>
      <c r="E467" s="44"/>
      <c r="H467" s="44"/>
    </row>
    <row r="468" ht="14.25" customHeight="1">
      <c r="D468" s="44"/>
      <c r="E468" s="44"/>
      <c r="H468" s="44"/>
    </row>
    <row r="469" ht="14.25" customHeight="1">
      <c r="D469" s="44"/>
      <c r="E469" s="44"/>
      <c r="H469" s="44"/>
    </row>
    <row r="470" ht="14.25" customHeight="1">
      <c r="D470" s="44"/>
      <c r="E470" s="44"/>
      <c r="H470" s="44"/>
    </row>
    <row r="471" ht="14.25" customHeight="1">
      <c r="D471" s="44"/>
      <c r="E471" s="44"/>
      <c r="H471" s="44"/>
    </row>
    <row r="472" ht="14.25" customHeight="1">
      <c r="D472" s="44"/>
      <c r="E472" s="44"/>
      <c r="H472" s="44"/>
    </row>
    <row r="473" ht="14.25" customHeight="1">
      <c r="D473" s="44"/>
      <c r="E473" s="44"/>
      <c r="H473" s="44"/>
    </row>
    <row r="474" ht="14.25" customHeight="1">
      <c r="D474" s="44"/>
      <c r="E474" s="44"/>
      <c r="H474" s="44"/>
    </row>
    <row r="475" ht="14.25" customHeight="1">
      <c r="D475" s="44"/>
      <c r="E475" s="44"/>
      <c r="H475" s="44"/>
    </row>
    <row r="476" ht="14.25" customHeight="1">
      <c r="D476" s="44"/>
      <c r="E476" s="44"/>
      <c r="H476" s="44"/>
    </row>
    <row r="477" ht="14.25" customHeight="1">
      <c r="D477" s="44"/>
      <c r="E477" s="44"/>
      <c r="H477" s="44"/>
    </row>
    <row r="478" ht="14.25" customHeight="1">
      <c r="D478" s="44"/>
      <c r="E478" s="44"/>
      <c r="H478" s="44"/>
    </row>
    <row r="479" ht="14.25" customHeight="1">
      <c r="D479" s="44"/>
      <c r="E479" s="44"/>
      <c r="H479" s="44"/>
    </row>
    <row r="480" ht="14.25" customHeight="1">
      <c r="D480" s="44"/>
      <c r="E480" s="44"/>
      <c r="H480" s="44"/>
    </row>
    <row r="481" ht="14.25" customHeight="1">
      <c r="D481" s="44"/>
      <c r="E481" s="44"/>
      <c r="H481" s="44"/>
    </row>
    <row r="482" ht="14.25" customHeight="1">
      <c r="D482" s="44"/>
      <c r="E482" s="44"/>
      <c r="H482" s="44"/>
    </row>
    <row r="483" ht="14.25" customHeight="1">
      <c r="D483" s="44"/>
      <c r="E483" s="44"/>
      <c r="H483" s="44"/>
    </row>
    <row r="484" ht="14.25" customHeight="1">
      <c r="D484" s="44"/>
      <c r="E484" s="44"/>
      <c r="H484" s="44"/>
    </row>
    <row r="485" ht="14.25" customHeight="1">
      <c r="D485" s="44"/>
      <c r="E485" s="44"/>
      <c r="H485" s="44"/>
    </row>
    <row r="486" ht="14.25" customHeight="1">
      <c r="D486" s="44"/>
      <c r="E486" s="44"/>
      <c r="H486" s="44"/>
    </row>
    <row r="487" ht="14.25" customHeight="1">
      <c r="D487" s="44"/>
      <c r="E487" s="44"/>
      <c r="H487" s="44"/>
    </row>
    <row r="488" ht="14.25" customHeight="1">
      <c r="D488" s="44"/>
      <c r="E488" s="44"/>
      <c r="H488" s="44"/>
    </row>
    <row r="489" ht="14.25" customHeight="1">
      <c r="D489" s="44"/>
      <c r="E489" s="44"/>
      <c r="H489" s="44"/>
    </row>
    <row r="490" ht="14.25" customHeight="1">
      <c r="D490" s="44"/>
      <c r="E490" s="44"/>
      <c r="H490" s="44"/>
    </row>
    <row r="491" ht="14.25" customHeight="1">
      <c r="D491" s="44"/>
      <c r="E491" s="44"/>
      <c r="H491" s="44"/>
    </row>
    <row r="492" ht="14.25" customHeight="1">
      <c r="D492" s="44"/>
      <c r="E492" s="44"/>
      <c r="H492" s="44"/>
    </row>
    <row r="493" ht="14.25" customHeight="1">
      <c r="D493" s="44"/>
      <c r="E493" s="44"/>
      <c r="H493" s="44"/>
    </row>
    <row r="494" ht="14.25" customHeight="1">
      <c r="D494" s="44"/>
      <c r="E494" s="44"/>
      <c r="H494" s="44"/>
    </row>
    <row r="495" ht="14.25" customHeight="1">
      <c r="D495" s="44"/>
      <c r="E495" s="44"/>
      <c r="H495" s="44"/>
    </row>
    <row r="496" ht="14.25" customHeight="1">
      <c r="D496" s="44"/>
      <c r="E496" s="44"/>
      <c r="H496" s="44"/>
    </row>
    <row r="497" ht="14.25" customHeight="1">
      <c r="D497" s="44"/>
      <c r="E497" s="44"/>
      <c r="H497" s="44"/>
    </row>
    <row r="498" ht="14.25" customHeight="1">
      <c r="D498" s="44"/>
      <c r="E498" s="44"/>
      <c r="H498" s="44"/>
    </row>
    <row r="499" ht="14.25" customHeight="1">
      <c r="D499" s="44"/>
      <c r="E499" s="44"/>
      <c r="H499" s="44"/>
    </row>
    <row r="500" ht="14.25" customHeight="1">
      <c r="D500" s="44"/>
      <c r="E500" s="44"/>
      <c r="H500" s="44"/>
    </row>
    <row r="501" ht="14.25" customHeight="1">
      <c r="D501" s="44"/>
      <c r="E501" s="44"/>
      <c r="H501" s="44"/>
    </row>
    <row r="502" ht="14.25" customHeight="1">
      <c r="D502" s="44"/>
      <c r="E502" s="44"/>
      <c r="H502" s="44"/>
    </row>
    <row r="503" ht="14.25" customHeight="1">
      <c r="D503" s="44"/>
      <c r="E503" s="44"/>
      <c r="H503" s="44"/>
    </row>
    <row r="504" ht="14.25" customHeight="1">
      <c r="D504" s="44"/>
      <c r="E504" s="44"/>
      <c r="H504" s="44"/>
    </row>
    <row r="505" ht="14.25" customHeight="1">
      <c r="D505" s="44"/>
      <c r="E505" s="44"/>
      <c r="H505" s="44"/>
    </row>
    <row r="506" ht="14.25" customHeight="1">
      <c r="D506" s="44"/>
      <c r="E506" s="44"/>
      <c r="H506" s="44"/>
    </row>
    <row r="507" ht="14.25" customHeight="1">
      <c r="D507" s="44"/>
      <c r="E507" s="44"/>
      <c r="H507" s="44"/>
    </row>
    <row r="508" ht="14.25" customHeight="1">
      <c r="D508" s="44"/>
      <c r="E508" s="44"/>
      <c r="H508" s="44"/>
    </row>
    <row r="509" ht="14.25" customHeight="1">
      <c r="D509" s="44"/>
      <c r="E509" s="44"/>
      <c r="H509" s="44"/>
    </row>
    <row r="510" ht="14.25" customHeight="1">
      <c r="D510" s="44"/>
      <c r="E510" s="44"/>
      <c r="H510" s="44"/>
    </row>
    <row r="511" ht="14.25" customHeight="1">
      <c r="D511" s="44"/>
      <c r="E511" s="44"/>
      <c r="H511" s="44"/>
    </row>
    <row r="512" ht="14.25" customHeight="1">
      <c r="D512" s="44"/>
      <c r="E512" s="44"/>
      <c r="H512" s="44"/>
    </row>
    <row r="513" ht="14.25" customHeight="1">
      <c r="D513" s="44"/>
      <c r="E513" s="44"/>
      <c r="H513" s="44"/>
    </row>
    <row r="514" ht="14.25" customHeight="1">
      <c r="D514" s="44"/>
      <c r="E514" s="44"/>
      <c r="H514" s="44"/>
    </row>
    <row r="515" ht="14.25" customHeight="1">
      <c r="D515" s="44"/>
      <c r="E515" s="44"/>
      <c r="H515" s="44"/>
    </row>
    <row r="516" ht="14.25" customHeight="1">
      <c r="D516" s="44"/>
      <c r="E516" s="44"/>
      <c r="H516" s="44"/>
    </row>
    <row r="517" ht="14.25" customHeight="1">
      <c r="D517" s="44"/>
      <c r="E517" s="44"/>
      <c r="H517" s="44"/>
    </row>
    <row r="518" ht="14.25" customHeight="1">
      <c r="D518" s="44"/>
      <c r="E518" s="44"/>
      <c r="H518" s="44"/>
    </row>
    <row r="519" ht="14.25" customHeight="1">
      <c r="D519" s="44"/>
      <c r="E519" s="44"/>
      <c r="H519" s="44"/>
    </row>
    <row r="520" ht="14.25" customHeight="1">
      <c r="D520" s="44"/>
      <c r="E520" s="44"/>
      <c r="H520" s="44"/>
    </row>
    <row r="521" ht="14.25" customHeight="1">
      <c r="D521" s="44"/>
      <c r="E521" s="44"/>
      <c r="H521" s="44"/>
    </row>
    <row r="522" ht="14.25" customHeight="1">
      <c r="D522" s="44"/>
      <c r="E522" s="44"/>
      <c r="H522" s="44"/>
    </row>
    <row r="523" ht="14.25" customHeight="1">
      <c r="D523" s="44"/>
      <c r="E523" s="44"/>
      <c r="H523" s="44"/>
    </row>
    <row r="524" ht="14.25" customHeight="1">
      <c r="D524" s="44"/>
      <c r="E524" s="44"/>
      <c r="H524" s="44"/>
    </row>
    <row r="525" ht="14.25" customHeight="1">
      <c r="D525" s="44"/>
      <c r="E525" s="44"/>
      <c r="H525" s="44"/>
    </row>
    <row r="526" ht="14.25" customHeight="1">
      <c r="D526" s="44"/>
      <c r="E526" s="44"/>
      <c r="H526" s="44"/>
    </row>
    <row r="527" ht="14.25" customHeight="1">
      <c r="D527" s="44"/>
      <c r="E527" s="44"/>
      <c r="H527" s="44"/>
    </row>
    <row r="528" ht="14.25" customHeight="1">
      <c r="D528" s="44"/>
      <c r="E528" s="44"/>
      <c r="H528" s="44"/>
    </row>
    <row r="529" ht="14.25" customHeight="1">
      <c r="D529" s="44"/>
      <c r="E529" s="44"/>
      <c r="H529" s="44"/>
    </row>
    <row r="530" ht="14.25" customHeight="1">
      <c r="D530" s="44"/>
      <c r="E530" s="44"/>
      <c r="H530" s="44"/>
    </row>
    <row r="531" ht="14.25" customHeight="1">
      <c r="D531" s="44"/>
      <c r="E531" s="44"/>
      <c r="H531" s="44"/>
    </row>
    <row r="532" ht="14.25" customHeight="1">
      <c r="D532" s="44"/>
      <c r="E532" s="44"/>
      <c r="H532" s="44"/>
    </row>
    <row r="533" ht="14.25" customHeight="1">
      <c r="D533" s="44"/>
      <c r="E533" s="44"/>
      <c r="H533" s="44"/>
    </row>
    <row r="534" ht="14.25" customHeight="1">
      <c r="D534" s="44"/>
      <c r="E534" s="44"/>
      <c r="H534" s="44"/>
    </row>
    <row r="535" ht="14.25" customHeight="1">
      <c r="D535" s="44"/>
      <c r="E535" s="44"/>
      <c r="H535" s="44"/>
    </row>
    <row r="536" ht="14.25" customHeight="1">
      <c r="D536" s="44"/>
      <c r="E536" s="44"/>
      <c r="H536" s="44"/>
    </row>
    <row r="537" ht="14.25" customHeight="1">
      <c r="D537" s="44"/>
      <c r="E537" s="44"/>
      <c r="H537" s="44"/>
    </row>
    <row r="538" ht="14.25" customHeight="1">
      <c r="D538" s="44"/>
      <c r="E538" s="44"/>
      <c r="H538" s="44"/>
    </row>
    <row r="539" ht="14.25" customHeight="1">
      <c r="D539" s="44"/>
      <c r="E539" s="44"/>
      <c r="H539" s="44"/>
    </row>
    <row r="540" ht="14.25" customHeight="1">
      <c r="D540" s="44"/>
      <c r="E540" s="44"/>
      <c r="H540" s="44"/>
    </row>
    <row r="541" ht="14.25" customHeight="1">
      <c r="D541" s="44"/>
      <c r="E541" s="44"/>
      <c r="H541" s="44"/>
    </row>
    <row r="542" ht="14.25" customHeight="1">
      <c r="D542" s="44"/>
      <c r="E542" s="44"/>
      <c r="H542" s="44"/>
    </row>
    <row r="543" ht="14.25" customHeight="1">
      <c r="D543" s="44"/>
      <c r="E543" s="44"/>
      <c r="H543" s="44"/>
    </row>
    <row r="544" ht="14.25" customHeight="1">
      <c r="D544" s="44"/>
      <c r="E544" s="44"/>
      <c r="H544" s="44"/>
    </row>
    <row r="545" ht="14.25" customHeight="1">
      <c r="D545" s="44"/>
      <c r="E545" s="44"/>
      <c r="H545" s="44"/>
    </row>
    <row r="546" ht="14.25" customHeight="1">
      <c r="D546" s="44"/>
      <c r="E546" s="44"/>
      <c r="H546" s="44"/>
    </row>
    <row r="547" ht="14.25" customHeight="1">
      <c r="D547" s="44"/>
      <c r="E547" s="44"/>
      <c r="H547" s="44"/>
    </row>
    <row r="548" ht="14.25" customHeight="1">
      <c r="D548" s="44"/>
      <c r="E548" s="44"/>
      <c r="H548" s="44"/>
    </row>
    <row r="549" ht="14.25" customHeight="1">
      <c r="D549" s="44"/>
      <c r="E549" s="44"/>
      <c r="H549" s="44"/>
    </row>
    <row r="550" ht="14.25" customHeight="1">
      <c r="D550" s="44"/>
      <c r="E550" s="44"/>
      <c r="H550" s="44"/>
    </row>
    <row r="551" ht="14.25" customHeight="1">
      <c r="D551" s="44"/>
      <c r="E551" s="44"/>
      <c r="H551" s="44"/>
    </row>
    <row r="552" ht="14.25" customHeight="1">
      <c r="D552" s="44"/>
      <c r="E552" s="44"/>
      <c r="H552" s="44"/>
    </row>
    <row r="553" ht="14.25" customHeight="1">
      <c r="D553" s="44"/>
      <c r="E553" s="44"/>
      <c r="H553" s="44"/>
    </row>
    <row r="554" ht="14.25" customHeight="1">
      <c r="D554" s="44"/>
      <c r="E554" s="44"/>
      <c r="H554" s="44"/>
    </row>
    <row r="555" ht="14.25" customHeight="1">
      <c r="D555" s="44"/>
      <c r="E555" s="44"/>
      <c r="H555" s="44"/>
    </row>
    <row r="556" ht="14.25" customHeight="1">
      <c r="D556" s="44"/>
      <c r="E556" s="44"/>
      <c r="H556" s="44"/>
    </row>
    <row r="557" ht="14.25" customHeight="1">
      <c r="D557" s="44"/>
      <c r="E557" s="44"/>
      <c r="H557" s="44"/>
    </row>
    <row r="558" ht="14.25" customHeight="1">
      <c r="D558" s="44"/>
      <c r="E558" s="44"/>
      <c r="H558" s="44"/>
    </row>
    <row r="559" ht="14.25" customHeight="1">
      <c r="D559" s="44"/>
      <c r="E559" s="44"/>
      <c r="H559" s="44"/>
    </row>
    <row r="560" ht="14.25" customHeight="1">
      <c r="D560" s="44"/>
      <c r="E560" s="44"/>
      <c r="H560" s="44"/>
    </row>
    <row r="561" ht="14.25" customHeight="1">
      <c r="D561" s="44"/>
      <c r="E561" s="44"/>
      <c r="H561" s="44"/>
    </row>
    <row r="562" ht="14.25" customHeight="1">
      <c r="D562" s="44"/>
      <c r="E562" s="44"/>
      <c r="H562" s="44"/>
    </row>
    <row r="563" ht="14.25" customHeight="1">
      <c r="D563" s="44"/>
      <c r="E563" s="44"/>
      <c r="H563" s="44"/>
    </row>
    <row r="564" ht="14.25" customHeight="1">
      <c r="D564" s="44"/>
      <c r="E564" s="44"/>
      <c r="H564" s="44"/>
    </row>
    <row r="565" ht="14.25" customHeight="1">
      <c r="D565" s="44"/>
      <c r="E565" s="44"/>
      <c r="H565" s="44"/>
    </row>
    <row r="566" ht="14.25" customHeight="1">
      <c r="D566" s="44"/>
      <c r="E566" s="44"/>
      <c r="H566" s="44"/>
    </row>
    <row r="567" ht="14.25" customHeight="1">
      <c r="D567" s="44"/>
      <c r="E567" s="44"/>
      <c r="H567" s="44"/>
    </row>
    <row r="568" ht="14.25" customHeight="1">
      <c r="D568" s="44"/>
      <c r="E568" s="44"/>
      <c r="H568" s="44"/>
    </row>
    <row r="569" ht="14.25" customHeight="1">
      <c r="D569" s="44"/>
      <c r="E569" s="44"/>
      <c r="H569" s="44"/>
    </row>
    <row r="570" ht="14.25" customHeight="1">
      <c r="D570" s="44"/>
      <c r="E570" s="44"/>
      <c r="H570" s="44"/>
    </row>
    <row r="571" ht="14.25" customHeight="1">
      <c r="D571" s="44"/>
      <c r="E571" s="44"/>
      <c r="H571" s="44"/>
    </row>
    <row r="572" ht="14.25" customHeight="1">
      <c r="D572" s="44"/>
      <c r="E572" s="44"/>
      <c r="H572" s="44"/>
    </row>
    <row r="573" ht="14.25" customHeight="1">
      <c r="D573" s="44"/>
      <c r="E573" s="44"/>
      <c r="H573" s="44"/>
    </row>
    <row r="574" ht="14.25" customHeight="1">
      <c r="D574" s="44"/>
      <c r="E574" s="44"/>
      <c r="H574" s="44"/>
    </row>
    <row r="575" ht="14.25" customHeight="1">
      <c r="D575" s="44"/>
      <c r="E575" s="44"/>
      <c r="H575" s="44"/>
    </row>
    <row r="576" ht="14.25" customHeight="1">
      <c r="D576" s="44"/>
      <c r="E576" s="44"/>
      <c r="H576" s="44"/>
    </row>
    <row r="577" ht="14.25" customHeight="1">
      <c r="D577" s="44"/>
      <c r="E577" s="44"/>
      <c r="H577" s="44"/>
    </row>
    <row r="578" ht="14.25" customHeight="1">
      <c r="D578" s="44"/>
      <c r="E578" s="44"/>
      <c r="H578" s="44"/>
    </row>
    <row r="579" ht="14.25" customHeight="1">
      <c r="D579" s="44"/>
      <c r="E579" s="44"/>
      <c r="H579" s="44"/>
    </row>
    <row r="580" ht="14.25" customHeight="1">
      <c r="D580" s="44"/>
      <c r="E580" s="44"/>
      <c r="H580" s="44"/>
    </row>
    <row r="581" ht="14.25" customHeight="1">
      <c r="D581" s="44"/>
      <c r="E581" s="44"/>
      <c r="H581" s="44"/>
    </row>
    <row r="582" ht="14.25" customHeight="1">
      <c r="D582" s="44"/>
      <c r="E582" s="44"/>
      <c r="H582" s="44"/>
    </row>
    <row r="583" ht="14.25" customHeight="1">
      <c r="D583" s="44"/>
      <c r="E583" s="44"/>
      <c r="H583" s="44"/>
    </row>
    <row r="584" ht="14.25" customHeight="1">
      <c r="D584" s="44"/>
      <c r="E584" s="44"/>
      <c r="H584" s="44"/>
    </row>
    <row r="585" ht="14.25" customHeight="1">
      <c r="D585" s="44"/>
      <c r="E585" s="44"/>
      <c r="H585" s="44"/>
    </row>
    <row r="586" ht="14.25" customHeight="1">
      <c r="D586" s="44"/>
      <c r="E586" s="44"/>
      <c r="H586" s="44"/>
    </row>
    <row r="587" ht="14.25" customHeight="1">
      <c r="D587" s="44"/>
      <c r="E587" s="44"/>
      <c r="H587" s="44"/>
    </row>
    <row r="588" ht="14.25" customHeight="1">
      <c r="D588" s="44"/>
      <c r="E588" s="44"/>
      <c r="H588" s="44"/>
    </row>
    <row r="589" ht="14.25" customHeight="1">
      <c r="D589" s="44"/>
      <c r="E589" s="44"/>
      <c r="H589" s="44"/>
    </row>
    <row r="590" ht="14.25" customHeight="1">
      <c r="D590" s="44"/>
      <c r="E590" s="44"/>
      <c r="H590" s="44"/>
    </row>
    <row r="591" ht="14.25" customHeight="1">
      <c r="D591" s="44"/>
      <c r="E591" s="44"/>
      <c r="H591" s="44"/>
    </row>
    <row r="592" ht="14.25" customHeight="1">
      <c r="D592" s="44"/>
      <c r="E592" s="44"/>
      <c r="H592" s="44"/>
    </row>
    <row r="593" ht="14.25" customHeight="1">
      <c r="D593" s="44"/>
      <c r="E593" s="44"/>
      <c r="H593" s="44"/>
    </row>
    <row r="594" ht="14.25" customHeight="1">
      <c r="D594" s="44"/>
      <c r="E594" s="44"/>
      <c r="H594" s="44"/>
    </row>
    <row r="595" ht="14.25" customHeight="1">
      <c r="D595" s="44"/>
      <c r="E595" s="44"/>
      <c r="H595" s="44"/>
    </row>
    <row r="596" ht="14.25" customHeight="1">
      <c r="D596" s="44"/>
      <c r="E596" s="44"/>
      <c r="H596" s="44"/>
    </row>
    <row r="597" ht="14.25" customHeight="1">
      <c r="D597" s="44"/>
      <c r="E597" s="44"/>
      <c r="H597" s="44"/>
    </row>
    <row r="598" ht="14.25" customHeight="1">
      <c r="D598" s="44"/>
      <c r="E598" s="44"/>
      <c r="H598" s="44"/>
    </row>
    <row r="599" ht="14.25" customHeight="1">
      <c r="D599" s="44"/>
      <c r="E599" s="44"/>
      <c r="H599" s="44"/>
    </row>
    <row r="600" ht="14.25" customHeight="1">
      <c r="D600" s="44"/>
      <c r="E600" s="44"/>
      <c r="H600" s="44"/>
    </row>
    <row r="601" ht="14.25" customHeight="1">
      <c r="D601" s="44"/>
      <c r="E601" s="44"/>
      <c r="H601" s="44"/>
    </row>
    <row r="602" ht="14.25" customHeight="1">
      <c r="D602" s="44"/>
      <c r="E602" s="44"/>
      <c r="H602" s="44"/>
    </row>
    <row r="603" ht="14.25" customHeight="1">
      <c r="D603" s="44"/>
      <c r="E603" s="44"/>
      <c r="H603" s="44"/>
    </row>
    <row r="604" ht="14.25" customHeight="1">
      <c r="D604" s="44"/>
      <c r="E604" s="44"/>
      <c r="H604" s="44"/>
    </row>
    <row r="605" ht="14.25" customHeight="1">
      <c r="D605" s="44"/>
      <c r="E605" s="44"/>
      <c r="H605" s="44"/>
    </row>
    <row r="606" ht="14.25" customHeight="1">
      <c r="D606" s="44"/>
      <c r="E606" s="44"/>
      <c r="H606" s="44"/>
    </row>
    <row r="607" ht="14.25" customHeight="1">
      <c r="D607" s="44"/>
      <c r="E607" s="44"/>
      <c r="H607" s="44"/>
    </row>
    <row r="608" ht="14.25" customHeight="1">
      <c r="D608" s="44"/>
      <c r="E608" s="44"/>
      <c r="H608" s="44"/>
    </row>
    <row r="609" ht="14.25" customHeight="1">
      <c r="D609" s="44"/>
      <c r="E609" s="44"/>
      <c r="H609" s="44"/>
    </row>
    <row r="610" ht="14.25" customHeight="1">
      <c r="D610" s="44"/>
      <c r="E610" s="44"/>
      <c r="H610" s="44"/>
    </row>
    <row r="611" ht="14.25" customHeight="1">
      <c r="D611" s="44"/>
      <c r="E611" s="44"/>
      <c r="H611" s="44"/>
    </row>
    <row r="612" ht="14.25" customHeight="1">
      <c r="D612" s="44"/>
      <c r="E612" s="44"/>
      <c r="H612" s="44"/>
    </row>
    <row r="613" ht="14.25" customHeight="1">
      <c r="D613" s="44"/>
      <c r="E613" s="44"/>
      <c r="H613" s="44"/>
    </row>
    <row r="614" ht="14.25" customHeight="1">
      <c r="D614" s="44"/>
      <c r="E614" s="44"/>
      <c r="H614" s="44"/>
    </row>
    <row r="615" ht="14.25" customHeight="1">
      <c r="D615" s="44"/>
      <c r="E615" s="44"/>
      <c r="H615" s="44"/>
    </row>
    <row r="616" ht="14.25" customHeight="1">
      <c r="D616" s="44"/>
      <c r="E616" s="44"/>
      <c r="H616" s="44"/>
    </row>
    <row r="617" ht="14.25" customHeight="1">
      <c r="D617" s="44"/>
      <c r="E617" s="44"/>
      <c r="H617" s="44"/>
    </row>
    <row r="618" ht="14.25" customHeight="1">
      <c r="D618" s="44"/>
      <c r="E618" s="44"/>
      <c r="H618" s="44"/>
    </row>
    <row r="619" ht="14.25" customHeight="1">
      <c r="D619" s="44"/>
      <c r="E619" s="44"/>
      <c r="H619" s="44"/>
    </row>
    <row r="620" ht="14.25" customHeight="1">
      <c r="D620" s="44"/>
      <c r="E620" s="44"/>
      <c r="H620" s="44"/>
    </row>
    <row r="621" ht="14.25" customHeight="1">
      <c r="D621" s="44"/>
      <c r="E621" s="44"/>
      <c r="H621" s="44"/>
    </row>
    <row r="622" ht="14.25" customHeight="1">
      <c r="D622" s="44"/>
      <c r="E622" s="44"/>
      <c r="H622" s="44"/>
    </row>
    <row r="623" ht="14.25" customHeight="1">
      <c r="D623" s="44"/>
      <c r="E623" s="44"/>
      <c r="H623" s="44"/>
    </row>
    <row r="624" ht="14.25" customHeight="1">
      <c r="D624" s="44"/>
      <c r="E624" s="44"/>
      <c r="H624" s="44"/>
    </row>
    <row r="625" ht="14.25" customHeight="1">
      <c r="D625" s="44"/>
      <c r="E625" s="44"/>
      <c r="H625" s="44"/>
    </row>
    <row r="626" ht="14.25" customHeight="1">
      <c r="D626" s="44"/>
      <c r="E626" s="44"/>
      <c r="H626" s="44"/>
    </row>
    <row r="627" ht="14.25" customHeight="1">
      <c r="D627" s="44"/>
      <c r="E627" s="44"/>
      <c r="H627" s="44"/>
    </row>
    <row r="628" ht="14.25" customHeight="1">
      <c r="D628" s="44"/>
      <c r="E628" s="44"/>
      <c r="H628" s="44"/>
    </row>
    <row r="629" ht="14.25" customHeight="1">
      <c r="D629" s="44"/>
      <c r="E629" s="44"/>
      <c r="H629" s="44"/>
    </row>
    <row r="630" ht="14.25" customHeight="1">
      <c r="D630" s="44"/>
      <c r="E630" s="44"/>
      <c r="H630" s="44"/>
    </row>
    <row r="631" ht="14.25" customHeight="1">
      <c r="D631" s="44"/>
      <c r="E631" s="44"/>
      <c r="H631" s="44"/>
    </row>
    <row r="632" ht="14.25" customHeight="1">
      <c r="D632" s="44"/>
      <c r="E632" s="44"/>
      <c r="H632" s="44"/>
    </row>
    <row r="633" ht="14.25" customHeight="1">
      <c r="D633" s="44"/>
      <c r="E633" s="44"/>
      <c r="H633" s="44"/>
    </row>
    <row r="634" ht="14.25" customHeight="1">
      <c r="D634" s="44"/>
      <c r="E634" s="44"/>
      <c r="H634" s="44"/>
    </row>
    <row r="635" ht="14.25" customHeight="1">
      <c r="D635" s="44"/>
      <c r="E635" s="44"/>
      <c r="H635" s="44"/>
    </row>
    <row r="636" ht="14.25" customHeight="1">
      <c r="D636" s="44"/>
      <c r="E636" s="44"/>
      <c r="H636" s="44"/>
    </row>
    <row r="637" ht="14.25" customHeight="1">
      <c r="D637" s="44"/>
      <c r="E637" s="44"/>
      <c r="H637" s="44"/>
    </row>
    <row r="638" ht="14.25" customHeight="1">
      <c r="D638" s="44"/>
      <c r="E638" s="44"/>
      <c r="H638" s="44"/>
    </row>
    <row r="639" ht="14.25" customHeight="1">
      <c r="D639" s="44"/>
      <c r="E639" s="44"/>
      <c r="H639" s="44"/>
    </row>
    <row r="640" ht="14.25" customHeight="1">
      <c r="D640" s="44"/>
      <c r="E640" s="44"/>
      <c r="H640" s="44"/>
    </row>
    <row r="641" ht="14.25" customHeight="1">
      <c r="D641" s="44"/>
      <c r="E641" s="44"/>
      <c r="H641" s="44"/>
    </row>
    <row r="642" ht="14.25" customHeight="1">
      <c r="D642" s="44"/>
      <c r="E642" s="44"/>
      <c r="H642" s="44"/>
    </row>
    <row r="643" ht="14.25" customHeight="1">
      <c r="D643" s="44"/>
      <c r="E643" s="44"/>
      <c r="H643" s="44"/>
    </row>
    <row r="644" ht="14.25" customHeight="1">
      <c r="D644" s="44"/>
      <c r="E644" s="44"/>
      <c r="H644" s="44"/>
    </row>
    <row r="645" ht="14.25" customHeight="1">
      <c r="D645" s="44"/>
      <c r="E645" s="44"/>
      <c r="H645" s="44"/>
    </row>
    <row r="646" ht="14.25" customHeight="1">
      <c r="D646" s="44"/>
      <c r="E646" s="44"/>
      <c r="H646" s="44"/>
    </row>
    <row r="647" ht="14.25" customHeight="1">
      <c r="D647" s="44"/>
      <c r="E647" s="44"/>
      <c r="H647" s="44"/>
    </row>
    <row r="648" ht="14.25" customHeight="1">
      <c r="D648" s="44"/>
      <c r="E648" s="44"/>
      <c r="H648" s="44"/>
    </row>
    <row r="649" ht="14.25" customHeight="1">
      <c r="D649" s="44"/>
      <c r="E649" s="44"/>
      <c r="H649" s="44"/>
    </row>
    <row r="650" ht="14.25" customHeight="1">
      <c r="D650" s="44"/>
      <c r="E650" s="44"/>
      <c r="H650" s="44"/>
    </row>
    <row r="651" ht="14.25" customHeight="1">
      <c r="D651" s="44"/>
      <c r="E651" s="44"/>
      <c r="H651" s="44"/>
    </row>
    <row r="652" ht="14.25" customHeight="1">
      <c r="D652" s="44"/>
      <c r="E652" s="44"/>
      <c r="H652" s="44"/>
    </row>
    <row r="653" ht="14.25" customHeight="1">
      <c r="D653" s="44"/>
      <c r="E653" s="44"/>
      <c r="H653" s="44"/>
    </row>
    <row r="654" ht="14.25" customHeight="1">
      <c r="D654" s="44"/>
      <c r="E654" s="44"/>
      <c r="H654" s="44"/>
    </row>
    <row r="655" ht="14.25" customHeight="1">
      <c r="D655" s="44"/>
      <c r="E655" s="44"/>
      <c r="H655" s="44"/>
    </row>
    <row r="656" ht="14.25" customHeight="1">
      <c r="D656" s="44"/>
      <c r="E656" s="44"/>
      <c r="H656" s="44"/>
    </row>
    <row r="657" ht="14.25" customHeight="1">
      <c r="D657" s="44"/>
      <c r="E657" s="44"/>
      <c r="H657" s="44"/>
    </row>
    <row r="658" ht="14.25" customHeight="1">
      <c r="D658" s="44"/>
      <c r="E658" s="44"/>
      <c r="H658" s="44"/>
    </row>
    <row r="659" ht="14.25" customHeight="1">
      <c r="D659" s="44"/>
      <c r="E659" s="44"/>
      <c r="H659" s="44"/>
    </row>
    <row r="660" ht="14.25" customHeight="1">
      <c r="D660" s="44"/>
      <c r="E660" s="44"/>
      <c r="H660" s="44"/>
    </row>
    <row r="661" ht="14.25" customHeight="1">
      <c r="D661" s="44"/>
      <c r="E661" s="44"/>
      <c r="H661" s="44"/>
    </row>
    <row r="662" ht="14.25" customHeight="1">
      <c r="D662" s="44"/>
      <c r="E662" s="44"/>
      <c r="H662" s="44"/>
    </row>
    <row r="663" ht="14.25" customHeight="1">
      <c r="D663" s="44"/>
      <c r="E663" s="44"/>
      <c r="H663" s="44"/>
    </row>
    <row r="664" ht="14.25" customHeight="1">
      <c r="D664" s="44"/>
      <c r="E664" s="44"/>
      <c r="H664" s="44"/>
    </row>
    <row r="665" ht="14.25" customHeight="1">
      <c r="D665" s="44"/>
      <c r="E665" s="44"/>
      <c r="H665" s="44"/>
    </row>
    <row r="666" ht="14.25" customHeight="1">
      <c r="D666" s="44"/>
      <c r="E666" s="44"/>
      <c r="H666" s="44"/>
    </row>
    <row r="667" ht="14.25" customHeight="1">
      <c r="D667" s="44"/>
      <c r="E667" s="44"/>
      <c r="H667" s="44"/>
    </row>
    <row r="668" ht="14.25" customHeight="1">
      <c r="D668" s="44"/>
      <c r="E668" s="44"/>
      <c r="H668" s="44"/>
    </row>
    <row r="669" ht="14.25" customHeight="1">
      <c r="D669" s="44"/>
      <c r="E669" s="44"/>
      <c r="H669" s="44"/>
    </row>
    <row r="670" ht="14.25" customHeight="1">
      <c r="D670" s="44"/>
      <c r="E670" s="44"/>
      <c r="H670" s="44"/>
    </row>
    <row r="671" ht="14.25" customHeight="1">
      <c r="D671" s="44"/>
      <c r="E671" s="44"/>
      <c r="H671" s="44"/>
    </row>
    <row r="672" ht="14.25" customHeight="1">
      <c r="D672" s="44"/>
      <c r="E672" s="44"/>
      <c r="H672" s="44"/>
    </row>
    <row r="673" ht="14.25" customHeight="1">
      <c r="D673" s="44"/>
      <c r="E673" s="44"/>
      <c r="H673" s="44"/>
    </row>
    <row r="674" ht="14.25" customHeight="1">
      <c r="D674" s="44"/>
      <c r="E674" s="44"/>
      <c r="H674" s="44"/>
    </row>
    <row r="675" ht="14.25" customHeight="1">
      <c r="D675" s="44"/>
      <c r="E675" s="44"/>
      <c r="H675" s="44"/>
    </row>
    <row r="676" ht="14.25" customHeight="1">
      <c r="D676" s="44"/>
      <c r="E676" s="44"/>
      <c r="H676" s="44"/>
    </row>
    <row r="677" ht="14.25" customHeight="1">
      <c r="D677" s="44"/>
      <c r="E677" s="44"/>
      <c r="H677" s="44"/>
    </row>
    <row r="678" ht="14.25" customHeight="1">
      <c r="D678" s="44"/>
      <c r="E678" s="44"/>
      <c r="H678" s="44"/>
    </row>
    <row r="679" ht="14.25" customHeight="1">
      <c r="D679" s="44"/>
      <c r="E679" s="44"/>
      <c r="H679" s="44"/>
    </row>
    <row r="680" ht="14.25" customHeight="1">
      <c r="D680" s="44"/>
      <c r="E680" s="44"/>
      <c r="H680" s="44"/>
    </row>
    <row r="681" ht="14.25" customHeight="1">
      <c r="D681" s="44"/>
      <c r="E681" s="44"/>
      <c r="H681" s="44"/>
    </row>
    <row r="682" ht="14.25" customHeight="1">
      <c r="D682" s="44"/>
      <c r="E682" s="44"/>
      <c r="H682" s="44"/>
    </row>
    <row r="683" ht="14.25" customHeight="1">
      <c r="D683" s="44"/>
      <c r="E683" s="44"/>
      <c r="H683" s="44"/>
    </row>
    <row r="684" ht="14.25" customHeight="1">
      <c r="D684" s="44"/>
      <c r="E684" s="44"/>
      <c r="H684" s="44"/>
    </row>
    <row r="685" ht="14.25" customHeight="1">
      <c r="D685" s="44"/>
      <c r="E685" s="44"/>
      <c r="H685" s="44"/>
    </row>
    <row r="686" ht="14.25" customHeight="1">
      <c r="D686" s="44"/>
      <c r="E686" s="44"/>
      <c r="H686" s="44"/>
    </row>
    <row r="687" ht="14.25" customHeight="1">
      <c r="D687" s="44"/>
      <c r="E687" s="44"/>
      <c r="H687" s="44"/>
    </row>
    <row r="688" ht="14.25" customHeight="1">
      <c r="D688" s="44"/>
      <c r="E688" s="44"/>
      <c r="H688" s="44"/>
    </row>
    <row r="689" ht="14.25" customHeight="1">
      <c r="D689" s="44"/>
      <c r="E689" s="44"/>
      <c r="H689" s="44"/>
    </row>
    <row r="690" ht="14.25" customHeight="1">
      <c r="D690" s="44"/>
      <c r="E690" s="44"/>
      <c r="H690" s="44"/>
    </row>
    <row r="691" ht="14.25" customHeight="1">
      <c r="D691" s="44"/>
      <c r="E691" s="44"/>
      <c r="H691" s="44"/>
    </row>
    <row r="692" ht="14.25" customHeight="1">
      <c r="D692" s="44"/>
      <c r="E692" s="44"/>
      <c r="H692" s="44"/>
    </row>
    <row r="693" ht="14.25" customHeight="1">
      <c r="D693" s="44"/>
      <c r="E693" s="44"/>
      <c r="H693" s="44"/>
    </row>
    <row r="694" ht="14.25" customHeight="1">
      <c r="D694" s="44"/>
      <c r="E694" s="44"/>
      <c r="H694" s="44"/>
    </row>
    <row r="695" ht="14.25" customHeight="1">
      <c r="D695" s="44"/>
      <c r="E695" s="44"/>
      <c r="H695" s="44"/>
    </row>
    <row r="696" ht="14.25" customHeight="1">
      <c r="D696" s="44"/>
      <c r="E696" s="44"/>
      <c r="H696" s="44"/>
    </row>
    <row r="697" ht="14.25" customHeight="1">
      <c r="D697" s="44"/>
      <c r="E697" s="44"/>
      <c r="H697" s="44"/>
    </row>
    <row r="698" ht="14.25" customHeight="1">
      <c r="D698" s="44"/>
      <c r="E698" s="44"/>
      <c r="H698" s="44"/>
    </row>
    <row r="699" ht="14.25" customHeight="1">
      <c r="D699" s="44"/>
      <c r="E699" s="44"/>
      <c r="H699" s="44"/>
    </row>
    <row r="700" ht="14.25" customHeight="1">
      <c r="D700" s="44"/>
      <c r="E700" s="44"/>
      <c r="H700" s="44"/>
    </row>
    <row r="701" ht="14.25" customHeight="1">
      <c r="D701" s="44"/>
      <c r="E701" s="44"/>
      <c r="H701" s="44"/>
    </row>
    <row r="702" ht="14.25" customHeight="1">
      <c r="D702" s="44"/>
      <c r="E702" s="44"/>
      <c r="H702" s="44"/>
    </row>
    <row r="703" ht="14.25" customHeight="1">
      <c r="D703" s="44"/>
      <c r="E703" s="44"/>
      <c r="H703" s="44"/>
    </row>
    <row r="704" ht="14.25" customHeight="1">
      <c r="D704" s="44"/>
      <c r="E704" s="44"/>
      <c r="H704" s="44"/>
    </row>
    <row r="705" ht="14.25" customHeight="1">
      <c r="D705" s="44"/>
      <c r="E705" s="44"/>
      <c r="H705" s="44"/>
    </row>
    <row r="706" ht="14.25" customHeight="1">
      <c r="D706" s="44"/>
      <c r="E706" s="44"/>
      <c r="H706" s="44"/>
    </row>
    <row r="707" ht="14.25" customHeight="1">
      <c r="D707" s="44"/>
      <c r="E707" s="44"/>
      <c r="H707" s="44"/>
    </row>
    <row r="708" ht="14.25" customHeight="1">
      <c r="D708" s="44"/>
      <c r="E708" s="44"/>
      <c r="H708" s="44"/>
    </row>
    <row r="709" ht="14.25" customHeight="1">
      <c r="D709" s="44"/>
      <c r="E709" s="44"/>
      <c r="H709" s="44"/>
    </row>
    <row r="710" ht="14.25" customHeight="1">
      <c r="D710" s="44"/>
      <c r="E710" s="44"/>
      <c r="H710" s="44"/>
    </row>
    <row r="711" ht="14.25" customHeight="1">
      <c r="D711" s="44"/>
      <c r="E711" s="44"/>
      <c r="H711" s="44"/>
    </row>
    <row r="712" ht="14.25" customHeight="1">
      <c r="D712" s="44"/>
      <c r="E712" s="44"/>
      <c r="H712" s="44"/>
    </row>
    <row r="713" ht="14.25" customHeight="1">
      <c r="D713" s="44"/>
      <c r="E713" s="44"/>
      <c r="H713" s="44"/>
    </row>
    <row r="714" ht="14.25" customHeight="1">
      <c r="D714" s="44"/>
      <c r="E714" s="44"/>
      <c r="H714" s="44"/>
    </row>
    <row r="715" ht="14.25" customHeight="1">
      <c r="D715" s="44"/>
      <c r="E715" s="44"/>
      <c r="H715" s="44"/>
    </row>
    <row r="716" ht="14.25" customHeight="1">
      <c r="D716" s="44"/>
      <c r="E716" s="44"/>
      <c r="H716" s="44"/>
    </row>
    <row r="717" ht="14.25" customHeight="1">
      <c r="D717" s="44"/>
      <c r="E717" s="44"/>
      <c r="H717" s="44"/>
    </row>
    <row r="718" ht="14.25" customHeight="1">
      <c r="D718" s="44"/>
      <c r="E718" s="44"/>
      <c r="H718" s="44"/>
    </row>
    <row r="719" ht="14.25" customHeight="1">
      <c r="D719" s="44"/>
      <c r="E719" s="44"/>
      <c r="H719" s="44"/>
    </row>
    <row r="720" ht="14.25" customHeight="1">
      <c r="D720" s="44"/>
      <c r="E720" s="44"/>
      <c r="H720" s="44"/>
    </row>
    <row r="721" ht="14.25" customHeight="1">
      <c r="D721" s="44"/>
      <c r="E721" s="44"/>
      <c r="H721" s="44"/>
    </row>
    <row r="722" ht="14.25" customHeight="1">
      <c r="D722" s="44"/>
      <c r="E722" s="44"/>
      <c r="H722" s="44"/>
    </row>
    <row r="723" ht="14.25" customHeight="1">
      <c r="D723" s="44"/>
      <c r="E723" s="44"/>
      <c r="H723" s="44"/>
    </row>
    <row r="724" ht="14.25" customHeight="1">
      <c r="D724" s="44"/>
      <c r="E724" s="44"/>
      <c r="H724" s="44"/>
    </row>
    <row r="725" ht="14.25" customHeight="1">
      <c r="D725" s="44"/>
      <c r="E725" s="44"/>
      <c r="H725" s="44"/>
    </row>
    <row r="726" ht="14.25" customHeight="1">
      <c r="D726" s="44"/>
      <c r="E726" s="44"/>
      <c r="H726" s="44"/>
    </row>
    <row r="727" ht="14.25" customHeight="1">
      <c r="D727" s="44"/>
      <c r="E727" s="44"/>
      <c r="H727" s="44"/>
    </row>
    <row r="728" ht="14.25" customHeight="1">
      <c r="D728" s="44"/>
      <c r="E728" s="44"/>
      <c r="H728" s="44"/>
    </row>
    <row r="729" ht="14.25" customHeight="1">
      <c r="D729" s="44"/>
      <c r="E729" s="44"/>
      <c r="H729" s="44"/>
    </row>
    <row r="730" ht="14.25" customHeight="1">
      <c r="D730" s="44"/>
      <c r="E730" s="44"/>
      <c r="H730" s="44"/>
    </row>
    <row r="731" ht="14.25" customHeight="1">
      <c r="D731" s="44"/>
      <c r="E731" s="44"/>
      <c r="H731" s="44"/>
    </row>
    <row r="732" ht="14.25" customHeight="1">
      <c r="D732" s="44"/>
      <c r="E732" s="44"/>
      <c r="H732" s="44"/>
    </row>
    <row r="733" ht="14.25" customHeight="1">
      <c r="D733" s="44"/>
      <c r="E733" s="44"/>
      <c r="H733" s="44"/>
    </row>
    <row r="734" ht="14.25" customHeight="1">
      <c r="D734" s="44"/>
      <c r="E734" s="44"/>
      <c r="H734" s="44"/>
    </row>
    <row r="735" ht="14.25" customHeight="1">
      <c r="D735" s="44"/>
      <c r="E735" s="44"/>
      <c r="H735" s="44"/>
    </row>
    <row r="736" ht="14.25" customHeight="1">
      <c r="D736" s="44"/>
      <c r="E736" s="44"/>
      <c r="H736" s="44"/>
    </row>
    <row r="737" ht="14.25" customHeight="1">
      <c r="D737" s="44"/>
      <c r="E737" s="44"/>
      <c r="H737" s="44"/>
    </row>
    <row r="738" ht="14.25" customHeight="1">
      <c r="D738" s="44"/>
      <c r="E738" s="44"/>
      <c r="H738" s="44"/>
    </row>
    <row r="739" ht="14.25" customHeight="1">
      <c r="D739" s="44"/>
      <c r="E739" s="44"/>
      <c r="H739" s="44"/>
    </row>
    <row r="740" ht="14.25" customHeight="1">
      <c r="D740" s="44"/>
      <c r="E740" s="44"/>
      <c r="H740" s="44"/>
    </row>
    <row r="741" ht="14.25" customHeight="1">
      <c r="D741" s="44"/>
      <c r="E741" s="44"/>
      <c r="H741" s="44"/>
    </row>
    <row r="742" ht="14.25" customHeight="1">
      <c r="D742" s="44"/>
      <c r="E742" s="44"/>
      <c r="H742" s="44"/>
    </row>
    <row r="743" ht="14.25" customHeight="1">
      <c r="D743" s="44"/>
      <c r="E743" s="44"/>
      <c r="H743" s="44"/>
    </row>
    <row r="744" ht="14.25" customHeight="1">
      <c r="D744" s="44"/>
      <c r="E744" s="44"/>
      <c r="H744" s="44"/>
    </row>
    <row r="745" ht="14.25" customHeight="1">
      <c r="D745" s="44"/>
      <c r="E745" s="44"/>
      <c r="H745" s="44"/>
    </row>
    <row r="746" ht="14.25" customHeight="1">
      <c r="D746" s="44"/>
      <c r="E746" s="44"/>
      <c r="H746" s="44"/>
    </row>
    <row r="747" ht="14.25" customHeight="1">
      <c r="D747" s="44"/>
      <c r="E747" s="44"/>
      <c r="H747" s="44"/>
    </row>
    <row r="748" ht="14.25" customHeight="1">
      <c r="D748" s="44"/>
      <c r="E748" s="44"/>
      <c r="H748" s="44"/>
    </row>
    <row r="749" ht="14.25" customHeight="1">
      <c r="D749" s="44"/>
      <c r="E749" s="44"/>
      <c r="H749" s="44"/>
    </row>
    <row r="750" ht="14.25" customHeight="1">
      <c r="D750" s="44"/>
      <c r="E750" s="44"/>
      <c r="H750" s="44"/>
    </row>
    <row r="751" ht="14.25" customHeight="1">
      <c r="D751" s="44"/>
      <c r="E751" s="44"/>
      <c r="H751" s="44"/>
    </row>
    <row r="752" ht="14.25" customHeight="1">
      <c r="D752" s="44"/>
      <c r="E752" s="44"/>
      <c r="H752" s="44"/>
    </row>
    <row r="753" ht="14.25" customHeight="1">
      <c r="D753" s="44"/>
      <c r="E753" s="44"/>
      <c r="H753" s="44"/>
    </row>
    <row r="754" ht="14.25" customHeight="1">
      <c r="D754" s="44"/>
      <c r="E754" s="44"/>
      <c r="H754" s="44"/>
    </row>
    <row r="755" ht="14.25" customHeight="1">
      <c r="D755" s="44"/>
      <c r="E755" s="44"/>
      <c r="H755" s="44"/>
    </row>
    <row r="756" ht="14.25" customHeight="1">
      <c r="D756" s="44"/>
      <c r="E756" s="44"/>
      <c r="H756" s="44"/>
    </row>
    <row r="757" ht="14.25" customHeight="1">
      <c r="D757" s="44"/>
      <c r="E757" s="44"/>
      <c r="H757" s="44"/>
    </row>
    <row r="758" ht="14.25" customHeight="1">
      <c r="D758" s="44"/>
      <c r="E758" s="44"/>
      <c r="H758" s="44"/>
    </row>
    <row r="759" ht="14.25" customHeight="1">
      <c r="D759" s="44"/>
      <c r="E759" s="44"/>
      <c r="H759" s="44"/>
    </row>
    <row r="760" ht="14.25" customHeight="1">
      <c r="D760" s="44"/>
      <c r="E760" s="44"/>
      <c r="H760" s="44"/>
    </row>
    <row r="761" ht="14.25" customHeight="1">
      <c r="D761" s="44"/>
      <c r="E761" s="44"/>
      <c r="H761" s="44"/>
    </row>
    <row r="762" ht="14.25" customHeight="1">
      <c r="D762" s="44"/>
      <c r="E762" s="44"/>
      <c r="H762" s="44"/>
    </row>
    <row r="763" ht="14.25" customHeight="1">
      <c r="D763" s="44"/>
      <c r="E763" s="44"/>
      <c r="H763" s="44"/>
    </row>
    <row r="764" ht="14.25" customHeight="1">
      <c r="D764" s="44"/>
      <c r="E764" s="44"/>
      <c r="H764" s="44"/>
    </row>
    <row r="765" ht="14.25" customHeight="1">
      <c r="D765" s="44"/>
      <c r="E765" s="44"/>
      <c r="H765" s="44"/>
    </row>
    <row r="766" ht="14.25" customHeight="1">
      <c r="D766" s="44"/>
      <c r="E766" s="44"/>
      <c r="H766" s="44"/>
    </row>
    <row r="767" ht="14.25" customHeight="1">
      <c r="D767" s="44"/>
      <c r="E767" s="44"/>
      <c r="H767" s="44"/>
    </row>
    <row r="768" ht="14.25" customHeight="1">
      <c r="D768" s="44"/>
      <c r="E768" s="44"/>
      <c r="H768" s="44"/>
    </row>
    <row r="769" ht="14.25" customHeight="1">
      <c r="D769" s="44"/>
      <c r="E769" s="44"/>
      <c r="H769" s="44"/>
    </row>
    <row r="770" ht="14.25" customHeight="1">
      <c r="D770" s="44"/>
      <c r="E770" s="44"/>
      <c r="H770" s="44"/>
    </row>
    <row r="771" ht="14.25" customHeight="1">
      <c r="D771" s="44"/>
      <c r="E771" s="44"/>
      <c r="H771" s="44"/>
    </row>
    <row r="772" ht="14.25" customHeight="1">
      <c r="D772" s="44"/>
      <c r="E772" s="44"/>
      <c r="H772" s="44"/>
    </row>
    <row r="773" ht="14.25" customHeight="1">
      <c r="D773" s="44"/>
      <c r="E773" s="44"/>
      <c r="H773" s="44"/>
    </row>
    <row r="774" ht="14.25" customHeight="1">
      <c r="D774" s="44"/>
      <c r="E774" s="44"/>
      <c r="H774" s="44"/>
    </row>
    <row r="775" ht="14.25" customHeight="1">
      <c r="D775" s="44"/>
      <c r="E775" s="44"/>
      <c r="H775" s="44"/>
    </row>
    <row r="776" ht="14.25" customHeight="1">
      <c r="D776" s="44"/>
      <c r="E776" s="44"/>
      <c r="H776" s="44"/>
    </row>
    <row r="777" ht="14.25" customHeight="1">
      <c r="D777" s="44"/>
      <c r="E777" s="44"/>
      <c r="H777" s="44"/>
    </row>
    <row r="778" ht="14.25" customHeight="1">
      <c r="D778" s="44"/>
      <c r="E778" s="44"/>
      <c r="H778" s="44"/>
    </row>
    <row r="779" ht="14.25" customHeight="1">
      <c r="D779" s="44"/>
      <c r="E779" s="44"/>
      <c r="H779" s="44"/>
    </row>
    <row r="780" ht="14.25" customHeight="1">
      <c r="D780" s="44"/>
      <c r="E780" s="44"/>
      <c r="H780" s="44"/>
    </row>
    <row r="781" ht="14.25" customHeight="1">
      <c r="D781" s="44"/>
      <c r="E781" s="44"/>
      <c r="H781" s="44"/>
    </row>
    <row r="782" ht="14.25" customHeight="1">
      <c r="D782" s="44"/>
      <c r="E782" s="44"/>
      <c r="H782" s="44"/>
    </row>
    <row r="783" ht="14.25" customHeight="1">
      <c r="D783" s="44"/>
      <c r="E783" s="44"/>
      <c r="H783" s="44"/>
    </row>
    <row r="784" ht="14.25" customHeight="1">
      <c r="D784" s="44"/>
      <c r="E784" s="44"/>
      <c r="H784" s="44"/>
    </row>
    <row r="785" ht="14.25" customHeight="1">
      <c r="D785" s="44"/>
      <c r="E785" s="44"/>
      <c r="H785" s="44"/>
    </row>
    <row r="786" ht="14.25" customHeight="1">
      <c r="D786" s="44"/>
      <c r="E786" s="44"/>
      <c r="H786" s="44"/>
    </row>
    <row r="787" ht="14.25" customHeight="1">
      <c r="D787" s="44"/>
      <c r="E787" s="44"/>
      <c r="H787" s="44"/>
    </row>
    <row r="788" ht="14.25" customHeight="1">
      <c r="D788" s="44"/>
      <c r="E788" s="44"/>
      <c r="H788" s="44"/>
    </row>
    <row r="789" ht="14.25" customHeight="1">
      <c r="D789" s="44"/>
      <c r="E789" s="44"/>
      <c r="H789" s="44"/>
    </row>
    <row r="790" ht="14.25" customHeight="1">
      <c r="D790" s="44"/>
      <c r="E790" s="44"/>
      <c r="H790" s="44"/>
    </row>
    <row r="791" ht="14.25" customHeight="1">
      <c r="D791" s="44"/>
      <c r="E791" s="44"/>
      <c r="H791" s="44"/>
    </row>
    <row r="792" ht="14.25" customHeight="1">
      <c r="D792" s="44"/>
      <c r="E792" s="44"/>
      <c r="H792" s="44"/>
    </row>
    <row r="793" ht="14.25" customHeight="1">
      <c r="D793" s="44"/>
      <c r="E793" s="44"/>
      <c r="H793" s="44"/>
    </row>
    <row r="794" ht="14.25" customHeight="1">
      <c r="D794" s="44"/>
      <c r="E794" s="44"/>
      <c r="H794" s="44"/>
    </row>
    <row r="795" ht="14.25" customHeight="1">
      <c r="D795" s="44"/>
      <c r="E795" s="44"/>
      <c r="H795" s="44"/>
    </row>
    <row r="796" ht="14.25" customHeight="1">
      <c r="D796" s="44"/>
      <c r="E796" s="44"/>
      <c r="H796" s="44"/>
    </row>
    <row r="797" ht="14.25" customHeight="1">
      <c r="D797" s="44"/>
      <c r="E797" s="44"/>
      <c r="H797" s="44"/>
    </row>
    <row r="798" ht="14.25" customHeight="1">
      <c r="D798" s="44"/>
      <c r="E798" s="44"/>
      <c r="H798" s="44"/>
    </row>
    <row r="799" ht="14.25" customHeight="1">
      <c r="D799" s="44"/>
      <c r="E799" s="44"/>
      <c r="H799" s="44"/>
    </row>
    <row r="800" ht="14.25" customHeight="1">
      <c r="D800" s="44"/>
      <c r="E800" s="44"/>
      <c r="H800" s="44"/>
    </row>
    <row r="801" ht="14.25" customHeight="1">
      <c r="D801" s="44"/>
      <c r="E801" s="44"/>
      <c r="H801" s="44"/>
    </row>
    <row r="802" ht="14.25" customHeight="1">
      <c r="D802" s="44"/>
      <c r="E802" s="44"/>
      <c r="H802" s="44"/>
    </row>
    <row r="803" ht="14.25" customHeight="1">
      <c r="D803" s="44"/>
      <c r="E803" s="44"/>
      <c r="H803" s="44"/>
    </row>
    <row r="804" ht="14.25" customHeight="1">
      <c r="D804" s="44"/>
      <c r="E804" s="44"/>
      <c r="H804" s="44"/>
    </row>
    <row r="805" ht="14.25" customHeight="1">
      <c r="D805" s="44"/>
      <c r="E805" s="44"/>
      <c r="H805" s="44"/>
    </row>
    <row r="806" ht="14.25" customHeight="1">
      <c r="D806" s="44"/>
      <c r="E806" s="44"/>
      <c r="H806" s="44"/>
    </row>
    <row r="807" ht="14.25" customHeight="1">
      <c r="D807" s="44"/>
      <c r="E807" s="44"/>
      <c r="H807" s="44"/>
    </row>
    <row r="808" ht="14.25" customHeight="1">
      <c r="D808" s="44"/>
      <c r="E808" s="44"/>
      <c r="H808" s="44"/>
    </row>
    <row r="809" ht="14.25" customHeight="1">
      <c r="D809" s="44"/>
      <c r="E809" s="44"/>
      <c r="H809" s="44"/>
    </row>
    <row r="810" ht="14.25" customHeight="1">
      <c r="D810" s="44"/>
      <c r="E810" s="44"/>
      <c r="H810" s="44"/>
    </row>
    <row r="811" ht="14.25" customHeight="1">
      <c r="D811" s="44"/>
      <c r="E811" s="44"/>
      <c r="H811" s="44"/>
    </row>
    <row r="812" ht="14.25" customHeight="1">
      <c r="D812" s="44"/>
      <c r="E812" s="44"/>
      <c r="H812" s="44"/>
    </row>
    <row r="813" ht="14.25" customHeight="1">
      <c r="D813" s="44"/>
      <c r="E813" s="44"/>
      <c r="H813" s="44"/>
    </row>
    <row r="814" ht="14.25" customHeight="1">
      <c r="D814" s="44"/>
      <c r="E814" s="44"/>
      <c r="H814" s="44"/>
    </row>
    <row r="815" ht="14.25" customHeight="1">
      <c r="D815" s="44"/>
      <c r="E815" s="44"/>
      <c r="H815" s="44"/>
    </row>
    <row r="816" ht="14.25" customHeight="1">
      <c r="D816" s="44"/>
      <c r="E816" s="44"/>
      <c r="H816" s="44"/>
    </row>
    <row r="817" ht="14.25" customHeight="1">
      <c r="D817" s="44"/>
      <c r="E817" s="44"/>
      <c r="H817" s="44"/>
    </row>
    <row r="818" ht="14.25" customHeight="1">
      <c r="D818" s="44"/>
      <c r="E818" s="44"/>
      <c r="H818" s="44"/>
    </row>
    <row r="819" ht="14.25" customHeight="1">
      <c r="D819" s="44"/>
      <c r="E819" s="44"/>
      <c r="H819" s="44"/>
    </row>
    <row r="820" ht="14.25" customHeight="1">
      <c r="D820" s="44"/>
      <c r="E820" s="44"/>
      <c r="H820" s="44"/>
    </row>
    <row r="821" ht="14.25" customHeight="1">
      <c r="D821" s="44"/>
      <c r="E821" s="44"/>
      <c r="H821" s="44"/>
    </row>
    <row r="822" ht="14.25" customHeight="1">
      <c r="D822" s="44"/>
      <c r="E822" s="44"/>
      <c r="H822" s="44"/>
    </row>
    <row r="823" ht="14.25" customHeight="1">
      <c r="D823" s="44"/>
      <c r="E823" s="44"/>
      <c r="H823" s="44"/>
    </row>
    <row r="824" ht="14.25" customHeight="1">
      <c r="D824" s="44"/>
      <c r="E824" s="44"/>
      <c r="H824" s="44"/>
    </row>
    <row r="825" ht="14.25" customHeight="1">
      <c r="D825" s="44"/>
      <c r="E825" s="44"/>
      <c r="H825" s="44"/>
    </row>
    <row r="826" ht="14.25" customHeight="1">
      <c r="D826" s="44"/>
      <c r="E826" s="44"/>
      <c r="H826" s="44"/>
    </row>
    <row r="827" ht="14.25" customHeight="1">
      <c r="D827" s="44"/>
      <c r="E827" s="44"/>
      <c r="H827" s="44"/>
    </row>
    <row r="828" ht="14.25" customHeight="1">
      <c r="D828" s="44"/>
      <c r="E828" s="44"/>
      <c r="H828" s="44"/>
    </row>
    <row r="829" ht="14.25" customHeight="1">
      <c r="D829" s="44"/>
      <c r="E829" s="44"/>
      <c r="H829" s="44"/>
    </row>
    <row r="830" ht="14.25" customHeight="1">
      <c r="D830" s="44"/>
      <c r="E830" s="44"/>
      <c r="H830" s="44"/>
    </row>
    <row r="831" ht="14.25" customHeight="1">
      <c r="D831" s="44"/>
      <c r="E831" s="44"/>
      <c r="H831" s="44"/>
    </row>
    <row r="832" ht="14.25" customHeight="1">
      <c r="D832" s="44"/>
      <c r="E832" s="44"/>
      <c r="H832" s="44"/>
    </row>
    <row r="833" ht="14.25" customHeight="1">
      <c r="D833" s="44"/>
      <c r="E833" s="44"/>
      <c r="H833" s="44"/>
    </row>
    <row r="834" ht="14.25" customHeight="1">
      <c r="D834" s="44"/>
      <c r="E834" s="44"/>
      <c r="H834" s="44"/>
    </row>
    <row r="835" ht="14.25" customHeight="1">
      <c r="D835" s="44"/>
      <c r="E835" s="44"/>
      <c r="H835" s="44"/>
    </row>
    <row r="836" ht="14.25" customHeight="1">
      <c r="D836" s="44"/>
      <c r="E836" s="44"/>
      <c r="H836" s="44"/>
    </row>
    <row r="837" ht="14.25" customHeight="1">
      <c r="D837" s="44"/>
      <c r="E837" s="44"/>
      <c r="H837" s="44"/>
    </row>
    <row r="838" ht="14.25" customHeight="1">
      <c r="D838" s="44"/>
      <c r="E838" s="44"/>
      <c r="H838" s="44"/>
    </row>
    <row r="839" ht="14.25" customHeight="1">
      <c r="D839" s="44"/>
      <c r="E839" s="44"/>
      <c r="H839" s="44"/>
    </row>
    <row r="840" ht="14.25" customHeight="1">
      <c r="D840" s="44"/>
      <c r="E840" s="44"/>
      <c r="H840" s="44"/>
    </row>
    <row r="841" ht="14.25" customHeight="1">
      <c r="D841" s="44"/>
      <c r="E841" s="44"/>
      <c r="H841" s="44"/>
    </row>
    <row r="842" ht="14.25" customHeight="1">
      <c r="D842" s="44"/>
      <c r="E842" s="44"/>
      <c r="H842" s="44"/>
    </row>
    <row r="843" ht="14.25" customHeight="1">
      <c r="D843" s="44"/>
      <c r="E843" s="44"/>
      <c r="H843" s="44"/>
    </row>
    <row r="844" ht="14.25" customHeight="1">
      <c r="D844" s="44"/>
      <c r="E844" s="44"/>
      <c r="H844" s="44"/>
    </row>
    <row r="845" ht="14.25" customHeight="1">
      <c r="D845" s="44"/>
      <c r="E845" s="44"/>
      <c r="H845" s="44"/>
    </row>
    <row r="846" ht="14.25" customHeight="1">
      <c r="D846" s="44"/>
      <c r="E846" s="44"/>
      <c r="H846" s="44"/>
    </row>
    <row r="847" ht="14.25" customHeight="1">
      <c r="D847" s="44"/>
      <c r="E847" s="44"/>
      <c r="H847" s="44"/>
    </row>
    <row r="848" ht="14.25" customHeight="1">
      <c r="D848" s="44"/>
      <c r="E848" s="44"/>
      <c r="H848" s="44"/>
    </row>
    <row r="849" ht="14.25" customHeight="1">
      <c r="D849" s="44"/>
      <c r="E849" s="44"/>
      <c r="H849" s="44"/>
    </row>
    <row r="850" ht="14.25" customHeight="1">
      <c r="D850" s="44"/>
      <c r="E850" s="44"/>
      <c r="H850" s="44"/>
    </row>
    <row r="851" ht="14.25" customHeight="1">
      <c r="D851" s="44"/>
      <c r="E851" s="44"/>
      <c r="H851" s="44"/>
    </row>
    <row r="852" ht="14.25" customHeight="1">
      <c r="D852" s="44"/>
      <c r="E852" s="44"/>
      <c r="H852" s="44"/>
    </row>
    <row r="853" ht="14.25" customHeight="1">
      <c r="D853" s="44"/>
      <c r="E853" s="44"/>
      <c r="H853" s="44"/>
    </row>
    <row r="854" ht="14.25" customHeight="1">
      <c r="D854" s="44"/>
      <c r="E854" s="44"/>
      <c r="H854" s="44"/>
    </row>
    <row r="855" ht="14.25" customHeight="1">
      <c r="D855" s="44"/>
      <c r="E855" s="44"/>
      <c r="H855" s="44"/>
    </row>
    <row r="856" ht="14.25" customHeight="1">
      <c r="D856" s="44"/>
      <c r="E856" s="44"/>
      <c r="H856" s="44"/>
    </row>
    <row r="857" ht="14.25" customHeight="1">
      <c r="D857" s="44"/>
      <c r="E857" s="44"/>
      <c r="H857" s="44"/>
    </row>
    <row r="858" ht="14.25" customHeight="1">
      <c r="D858" s="44"/>
      <c r="E858" s="44"/>
      <c r="H858" s="44"/>
    </row>
    <row r="859" ht="14.25" customHeight="1">
      <c r="D859" s="44"/>
      <c r="E859" s="44"/>
      <c r="H859" s="44"/>
    </row>
    <row r="860" ht="14.25" customHeight="1">
      <c r="D860" s="44"/>
      <c r="E860" s="44"/>
      <c r="H860" s="44"/>
    </row>
    <row r="861" ht="14.25" customHeight="1">
      <c r="D861" s="44"/>
      <c r="E861" s="44"/>
      <c r="H861" s="44"/>
    </row>
    <row r="862" ht="14.25" customHeight="1">
      <c r="D862" s="44"/>
      <c r="E862" s="44"/>
      <c r="H862" s="44"/>
    </row>
    <row r="863" ht="14.25" customHeight="1">
      <c r="D863" s="44"/>
      <c r="E863" s="44"/>
      <c r="H863" s="44"/>
    </row>
    <row r="864" ht="14.25" customHeight="1">
      <c r="D864" s="44"/>
      <c r="E864" s="44"/>
      <c r="H864" s="44"/>
    </row>
    <row r="865" ht="14.25" customHeight="1">
      <c r="D865" s="44"/>
      <c r="E865" s="44"/>
      <c r="H865" s="44"/>
    </row>
    <row r="866" ht="14.25" customHeight="1">
      <c r="D866" s="44"/>
      <c r="E866" s="44"/>
      <c r="H866" s="44"/>
    </row>
    <row r="867" ht="14.25" customHeight="1">
      <c r="D867" s="44"/>
      <c r="E867" s="44"/>
      <c r="H867" s="44"/>
    </row>
    <row r="868" ht="14.25" customHeight="1">
      <c r="D868" s="44"/>
      <c r="E868" s="44"/>
      <c r="H868" s="44"/>
    </row>
    <row r="869" ht="14.25" customHeight="1">
      <c r="D869" s="44"/>
      <c r="E869" s="44"/>
      <c r="H869" s="44"/>
    </row>
    <row r="870" ht="14.25" customHeight="1">
      <c r="D870" s="44"/>
      <c r="E870" s="44"/>
      <c r="H870" s="44"/>
    </row>
    <row r="871" ht="14.25" customHeight="1">
      <c r="D871" s="44"/>
      <c r="E871" s="44"/>
      <c r="H871" s="44"/>
    </row>
    <row r="872" ht="14.25" customHeight="1">
      <c r="D872" s="44"/>
      <c r="E872" s="44"/>
      <c r="H872" s="44"/>
    </row>
    <row r="873" ht="14.25" customHeight="1">
      <c r="D873" s="44"/>
      <c r="E873" s="44"/>
      <c r="H873" s="44"/>
    </row>
    <row r="874" ht="14.25" customHeight="1">
      <c r="D874" s="44"/>
      <c r="E874" s="44"/>
      <c r="H874" s="44"/>
    </row>
    <row r="875" ht="14.25" customHeight="1">
      <c r="D875" s="44"/>
      <c r="E875" s="44"/>
      <c r="H875" s="44"/>
    </row>
    <row r="876" ht="14.25" customHeight="1">
      <c r="D876" s="44"/>
      <c r="E876" s="44"/>
      <c r="H876" s="44"/>
    </row>
    <row r="877" ht="14.25" customHeight="1">
      <c r="D877" s="44"/>
      <c r="E877" s="44"/>
      <c r="H877" s="44"/>
    </row>
    <row r="878" ht="14.25" customHeight="1">
      <c r="D878" s="44"/>
      <c r="E878" s="44"/>
      <c r="H878" s="44"/>
    </row>
    <row r="879" ht="14.25" customHeight="1">
      <c r="D879" s="44"/>
      <c r="E879" s="44"/>
      <c r="H879" s="44"/>
    </row>
    <row r="880" ht="14.25" customHeight="1">
      <c r="D880" s="44"/>
      <c r="E880" s="44"/>
      <c r="H880" s="44"/>
    </row>
    <row r="881" ht="14.25" customHeight="1">
      <c r="D881" s="44"/>
      <c r="E881" s="44"/>
      <c r="H881" s="44"/>
    </row>
    <row r="882" ht="14.25" customHeight="1">
      <c r="D882" s="44"/>
      <c r="E882" s="44"/>
      <c r="H882" s="44"/>
    </row>
    <row r="883" ht="14.25" customHeight="1">
      <c r="D883" s="44"/>
      <c r="E883" s="44"/>
      <c r="H883" s="44"/>
    </row>
    <row r="884" ht="14.25" customHeight="1">
      <c r="D884" s="44"/>
      <c r="E884" s="44"/>
      <c r="H884" s="44"/>
    </row>
    <row r="885" ht="14.25" customHeight="1">
      <c r="D885" s="44"/>
      <c r="E885" s="44"/>
      <c r="H885" s="44"/>
    </row>
    <row r="886" ht="14.25" customHeight="1">
      <c r="D886" s="44"/>
      <c r="E886" s="44"/>
      <c r="H886" s="44"/>
    </row>
    <row r="887" ht="14.25" customHeight="1">
      <c r="D887" s="44"/>
      <c r="E887" s="44"/>
      <c r="H887" s="44"/>
    </row>
    <row r="888" ht="14.25" customHeight="1">
      <c r="D888" s="44"/>
      <c r="E888" s="44"/>
      <c r="H888" s="44"/>
    </row>
    <row r="889" ht="14.25" customHeight="1">
      <c r="D889" s="44"/>
      <c r="E889" s="44"/>
      <c r="H889" s="44"/>
    </row>
    <row r="890" ht="14.25" customHeight="1">
      <c r="D890" s="44"/>
      <c r="E890" s="44"/>
      <c r="H890" s="44"/>
    </row>
    <row r="891" ht="14.25" customHeight="1">
      <c r="D891" s="44"/>
      <c r="E891" s="44"/>
      <c r="H891" s="44"/>
    </row>
    <row r="892" ht="14.25" customHeight="1">
      <c r="D892" s="44"/>
      <c r="E892" s="44"/>
      <c r="H892" s="44"/>
    </row>
    <row r="893" ht="14.25" customHeight="1">
      <c r="D893" s="44"/>
      <c r="E893" s="44"/>
      <c r="H893" s="44"/>
    </row>
    <row r="894" ht="14.25" customHeight="1">
      <c r="D894" s="44"/>
      <c r="E894" s="44"/>
      <c r="H894" s="44"/>
    </row>
    <row r="895" ht="14.25" customHeight="1">
      <c r="D895" s="44"/>
      <c r="E895" s="44"/>
      <c r="H895" s="44"/>
    </row>
    <row r="896" ht="14.25" customHeight="1">
      <c r="D896" s="44"/>
      <c r="E896" s="44"/>
      <c r="H896" s="44"/>
    </row>
    <row r="897" ht="14.25" customHeight="1">
      <c r="D897" s="44"/>
      <c r="E897" s="44"/>
      <c r="H897" s="44"/>
    </row>
    <row r="898" ht="14.25" customHeight="1">
      <c r="D898" s="44"/>
      <c r="E898" s="44"/>
      <c r="H898" s="44"/>
    </row>
    <row r="899" ht="14.25" customHeight="1">
      <c r="D899" s="44"/>
      <c r="E899" s="44"/>
      <c r="H899" s="44"/>
    </row>
    <row r="900" ht="14.25" customHeight="1">
      <c r="D900" s="44"/>
      <c r="E900" s="44"/>
      <c r="H900" s="44"/>
    </row>
    <row r="901" ht="14.25" customHeight="1">
      <c r="D901" s="44"/>
      <c r="E901" s="44"/>
      <c r="H901" s="44"/>
    </row>
    <row r="902" ht="14.25" customHeight="1">
      <c r="D902" s="44"/>
      <c r="E902" s="44"/>
      <c r="H902" s="44"/>
    </row>
    <row r="903" ht="14.25" customHeight="1">
      <c r="D903" s="44"/>
      <c r="E903" s="44"/>
      <c r="H903" s="44"/>
    </row>
    <row r="904" ht="14.25" customHeight="1">
      <c r="D904" s="44"/>
      <c r="E904" s="44"/>
      <c r="H904" s="44"/>
    </row>
    <row r="905" ht="14.25" customHeight="1">
      <c r="D905" s="44"/>
      <c r="E905" s="44"/>
      <c r="H905" s="44"/>
    </row>
    <row r="906" ht="14.25" customHeight="1">
      <c r="D906" s="44"/>
      <c r="E906" s="44"/>
      <c r="H906" s="44"/>
    </row>
    <row r="907" ht="14.25" customHeight="1">
      <c r="D907" s="44"/>
      <c r="E907" s="44"/>
      <c r="H907" s="44"/>
    </row>
    <row r="908" ht="14.25" customHeight="1">
      <c r="D908" s="44"/>
      <c r="E908" s="44"/>
      <c r="H908" s="44"/>
    </row>
    <row r="909" ht="14.25" customHeight="1">
      <c r="D909" s="44"/>
      <c r="E909" s="44"/>
      <c r="H909" s="44"/>
    </row>
    <row r="910" ht="14.25" customHeight="1">
      <c r="D910" s="44"/>
      <c r="E910" s="44"/>
      <c r="H910" s="44"/>
    </row>
    <row r="911" ht="14.25" customHeight="1">
      <c r="D911" s="44"/>
      <c r="E911" s="44"/>
      <c r="H911" s="44"/>
    </row>
    <row r="912" ht="14.25" customHeight="1">
      <c r="D912" s="44"/>
      <c r="E912" s="44"/>
      <c r="H912" s="44"/>
    </row>
    <row r="913" ht="14.25" customHeight="1">
      <c r="D913" s="44"/>
      <c r="E913" s="44"/>
      <c r="H913" s="44"/>
    </row>
    <row r="914" ht="14.25" customHeight="1">
      <c r="D914" s="44"/>
      <c r="E914" s="44"/>
      <c r="H914" s="44"/>
    </row>
    <row r="915" ht="14.25" customHeight="1">
      <c r="D915" s="44"/>
      <c r="E915" s="44"/>
      <c r="H915" s="44"/>
    </row>
    <row r="916" ht="14.25" customHeight="1">
      <c r="D916" s="44"/>
      <c r="E916" s="44"/>
      <c r="H916" s="44"/>
    </row>
    <row r="917" ht="14.25" customHeight="1">
      <c r="D917" s="44"/>
      <c r="E917" s="44"/>
      <c r="H917" s="44"/>
    </row>
    <row r="918" ht="14.25" customHeight="1">
      <c r="D918" s="44"/>
      <c r="E918" s="44"/>
      <c r="H918" s="44"/>
    </row>
    <row r="919" ht="14.25" customHeight="1">
      <c r="D919" s="44"/>
      <c r="E919" s="44"/>
      <c r="H919" s="44"/>
    </row>
    <row r="920" ht="14.25" customHeight="1">
      <c r="D920" s="44"/>
      <c r="E920" s="44"/>
      <c r="H920" s="44"/>
    </row>
    <row r="921" ht="14.25" customHeight="1">
      <c r="D921" s="44"/>
      <c r="E921" s="44"/>
      <c r="H921" s="44"/>
    </row>
    <row r="922" ht="14.25" customHeight="1">
      <c r="D922" s="44"/>
      <c r="E922" s="44"/>
      <c r="H922" s="44"/>
    </row>
    <row r="923" ht="14.25" customHeight="1">
      <c r="D923" s="44"/>
      <c r="E923" s="44"/>
      <c r="H923" s="44"/>
    </row>
    <row r="924" ht="14.25" customHeight="1">
      <c r="D924" s="44"/>
      <c r="E924" s="44"/>
      <c r="H924" s="44"/>
    </row>
    <row r="925" ht="14.25" customHeight="1">
      <c r="D925" s="44"/>
      <c r="E925" s="44"/>
      <c r="H925" s="44"/>
    </row>
    <row r="926" ht="14.25" customHeight="1">
      <c r="D926" s="44"/>
      <c r="E926" s="44"/>
      <c r="H926" s="44"/>
    </row>
    <row r="927" ht="14.25" customHeight="1">
      <c r="D927" s="44"/>
      <c r="E927" s="44"/>
      <c r="H927" s="44"/>
    </row>
    <row r="928" ht="14.25" customHeight="1">
      <c r="D928" s="44"/>
      <c r="E928" s="44"/>
      <c r="H928" s="44"/>
    </row>
    <row r="929" ht="14.25" customHeight="1">
      <c r="D929" s="44"/>
      <c r="E929" s="44"/>
      <c r="H929" s="44"/>
    </row>
    <row r="930" ht="14.25" customHeight="1">
      <c r="D930" s="44"/>
      <c r="E930" s="44"/>
      <c r="H930" s="44"/>
    </row>
    <row r="931" ht="14.25" customHeight="1">
      <c r="D931" s="44"/>
      <c r="E931" s="44"/>
      <c r="H931" s="44"/>
    </row>
    <row r="932" ht="14.25" customHeight="1">
      <c r="D932" s="44"/>
      <c r="E932" s="44"/>
      <c r="H932" s="44"/>
    </row>
    <row r="933" ht="14.25" customHeight="1">
      <c r="D933" s="44"/>
      <c r="E933" s="44"/>
      <c r="H933" s="44"/>
    </row>
    <row r="934" ht="14.25" customHeight="1">
      <c r="D934" s="44"/>
      <c r="E934" s="44"/>
      <c r="H934" s="44"/>
    </row>
    <row r="935" ht="14.25" customHeight="1">
      <c r="D935" s="44"/>
      <c r="E935" s="44"/>
      <c r="H935" s="44"/>
    </row>
    <row r="936" ht="14.25" customHeight="1">
      <c r="D936" s="44"/>
      <c r="E936" s="44"/>
      <c r="H936" s="44"/>
    </row>
    <row r="937" ht="14.25" customHeight="1">
      <c r="D937" s="44"/>
      <c r="E937" s="44"/>
      <c r="H937" s="44"/>
    </row>
    <row r="938" ht="14.25" customHeight="1">
      <c r="D938" s="44"/>
      <c r="E938" s="44"/>
      <c r="H938" s="44"/>
    </row>
    <row r="939" ht="14.25" customHeight="1">
      <c r="D939" s="44"/>
      <c r="E939" s="44"/>
      <c r="H939" s="44"/>
    </row>
    <row r="940" ht="14.25" customHeight="1">
      <c r="D940" s="44"/>
      <c r="E940" s="44"/>
      <c r="H940" s="44"/>
    </row>
    <row r="941" ht="14.25" customHeight="1">
      <c r="D941" s="44"/>
      <c r="E941" s="44"/>
      <c r="H941" s="44"/>
    </row>
    <row r="942" ht="14.25" customHeight="1">
      <c r="D942" s="44"/>
      <c r="E942" s="44"/>
      <c r="H942" s="44"/>
    </row>
    <row r="943" ht="14.25" customHeight="1">
      <c r="D943" s="44"/>
      <c r="E943" s="44"/>
      <c r="H943" s="44"/>
    </row>
    <row r="944" ht="14.25" customHeight="1">
      <c r="D944" s="44"/>
      <c r="E944" s="44"/>
      <c r="H944" s="44"/>
    </row>
    <row r="945" ht="14.25" customHeight="1">
      <c r="D945" s="44"/>
      <c r="E945" s="44"/>
      <c r="H945" s="44"/>
    </row>
    <row r="946" ht="14.25" customHeight="1">
      <c r="D946" s="44"/>
      <c r="E946" s="44"/>
      <c r="H946" s="44"/>
    </row>
    <row r="947" ht="14.25" customHeight="1">
      <c r="D947" s="44"/>
      <c r="E947" s="44"/>
      <c r="H947" s="44"/>
    </row>
    <row r="948" ht="14.25" customHeight="1">
      <c r="D948" s="44"/>
      <c r="E948" s="44"/>
      <c r="H948" s="44"/>
    </row>
    <row r="949" ht="14.25" customHeight="1">
      <c r="D949" s="44"/>
      <c r="E949" s="44"/>
      <c r="H949" s="44"/>
    </row>
    <row r="950" ht="14.25" customHeight="1">
      <c r="D950" s="44"/>
      <c r="E950" s="44"/>
      <c r="H950" s="44"/>
    </row>
    <row r="951" ht="14.25" customHeight="1">
      <c r="D951" s="44"/>
      <c r="E951" s="44"/>
      <c r="H951" s="44"/>
    </row>
    <row r="952" ht="14.25" customHeight="1">
      <c r="D952" s="44"/>
      <c r="E952" s="44"/>
      <c r="H952" s="44"/>
    </row>
    <row r="953" ht="14.25" customHeight="1">
      <c r="D953" s="44"/>
      <c r="E953" s="44"/>
      <c r="H953" s="44"/>
    </row>
    <row r="954" ht="14.25" customHeight="1">
      <c r="D954" s="44"/>
      <c r="E954" s="44"/>
      <c r="H954" s="44"/>
    </row>
    <row r="955" ht="14.25" customHeight="1">
      <c r="D955" s="44"/>
      <c r="E955" s="44"/>
      <c r="H955" s="44"/>
    </row>
    <row r="956" ht="14.25" customHeight="1">
      <c r="D956" s="44"/>
      <c r="E956" s="44"/>
      <c r="H956" s="44"/>
    </row>
    <row r="957" ht="14.25" customHeight="1">
      <c r="D957" s="44"/>
      <c r="E957" s="44"/>
      <c r="H957" s="44"/>
    </row>
    <row r="958" ht="14.25" customHeight="1">
      <c r="D958" s="44"/>
      <c r="E958" s="44"/>
      <c r="H958" s="44"/>
    </row>
    <row r="959" ht="14.25" customHeight="1">
      <c r="D959" s="44"/>
      <c r="E959" s="44"/>
      <c r="H959" s="44"/>
    </row>
    <row r="960" ht="14.25" customHeight="1">
      <c r="D960" s="44"/>
      <c r="E960" s="44"/>
      <c r="H960" s="44"/>
    </row>
    <row r="961" ht="14.25" customHeight="1">
      <c r="D961" s="44"/>
      <c r="E961" s="44"/>
      <c r="H961" s="44"/>
    </row>
    <row r="962" ht="14.25" customHeight="1">
      <c r="D962" s="44"/>
      <c r="E962" s="44"/>
      <c r="H962" s="44"/>
    </row>
    <row r="963" ht="14.25" customHeight="1">
      <c r="D963" s="44"/>
      <c r="E963" s="44"/>
      <c r="H963" s="44"/>
    </row>
    <row r="964" ht="14.25" customHeight="1">
      <c r="D964" s="44"/>
      <c r="E964" s="44"/>
      <c r="H964" s="44"/>
    </row>
    <row r="965" ht="14.25" customHeight="1">
      <c r="D965" s="44"/>
      <c r="E965" s="44"/>
      <c r="H965" s="44"/>
    </row>
    <row r="966" ht="14.25" customHeight="1">
      <c r="D966" s="44"/>
      <c r="E966" s="44"/>
      <c r="H966" s="44"/>
    </row>
    <row r="967" ht="14.25" customHeight="1">
      <c r="D967" s="44"/>
      <c r="E967" s="44"/>
      <c r="H967" s="44"/>
    </row>
    <row r="968" ht="14.25" customHeight="1">
      <c r="D968" s="44"/>
      <c r="E968" s="44"/>
      <c r="H968" s="44"/>
    </row>
    <row r="969" ht="14.25" customHeight="1">
      <c r="D969" s="44"/>
      <c r="E969" s="44"/>
      <c r="H969" s="44"/>
    </row>
    <row r="970" ht="14.25" customHeight="1">
      <c r="D970" s="44"/>
      <c r="E970" s="44"/>
      <c r="H970" s="44"/>
    </row>
    <row r="971" ht="14.25" customHeight="1">
      <c r="D971" s="44"/>
      <c r="E971" s="44"/>
      <c r="H971" s="44"/>
    </row>
    <row r="972" ht="14.25" customHeight="1">
      <c r="D972" s="44"/>
      <c r="E972" s="44"/>
      <c r="H972" s="44"/>
    </row>
    <row r="973" ht="14.25" customHeight="1">
      <c r="D973" s="44"/>
      <c r="E973" s="44"/>
      <c r="H973" s="44"/>
    </row>
    <row r="974" ht="14.25" customHeight="1">
      <c r="D974" s="44"/>
      <c r="E974" s="44"/>
      <c r="H974" s="44"/>
    </row>
    <row r="975" ht="14.25" customHeight="1">
      <c r="D975" s="44"/>
      <c r="E975" s="44"/>
      <c r="H975" s="44"/>
    </row>
    <row r="976" ht="14.25" customHeight="1">
      <c r="D976" s="44"/>
      <c r="E976" s="44"/>
      <c r="H976" s="44"/>
    </row>
    <row r="977" ht="14.25" customHeight="1">
      <c r="D977" s="44"/>
      <c r="E977" s="44"/>
      <c r="H977" s="44"/>
    </row>
    <row r="978" ht="14.25" customHeight="1">
      <c r="D978" s="44"/>
      <c r="E978" s="44"/>
      <c r="H978" s="44"/>
    </row>
    <row r="979" ht="14.25" customHeight="1">
      <c r="D979" s="44"/>
      <c r="E979" s="44"/>
      <c r="H979" s="44"/>
    </row>
    <row r="980" ht="14.25" customHeight="1">
      <c r="D980" s="44"/>
      <c r="E980" s="44"/>
      <c r="H980" s="44"/>
    </row>
    <row r="981" ht="14.25" customHeight="1">
      <c r="D981" s="44"/>
      <c r="E981" s="44"/>
      <c r="H981" s="44"/>
    </row>
    <row r="982" ht="14.25" customHeight="1">
      <c r="D982" s="44"/>
      <c r="E982" s="44"/>
      <c r="H982" s="44"/>
    </row>
    <row r="983" ht="14.25" customHeight="1">
      <c r="D983" s="44"/>
      <c r="E983" s="44"/>
      <c r="H983" s="44"/>
    </row>
    <row r="984" ht="14.25" customHeight="1">
      <c r="D984" s="44"/>
      <c r="E984" s="44"/>
      <c r="H984" s="44"/>
    </row>
    <row r="985" ht="14.25" customHeight="1">
      <c r="D985" s="44"/>
      <c r="E985" s="44"/>
      <c r="H985" s="44"/>
    </row>
    <row r="986" ht="14.25" customHeight="1">
      <c r="D986" s="44"/>
      <c r="E986" s="44"/>
      <c r="H986" s="44"/>
    </row>
    <row r="987" ht="14.25" customHeight="1">
      <c r="D987" s="44"/>
      <c r="E987" s="44"/>
      <c r="H987" s="44"/>
    </row>
    <row r="988" ht="14.25" customHeight="1">
      <c r="D988" s="44"/>
      <c r="E988" s="44"/>
      <c r="H988" s="44"/>
    </row>
    <row r="989" ht="14.25" customHeight="1">
      <c r="D989" s="44"/>
      <c r="E989" s="44"/>
      <c r="H989" s="44"/>
    </row>
    <row r="990" ht="14.25" customHeight="1">
      <c r="D990" s="44"/>
      <c r="E990" s="44"/>
      <c r="H990" s="44"/>
    </row>
    <row r="991" ht="14.25" customHeight="1">
      <c r="D991" s="44"/>
      <c r="E991" s="44"/>
      <c r="H991" s="44"/>
    </row>
    <row r="992" ht="14.25" customHeight="1">
      <c r="D992" s="44"/>
      <c r="E992" s="44"/>
      <c r="H992" s="44"/>
    </row>
    <row r="993" ht="14.25" customHeight="1">
      <c r="D993" s="44"/>
      <c r="E993" s="44"/>
      <c r="H993" s="44"/>
    </row>
    <row r="994" ht="14.25" customHeight="1">
      <c r="D994" s="44"/>
      <c r="E994" s="44"/>
      <c r="H994" s="44"/>
    </row>
    <row r="995" ht="14.25" customHeight="1">
      <c r="D995" s="44"/>
      <c r="E995" s="44"/>
      <c r="H995" s="44"/>
    </row>
    <row r="996" ht="14.25" customHeight="1">
      <c r="D996" s="44"/>
      <c r="E996" s="44"/>
      <c r="H996" s="44"/>
    </row>
    <row r="997" ht="14.25" customHeight="1">
      <c r="D997" s="44"/>
      <c r="E997" s="44"/>
      <c r="H997" s="44"/>
    </row>
    <row r="998" ht="14.25" customHeight="1">
      <c r="D998" s="44"/>
      <c r="E998" s="44"/>
      <c r="H998" s="44"/>
    </row>
    <row r="999" ht="14.25" customHeight="1">
      <c r="D999" s="44"/>
      <c r="E999" s="44"/>
      <c r="H999" s="44"/>
    </row>
    <row r="1000" ht="14.25" customHeight="1">
      <c r="D1000" s="44"/>
      <c r="E1000" s="44"/>
      <c r="H1000" s="44"/>
    </row>
  </sheetData>
  <autoFilter ref="$A$2:$H$59">
    <filterColumn colId="7">
      <filters>
        <filter val="não"/>
      </filters>
    </filterColumn>
    <sortState ref="A2:H59">
      <sortCondition ref="A2:A59"/>
    </sortState>
  </autoFilter>
  <hyperlinks>
    <hyperlink r:id="rId1" ref="N4"/>
    <hyperlink r:id="rId2" ref="N5"/>
    <hyperlink r:id="rId3" ref="N6"/>
    <hyperlink r:id="rId4" ref="N7"/>
    <hyperlink r:id="rId5" ref="N8"/>
    <hyperlink r:id="rId6" ref="K11"/>
    <hyperlink r:id="rId7" ref="K14"/>
    <hyperlink r:id="rId8" ref="K17"/>
    <hyperlink r:id="rId9" ref="K25"/>
  </hyperlinks>
  <printOptions/>
  <pageMargins bottom="0.787401575" footer="0.0" header="0.0" left="0.511811024" right="0.511811024" top="0.787401575"/>
  <pageSetup orientation="landscape"/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14"/>
    <col customWidth="1" min="3" max="4" width="8.71"/>
    <col customWidth="1" min="5" max="5" width="21.86"/>
    <col customWidth="1" min="6" max="6" width="8.71"/>
    <col customWidth="1" min="7" max="7" width="29.57"/>
    <col customWidth="1" min="8" max="26" width="8.71"/>
  </cols>
  <sheetData>
    <row r="1" ht="14.25" customHeight="1">
      <c r="B1" s="187" t="s">
        <v>236</v>
      </c>
      <c r="C1" s="207" t="s">
        <v>2</v>
      </c>
      <c r="D1" s="208" t="s">
        <v>3</v>
      </c>
      <c r="E1" s="208" t="s">
        <v>237</v>
      </c>
      <c r="G1" s="209" t="s">
        <v>238</v>
      </c>
      <c r="H1" s="207" t="s">
        <v>2</v>
      </c>
      <c r="I1" s="208" t="s">
        <v>3</v>
      </c>
      <c r="J1" s="208" t="s">
        <v>237</v>
      </c>
    </row>
    <row r="2" ht="14.25" customHeight="1">
      <c r="B2" s="23" t="s">
        <v>14</v>
      </c>
      <c r="C2" s="31" t="s">
        <v>15</v>
      </c>
      <c r="D2" s="32" t="s">
        <v>15</v>
      </c>
      <c r="E2" s="32" t="s">
        <v>16</v>
      </c>
      <c r="G2" s="23" t="s">
        <v>78</v>
      </c>
      <c r="H2" s="32" t="s">
        <v>15</v>
      </c>
      <c r="I2" s="32" t="s">
        <v>15</v>
      </c>
      <c r="J2" s="32" t="s">
        <v>16</v>
      </c>
    </row>
    <row r="3" ht="14.25" customHeight="1">
      <c r="B3" s="54" t="s">
        <v>20</v>
      </c>
      <c r="C3" s="44" t="s">
        <v>16</v>
      </c>
      <c r="D3" s="44" t="s">
        <v>21</v>
      </c>
      <c r="E3" s="44" t="s">
        <v>16</v>
      </c>
      <c r="G3" s="5" t="s">
        <v>98</v>
      </c>
      <c r="H3" s="44" t="s">
        <v>15</v>
      </c>
      <c r="I3" s="44" t="s">
        <v>15</v>
      </c>
      <c r="J3" s="44" t="s">
        <v>16</v>
      </c>
    </row>
    <row r="4" ht="14.25" customHeight="1">
      <c r="B4" s="210" t="s">
        <v>23</v>
      </c>
      <c r="C4" s="32" t="s">
        <v>15</v>
      </c>
      <c r="D4" s="32" t="s">
        <v>24</v>
      </c>
      <c r="E4" s="32" t="s">
        <v>24</v>
      </c>
      <c r="G4" s="23" t="s">
        <v>107</v>
      </c>
      <c r="H4" s="32" t="s">
        <v>16</v>
      </c>
      <c r="I4" s="32" t="s">
        <v>16</v>
      </c>
      <c r="J4" s="32" t="s">
        <v>15</v>
      </c>
    </row>
    <row r="5" ht="14.25" customHeight="1">
      <c r="B5" s="5" t="s">
        <v>27</v>
      </c>
      <c r="C5" s="44" t="s">
        <v>15</v>
      </c>
      <c r="D5" s="44" t="s">
        <v>239</v>
      </c>
      <c r="E5" s="44" t="s">
        <v>25</v>
      </c>
      <c r="G5" s="23" t="s">
        <v>121</v>
      </c>
      <c r="H5" s="32" t="s">
        <v>16</v>
      </c>
      <c r="I5" s="32" t="s">
        <v>16</v>
      </c>
      <c r="J5" s="32" t="s">
        <v>16</v>
      </c>
    </row>
    <row r="6" ht="14.25" customHeight="1">
      <c r="B6" s="23" t="s">
        <v>31</v>
      </c>
      <c r="C6" s="32" t="s">
        <v>15</v>
      </c>
      <c r="D6" s="32" t="s">
        <v>15</v>
      </c>
      <c r="E6" s="32" t="s">
        <v>32</v>
      </c>
      <c r="G6" s="23" t="s">
        <v>50</v>
      </c>
      <c r="H6" s="32" t="s">
        <v>16</v>
      </c>
      <c r="I6" s="32" t="s">
        <v>16</v>
      </c>
      <c r="J6" s="32" t="s">
        <v>51</v>
      </c>
    </row>
    <row r="7" ht="14.25" customHeight="1">
      <c r="B7" s="5" t="s">
        <v>35</v>
      </c>
      <c r="C7" s="44" t="s">
        <v>15</v>
      </c>
      <c r="D7" s="44" t="s">
        <v>29</v>
      </c>
      <c r="E7" s="44" t="s">
        <v>15</v>
      </c>
      <c r="G7" s="5" t="s">
        <v>106</v>
      </c>
      <c r="H7" s="44" t="s">
        <v>15</v>
      </c>
      <c r="I7" s="44" t="s">
        <v>15</v>
      </c>
      <c r="J7" s="44" t="s">
        <v>25</v>
      </c>
    </row>
    <row r="8" ht="14.25" customHeight="1">
      <c r="B8" s="23" t="s">
        <v>38</v>
      </c>
      <c r="C8" s="32" t="s">
        <v>15</v>
      </c>
      <c r="D8" s="32" t="s">
        <v>24</v>
      </c>
      <c r="E8" s="32" t="s">
        <v>39</v>
      </c>
      <c r="G8" s="54" t="s">
        <v>129</v>
      </c>
      <c r="H8" s="44" t="s">
        <v>15</v>
      </c>
      <c r="I8" s="44" t="s">
        <v>15</v>
      </c>
      <c r="J8" s="44" t="s">
        <v>29</v>
      </c>
    </row>
    <row r="9" ht="14.25" customHeight="1">
      <c r="B9" s="5" t="s">
        <v>41</v>
      </c>
      <c r="C9" s="44" t="s">
        <v>15</v>
      </c>
      <c r="D9" s="44" t="s">
        <v>16</v>
      </c>
      <c r="E9" s="44" t="s">
        <v>42</v>
      </c>
      <c r="G9" s="23" t="s">
        <v>66</v>
      </c>
      <c r="H9" s="32" t="s">
        <v>15</v>
      </c>
      <c r="I9" s="32" t="s">
        <v>16</v>
      </c>
      <c r="J9" s="32" t="s">
        <v>16</v>
      </c>
    </row>
    <row r="10" ht="14.25" customHeight="1">
      <c r="B10" s="23" t="s">
        <v>43</v>
      </c>
      <c r="C10" s="32" t="s">
        <v>16</v>
      </c>
      <c r="D10" s="32" t="s">
        <v>16</v>
      </c>
      <c r="E10" s="32" t="s">
        <v>42</v>
      </c>
      <c r="G10" s="5" t="s">
        <v>95</v>
      </c>
      <c r="H10" s="44" t="s">
        <v>36</v>
      </c>
      <c r="I10" s="44" t="s">
        <v>15</v>
      </c>
      <c r="J10" s="44" t="s">
        <v>15</v>
      </c>
    </row>
    <row r="11" ht="14.25" customHeight="1">
      <c r="B11" s="54" t="s">
        <v>47</v>
      </c>
      <c r="C11" s="44" t="s">
        <v>15</v>
      </c>
      <c r="D11" s="44" t="s">
        <v>44</v>
      </c>
      <c r="E11" s="44" t="s">
        <v>15</v>
      </c>
      <c r="G11" s="23" t="s">
        <v>43</v>
      </c>
      <c r="H11" s="32" t="s">
        <v>16</v>
      </c>
      <c r="I11" s="32" t="s">
        <v>16</v>
      </c>
      <c r="J11" s="32" t="s">
        <v>42</v>
      </c>
    </row>
    <row r="12" ht="14.25" customHeight="1">
      <c r="B12" s="23" t="s">
        <v>50</v>
      </c>
      <c r="C12" s="32" t="s">
        <v>16</v>
      </c>
      <c r="D12" s="32" t="s">
        <v>16</v>
      </c>
      <c r="E12" s="32" t="s">
        <v>51</v>
      </c>
      <c r="G12" s="54" t="s">
        <v>91</v>
      </c>
      <c r="H12" s="44" t="s">
        <v>15</v>
      </c>
      <c r="I12" s="44" t="s">
        <v>16</v>
      </c>
      <c r="J12" s="44" t="s">
        <v>16</v>
      </c>
    </row>
    <row r="13" ht="14.25" customHeight="1">
      <c r="B13" s="54" t="s">
        <v>54</v>
      </c>
      <c r="C13" s="44" t="s">
        <v>36</v>
      </c>
      <c r="D13" s="44" t="s">
        <v>15</v>
      </c>
      <c r="E13" s="44" t="s">
        <v>15</v>
      </c>
      <c r="G13" s="5" t="s">
        <v>108</v>
      </c>
      <c r="H13" s="44" t="s">
        <v>16</v>
      </c>
      <c r="I13" s="44" t="s">
        <v>15</v>
      </c>
      <c r="J13" s="44" t="s">
        <v>15</v>
      </c>
    </row>
    <row r="14" ht="14.25" customHeight="1">
      <c r="B14" s="23" t="s">
        <v>55</v>
      </c>
      <c r="C14" s="32"/>
      <c r="D14" s="32" t="s">
        <v>16</v>
      </c>
      <c r="E14" s="32" t="s">
        <v>15</v>
      </c>
      <c r="G14" s="23" t="s">
        <v>112</v>
      </c>
      <c r="H14" s="32" t="s">
        <v>15</v>
      </c>
      <c r="I14" s="32" t="s">
        <v>24</v>
      </c>
      <c r="J14" s="32" t="s">
        <v>15</v>
      </c>
    </row>
    <row r="15" ht="14.25" customHeight="1">
      <c r="B15" s="54" t="s">
        <v>59</v>
      </c>
      <c r="C15" s="44" t="s">
        <v>25</v>
      </c>
      <c r="D15" s="44" t="s">
        <v>25</v>
      </c>
      <c r="E15" s="44" t="s">
        <v>25</v>
      </c>
      <c r="G15" s="5" t="s">
        <v>27</v>
      </c>
      <c r="H15" s="44" t="s">
        <v>15</v>
      </c>
      <c r="I15" s="44" t="s">
        <v>240</v>
      </c>
      <c r="J15" s="44" t="s">
        <v>25</v>
      </c>
    </row>
    <row r="16" ht="14.25" customHeight="1">
      <c r="B16" s="23" t="s">
        <v>61</v>
      </c>
      <c r="C16" s="32" t="s">
        <v>25</v>
      </c>
      <c r="D16" s="32" t="s">
        <v>24</v>
      </c>
      <c r="E16" s="32" t="s">
        <v>15</v>
      </c>
      <c r="G16" s="23" t="s">
        <v>90</v>
      </c>
      <c r="H16" s="32" t="s">
        <v>15</v>
      </c>
      <c r="I16" s="32" t="s">
        <v>15</v>
      </c>
      <c r="J16" s="32" t="s">
        <v>36</v>
      </c>
    </row>
    <row r="17" ht="14.25" customHeight="1">
      <c r="B17" s="54" t="s">
        <v>64</v>
      </c>
      <c r="C17" s="60"/>
      <c r="D17" s="60"/>
      <c r="E17" s="60" t="s">
        <v>42</v>
      </c>
      <c r="G17" s="54" t="s">
        <v>88</v>
      </c>
      <c r="H17" s="44" t="s">
        <v>15</v>
      </c>
      <c r="I17" s="44" t="s">
        <v>33</v>
      </c>
      <c r="J17" s="44" t="s">
        <v>15</v>
      </c>
    </row>
    <row r="18" ht="14.25" customHeight="1">
      <c r="B18" s="23" t="s">
        <v>66</v>
      </c>
      <c r="C18" s="32" t="s">
        <v>15</v>
      </c>
      <c r="D18" s="32" t="s">
        <v>16</v>
      </c>
      <c r="E18" s="32" t="s">
        <v>16</v>
      </c>
      <c r="G18" s="23" t="s">
        <v>105</v>
      </c>
      <c r="H18" s="32" t="s">
        <v>15</v>
      </c>
      <c r="I18" s="32" t="s">
        <v>15</v>
      </c>
      <c r="J18" s="32" t="s">
        <v>33</v>
      </c>
    </row>
    <row r="19" ht="14.25" customHeight="1">
      <c r="B19" s="54" t="s">
        <v>69</v>
      </c>
      <c r="C19" s="60"/>
      <c r="D19" s="60"/>
      <c r="E19" s="60"/>
      <c r="G19" s="54" t="s">
        <v>120</v>
      </c>
      <c r="H19" s="44" t="s">
        <v>15</v>
      </c>
      <c r="I19" s="44" t="s">
        <v>29</v>
      </c>
      <c r="J19" s="44" t="s">
        <v>29</v>
      </c>
    </row>
    <row r="20" ht="14.25" customHeight="1">
      <c r="B20" s="23" t="s">
        <v>72</v>
      </c>
      <c r="C20" s="32" t="s">
        <v>48</v>
      </c>
      <c r="D20" s="32" t="s">
        <v>15</v>
      </c>
      <c r="E20" s="32" t="s">
        <v>44</v>
      </c>
      <c r="G20" s="210" t="s">
        <v>23</v>
      </c>
      <c r="H20" s="32" t="s">
        <v>15</v>
      </c>
      <c r="I20" s="32" t="s">
        <v>24</v>
      </c>
      <c r="J20" s="32" t="s">
        <v>24</v>
      </c>
    </row>
    <row r="21" ht="14.25" customHeight="1">
      <c r="B21" s="54" t="s">
        <v>73</v>
      </c>
      <c r="C21" s="44" t="s">
        <v>15</v>
      </c>
      <c r="D21" s="44" t="s">
        <v>15</v>
      </c>
      <c r="E21" s="44" t="s">
        <v>16</v>
      </c>
      <c r="G21" s="54" t="s">
        <v>59</v>
      </c>
      <c r="H21" s="44" t="s">
        <v>25</v>
      </c>
      <c r="I21" s="44" t="s">
        <v>25</v>
      </c>
      <c r="J21" s="44" t="s">
        <v>25</v>
      </c>
    </row>
    <row r="22" ht="14.25" customHeight="1">
      <c r="B22" s="23" t="s">
        <v>78</v>
      </c>
      <c r="C22" s="32" t="s">
        <v>15</v>
      </c>
      <c r="D22" s="32" t="s">
        <v>15</v>
      </c>
      <c r="E22" s="32" t="s">
        <v>16</v>
      </c>
      <c r="G22" s="54" t="s">
        <v>111</v>
      </c>
      <c r="H22" s="44" t="s">
        <v>15</v>
      </c>
      <c r="I22" s="44" t="s">
        <v>15</v>
      </c>
      <c r="J22" s="44" t="s">
        <v>25</v>
      </c>
    </row>
    <row r="23" ht="14.25" customHeight="1">
      <c r="B23" s="54" t="s">
        <v>81</v>
      </c>
      <c r="C23" s="44" t="s">
        <v>16</v>
      </c>
      <c r="D23" s="44" t="s">
        <v>15</v>
      </c>
      <c r="E23" s="44" t="s">
        <v>15</v>
      </c>
      <c r="G23" s="23" t="s">
        <v>117</v>
      </c>
      <c r="H23" s="32" t="s">
        <v>16</v>
      </c>
      <c r="I23" s="32" t="s">
        <v>25</v>
      </c>
      <c r="J23" s="32" t="s">
        <v>16</v>
      </c>
    </row>
    <row r="24" ht="14.25" customHeight="1">
      <c r="B24" s="63" t="s">
        <v>85</v>
      </c>
      <c r="C24" s="32" t="s">
        <v>15</v>
      </c>
      <c r="D24" s="32" t="s">
        <v>25</v>
      </c>
      <c r="E24" s="32" t="s">
        <v>15</v>
      </c>
      <c r="G24" s="54" t="s">
        <v>131</v>
      </c>
      <c r="H24" s="44" t="s">
        <v>15</v>
      </c>
      <c r="I24" s="44" t="s">
        <v>15</v>
      </c>
      <c r="J24" s="44" t="s">
        <v>25</v>
      </c>
    </row>
    <row r="25" ht="14.25" customHeight="1">
      <c r="B25" s="54" t="s">
        <v>88</v>
      </c>
      <c r="C25" s="44" t="s">
        <v>15</v>
      </c>
      <c r="D25" s="44" t="s">
        <v>33</v>
      </c>
      <c r="E25" s="44" t="s">
        <v>15</v>
      </c>
      <c r="G25" s="54" t="s">
        <v>69</v>
      </c>
      <c r="H25" s="60"/>
      <c r="I25" s="60"/>
      <c r="J25" s="60"/>
    </row>
    <row r="26" ht="14.25" customHeight="1">
      <c r="B26" s="23" t="s">
        <v>90</v>
      </c>
      <c r="C26" s="32" t="s">
        <v>15</v>
      </c>
      <c r="D26" s="32" t="s">
        <v>15</v>
      </c>
      <c r="E26" s="32" t="s">
        <v>36</v>
      </c>
      <c r="G26" s="23" t="s">
        <v>130</v>
      </c>
      <c r="H26" s="77" t="s">
        <v>15</v>
      </c>
      <c r="I26" s="32" t="s">
        <v>15</v>
      </c>
      <c r="J26" s="32" t="s">
        <v>16</v>
      </c>
    </row>
    <row r="27" ht="14.25" customHeight="1">
      <c r="B27" s="54" t="s">
        <v>91</v>
      </c>
      <c r="C27" s="44" t="s">
        <v>15</v>
      </c>
      <c r="D27" s="44" t="s">
        <v>16</v>
      </c>
      <c r="E27" s="44" t="s">
        <v>16</v>
      </c>
      <c r="G27" s="23" t="s">
        <v>14</v>
      </c>
      <c r="H27" s="31" t="s">
        <v>15</v>
      </c>
      <c r="I27" s="32" t="s">
        <v>15</v>
      </c>
      <c r="J27" s="32" t="s">
        <v>16</v>
      </c>
    </row>
    <row r="28" ht="14.25" customHeight="1">
      <c r="B28" s="23" t="s">
        <v>93</v>
      </c>
      <c r="C28" s="60"/>
      <c r="D28" s="60"/>
      <c r="E28" s="60" t="s">
        <v>52</v>
      </c>
      <c r="G28" s="23" t="s">
        <v>55</v>
      </c>
      <c r="H28" s="32" t="s">
        <v>15</v>
      </c>
      <c r="I28" s="32" t="s">
        <v>16</v>
      </c>
      <c r="J28" s="32" t="s">
        <v>15</v>
      </c>
    </row>
    <row r="29" ht="14.25" customHeight="1">
      <c r="B29" s="5" t="s">
        <v>95</v>
      </c>
      <c r="C29" s="44" t="s">
        <v>36</v>
      </c>
      <c r="D29" s="44" t="s">
        <v>15</v>
      </c>
      <c r="E29" s="44" t="s">
        <v>15</v>
      </c>
      <c r="G29" s="23" t="s">
        <v>61</v>
      </c>
      <c r="H29" s="32" t="s">
        <v>25</v>
      </c>
      <c r="I29" s="32" t="s">
        <v>24</v>
      </c>
      <c r="J29" s="32" t="s">
        <v>15</v>
      </c>
    </row>
    <row r="30" ht="14.25" customHeight="1">
      <c r="B30" s="23" t="s">
        <v>97</v>
      </c>
      <c r="C30" s="32" t="s">
        <v>15</v>
      </c>
      <c r="D30" s="32" t="s">
        <v>21</v>
      </c>
      <c r="E30" s="32" t="s">
        <v>15</v>
      </c>
      <c r="G30" s="23" t="s">
        <v>123</v>
      </c>
      <c r="H30" s="32" t="s">
        <v>15</v>
      </c>
      <c r="I30" s="32" t="s">
        <v>15</v>
      </c>
      <c r="J30" s="32" t="s">
        <v>16</v>
      </c>
    </row>
    <row r="31" ht="14.25" customHeight="1">
      <c r="B31" s="5" t="s">
        <v>98</v>
      </c>
      <c r="C31" s="44" t="s">
        <v>15</v>
      </c>
      <c r="D31" s="44" t="s">
        <v>15</v>
      </c>
      <c r="E31" s="44" t="s">
        <v>16</v>
      </c>
      <c r="G31" s="54" t="s">
        <v>118</v>
      </c>
      <c r="H31" s="44" t="s">
        <v>15</v>
      </c>
      <c r="I31" s="44" t="s">
        <v>15</v>
      </c>
      <c r="J31" s="44" t="s">
        <v>15</v>
      </c>
    </row>
    <row r="32" ht="14.25" customHeight="1">
      <c r="B32" s="23" t="s">
        <v>99</v>
      </c>
      <c r="C32" s="32" t="s">
        <v>48</v>
      </c>
      <c r="D32" s="32" t="s">
        <v>15</v>
      </c>
      <c r="E32" s="32"/>
      <c r="G32" s="23" t="s">
        <v>133</v>
      </c>
      <c r="H32" s="32" t="s">
        <v>15</v>
      </c>
      <c r="I32" s="32" t="s">
        <v>15</v>
      </c>
      <c r="J32" s="32" t="s">
        <v>15</v>
      </c>
    </row>
    <row r="33" ht="14.25" customHeight="1">
      <c r="B33" s="5" t="s">
        <v>100</v>
      </c>
      <c r="C33" s="44" t="s">
        <v>15</v>
      </c>
      <c r="D33" s="44" t="s">
        <v>15</v>
      </c>
      <c r="E33" s="44" t="s">
        <v>21</v>
      </c>
      <c r="G33" s="23" t="s">
        <v>38</v>
      </c>
      <c r="H33" s="32" t="s">
        <v>15</v>
      </c>
      <c r="I33" s="32" t="s">
        <v>24</v>
      </c>
      <c r="J33" s="32" t="s">
        <v>39</v>
      </c>
    </row>
    <row r="34" ht="14.25" customHeight="1">
      <c r="B34" s="23" t="s">
        <v>101</v>
      </c>
      <c r="C34" s="32" t="s">
        <v>15</v>
      </c>
      <c r="D34" s="32" t="s">
        <v>16</v>
      </c>
      <c r="E34" s="32" t="s">
        <v>16</v>
      </c>
      <c r="G34" s="54" t="s">
        <v>73</v>
      </c>
      <c r="H34" s="44" t="s">
        <v>15</v>
      </c>
      <c r="I34" s="44" t="s">
        <v>15</v>
      </c>
      <c r="J34" s="44" t="s">
        <v>16</v>
      </c>
    </row>
    <row r="35" ht="14.25" customHeight="1">
      <c r="B35" s="5" t="s">
        <v>102</v>
      </c>
      <c r="C35" s="44" t="s">
        <v>42</v>
      </c>
      <c r="D35" s="44" t="s">
        <v>15</v>
      </c>
      <c r="E35" s="44" t="s">
        <v>15</v>
      </c>
      <c r="G35" s="23" t="s">
        <v>93</v>
      </c>
      <c r="H35" s="60"/>
      <c r="I35" s="60"/>
      <c r="J35" s="60" t="s">
        <v>52</v>
      </c>
    </row>
    <row r="36" ht="14.25" customHeight="1">
      <c r="B36" s="23" t="s">
        <v>103</v>
      </c>
      <c r="C36" s="60" t="s">
        <v>15</v>
      </c>
      <c r="D36" s="60" t="s">
        <v>52</v>
      </c>
      <c r="E36" s="60" t="s">
        <v>15</v>
      </c>
      <c r="G36" s="5" t="s">
        <v>35</v>
      </c>
      <c r="H36" s="44" t="s">
        <v>15</v>
      </c>
      <c r="I36" s="44" t="s">
        <v>29</v>
      </c>
      <c r="J36" s="44" t="s">
        <v>15</v>
      </c>
    </row>
    <row r="37" ht="14.25" customHeight="1">
      <c r="B37" s="5" t="s">
        <v>104</v>
      </c>
      <c r="C37" s="44" t="s">
        <v>21</v>
      </c>
      <c r="D37" s="44" t="s">
        <v>15</v>
      </c>
      <c r="E37" s="44" t="s">
        <v>15</v>
      </c>
      <c r="G37" s="54" t="s">
        <v>47</v>
      </c>
      <c r="H37" s="44" t="s">
        <v>15</v>
      </c>
      <c r="I37" s="44" t="s">
        <v>44</v>
      </c>
      <c r="J37" s="44" t="s">
        <v>15</v>
      </c>
    </row>
    <row r="38" ht="14.25" customHeight="1">
      <c r="B38" s="23" t="s">
        <v>105</v>
      </c>
      <c r="C38" s="32" t="s">
        <v>15</v>
      </c>
      <c r="D38" s="32" t="s">
        <v>15</v>
      </c>
      <c r="E38" s="32" t="s">
        <v>33</v>
      </c>
      <c r="G38" s="63" t="s">
        <v>85</v>
      </c>
      <c r="H38" s="32" t="s">
        <v>15</v>
      </c>
      <c r="I38" s="32" t="s">
        <v>25</v>
      </c>
      <c r="J38" s="32" t="s">
        <v>15</v>
      </c>
    </row>
    <row r="39" ht="14.25" customHeight="1">
      <c r="B39" s="5" t="s">
        <v>106</v>
      </c>
      <c r="C39" s="44" t="s">
        <v>15</v>
      </c>
      <c r="D39" s="44" t="s">
        <v>15</v>
      </c>
      <c r="E39" s="44" t="s">
        <v>25</v>
      </c>
      <c r="G39" s="5" t="s">
        <v>104</v>
      </c>
      <c r="H39" s="44" t="s">
        <v>21</v>
      </c>
      <c r="I39" s="44" t="s">
        <v>15</v>
      </c>
      <c r="J39" s="44" t="s">
        <v>15</v>
      </c>
    </row>
    <row r="40" ht="14.25" customHeight="1">
      <c r="B40" s="23" t="s">
        <v>107</v>
      </c>
      <c r="C40" s="32" t="s">
        <v>16</v>
      </c>
      <c r="D40" s="32" t="s">
        <v>16</v>
      </c>
      <c r="E40" s="32" t="s">
        <v>15</v>
      </c>
      <c r="G40" s="54" t="s">
        <v>64</v>
      </c>
      <c r="H40" s="60"/>
      <c r="I40" s="60"/>
      <c r="J40" s="60" t="s">
        <v>42</v>
      </c>
    </row>
    <row r="41" ht="14.25" customHeight="1">
      <c r="B41" s="5" t="s">
        <v>108</v>
      </c>
      <c r="C41" s="44" t="s">
        <v>16</v>
      </c>
      <c r="D41" s="44" t="s">
        <v>15</v>
      </c>
      <c r="E41" s="44" t="s">
        <v>15</v>
      </c>
      <c r="G41" s="54" t="s">
        <v>20</v>
      </c>
      <c r="H41" s="44" t="s">
        <v>16</v>
      </c>
      <c r="I41" s="44" t="s">
        <v>21</v>
      </c>
      <c r="J41" s="44" t="s">
        <v>16</v>
      </c>
    </row>
    <row r="42" ht="14.25" customHeight="1">
      <c r="B42" s="23" t="s">
        <v>109</v>
      </c>
      <c r="C42" s="60"/>
      <c r="D42" s="60" t="s">
        <v>110</v>
      </c>
      <c r="E42" s="60"/>
      <c r="G42" s="54" t="s">
        <v>122</v>
      </c>
      <c r="H42" s="44" t="s">
        <v>15</v>
      </c>
      <c r="I42" s="44" t="s">
        <v>15</v>
      </c>
      <c r="J42" s="44" t="s">
        <v>15</v>
      </c>
    </row>
    <row r="43" ht="14.25" customHeight="1">
      <c r="B43" s="54" t="s">
        <v>111</v>
      </c>
      <c r="C43" s="44" t="s">
        <v>15</v>
      </c>
      <c r="D43" s="44" t="s">
        <v>15</v>
      </c>
      <c r="E43" s="44" t="s">
        <v>25</v>
      </c>
      <c r="G43" s="5" t="s">
        <v>41</v>
      </c>
      <c r="H43" s="44" t="s">
        <v>15</v>
      </c>
      <c r="I43" s="44" t="s">
        <v>16</v>
      </c>
      <c r="J43" s="44" t="s">
        <v>42</v>
      </c>
    </row>
    <row r="44" ht="14.25" customHeight="1">
      <c r="B44" s="23" t="s">
        <v>112</v>
      </c>
      <c r="C44" s="32" t="s">
        <v>15</v>
      </c>
      <c r="D44" s="32" t="s">
        <v>24</v>
      </c>
      <c r="E44" s="32" t="s">
        <v>15</v>
      </c>
      <c r="G44" s="54" t="s">
        <v>81</v>
      </c>
      <c r="H44" s="44" t="s">
        <v>16</v>
      </c>
      <c r="I44" s="44" t="s">
        <v>15</v>
      </c>
      <c r="J44" s="44" t="s">
        <v>15</v>
      </c>
    </row>
    <row r="45" ht="14.25" customHeight="1">
      <c r="B45" s="54" t="s">
        <v>113</v>
      </c>
      <c r="C45" s="44" t="s">
        <v>15</v>
      </c>
      <c r="D45" s="44" t="s">
        <v>15</v>
      </c>
      <c r="E45" s="44" t="s">
        <v>36</v>
      </c>
      <c r="G45" s="23" t="s">
        <v>109</v>
      </c>
      <c r="H45" s="60"/>
      <c r="I45" s="60" t="s">
        <v>110</v>
      </c>
      <c r="J45" s="60"/>
    </row>
    <row r="46" ht="14.25" customHeight="1">
      <c r="B46" s="23" t="s">
        <v>114</v>
      </c>
      <c r="C46" s="60"/>
      <c r="D46" s="60" t="s">
        <v>115</v>
      </c>
      <c r="E46" s="60"/>
      <c r="G46" s="23" t="s">
        <v>114</v>
      </c>
      <c r="H46" s="60"/>
      <c r="I46" s="60" t="s">
        <v>115</v>
      </c>
      <c r="J46" s="60"/>
    </row>
    <row r="47" ht="14.25" customHeight="1">
      <c r="B47" s="54" t="s">
        <v>116</v>
      </c>
      <c r="C47" s="44" t="s">
        <v>16</v>
      </c>
      <c r="D47" s="44" t="s">
        <v>16</v>
      </c>
      <c r="E47" s="44" t="s">
        <v>15</v>
      </c>
      <c r="G47" s="23" t="s">
        <v>103</v>
      </c>
      <c r="H47" s="60" t="s">
        <v>15</v>
      </c>
      <c r="I47" s="60" t="s">
        <v>52</v>
      </c>
      <c r="J47" s="60" t="s">
        <v>15</v>
      </c>
    </row>
    <row r="48" ht="14.25" customHeight="1">
      <c r="B48" s="23" t="s">
        <v>117</v>
      </c>
      <c r="C48" s="32" t="s">
        <v>16</v>
      </c>
      <c r="D48" s="32" t="s">
        <v>25</v>
      </c>
      <c r="E48" s="32" t="s">
        <v>16</v>
      </c>
      <c r="G48" s="54" t="s">
        <v>116</v>
      </c>
      <c r="H48" s="44" t="s">
        <v>16</v>
      </c>
      <c r="I48" s="44" t="s">
        <v>16</v>
      </c>
      <c r="J48" s="44" t="s">
        <v>15</v>
      </c>
    </row>
    <row r="49" ht="14.25" customHeight="1">
      <c r="B49" s="54" t="s">
        <v>118</v>
      </c>
      <c r="C49" s="44" t="s">
        <v>15</v>
      </c>
      <c r="D49" s="44" t="s">
        <v>15</v>
      </c>
      <c r="E49" s="44" t="s">
        <v>15</v>
      </c>
      <c r="G49" s="23" t="s">
        <v>31</v>
      </c>
      <c r="H49" s="32" t="s">
        <v>15</v>
      </c>
      <c r="I49" s="32" t="s">
        <v>15</v>
      </c>
      <c r="J49" s="32" t="s">
        <v>32</v>
      </c>
    </row>
    <row r="50" ht="14.25" customHeight="1">
      <c r="B50" s="23" t="s">
        <v>119</v>
      </c>
      <c r="C50" s="32" t="s">
        <v>36</v>
      </c>
      <c r="D50" s="32" t="s">
        <v>15</v>
      </c>
      <c r="E50" s="32" t="s">
        <v>15</v>
      </c>
      <c r="G50" s="54" t="s">
        <v>54</v>
      </c>
      <c r="H50" s="44" t="s">
        <v>36</v>
      </c>
      <c r="I50" s="44" t="s">
        <v>15</v>
      </c>
      <c r="J50" s="44" t="s">
        <v>15</v>
      </c>
    </row>
    <row r="51" ht="14.25" customHeight="1">
      <c r="B51" s="54" t="s">
        <v>120</v>
      </c>
      <c r="C51" s="44" t="s">
        <v>15</v>
      </c>
      <c r="D51" s="44" t="s">
        <v>29</v>
      </c>
      <c r="E51" s="44" t="s">
        <v>29</v>
      </c>
      <c r="G51" s="23" t="s">
        <v>99</v>
      </c>
      <c r="H51" s="32" t="s">
        <v>48</v>
      </c>
      <c r="I51" s="32" t="s">
        <v>15</v>
      </c>
      <c r="J51" s="32"/>
    </row>
    <row r="52" ht="14.25" customHeight="1">
      <c r="B52" s="23" t="s">
        <v>121</v>
      </c>
      <c r="C52" s="32" t="s">
        <v>16</v>
      </c>
      <c r="D52" s="32" t="s">
        <v>16</v>
      </c>
      <c r="E52" s="32" t="s">
        <v>16</v>
      </c>
      <c r="G52" s="23" t="s">
        <v>72</v>
      </c>
      <c r="H52" s="32" t="s">
        <v>48</v>
      </c>
      <c r="I52" s="32" t="s">
        <v>15</v>
      </c>
      <c r="J52" s="32" t="s">
        <v>44</v>
      </c>
    </row>
    <row r="53" ht="14.25" customHeight="1">
      <c r="B53" s="54" t="s">
        <v>122</v>
      </c>
      <c r="C53" s="44" t="s">
        <v>15</v>
      </c>
      <c r="D53" s="44" t="s">
        <v>15</v>
      </c>
      <c r="E53" s="44" t="s">
        <v>15</v>
      </c>
      <c r="G53" s="5" t="s">
        <v>102</v>
      </c>
      <c r="H53" s="44" t="s">
        <v>42</v>
      </c>
      <c r="I53" s="44" t="s">
        <v>15</v>
      </c>
      <c r="J53" s="44" t="s">
        <v>15</v>
      </c>
    </row>
    <row r="54" ht="14.25" customHeight="1">
      <c r="B54" s="23" t="s">
        <v>123</v>
      </c>
      <c r="C54" s="32" t="s">
        <v>15</v>
      </c>
      <c r="D54" s="32" t="s">
        <v>15</v>
      </c>
      <c r="E54" s="32" t="s">
        <v>16</v>
      </c>
      <c r="G54" s="54" t="s">
        <v>113</v>
      </c>
      <c r="H54" s="44" t="s">
        <v>15</v>
      </c>
      <c r="I54" s="44" t="s">
        <v>15</v>
      </c>
      <c r="J54" s="44" t="s">
        <v>36</v>
      </c>
    </row>
    <row r="55" ht="14.25" customHeight="1">
      <c r="B55" s="54" t="s">
        <v>124</v>
      </c>
      <c r="C55" s="44" t="s">
        <v>15</v>
      </c>
      <c r="D55" s="44" t="s">
        <v>15</v>
      </c>
      <c r="E55" s="44" t="s">
        <v>25</v>
      </c>
      <c r="G55" s="54" t="s">
        <v>124</v>
      </c>
      <c r="H55" s="44" t="s">
        <v>15</v>
      </c>
      <c r="I55" s="44" t="s">
        <v>15</v>
      </c>
      <c r="J55" s="44" t="s">
        <v>25</v>
      </c>
    </row>
    <row r="56" ht="14.25" customHeight="1">
      <c r="B56" s="54" t="s">
        <v>125</v>
      </c>
      <c r="C56" s="44" t="s">
        <v>15</v>
      </c>
      <c r="D56" s="44" t="s">
        <v>15</v>
      </c>
      <c r="E56" s="44" t="s">
        <v>16</v>
      </c>
      <c r="G56" s="54" t="s">
        <v>127</v>
      </c>
      <c r="H56" s="44" t="s">
        <v>36</v>
      </c>
      <c r="I56" s="44" t="s">
        <v>15</v>
      </c>
      <c r="J56" s="44" t="s">
        <v>15</v>
      </c>
    </row>
    <row r="57" ht="14.25" customHeight="1">
      <c r="B57" s="23" t="s">
        <v>126</v>
      </c>
      <c r="C57" s="32" t="s">
        <v>21</v>
      </c>
      <c r="D57" s="32" t="s">
        <v>15</v>
      </c>
      <c r="E57" s="32" t="s">
        <v>15</v>
      </c>
      <c r="G57" s="5" t="s">
        <v>100</v>
      </c>
      <c r="H57" s="44" t="s">
        <v>15</v>
      </c>
      <c r="I57" s="44" t="s">
        <v>15</v>
      </c>
      <c r="J57" s="44" t="s">
        <v>21</v>
      </c>
    </row>
    <row r="58" ht="14.25" customHeight="1">
      <c r="B58" s="54" t="s">
        <v>127</v>
      </c>
      <c r="C58" s="44" t="s">
        <v>36</v>
      </c>
      <c r="D58" s="44" t="s">
        <v>15</v>
      </c>
      <c r="E58" s="44" t="s">
        <v>15</v>
      </c>
      <c r="G58" s="23" t="s">
        <v>126</v>
      </c>
      <c r="H58" s="32" t="s">
        <v>21</v>
      </c>
      <c r="I58" s="32" t="s">
        <v>15</v>
      </c>
      <c r="J58" s="32" t="s">
        <v>15</v>
      </c>
    </row>
    <row r="59" ht="14.25" customHeight="1">
      <c r="B59" s="23" t="s">
        <v>128</v>
      </c>
      <c r="C59" s="32" t="s">
        <v>16</v>
      </c>
      <c r="D59" s="32" t="s">
        <v>15</v>
      </c>
      <c r="E59" s="32" t="s">
        <v>15</v>
      </c>
      <c r="G59" s="23" t="s">
        <v>128</v>
      </c>
      <c r="H59" s="32" t="s">
        <v>16</v>
      </c>
      <c r="I59" s="32" t="s">
        <v>15</v>
      </c>
      <c r="J59" s="32" t="s">
        <v>15</v>
      </c>
    </row>
    <row r="60" ht="14.25" customHeight="1">
      <c r="B60" s="54" t="s">
        <v>129</v>
      </c>
      <c r="C60" s="44" t="s">
        <v>15</v>
      </c>
      <c r="D60" s="44" t="s">
        <v>15</v>
      </c>
      <c r="E60" s="44" t="s">
        <v>29</v>
      </c>
      <c r="G60" s="54" t="s">
        <v>125</v>
      </c>
      <c r="H60" s="44" t="s">
        <v>15</v>
      </c>
      <c r="I60" s="44" t="s">
        <v>15</v>
      </c>
      <c r="J60" s="44" t="s">
        <v>16</v>
      </c>
    </row>
    <row r="61" ht="14.25" customHeight="1">
      <c r="B61" s="23" t="s">
        <v>130</v>
      </c>
      <c r="C61" s="77" t="s">
        <v>15</v>
      </c>
      <c r="D61" s="32" t="s">
        <v>15</v>
      </c>
      <c r="E61" s="32" t="s">
        <v>16</v>
      </c>
      <c r="G61" s="23" t="s">
        <v>101</v>
      </c>
      <c r="H61" s="32" t="s">
        <v>15</v>
      </c>
      <c r="I61" s="32" t="s">
        <v>16</v>
      </c>
      <c r="J61" s="32" t="s">
        <v>16</v>
      </c>
    </row>
    <row r="62" ht="14.25" customHeight="1">
      <c r="B62" s="54" t="s">
        <v>131</v>
      </c>
      <c r="C62" s="44" t="s">
        <v>15</v>
      </c>
      <c r="D62" s="44" t="s">
        <v>15</v>
      </c>
      <c r="E62" s="44" t="s">
        <v>25</v>
      </c>
      <c r="G62" s="23" t="s">
        <v>119</v>
      </c>
      <c r="H62" s="32" t="s">
        <v>36</v>
      </c>
      <c r="I62" s="32" t="s">
        <v>15</v>
      </c>
      <c r="J62" s="32" t="s">
        <v>15</v>
      </c>
    </row>
    <row r="63" ht="14.25" customHeight="1">
      <c r="B63" s="23" t="s">
        <v>132</v>
      </c>
      <c r="C63" s="44" t="s">
        <v>15</v>
      </c>
      <c r="D63" s="44" t="s">
        <v>15</v>
      </c>
      <c r="E63" s="44" t="s">
        <v>15</v>
      </c>
      <c r="G63" s="23" t="s">
        <v>97</v>
      </c>
      <c r="H63" s="32" t="s">
        <v>15</v>
      </c>
      <c r="I63" s="32" t="s">
        <v>21</v>
      </c>
      <c r="J63" s="32" t="s">
        <v>15</v>
      </c>
    </row>
    <row r="64" ht="14.25" customHeight="1">
      <c r="B64" s="23" t="s">
        <v>133</v>
      </c>
      <c r="C64" s="32" t="s">
        <v>15</v>
      </c>
      <c r="D64" s="32" t="s">
        <v>15</v>
      </c>
      <c r="E64" s="32" t="s">
        <v>15</v>
      </c>
      <c r="G64" s="23" t="s">
        <v>132</v>
      </c>
      <c r="H64" s="44" t="s">
        <v>15</v>
      </c>
      <c r="I64" s="44" t="s">
        <v>15</v>
      </c>
      <c r="J64" s="44" t="s">
        <v>15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2023-09-06T14:33:29Z</dcterms:created>
  <dc:creator>Orilene Almeida</dc:creator>
</cp:coreProperties>
</file>