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740" windowHeight="11235" activeTab="2"/>
  </bookViews>
  <sheets>
    <sheet name="인덱스" sheetId="2" r:id="rId1"/>
    <sheet name="raw_구당토" sheetId="4" state="hidden" r:id="rId2"/>
    <sheet name="raw" sheetId="5" r:id="rId3"/>
  </sheets>
  <definedNames>
    <definedName name="_xlnm._FilterDatabase" localSheetId="2" hidden="1">raw!$A$1:$AG$131</definedName>
    <definedName name="_xlnm._FilterDatabase" localSheetId="1" hidden="1">raw_구당토!$B$8:$AE$52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26" i="5" l="1"/>
  <c r="AC126" i="5"/>
  <c r="AB127" i="5"/>
  <c r="AC127" i="5"/>
  <c r="AB128" i="5"/>
  <c r="AC128" i="5"/>
  <c r="AB129" i="5"/>
  <c r="AC129" i="5"/>
  <c r="AB130" i="5"/>
  <c r="AC130" i="5"/>
  <c r="AB131" i="5"/>
  <c r="AC131" i="5"/>
  <c r="J55" i="5"/>
  <c r="AD55" i="5" s="1"/>
  <c r="AA55" i="5" s="1"/>
  <c r="I55" i="5"/>
  <c r="AC55" i="5" s="1"/>
  <c r="Z55" i="5" s="1"/>
  <c r="G55" i="5"/>
  <c r="AB55" i="5" s="1"/>
  <c r="Y55" i="5" s="1"/>
  <c r="J54" i="5"/>
  <c r="AD54" i="5" s="1"/>
  <c r="AA54" i="5" s="1"/>
  <c r="I54" i="5"/>
  <c r="AC54" i="5" s="1"/>
  <c r="Z54" i="5" s="1"/>
  <c r="G54" i="5"/>
  <c r="AB54" i="5" s="1"/>
  <c r="Y54" i="5" s="1"/>
  <c r="J53" i="5"/>
  <c r="AD53" i="5" s="1"/>
  <c r="AA53" i="5" s="1"/>
  <c r="I53" i="5"/>
  <c r="AC53" i="5" s="1"/>
  <c r="Z53" i="5" s="1"/>
  <c r="G53" i="5"/>
  <c r="AB53" i="5" s="1"/>
  <c r="Y53" i="5" s="1"/>
  <c r="J52" i="5"/>
  <c r="AD52" i="5" s="1"/>
  <c r="AA52" i="5" s="1"/>
  <c r="I52" i="5"/>
  <c r="AC52" i="5" s="1"/>
  <c r="Z52" i="5" s="1"/>
  <c r="G52" i="5"/>
  <c r="AB52" i="5" s="1"/>
  <c r="Y52" i="5" s="1"/>
  <c r="J51" i="5"/>
  <c r="AD51" i="5" s="1"/>
  <c r="AA51" i="5" s="1"/>
  <c r="I51" i="5"/>
  <c r="AC51" i="5" s="1"/>
  <c r="Z51" i="5" s="1"/>
  <c r="G51" i="5"/>
  <c r="AB51" i="5" s="1"/>
  <c r="Y51" i="5" s="1"/>
  <c r="J50" i="5"/>
  <c r="AD50" i="5" s="1"/>
  <c r="AA50" i="5" s="1"/>
  <c r="I50" i="5"/>
  <c r="AC50" i="5" s="1"/>
  <c r="Z50" i="5" s="1"/>
  <c r="G50" i="5"/>
  <c r="AB50" i="5" s="1"/>
  <c r="Y50" i="5" s="1"/>
  <c r="J49" i="5"/>
  <c r="AD49" i="5" s="1"/>
  <c r="AA49" i="5" s="1"/>
  <c r="I49" i="5"/>
  <c r="AC49" i="5" s="1"/>
  <c r="Z49" i="5" s="1"/>
  <c r="G49" i="5"/>
  <c r="AB49" i="5" s="1"/>
  <c r="Y49" i="5" s="1"/>
  <c r="J48" i="5"/>
  <c r="AD48" i="5" s="1"/>
  <c r="AA48" i="5" s="1"/>
  <c r="I48" i="5"/>
  <c r="AC48" i="5" s="1"/>
  <c r="Z48" i="5" s="1"/>
  <c r="G48" i="5"/>
  <c r="AB48" i="5" s="1"/>
  <c r="Y48" i="5" s="1"/>
  <c r="J47" i="5"/>
  <c r="AD47" i="5" s="1"/>
  <c r="AA47" i="5" s="1"/>
  <c r="I47" i="5"/>
  <c r="AC47" i="5" s="1"/>
  <c r="Z47" i="5" s="1"/>
  <c r="G47" i="5"/>
  <c r="AB47" i="5" s="1"/>
  <c r="Y47" i="5" s="1"/>
  <c r="J46" i="5"/>
  <c r="AD46" i="5" s="1"/>
  <c r="AA46" i="5" s="1"/>
  <c r="I46" i="5"/>
  <c r="AC46" i="5" s="1"/>
  <c r="Z46" i="5" s="1"/>
  <c r="G46" i="5"/>
  <c r="AB46" i="5" s="1"/>
  <c r="Y46" i="5" s="1"/>
  <c r="J45" i="5"/>
  <c r="AD45" i="5" s="1"/>
  <c r="AA45" i="5" s="1"/>
  <c r="I45" i="5"/>
  <c r="AC45" i="5" s="1"/>
  <c r="Z45" i="5" s="1"/>
  <c r="G45" i="5"/>
  <c r="AB45" i="5" s="1"/>
  <c r="Y45" i="5" s="1"/>
  <c r="J44" i="5"/>
  <c r="AD44" i="5" s="1"/>
  <c r="AA44" i="5" s="1"/>
  <c r="I44" i="5"/>
  <c r="AC44" i="5" s="1"/>
  <c r="Z44" i="5" s="1"/>
  <c r="G44" i="5"/>
  <c r="AB44" i="5" s="1"/>
  <c r="Y44" i="5" s="1"/>
  <c r="J43" i="5"/>
  <c r="AD43" i="5" s="1"/>
  <c r="AA43" i="5" s="1"/>
  <c r="I43" i="5"/>
  <c r="AC43" i="5" s="1"/>
  <c r="Z43" i="5" s="1"/>
  <c r="G43" i="5"/>
  <c r="AB43" i="5" s="1"/>
  <c r="Y43" i="5" s="1"/>
  <c r="J42" i="5"/>
  <c r="AD42" i="5" s="1"/>
  <c r="AA42" i="5" s="1"/>
  <c r="I42" i="5"/>
  <c r="AC42" i="5" s="1"/>
  <c r="Z42" i="5" s="1"/>
  <c r="G42" i="5"/>
  <c r="AB42" i="5" s="1"/>
  <c r="Y42" i="5" s="1"/>
  <c r="J41" i="5"/>
  <c r="AD41" i="5" s="1"/>
  <c r="AA41" i="5" s="1"/>
  <c r="I41" i="5"/>
  <c r="AC41" i="5" s="1"/>
  <c r="Z41" i="5" s="1"/>
  <c r="G41" i="5"/>
  <c r="AB41" i="5" s="1"/>
  <c r="Y41" i="5" s="1"/>
  <c r="J40" i="5"/>
  <c r="AD40" i="5" s="1"/>
  <c r="AA40" i="5" s="1"/>
  <c r="I40" i="5"/>
  <c r="AC40" i="5" s="1"/>
  <c r="Z40" i="5" s="1"/>
  <c r="G40" i="5"/>
  <c r="AB40" i="5" s="1"/>
  <c r="Y40" i="5" s="1"/>
  <c r="J39" i="5"/>
  <c r="AD39" i="5" s="1"/>
  <c r="AA39" i="5" s="1"/>
  <c r="I39" i="5"/>
  <c r="AC39" i="5" s="1"/>
  <c r="Z39" i="5" s="1"/>
  <c r="G39" i="5"/>
  <c r="AB39" i="5" s="1"/>
  <c r="Y39" i="5" s="1"/>
  <c r="J38" i="5"/>
  <c r="AD38" i="5" s="1"/>
  <c r="AA38" i="5" s="1"/>
  <c r="I38" i="5"/>
  <c r="AC38" i="5" s="1"/>
  <c r="Z38" i="5" s="1"/>
  <c r="G38" i="5"/>
  <c r="AB38" i="5" s="1"/>
  <c r="Y38" i="5" s="1"/>
  <c r="J37" i="5"/>
  <c r="AD37" i="5" s="1"/>
  <c r="AA37" i="5" s="1"/>
  <c r="I37" i="5"/>
  <c r="AC37" i="5" s="1"/>
  <c r="Z37" i="5" s="1"/>
  <c r="G37" i="5"/>
  <c r="AB37" i="5" s="1"/>
  <c r="Y37" i="5" s="1"/>
  <c r="J36" i="5"/>
  <c r="AD36" i="5" s="1"/>
  <c r="AA36" i="5" s="1"/>
  <c r="I36" i="5"/>
  <c r="AC36" i="5" s="1"/>
  <c r="Z36" i="5" s="1"/>
  <c r="G36" i="5"/>
  <c r="AB36" i="5" s="1"/>
  <c r="Y36" i="5" s="1"/>
  <c r="J35" i="5"/>
  <c r="AD35" i="5" s="1"/>
  <c r="AA35" i="5" s="1"/>
  <c r="I35" i="5"/>
  <c r="AC35" i="5" s="1"/>
  <c r="Z35" i="5" s="1"/>
  <c r="G35" i="5"/>
  <c r="AB35" i="5" s="1"/>
  <c r="Y35" i="5" s="1"/>
  <c r="J34" i="5"/>
  <c r="AD34" i="5" s="1"/>
  <c r="AA34" i="5" s="1"/>
  <c r="I34" i="5"/>
  <c r="AC34" i="5" s="1"/>
  <c r="Z34" i="5" s="1"/>
  <c r="G34" i="5"/>
  <c r="AB34" i="5" s="1"/>
  <c r="Y34" i="5" s="1"/>
  <c r="J33" i="5"/>
  <c r="AD33" i="5" s="1"/>
  <c r="AA33" i="5" s="1"/>
  <c r="I33" i="5"/>
  <c r="AC33" i="5" s="1"/>
  <c r="Z33" i="5" s="1"/>
  <c r="G33" i="5"/>
  <c r="AB33" i="5" s="1"/>
  <c r="Y33" i="5" s="1"/>
  <c r="J32" i="5"/>
  <c r="AD32" i="5" s="1"/>
  <c r="AA32" i="5" s="1"/>
  <c r="I32" i="5"/>
  <c r="AC32" i="5" s="1"/>
  <c r="Z32" i="5" s="1"/>
  <c r="G32" i="5"/>
  <c r="AB32" i="5" s="1"/>
  <c r="Y32" i="5" s="1"/>
  <c r="J31" i="5"/>
  <c r="AD31" i="5" s="1"/>
  <c r="AA31" i="5" s="1"/>
  <c r="I31" i="5"/>
  <c r="AC31" i="5" s="1"/>
  <c r="Z31" i="5" s="1"/>
  <c r="G31" i="5"/>
  <c r="AB31" i="5" s="1"/>
  <c r="Y31" i="5" s="1"/>
  <c r="J30" i="5"/>
  <c r="AD30" i="5" s="1"/>
  <c r="AA30" i="5" s="1"/>
  <c r="I30" i="5"/>
  <c r="AC30" i="5" s="1"/>
  <c r="Z30" i="5" s="1"/>
  <c r="G30" i="5"/>
  <c r="AB30" i="5" s="1"/>
  <c r="Y30" i="5" s="1"/>
  <c r="J29" i="5"/>
  <c r="AD29" i="5" s="1"/>
  <c r="AA29" i="5" s="1"/>
  <c r="I29" i="5"/>
  <c r="AC29" i="5" s="1"/>
  <c r="Z29" i="5" s="1"/>
  <c r="G29" i="5"/>
  <c r="AB29" i="5" s="1"/>
  <c r="Y29" i="5" s="1"/>
  <c r="J28" i="5"/>
  <c r="AD28" i="5" s="1"/>
  <c r="AA28" i="5" s="1"/>
  <c r="I28" i="5"/>
  <c r="AC28" i="5" s="1"/>
  <c r="Z28" i="5" s="1"/>
  <c r="G28" i="5"/>
  <c r="AB28" i="5" s="1"/>
  <c r="Y28" i="5" s="1"/>
  <c r="J27" i="5"/>
  <c r="AD27" i="5" s="1"/>
  <c r="AA27" i="5" s="1"/>
  <c r="I27" i="5"/>
  <c r="AC27" i="5" s="1"/>
  <c r="Z27" i="5" s="1"/>
  <c r="G27" i="5"/>
  <c r="AB27" i="5" s="1"/>
  <c r="Y27" i="5" s="1"/>
  <c r="J26" i="5"/>
  <c r="AD26" i="5" s="1"/>
  <c r="AA26" i="5" s="1"/>
  <c r="I26" i="5"/>
  <c r="AC26" i="5" s="1"/>
  <c r="Z26" i="5" s="1"/>
  <c r="G26" i="5"/>
  <c r="AB26" i="5" s="1"/>
  <c r="Y26" i="5" s="1"/>
  <c r="J25" i="5"/>
  <c r="AD25" i="5" s="1"/>
  <c r="AA25" i="5" s="1"/>
  <c r="I25" i="5"/>
  <c r="AC25" i="5" s="1"/>
  <c r="Z25" i="5" s="1"/>
  <c r="G25" i="5"/>
  <c r="AB25" i="5" s="1"/>
  <c r="Y25" i="5" s="1"/>
  <c r="J24" i="5"/>
  <c r="AD24" i="5" s="1"/>
  <c r="AA24" i="5" s="1"/>
  <c r="I24" i="5"/>
  <c r="AC24" i="5" s="1"/>
  <c r="Z24" i="5" s="1"/>
  <c r="G24" i="5"/>
  <c r="AB24" i="5" s="1"/>
  <c r="Y24" i="5" s="1"/>
  <c r="J23" i="5"/>
  <c r="AD23" i="5" s="1"/>
  <c r="AA23" i="5" s="1"/>
  <c r="I23" i="5"/>
  <c r="AC23" i="5" s="1"/>
  <c r="Z23" i="5" s="1"/>
  <c r="G23" i="5"/>
  <c r="AB23" i="5" s="1"/>
  <c r="Y23" i="5" s="1"/>
  <c r="J22" i="5"/>
  <c r="AD22" i="5" s="1"/>
  <c r="AA22" i="5" s="1"/>
  <c r="I22" i="5"/>
  <c r="AC22" i="5" s="1"/>
  <c r="Z22" i="5" s="1"/>
  <c r="G22" i="5"/>
  <c r="AB22" i="5" s="1"/>
  <c r="Y22" i="5" s="1"/>
  <c r="J21" i="5"/>
  <c r="AD21" i="5" s="1"/>
  <c r="AA21" i="5" s="1"/>
  <c r="I21" i="5"/>
  <c r="AC21" i="5" s="1"/>
  <c r="Z21" i="5" s="1"/>
  <c r="G21" i="5"/>
  <c r="AB21" i="5" s="1"/>
  <c r="Y21" i="5" s="1"/>
  <c r="J20" i="5"/>
  <c r="AD20" i="5" s="1"/>
  <c r="AA20" i="5" s="1"/>
  <c r="I20" i="5"/>
  <c r="AC20" i="5" s="1"/>
  <c r="Z20" i="5" s="1"/>
  <c r="G20" i="5"/>
  <c r="AB20" i="5" s="1"/>
  <c r="Y20" i="5" s="1"/>
  <c r="J19" i="5"/>
  <c r="AD19" i="5" s="1"/>
  <c r="AA19" i="5" s="1"/>
  <c r="I19" i="5"/>
  <c r="AC19" i="5" s="1"/>
  <c r="Z19" i="5" s="1"/>
  <c r="G19" i="5"/>
  <c r="AB19" i="5" s="1"/>
  <c r="Y19" i="5" s="1"/>
  <c r="J18" i="5"/>
  <c r="AD18" i="5" s="1"/>
  <c r="AA18" i="5" s="1"/>
  <c r="I18" i="5"/>
  <c r="AC18" i="5" s="1"/>
  <c r="Z18" i="5" s="1"/>
  <c r="G18" i="5"/>
  <c r="AB18" i="5" s="1"/>
  <c r="Y18" i="5" s="1"/>
  <c r="J17" i="5"/>
  <c r="AD17" i="5" s="1"/>
  <c r="AA17" i="5" s="1"/>
  <c r="I17" i="5"/>
  <c r="AC17" i="5" s="1"/>
  <c r="Z17" i="5" s="1"/>
  <c r="G17" i="5"/>
  <c r="AB17" i="5" s="1"/>
  <c r="Y17" i="5" s="1"/>
  <c r="J16" i="5"/>
  <c r="AD16" i="5" s="1"/>
  <c r="AA16" i="5" s="1"/>
  <c r="I16" i="5"/>
  <c r="AC16" i="5" s="1"/>
  <c r="Z16" i="5" s="1"/>
  <c r="G16" i="5"/>
  <c r="AB16" i="5" s="1"/>
  <c r="Y16" i="5" s="1"/>
  <c r="J15" i="5"/>
  <c r="AD15" i="5" s="1"/>
  <c r="AA15" i="5" s="1"/>
  <c r="I15" i="5"/>
  <c r="AC15" i="5" s="1"/>
  <c r="Z15" i="5" s="1"/>
  <c r="G15" i="5"/>
  <c r="AB15" i="5" s="1"/>
  <c r="Y15" i="5" s="1"/>
  <c r="J14" i="5"/>
  <c r="AD14" i="5" s="1"/>
  <c r="AA14" i="5" s="1"/>
  <c r="I14" i="5"/>
  <c r="AC14" i="5" s="1"/>
  <c r="Z14" i="5" s="1"/>
  <c r="G14" i="5"/>
  <c r="AB14" i="5" s="1"/>
  <c r="Y14" i="5" s="1"/>
  <c r="J13" i="5"/>
  <c r="AD13" i="5" s="1"/>
  <c r="AA13" i="5" s="1"/>
  <c r="I13" i="5"/>
  <c r="AC13" i="5" s="1"/>
  <c r="Z13" i="5" s="1"/>
  <c r="G13" i="5"/>
  <c r="AB13" i="5" s="1"/>
  <c r="Y13" i="5" s="1"/>
  <c r="J12" i="5"/>
  <c r="AD12" i="5" s="1"/>
  <c r="AA12" i="5" s="1"/>
  <c r="I12" i="5"/>
  <c r="AC12" i="5" s="1"/>
  <c r="Z12" i="5" s="1"/>
  <c r="G12" i="5"/>
  <c r="AB12" i="5" s="1"/>
  <c r="Y12" i="5" s="1"/>
  <c r="J11" i="5"/>
  <c r="AD11" i="5" s="1"/>
  <c r="AA11" i="5" s="1"/>
  <c r="I11" i="5"/>
  <c r="AC11" i="5" s="1"/>
  <c r="Z11" i="5" s="1"/>
  <c r="G11" i="5"/>
  <c r="AB11" i="5" s="1"/>
  <c r="Y11" i="5" s="1"/>
  <c r="J10" i="5"/>
  <c r="AD10" i="5" s="1"/>
  <c r="AA10" i="5" s="1"/>
  <c r="I10" i="5"/>
  <c r="AC10" i="5" s="1"/>
  <c r="Z10" i="5" s="1"/>
  <c r="G10" i="5"/>
  <c r="AB10" i="5" s="1"/>
  <c r="Y10" i="5" s="1"/>
  <c r="J9" i="5"/>
  <c r="AD9" i="5" s="1"/>
  <c r="AA9" i="5" s="1"/>
  <c r="I9" i="5"/>
  <c r="AC9" i="5" s="1"/>
  <c r="Z9" i="5" s="1"/>
  <c r="G9" i="5"/>
  <c r="AB9" i="5" s="1"/>
  <c r="Y9" i="5" s="1"/>
  <c r="J8" i="5"/>
  <c r="AD8" i="5" s="1"/>
  <c r="AA8" i="5" s="1"/>
  <c r="I8" i="5"/>
  <c r="AC8" i="5" s="1"/>
  <c r="Z8" i="5" s="1"/>
  <c r="G8" i="5"/>
  <c r="AB8" i="5" s="1"/>
  <c r="Y8" i="5" s="1"/>
  <c r="J7" i="5"/>
  <c r="AD7" i="5" s="1"/>
  <c r="AA7" i="5" s="1"/>
  <c r="I7" i="5"/>
  <c r="AC7" i="5" s="1"/>
  <c r="Z7" i="5" s="1"/>
  <c r="G7" i="5"/>
  <c r="AB7" i="5" s="1"/>
  <c r="Y7" i="5" s="1"/>
  <c r="J6" i="5"/>
  <c r="AD6" i="5" s="1"/>
  <c r="AA6" i="5" s="1"/>
  <c r="I6" i="5"/>
  <c r="AC6" i="5" s="1"/>
  <c r="Z6" i="5" s="1"/>
  <c r="G6" i="5"/>
  <c r="AB6" i="5" s="1"/>
  <c r="Y6" i="5" s="1"/>
  <c r="J5" i="5"/>
  <c r="AD5" i="5" s="1"/>
  <c r="AA5" i="5" s="1"/>
  <c r="I5" i="5"/>
  <c r="AC5" i="5" s="1"/>
  <c r="Z5" i="5" s="1"/>
  <c r="G5" i="5"/>
  <c r="AB5" i="5" s="1"/>
  <c r="Y5" i="5" s="1"/>
  <c r="J4" i="5"/>
  <c r="AD4" i="5" s="1"/>
  <c r="AA4" i="5" s="1"/>
  <c r="I4" i="5"/>
  <c r="AC4" i="5" s="1"/>
  <c r="Z4" i="5" s="1"/>
  <c r="G4" i="5"/>
  <c r="AB4" i="5" s="1"/>
  <c r="Y4" i="5" s="1"/>
  <c r="J3" i="5"/>
  <c r="AD3" i="5" s="1"/>
  <c r="AA3" i="5" s="1"/>
  <c r="I3" i="5"/>
  <c r="AC3" i="5" s="1"/>
  <c r="Z3" i="5" s="1"/>
  <c r="G3" i="5"/>
  <c r="AB3" i="5" s="1"/>
  <c r="Y3" i="5" s="1"/>
  <c r="J2" i="5"/>
  <c r="AD2" i="5" s="1"/>
  <c r="AA2" i="5" s="1"/>
  <c r="I2" i="5"/>
  <c r="AC2" i="5" s="1"/>
  <c r="Z2" i="5" s="1"/>
  <c r="G2" i="5"/>
  <c r="AB2" i="5" s="1"/>
  <c r="Y2" i="5" s="1"/>
  <c r="AA101" i="5" l="1"/>
  <c r="AA102" i="5"/>
  <c r="AA103" i="5"/>
  <c r="AA104" i="5"/>
  <c r="AA105" i="5"/>
  <c r="AA106" i="5"/>
  <c r="AA107" i="5"/>
  <c r="AA108" i="5"/>
  <c r="Y126" i="5"/>
  <c r="Z126" i="5"/>
  <c r="Y127" i="5"/>
  <c r="Z127" i="5"/>
  <c r="Y128" i="5"/>
  <c r="Z128" i="5"/>
  <c r="Y129" i="5"/>
  <c r="Z129" i="5"/>
  <c r="Y130" i="5"/>
  <c r="Z130" i="5"/>
  <c r="Y131" i="5"/>
  <c r="Z131" i="5"/>
  <c r="AB115" i="5"/>
  <c r="Y115" i="5" s="1"/>
  <c r="AC115" i="5"/>
  <c r="Z115" i="5" s="1"/>
  <c r="AD115" i="5"/>
  <c r="AA115" i="5" s="1"/>
  <c r="AB116" i="5"/>
  <c r="Y116" i="5" s="1"/>
  <c r="AC116" i="5"/>
  <c r="Z116" i="5" s="1"/>
  <c r="AD116" i="5"/>
  <c r="AA116" i="5" s="1"/>
  <c r="AB117" i="5"/>
  <c r="Y117" i="5" s="1"/>
  <c r="AC117" i="5"/>
  <c r="Z117" i="5" s="1"/>
  <c r="AD117" i="5"/>
  <c r="AA117" i="5" s="1"/>
  <c r="AB118" i="5"/>
  <c r="Y118" i="5" s="1"/>
  <c r="AC118" i="5"/>
  <c r="Z118" i="5" s="1"/>
  <c r="AD118" i="5"/>
  <c r="AA118" i="5" s="1"/>
  <c r="AB119" i="5"/>
  <c r="Y119" i="5" s="1"/>
  <c r="AC119" i="5"/>
  <c r="Z119" i="5" s="1"/>
  <c r="AD119" i="5"/>
  <c r="AA119" i="5" s="1"/>
  <c r="AB114" i="5"/>
  <c r="Y114" i="5" s="1"/>
  <c r="AC114" i="5"/>
  <c r="Z114" i="5" s="1"/>
  <c r="AD114" i="5"/>
  <c r="AA114" i="5" s="1"/>
  <c r="AB102" i="5"/>
  <c r="Y102" i="5" s="1"/>
  <c r="AC102" i="5"/>
  <c r="Z102" i="5" s="1"/>
  <c r="AB103" i="5"/>
  <c r="Y103" i="5" s="1"/>
  <c r="AC103" i="5"/>
  <c r="Z103" i="5" s="1"/>
  <c r="AB104" i="5"/>
  <c r="Y104" i="5" s="1"/>
  <c r="AC104" i="5"/>
  <c r="Z104" i="5" s="1"/>
  <c r="AB105" i="5"/>
  <c r="Y105" i="5" s="1"/>
  <c r="AC105" i="5"/>
  <c r="Z105" i="5" s="1"/>
  <c r="AB106" i="5"/>
  <c r="Y106" i="5" s="1"/>
  <c r="AC106" i="5"/>
  <c r="Z106" i="5" s="1"/>
  <c r="AB107" i="5"/>
  <c r="Y107" i="5" s="1"/>
  <c r="AC107" i="5"/>
  <c r="Z107" i="5" s="1"/>
  <c r="AB108" i="5"/>
  <c r="Y108" i="5" s="1"/>
  <c r="AC108" i="5"/>
  <c r="Z108" i="5" s="1"/>
  <c r="AB66" i="5"/>
  <c r="Y66" i="5" s="1"/>
  <c r="AC66" i="5"/>
  <c r="Z66" i="5" s="1"/>
  <c r="AD66" i="5"/>
  <c r="AA66" i="5" s="1"/>
  <c r="AB67" i="5"/>
  <c r="Y67" i="5" s="1"/>
  <c r="AC67" i="5"/>
  <c r="Z67" i="5" s="1"/>
  <c r="AD67" i="5"/>
  <c r="AA67" i="5" s="1"/>
  <c r="AB68" i="5"/>
  <c r="Y68" i="5" s="1"/>
  <c r="AC68" i="5"/>
  <c r="Z68" i="5" s="1"/>
  <c r="AD68" i="5"/>
  <c r="AA68" i="5" s="1"/>
  <c r="AB69" i="5"/>
  <c r="Y69" i="5" s="1"/>
  <c r="AC69" i="5"/>
  <c r="Z69" i="5" s="1"/>
  <c r="AD69" i="5"/>
  <c r="AA69" i="5" s="1"/>
  <c r="AB70" i="5"/>
  <c r="Y70" i="5" s="1"/>
  <c r="AC70" i="5"/>
  <c r="Z70" i="5" s="1"/>
  <c r="AD70" i="5"/>
  <c r="AA70" i="5" s="1"/>
  <c r="AB71" i="5"/>
  <c r="Y71" i="5" s="1"/>
  <c r="AC71" i="5"/>
  <c r="Z71" i="5" s="1"/>
  <c r="AD71" i="5"/>
  <c r="AA71" i="5" s="1"/>
  <c r="AB72" i="5"/>
  <c r="Y72" i="5" s="1"/>
  <c r="AC72" i="5"/>
  <c r="Z72" i="5" s="1"/>
  <c r="AD72" i="5"/>
  <c r="AA72" i="5" s="1"/>
  <c r="AB73" i="5"/>
  <c r="Y73" i="5" s="1"/>
  <c r="AC73" i="5"/>
  <c r="Z73" i="5" s="1"/>
  <c r="AD73" i="5"/>
  <c r="AA73" i="5" s="1"/>
  <c r="AB74" i="5"/>
  <c r="Y74" i="5" s="1"/>
  <c r="AC74" i="5"/>
  <c r="Z74" i="5" s="1"/>
  <c r="AD74" i="5"/>
  <c r="AA74" i="5" s="1"/>
  <c r="AB75" i="5"/>
  <c r="Y75" i="5" s="1"/>
  <c r="AC75" i="5"/>
  <c r="Z75" i="5" s="1"/>
  <c r="AD75" i="5"/>
  <c r="AA75" i="5" s="1"/>
  <c r="AB76" i="5"/>
  <c r="Y76" i="5" s="1"/>
  <c r="AC76" i="5"/>
  <c r="Z76" i="5" s="1"/>
  <c r="AD76" i="5"/>
  <c r="AA76" i="5" s="1"/>
  <c r="AB77" i="5"/>
  <c r="Y77" i="5" s="1"/>
  <c r="AC77" i="5"/>
  <c r="Z77" i="5" s="1"/>
  <c r="AD77" i="5"/>
  <c r="AA77" i="5" s="1"/>
  <c r="AD65" i="5"/>
  <c r="AA65" i="5" s="1"/>
  <c r="AC65" i="5"/>
  <c r="Z65" i="5" s="1"/>
  <c r="AB65" i="5"/>
  <c r="Y65" i="5" s="1"/>
  <c r="AB121" i="5" l="1"/>
  <c r="Y121" i="5" s="1"/>
  <c r="AC121" i="5"/>
  <c r="Z121" i="5" s="1"/>
  <c r="AD121" i="5"/>
  <c r="AA121" i="5" s="1"/>
  <c r="AB122" i="5"/>
  <c r="Y122" i="5" s="1"/>
  <c r="AC122" i="5"/>
  <c r="Z122" i="5" s="1"/>
  <c r="AD122" i="5"/>
  <c r="AA122" i="5" s="1"/>
  <c r="AB123" i="5"/>
  <c r="Y123" i="5" s="1"/>
  <c r="AC123" i="5"/>
  <c r="Z123" i="5" s="1"/>
  <c r="AD123" i="5"/>
  <c r="AA123" i="5" s="1"/>
  <c r="AB124" i="5"/>
  <c r="Y124" i="5" s="1"/>
  <c r="AC124" i="5"/>
  <c r="Z124" i="5" s="1"/>
  <c r="AD124" i="5"/>
  <c r="AA124" i="5" s="1"/>
  <c r="AB125" i="5"/>
  <c r="Y125" i="5" s="1"/>
  <c r="AC125" i="5"/>
  <c r="Z125" i="5" s="1"/>
  <c r="AD125" i="5"/>
  <c r="AA125" i="5" s="1"/>
  <c r="AD120" i="5"/>
  <c r="AA120" i="5" s="1"/>
  <c r="AC120" i="5"/>
  <c r="Z120" i="5" s="1"/>
  <c r="AB120" i="5"/>
  <c r="Y120" i="5" s="1"/>
  <c r="AB110" i="5"/>
  <c r="Y110" i="5" s="1"/>
  <c r="AC110" i="5"/>
  <c r="Z110" i="5" s="1"/>
  <c r="AD110" i="5"/>
  <c r="AA110" i="5" s="1"/>
  <c r="AB111" i="5"/>
  <c r="Y111" i="5" s="1"/>
  <c r="AC111" i="5"/>
  <c r="Z111" i="5" s="1"/>
  <c r="AD111" i="5"/>
  <c r="AA111" i="5" s="1"/>
  <c r="AB112" i="5"/>
  <c r="Y112" i="5" s="1"/>
  <c r="AC112" i="5"/>
  <c r="Z112" i="5" s="1"/>
  <c r="AD112" i="5"/>
  <c r="AA112" i="5" s="1"/>
  <c r="AB113" i="5"/>
  <c r="Y113" i="5" s="1"/>
  <c r="AC113" i="5"/>
  <c r="Z113" i="5" s="1"/>
  <c r="AD113" i="5"/>
  <c r="AA113" i="5" s="1"/>
  <c r="AD109" i="5"/>
  <c r="AA109" i="5" s="1"/>
  <c r="AC109" i="5"/>
  <c r="Z109" i="5" s="1"/>
  <c r="AB109" i="5"/>
  <c r="Y109" i="5" s="1"/>
  <c r="AC101" i="5"/>
  <c r="Z101" i="5" s="1"/>
  <c r="AB101" i="5"/>
  <c r="Y101" i="5" s="1"/>
  <c r="AB96" i="5"/>
  <c r="Y96" i="5" s="1"/>
  <c r="AC96" i="5"/>
  <c r="Z96" i="5" s="1"/>
  <c r="AD96" i="5"/>
  <c r="AA96" i="5" s="1"/>
  <c r="AB97" i="5"/>
  <c r="Y97" i="5" s="1"/>
  <c r="AC97" i="5"/>
  <c r="Z97" i="5" s="1"/>
  <c r="AD97" i="5"/>
  <c r="AA97" i="5" s="1"/>
  <c r="AB98" i="5"/>
  <c r="Y98" i="5" s="1"/>
  <c r="AC98" i="5"/>
  <c r="Z98" i="5" s="1"/>
  <c r="AD98" i="5"/>
  <c r="AA98" i="5" s="1"/>
  <c r="AB99" i="5"/>
  <c r="Y99" i="5" s="1"/>
  <c r="AC99" i="5"/>
  <c r="Z99" i="5" s="1"/>
  <c r="AD99" i="5"/>
  <c r="AA99" i="5" s="1"/>
  <c r="AB100" i="5"/>
  <c r="Y100" i="5" s="1"/>
  <c r="AC100" i="5"/>
  <c r="Z100" i="5" s="1"/>
  <c r="AD100" i="5"/>
  <c r="AA100" i="5" s="1"/>
  <c r="AD95" i="5"/>
  <c r="AA95" i="5" s="1"/>
  <c r="AC95" i="5"/>
  <c r="Z95" i="5" s="1"/>
  <c r="AB95" i="5"/>
  <c r="Y95" i="5" s="1"/>
  <c r="AB91" i="5"/>
  <c r="Y91" i="5" s="1"/>
  <c r="AC91" i="5"/>
  <c r="Z91" i="5" s="1"/>
  <c r="AD91" i="5"/>
  <c r="AA91" i="5" s="1"/>
  <c r="AB92" i="5"/>
  <c r="Y92" i="5" s="1"/>
  <c r="AC92" i="5"/>
  <c r="Z92" i="5" s="1"/>
  <c r="AD92" i="5"/>
  <c r="AA92" i="5" s="1"/>
  <c r="AB93" i="5"/>
  <c r="Y93" i="5" s="1"/>
  <c r="AC93" i="5"/>
  <c r="Z93" i="5" s="1"/>
  <c r="AD93" i="5"/>
  <c r="AA93" i="5" s="1"/>
  <c r="AB94" i="5"/>
  <c r="Y94" i="5" s="1"/>
  <c r="AC94" i="5"/>
  <c r="Z94" i="5" s="1"/>
  <c r="AD94" i="5"/>
  <c r="AA94" i="5" s="1"/>
  <c r="AD90" i="5"/>
  <c r="AA90" i="5" s="1"/>
  <c r="AC90" i="5"/>
  <c r="Z90" i="5" s="1"/>
  <c r="AB90" i="5"/>
  <c r="Y90" i="5" s="1"/>
  <c r="AB79" i="5"/>
  <c r="Y79" i="5" s="1"/>
  <c r="AC79" i="5"/>
  <c r="Z79" i="5" s="1"/>
  <c r="AD79" i="5"/>
  <c r="AA79" i="5" s="1"/>
  <c r="AB80" i="5"/>
  <c r="Y80" i="5" s="1"/>
  <c r="AC80" i="5"/>
  <c r="Z80" i="5" s="1"/>
  <c r="AD80" i="5"/>
  <c r="AA80" i="5" s="1"/>
  <c r="AB81" i="5"/>
  <c r="Y81" i="5" s="1"/>
  <c r="AC81" i="5"/>
  <c r="Z81" i="5" s="1"/>
  <c r="AD81" i="5"/>
  <c r="AA81" i="5" s="1"/>
  <c r="AB82" i="5"/>
  <c r="Y82" i="5" s="1"/>
  <c r="AC82" i="5"/>
  <c r="Z82" i="5" s="1"/>
  <c r="AD82" i="5"/>
  <c r="AA82" i="5" s="1"/>
  <c r="AB83" i="5"/>
  <c r="Y83" i="5" s="1"/>
  <c r="AC83" i="5"/>
  <c r="Z83" i="5" s="1"/>
  <c r="AD83" i="5"/>
  <c r="AA83" i="5" s="1"/>
  <c r="AB84" i="5"/>
  <c r="Y84" i="5" s="1"/>
  <c r="AC84" i="5"/>
  <c r="Z84" i="5" s="1"/>
  <c r="AD84" i="5"/>
  <c r="AA84" i="5" s="1"/>
  <c r="AB85" i="5"/>
  <c r="Y85" i="5" s="1"/>
  <c r="AC85" i="5"/>
  <c r="Z85" i="5" s="1"/>
  <c r="AD85" i="5"/>
  <c r="AA85" i="5" s="1"/>
  <c r="AB86" i="5"/>
  <c r="Y86" i="5" s="1"/>
  <c r="AC86" i="5"/>
  <c r="Z86" i="5" s="1"/>
  <c r="AD86" i="5"/>
  <c r="AA86" i="5" s="1"/>
  <c r="AB87" i="5"/>
  <c r="Y87" i="5" s="1"/>
  <c r="AC87" i="5"/>
  <c r="Z87" i="5" s="1"/>
  <c r="AD87" i="5"/>
  <c r="AA87" i="5" s="1"/>
  <c r="AB88" i="5"/>
  <c r="Y88" i="5" s="1"/>
  <c r="AC88" i="5"/>
  <c r="Z88" i="5" s="1"/>
  <c r="AD88" i="5"/>
  <c r="AA88" i="5" s="1"/>
  <c r="AB89" i="5"/>
  <c r="Y89" i="5" s="1"/>
  <c r="AC89" i="5"/>
  <c r="Z89" i="5" s="1"/>
  <c r="AD89" i="5"/>
  <c r="AA89" i="5" s="1"/>
  <c r="AD78" i="5"/>
  <c r="AA78" i="5" s="1"/>
  <c r="AC78" i="5"/>
  <c r="Z78" i="5" s="1"/>
  <c r="AB78" i="5"/>
  <c r="Y78" i="5" s="1"/>
  <c r="AB57" i="5"/>
  <c r="Y57" i="5" s="1"/>
  <c r="AC57" i="5"/>
  <c r="Z57" i="5" s="1"/>
  <c r="AD57" i="5"/>
  <c r="AA57" i="5" s="1"/>
  <c r="AB58" i="5"/>
  <c r="Y58" i="5" s="1"/>
  <c r="AC58" i="5"/>
  <c r="Z58" i="5" s="1"/>
  <c r="AD58" i="5"/>
  <c r="AA58" i="5" s="1"/>
  <c r="AB59" i="5"/>
  <c r="Y59" i="5" s="1"/>
  <c r="AC59" i="5"/>
  <c r="Z59" i="5" s="1"/>
  <c r="AD59" i="5"/>
  <c r="AA59" i="5" s="1"/>
  <c r="AB60" i="5"/>
  <c r="Y60" i="5" s="1"/>
  <c r="AC60" i="5"/>
  <c r="Z60" i="5" s="1"/>
  <c r="AD60" i="5"/>
  <c r="AA60" i="5" s="1"/>
  <c r="AB61" i="5"/>
  <c r="Y61" i="5" s="1"/>
  <c r="AC61" i="5"/>
  <c r="Z61" i="5" s="1"/>
  <c r="AD61" i="5"/>
  <c r="AA61" i="5" s="1"/>
  <c r="AB62" i="5"/>
  <c r="Y62" i="5" s="1"/>
  <c r="AC62" i="5"/>
  <c r="Z62" i="5" s="1"/>
  <c r="AD62" i="5"/>
  <c r="AA62" i="5" s="1"/>
  <c r="AB63" i="5"/>
  <c r="Y63" i="5" s="1"/>
  <c r="AC63" i="5"/>
  <c r="Z63" i="5" s="1"/>
  <c r="AD63" i="5"/>
  <c r="AA63" i="5" s="1"/>
  <c r="AB64" i="5"/>
  <c r="Y64" i="5" s="1"/>
  <c r="AC64" i="5"/>
  <c r="Z64" i="5" s="1"/>
  <c r="AD64" i="5"/>
  <c r="AA64" i="5" s="1"/>
  <c r="AD56" i="5" l="1"/>
  <c r="AA56" i="5" s="1"/>
  <c r="AC56" i="5"/>
  <c r="Z56" i="5" s="1"/>
  <c r="AB56" i="5"/>
  <c r="Y56" i="5" s="1"/>
  <c r="K52" i="4" l="1"/>
  <c r="AE52" i="4" s="1"/>
  <c r="AB52" i="4" s="1"/>
  <c r="J52" i="4"/>
  <c r="AD52" i="4" s="1"/>
  <c r="K51" i="4"/>
  <c r="AE51" i="4" s="1"/>
  <c r="AB51" i="4" s="1"/>
  <c r="J51" i="4"/>
  <c r="AD51" i="4" s="1"/>
  <c r="K50" i="4"/>
  <c r="AE50" i="4" s="1"/>
  <c r="AB50" i="4" s="1"/>
  <c r="J50" i="4"/>
  <c r="AD50" i="4" s="1"/>
  <c r="K49" i="4"/>
  <c r="AE49" i="4" s="1"/>
  <c r="AB49" i="4" s="1"/>
  <c r="J49" i="4"/>
  <c r="AD49" i="4" s="1"/>
  <c r="H52" i="4"/>
  <c r="AC52" i="4" s="1"/>
  <c r="Z52" i="4" s="1"/>
  <c r="H51" i="4"/>
  <c r="AC51" i="4" s="1"/>
  <c r="Z51" i="4" s="1"/>
  <c r="H50" i="4"/>
  <c r="AC50" i="4" s="1"/>
  <c r="Z50" i="4" s="1"/>
  <c r="H49" i="4"/>
  <c r="AC49" i="4" s="1"/>
  <c r="Z49" i="4" s="1"/>
  <c r="K48" i="4" l="1"/>
  <c r="AE48" i="4" s="1"/>
  <c r="AB48" i="4" s="1"/>
  <c r="J48" i="4"/>
  <c r="AD48" i="4" s="1"/>
  <c r="AA48" i="4" s="1"/>
  <c r="K47" i="4"/>
  <c r="AE47" i="4" s="1"/>
  <c r="AB47" i="4" s="1"/>
  <c r="J47" i="4"/>
  <c r="AD47" i="4" s="1"/>
  <c r="AA47" i="4" s="1"/>
  <c r="K46" i="4"/>
  <c r="AE46" i="4" s="1"/>
  <c r="AB46" i="4" s="1"/>
  <c r="J46" i="4"/>
  <c r="AD46" i="4" s="1"/>
  <c r="AA46" i="4" s="1"/>
  <c r="K45" i="4"/>
  <c r="AE45" i="4" s="1"/>
  <c r="AB45" i="4" s="1"/>
  <c r="J45" i="4"/>
  <c r="AD45" i="4" s="1"/>
  <c r="AA45" i="4" s="1"/>
  <c r="K44" i="4"/>
  <c r="AE44" i="4" s="1"/>
  <c r="AB44" i="4" s="1"/>
  <c r="J44" i="4"/>
  <c r="AD44" i="4" s="1"/>
  <c r="AA44" i="4" s="1"/>
  <c r="K43" i="4"/>
  <c r="AE43" i="4" s="1"/>
  <c r="AB43" i="4" s="1"/>
  <c r="J43" i="4"/>
  <c r="AD43" i="4" s="1"/>
  <c r="AA43" i="4" s="1"/>
  <c r="K42" i="4"/>
  <c r="AE42" i="4" s="1"/>
  <c r="AB42" i="4" s="1"/>
  <c r="J42" i="4"/>
  <c r="AD42" i="4" s="1"/>
  <c r="AA42" i="4" s="1"/>
  <c r="K41" i="4"/>
  <c r="AE41" i="4" s="1"/>
  <c r="AB41" i="4" s="1"/>
  <c r="J41" i="4"/>
  <c r="AD41" i="4" s="1"/>
  <c r="AA41" i="4" s="1"/>
  <c r="H48" i="4"/>
  <c r="AC48" i="4" s="1"/>
  <c r="Z48" i="4" s="1"/>
  <c r="H47" i="4"/>
  <c r="AC47" i="4" s="1"/>
  <c r="Z47" i="4" s="1"/>
  <c r="H46" i="4"/>
  <c r="AC46" i="4" s="1"/>
  <c r="Z46" i="4" s="1"/>
  <c r="H45" i="4"/>
  <c r="AC45" i="4" s="1"/>
  <c r="Z45" i="4" s="1"/>
  <c r="H44" i="4"/>
  <c r="AC44" i="4" s="1"/>
  <c r="Z44" i="4" s="1"/>
  <c r="H43" i="4"/>
  <c r="AC43" i="4" s="1"/>
  <c r="Z43" i="4" s="1"/>
  <c r="H42" i="4"/>
  <c r="AC42" i="4" s="1"/>
  <c r="Z42" i="4" s="1"/>
  <c r="H41" i="4"/>
  <c r="AC41" i="4" s="1"/>
  <c r="Z41" i="4" s="1"/>
  <c r="K40" i="4" l="1"/>
  <c r="AE40" i="4" s="1"/>
  <c r="AB40" i="4" s="1"/>
  <c r="K39" i="4"/>
  <c r="AE39" i="4" s="1"/>
  <c r="AB39" i="4" s="1"/>
  <c r="K38" i="4"/>
  <c r="AE38" i="4" s="1"/>
  <c r="AB38" i="4" s="1"/>
  <c r="K37" i="4"/>
  <c r="AE37" i="4" s="1"/>
  <c r="AB37" i="4" s="1"/>
  <c r="K36" i="4"/>
  <c r="AE36" i="4" s="1"/>
  <c r="AB36" i="4" s="1"/>
  <c r="H40" i="4"/>
  <c r="AC40" i="4" s="1"/>
  <c r="Z40" i="4" s="1"/>
  <c r="J40" i="4"/>
  <c r="AD40" i="4" s="1"/>
  <c r="AA40" i="4" s="1"/>
  <c r="H39" i="4"/>
  <c r="AC39" i="4" s="1"/>
  <c r="Z39" i="4" s="1"/>
  <c r="J39" i="4"/>
  <c r="AD39" i="4" s="1"/>
  <c r="AA39" i="4" s="1"/>
  <c r="H38" i="4"/>
  <c r="AC38" i="4" s="1"/>
  <c r="Z38" i="4" s="1"/>
  <c r="J38" i="4"/>
  <c r="AD38" i="4" s="1"/>
  <c r="AA38" i="4" s="1"/>
  <c r="H37" i="4"/>
  <c r="AC37" i="4" s="1"/>
  <c r="Z37" i="4" s="1"/>
  <c r="J37" i="4"/>
  <c r="AD37" i="4" s="1"/>
  <c r="AA37" i="4" s="1"/>
  <c r="H36" i="4"/>
  <c r="AC36" i="4" s="1"/>
  <c r="Z36" i="4" s="1"/>
  <c r="J36" i="4"/>
  <c r="AD36" i="4" s="1"/>
  <c r="AA36" i="4" s="1"/>
  <c r="K35" i="4"/>
  <c r="AE35" i="4" s="1"/>
  <c r="AB35" i="4" s="1"/>
  <c r="J35" i="4"/>
  <c r="AD35" i="4" s="1"/>
  <c r="AA35" i="4" s="1"/>
  <c r="K34" i="4"/>
  <c r="AE34" i="4" s="1"/>
  <c r="AB34" i="4" s="1"/>
  <c r="J34" i="4"/>
  <c r="AD34" i="4" s="1"/>
  <c r="AA34" i="4" s="1"/>
  <c r="K33" i="4"/>
  <c r="AE33" i="4" s="1"/>
  <c r="AB33" i="4" s="1"/>
  <c r="J33" i="4"/>
  <c r="AD33" i="4" s="1"/>
  <c r="AA33" i="4" s="1"/>
  <c r="K32" i="4"/>
  <c r="AE32" i="4" s="1"/>
  <c r="AB32" i="4" s="1"/>
  <c r="J32" i="4"/>
  <c r="AD32" i="4" s="1"/>
  <c r="AA32" i="4" s="1"/>
  <c r="K31" i="4"/>
  <c r="AE31" i="4" s="1"/>
  <c r="AB31" i="4" s="1"/>
  <c r="J31" i="4"/>
  <c r="AD31" i="4" s="1"/>
  <c r="AA31" i="4" s="1"/>
  <c r="K30" i="4"/>
  <c r="AE30" i="4" s="1"/>
  <c r="AB30" i="4" s="1"/>
  <c r="J30" i="4"/>
  <c r="AD30" i="4" s="1"/>
  <c r="AA30" i="4" s="1"/>
  <c r="K29" i="4"/>
  <c r="AE29" i="4" s="1"/>
  <c r="AB29" i="4" s="1"/>
  <c r="J29" i="4"/>
  <c r="AD29" i="4" s="1"/>
  <c r="AA29" i="4" s="1"/>
  <c r="K28" i="4"/>
  <c r="AE28" i="4" s="1"/>
  <c r="AB28" i="4" s="1"/>
  <c r="J28" i="4"/>
  <c r="AD28" i="4" s="1"/>
  <c r="AA28" i="4" s="1"/>
  <c r="H35" i="4"/>
  <c r="AC35" i="4" s="1"/>
  <c r="Z35" i="4" s="1"/>
  <c r="H34" i="4"/>
  <c r="AC34" i="4" s="1"/>
  <c r="Z34" i="4" s="1"/>
  <c r="H33" i="4"/>
  <c r="AC33" i="4" s="1"/>
  <c r="Z33" i="4" s="1"/>
  <c r="H32" i="4"/>
  <c r="AC32" i="4" s="1"/>
  <c r="Z32" i="4" s="1"/>
  <c r="H31" i="4"/>
  <c r="AC31" i="4" s="1"/>
  <c r="Z31" i="4" s="1"/>
  <c r="H30" i="4"/>
  <c r="AC30" i="4" s="1"/>
  <c r="Z30" i="4" s="1"/>
  <c r="H29" i="4"/>
  <c r="AC29" i="4" s="1"/>
  <c r="Z29" i="4" s="1"/>
  <c r="H28" i="4"/>
  <c r="AC28" i="4" s="1"/>
  <c r="Z28" i="4" s="1"/>
  <c r="K27" i="4" l="1"/>
  <c r="AE27" i="4" s="1"/>
  <c r="AB27" i="4" s="1"/>
  <c r="K26" i="4"/>
  <c r="AE26" i="4" s="1"/>
  <c r="AB26" i="4" s="1"/>
  <c r="K25" i="4"/>
  <c r="AE25" i="4" s="1"/>
  <c r="AB25" i="4" s="1"/>
  <c r="K24" i="4"/>
  <c r="AE24" i="4" s="1"/>
  <c r="AB24" i="4" s="1"/>
  <c r="H27" i="4"/>
  <c r="AC27" i="4" s="1"/>
  <c r="Z27" i="4" s="1"/>
  <c r="J27" i="4"/>
  <c r="AD27" i="4" s="1"/>
  <c r="AA27" i="4" s="1"/>
  <c r="H26" i="4"/>
  <c r="AC26" i="4" s="1"/>
  <c r="Z26" i="4" s="1"/>
  <c r="J26" i="4"/>
  <c r="AD26" i="4" s="1"/>
  <c r="AA26" i="4" s="1"/>
  <c r="H25" i="4"/>
  <c r="AC25" i="4" s="1"/>
  <c r="Z25" i="4" s="1"/>
  <c r="J25" i="4"/>
  <c r="AD25" i="4" s="1"/>
  <c r="AA25" i="4" s="1"/>
  <c r="H24" i="4"/>
  <c r="AC24" i="4" s="1"/>
  <c r="Z24" i="4" s="1"/>
  <c r="J24" i="4"/>
  <c r="AD24" i="4" s="1"/>
  <c r="AA24" i="4" s="1"/>
  <c r="K23" i="4"/>
  <c r="AE23" i="4" s="1"/>
  <c r="AB23" i="4" s="1"/>
  <c r="K22" i="4"/>
  <c r="AE22" i="4" s="1"/>
  <c r="AB22" i="4" s="1"/>
  <c r="K21" i="4"/>
  <c r="AE21" i="4" s="1"/>
  <c r="AB21" i="4" s="1"/>
  <c r="H23" i="4"/>
  <c r="AC23" i="4" s="1"/>
  <c r="Z23" i="4" s="1"/>
  <c r="J23" i="4"/>
  <c r="AD23" i="4" s="1"/>
  <c r="AA23" i="4" s="1"/>
  <c r="H22" i="4"/>
  <c r="AC22" i="4" s="1"/>
  <c r="Z22" i="4" s="1"/>
  <c r="J22" i="4"/>
  <c r="AD22" i="4" s="1"/>
  <c r="AA22" i="4" s="1"/>
  <c r="H21" i="4"/>
  <c r="AC21" i="4" s="1"/>
  <c r="Z21" i="4" s="1"/>
  <c r="J21" i="4"/>
  <c r="AD21" i="4" s="1"/>
  <c r="AA21" i="4" s="1"/>
  <c r="K20" i="4" l="1"/>
  <c r="AE20" i="4" s="1"/>
  <c r="AB20" i="4" s="1"/>
  <c r="K19" i="4"/>
  <c r="AE19" i="4" s="1"/>
  <c r="AB19" i="4" s="1"/>
  <c r="K18" i="4"/>
  <c r="AE18" i="4" s="1"/>
  <c r="AB18" i="4" s="1"/>
  <c r="K17" i="4"/>
  <c r="AE17" i="4" s="1"/>
  <c r="AB17" i="4" s="1"/>
  <c r="K16" i="4"/>
  <c r="AE16" i="4" s="1"/>
  <c r="AB16" i="4" s="1"/>
  <c r="K15" i="4"/>
  <c r="AE15" i="4" s="1"/>
  <c r="AB15" i="4" s="1"/>
  <c r="K14" i="4"/>
  <c r="AE14" i="4" s="1"/>
  <c r="AB14" i="4" s="1"/>
  <c r="K13" i="4"/>
  <c r="AE13" i="4" s="1"/>
  <c r="AB13" i="4" s="1"/>
  <c r="K12" i="4"/>
  <c r="AE12" i="4" s="1"/>
  <c r="AB12" i="4" s="1"/>
  <c r="K11" i="4"/>
  <c r="AE11" i="4" s="1"/>
  <c r="AB11" i="4" s="1"/>
  <c r="K10" i="4"/>
  <c r="AE10" i="4" s="1"/>
  <c r="AB10" i="4" s="1"/>
  <c r="J20" i="4"/>
  <c r="AD20" i="4" s="1"/>
  <c r="AA20" i="4" s="1"/>
  <c r="J19" i="4"/>
  <c r="AD19" i="4" s="1"/>
  <c r="AA19" i="4" s="1"/>
  <c r="J18" i="4"/>
  <c r="AD18" i="4" s="1"/>
  <c r="AA18" i="4" s="1"/>
  <c r="J17" i="4"/>
  <c r="AD17" i="4" s="1"/>
  <c r="AA17" i="4" s="1"/>
  <c r="J16" i="4"/>
  <c r="AD16" i="4" s="1"/>
  <c r="AA16" i="4" s="1"/>
  <c r="J15" i="4"/>
  <c r="AD15" i="4" s="1"/>
  <c r="AA15" i="4" s="1"/>
  <c r="J14" i="4"/>
  <c r="AD14" i="4" s="1"/>
  <c r="AA14" i="4" s="1"/>
  <c r="J13" i="4"/>
  <c r="AD13" i="4" s="1"/>
  <c r="AA13" i="4" s="1"/>
  <c r="J12" i="4"/>
  <c r="AD12" i="4" s="1"/>
  <c r="AA12" i="4" s="1"/>
  <c r="J11" i="4"/>
  <c r="AD11" i="4" s="1"/>
  <c r="AA11" i="4" s="1"/>
  <c r="J10" i="4"/>
  <c r="AD10" i="4" s="1"/>
  <c r="AA10" i="4" s="1"/>
  <c r="J9" i="4"/>
  <c r="AD9" i="4" s="1"/>
  <c r="AA9" i="4" s="1"/>
  <c r="K9" i="4"/>
  <c r="AE9" i="4" s="1"/>
  <c r="AB9" i="4" s="1"/>
  <c r="H20" i="4"/>
  <c r="AC20" i="4" s="1"/>
  <c r="Z20" i="4" s="1"/>
  <c r="H19" i="4"/>
  <c r="AC19" i="4" s="1"/>
  <c r="Z19" i="4" s="1"/>
  <c r="H18" i="4"/>
  <c r="AC18" i="4" s="1"/>
  <c r="Z18" i="4" s="1"/>
  <c r="H17" i="4"/>
  <c r="AC17" i="4" s="1"/>
  <c r="Z17" i="4" s="1"/>
  <c r="H16" i="4"/>
  <c r="AC16" i="4" s="1"/>
  <c r="Z16" i="4" s="1"/>
  <c r="H15" i="4"/>
  <c r="AC15" i="4" s="1"/>
  <c r="Z15" i="4" s="1"/>
  <c r="H14" i="4"/>
  <c r="AC14" i="4" s="1"/>
  <c r="Z14" i="4" s="1"/>
  <c r="H13" i="4"/>
  <c r="AC13" i="4" s="1"/>
  <c r="Z13" i="4" s="1"/>
  <c r="H12" i="4"/>
  <c r="AC12" i="4" s="1"/>
  <c r="Z12" i="4" s="1"/>
  <c r="H11" i="4"/>
  <c r="AC11" i="4" s="1"/>
  <c r="Z11" i="4" s="1"/>
  <c r="H10" i="4"/>
  <c r="AC10" i="4" s="1"/>
  <c r="Z10" i="4" s="1"/>
  <c r="H9" i="4"/>
  <c r="AC9" i="4" s="1"/>
  <c r="Z9" i="4" s="1"/>
</calcChain>
</file>

<file path=xl/sharedStrings.xml><?xml version="1.0" encoding="utf-8"?>
<sst xmlns="http://schemas.openxmlformats.org/spreadsheetml/2006/main" count="2643" uniqueCount="493">
  <si>
    <t>기간</t>
    <phoneticPr fontId="2" type="noConversion"/>
  </si>
  <si>
    <t>매체명</t>
    <phoneticPr fontId="2" type="noConversion"/>
  </si>
  <si>
    <t>소재명</t>
    <phoneticPr fontId="2" type="noConversion"/>
  </si>
  <si>
    <t>폰트</t>
    <phoneticPr fontId="2" type="noConversion"/>
  </si>
  <si>
    <t>폰트컬러</t>
    <phoneticPr fontId="2" type="noConversion"/>
  </si>
  <si>
    <t>배경컬러</t>
    <phoneticPr fontId="2" type="noConversion"/>
  </si>
  <si>
    <t>포인트컬러</t>
    <phoneticPr fontId="2" type="noConversion"/>
  </si>
  <si>
    <t>소재템플릿</t>
    <phoneticPr fontId="2" type="noConversion"/>
  </si>
  <si>
    <t>이미지소스</t>
    <phoneticPr fontId="2" type="noConversion"/>
  </si>
  <si>
    <t>아이템</t>
    <phoneticPr fontId="2" type="noConversion"/>
  </si>
  <si>
    <t>케치프라이즈</t>
    <phoneticPr fontId="2" type="noConversion"/>
  </si>
  <si>
    <t>CTA</t>
    <phoneticPr fontId="2" type="noConversion"/>
  </si>
  <si>
    <t>SOS</t>
    <phoneticPr fontId="2" type="noConversion"/>
  </si>
  <si>
    <t>검정</t>
    <phoneticPr fontId="2" type="noConversion"/>
  </si>
  <si>
    <t>주황</t>
    <phoneticPr fontId="2" type="noConversion"/>
  </si>
  <si>
    <t>주황</t>
    <phoneticPr fontId="2" type="noConversion"/>
  </si>
  <si>
    <t>흰색</t>
    <phoneticPr fontId="2" type="noConversion"/>
  </si>
  <si>
    <t>일러스트</t>
    <phoneticPr fontId="2" type="noConversion"/>
  </si>
  <si>
    <t>실사</t>
    <phoneticPr fontId="2" type="noConversion"/>
  </si>
  <si>
    <t>모델</t>
    <phoneticPr fontId="2" type="noConversion"/>
  </si>
  <si>
    <t>계기판</t>
    <phoneticPr fontId="2" type="noConversion"/>
  </si>
  <si>
    <t>재가입율</t>
    <phoneticPr fontId="2" type="noConversion"/>
  </si>
  <si>
    <t>만기</t>
    <phoneticPr fontId="2" type="noConversion"/>
  </si>
  <si>
    <t>없음</t>
    <phoneticPr fontId="2" type="noConversion"/>
  </si>
  <si>
    <t>없음</t>
    <phoneticPr fontId="2" type="noConversion"/>
  </si>
  <si>
    <t>디바이스</t>
    <phoneticPr fontId="2" type="noConversion"/>
  </si>
  <si>
    <t>M</t>
    <phoneticPr fontId="2" type="noConversion"/>
  </si>
  <si>
    <t>M</t>
    <phoneticPr fontId="2" type="noConversion"/>
  </si>
  <si>
    <t>PC</t>
    <phoneticPr fontId="2" type="noConversion"/>
  </si>
  <si>
    <t>M</t>
    <phoneticPr fontId="2" type="noConversion"/>
  </si>
  <si>
    <t>CPA</t>
    <phoneticPr fontId="2" type="noConversion"/>
  </si>
  <si>
    <t>테스트번호</t>
    <phoneticPr fontId="2" type="noConversion"/>
  </si>
  <si>
    <t>번호</t>
    <phoneticPr fontId="2" type="noConversion"/>
  </si>
  <si>
    <t>전환등급
(CVR)</t>
    <phoneticPr fontId="2" type="noConversion"/>
  </si>
  <si>
    <t>전환등급
(CPA)</t>
    <phoneticPr fontId="2" type="noConversion"/>
  </si>
  <si>
    <t>클릭</t>
    <phoneticPr fontId="2" type="noConversion"/>
  </si>
  <si>
    <t>광고비</t>
    <phoneticPr fontId="2" type="noConversion"/>
  </si>
  <si>
    <t>*전환등급</t>
    <phoneticPr fontId="2" type="noConversion"/>
  </si>
  <si>
    <t>대분류</t>
    <phoneticPr fontId="2" type="noConversion"/>
  </si>
  <si>
    <t>소분류</t>
    <phoneticPr fontId="2" type="noConversion"/>
  </si>
  <si>
    <t>설명</t>
    <phoneticPr fontId="2" type="noConversion"/>
  </si>
  <si>
    <t>구분</t>
    <phoneticPr fontId="2" type="noConversion"/>
  </si>
  <si>
    <t>번호</t>
    <phoneticPr fontId="2" type="noConversion"/>
  </si>
  <si>
    <t>소재 개수에 대한 번호</t>
    <phoneticPr fontId="2" type="noConversion"/>
  </si>
  <si>
    <t>기간</t>
    <phoneticPr fontId="2" type="noConversion"/>
  </si>
  <si>
    <t>테스트번호</t>
    <phoneticPr fontId="2" type="noConversion"/>
  </si>
  <si>
    <t>동일 테스트에 활용되었던 소재 번호</t>
    <phoneticPr fontId="2" type="noConversion"/>
  </si>
  <si>
    <t>매체
데이터</t>
    <phoneticPr fontId="2" type="noConversion"/>
  </si>
  <si>
    <t>클릭</t>
    <phoneticPr fontId="2" type="noConversion"/>
  </si>
  <si>
    <t>광고비</t>
    <phoneticPr fontId="2" type="noConversion"/>
  </si>
  <si>
    <t>이미지</t>
    <phoneticPr fontId="2" type="noConversion"/>
  </si>
  <si>
    <t>카테
고리</t>
    <phoneticPr fontId="2" type="noConversion"/>
  </si>
  <si>
    <t>매체명</t>
    <phoneticPr fontId="2" type="noConversion"/>
  </si>
  <si>
    <t>소재명</t>
    <phoneticPr fontId="2" type="noConversion"/>
  </si>
  <si>
    <t>디자인</t>
    <phoneticPr fontId="2" type="noConversion"/>
  </si>
  <si>
    <t>폰트</t>
    <phoneticPr fontId="2" type="noConversion"/>
  </si>
  <si>
    <t>특이사항 X</t>
  </si>
  <si>
    <t>폰트컬러</t>
    <phoneticPr fontId="2" type="noConversion"/>
  </si>
  <si>
    <t>배경컬러</t>
    <phoneticPr fontId="2" type="noConversion"/>
  </si>
  <si>
    <t>포인트컬러</t>
    <phoneticPr fontId="2" type="noConversion"/>
  </si>
  <si>
    <t>소재템플릿</t>
    <phoneticPr fontId="2" type="noConversion"/>
  </si>
  <si>
    <t>이미지소스</t>
    <phoneticPr fontId="2" type="noConversion"/>
  </si>
  <si>
    <t>자동차 / 플러그 등 소재 이미지 요소 기입</t>
    <phoneticPr fontId="2" type="noConversion"/>
  </si>
  <si>
    <t>컨텐츠</t>
    <phoneticPr fontId="2" type="noConversion"/>
  </si>
  <si>
    <t>퍼마일 / 월정산 / 플로그 / T맵 등 소구 컨텐츠</t>
    <phoneticPr fontId="2" type="noConversion"/>
  </si>
  <si>
    <t>캐치프레이즈</t>
    <phoneticPr fontId="2" type="noConversion"/>
  </si>
  <si>
    <t>클릭 유도 요소입니다.</t>
    <phoneticPr fontId="2" type="noConversion"/>
  </si>
  <si>
    <t>테스트
결과</t>
    <phoneticPr fontId="2" type="noConversion"/>
  </si>
  <si>
    <t>전환등급
(CVR)</t>
    <phoneticPr fontId="2" type="noConversion"/>
  </si>
  <si>
    <t>설계</t>
    <phoneticPr fontId="2" type="noConversion"/>
  </si>
  <si>
    <t>청약</t>
    <phoneticPr fontId="2" type="noConversion"/>
  </si>
  <si>
    <t>설계 CVR</t>
    <phoneticPr fontId="2" type="noConversion"/>
  </si>
  <si>
    <t>CPS</t>
  </si>
  <si>
    <t>CPS</t>
    <phoneticPr fontId="2" type="noConversion"/>
  </si>
  <si>
    <t>전환등급
(CPS)</t>
    <phoneticPr fontId="2" type="noConversion"/>
  </si>
  <si>
    <t>레이아웃</t>
    <phoneticPr fontId="2" type="noConversion"/>
  </si>
  <si>
    <t>레이아웃</t>
  </si>
  <si>
    <t>테스트 종료 월</t>
    <phoneticPr fontId="2" type="noConversion"/>
  </si>
  <si>
    <t>청약</t>
    <phoneticPr fontId="2" type="noConversion"/>
  </si>
  <si>
    <t>CPA</t>
  </si>
  <si>
    <t>이미지 파일 경로내 이미지명입니다</t>
    <phoneticPr fontId="2" type="noConversion"/>
  </si>
  <si>
    <t>이미지명</t>
  </si>
  <si>
    <t>이미지명</t>
    <phoneticPr fontId="2" type="noConversion"/>
  </si>
  <si>
    <t>가로형/세로형/원형/사각형 등 배열 레이아웃 기재</t>
    <phoneticPr fontId="2" type="noConversion"/>
  </si>
  <si>
    <t>실사 / 픽토그램 / 일러스트 / 3D / 뉴스형 등 소재 전반을 관통하는 디자인 요소가 있을 시 기입</t>
    <phoneticPr fontId="2" type="noConversion"/>
  </si>
  <si>
    <t>FBIG / SDA / GDN / 디스커버리 / 당근마켓 등 매체명</t>
    <phoneticPr fontId="2" type="noConversion"/>
  </si>
  <si>
    <t xml:space="preserve">PC / MO / All </t>
    <phoneticPr fontId="2" type="noConversion"/>
  </si>
  <si>
    <t>USP_이미지_문구 구성의 대표 소재명</t>
    <phoneticPr fontId="2" type="noConversion"/>
  </si>
  <si>
    <t>포인트컬러와는 별개로 소재 전반에 사용된 폰트의 컬러 기재</t>
    <phoneticPr fontId="2" type="noConversion"/>
  </si>
  <si>
    <t>전환등급
(CPs)</t>
    <phoneticPr fontId="2" type="noConversion"/>
  </si>
  <si>
    <t>토스</t>
    <phoneticPr fontId="2" type="noConversion"/>
  </si>
  <si>
    <t>없음</t>
    <phoneticPr fontId="2" type="noConversion"/>
  </si>
  <si>
    <t>퍼마일_탄만큼_질문_검정계기판</t>
  </si>
  <si>
    <t>퍼마일_탄만큼_질문_오렌지계기판</t>
  </si>
  <si>
    <t>퍼마일_탄만큼_질문_흰색계기판</t>
  </si>
  <si>
    <t>퍼마일_탄만큼_적게_검정계기판</t>
  </si>
  <si>
    <t>퍼마일_탄만큼_적게_오렌지계기판</t>
  </si>
  <si>
    <t>퍼마일_탄만큼_적게_흰색계기판</t>
  </si>
  <si>
    <t>퍼마일_만기_1월_달력</t>
  </si>
  <si>
    <t>퍼마일_만기_1월_시계</t>
  </si>
  <si>
    <t>퍼마일_만기_1월_차</t>
  </si>
  <si>
    <t>퍼마일_만기_고객님_달력</t>
  </si>
  <si>
    <t>퍼마일_만기_고객님_시계</t>
  </si>
  <si>
    <t>퍼마일_만기_고객님_차</t>
  </si>
  <si>
    <t>검정</t>
    <phoneticPr fontId="2" type="noConversion"/>
  </si>
  <si>
    <t>2024-01</t>
    <phoneticPr fontId="2" type="noConversion"/>
  </si>
  <si>
    <t>계기판</t>
    <phoneticPr fontId="2" type="noConversion"/>
  </si>
  <si>
    <t>검정</t>
    <phoneticPr fontId="2" type="noConversion"/>
  </si>
  <si>
    <t>주황</t>
    <phoneticPr fontId="2" type="noConversion"/>
  </si>
  <si>
    <t>흰색</t>
    <phoneticPr fontId="2" type="noConversion"/>
  </si>
  <si>
    <t>일러스트</t>
    <phoneticPr fontId="2" type="noConversion"/>
  </si>
  <si>
    <t>달력</t>
    <phoneticPr fontId="2" type="noConversion"/>
  </si>
  <si>
    <t>시계</t>
    <phoneticPr fontId="2" type="noConversion"/>
  </si>
  <si>
    <t>차</t>
    <phoneticPr fontId="2" type="noConversion"/>
  </si>
  <si>
    <t>달력</t>
    <phoneticPr fontId="2" type="noConversion"/>
  </si>
  <si>
    <t>시계</t>
    <phoneticPr fontId="2" type="noConversion"/>
  </si>
  <si>
    <t>차</t>
    <phoneticPr fontId="2" type="noConversion"/>
  </si>
  <si>
    <t>탄만큼만</t>
  </si>
  <si>
    <t>탄만큼만</t>
    <phoneticPr fontId="2" type="noConversion"/>
  </si>
  <si>
    <t>만기</t>
  </si>
  <si>
    <t>만기</t>
    <phoneticPr fontId="2" type="noConversion"/>
  </si>
  <si>
    <t>적게타면</t>
    <phoneticPr fontId="2" type="noConversion"/>
  </si>
  <si>
    <t>탄만큼만</t>
    <phoneticPr fontId="2" type="noConversion"/>
  </si>
  <si>
    <t>만기라면?</t>
    <phoneticPr fontId="2" type="noConversion"/>
  </si>
  <si>
    <t>퍼마일_만기_1월_달력</t>
    <phoneticPr fontId="2" type="noConversion"/>
  </si>
  <si>
    <t>퍼마일_만기_계산기_차</t>
    <phoneticPr fontId="2" type="noConversion"/>
  </si>
  <si>
    <t>퍼마일_만기_차_오른쪽</t>
    <phoneticPr fontId="2" type="noConversion"/>
  </si>
  <si>
    <t>차</t>
    <phoneticPr fontId="2" type="noConversion"/>
  </si>
  <si>
    <t>계산기</t>
    <phoneticPr fontId="2" type="noConversion"/>
  </si>
  <si>
    <t>달력</t>
    <phoneticPr fontId="2" type="noConversion"/>
  </si>
  <si>
    <t>만기라면?</t>
    <phoneticPr fontId="2" type="noConversion"/>
  </si>
  <si>
    <t>차</t>
    <phoneticPr fontId="2" type="noConversion"/>
  </si>
  <si>
    <t>달력</t>
    <phoneticPr fontId="2" type="noConversion"/>
  </si>
  <si>
    <t>퍼마일_만기_차_오른쪽</t>
    <phoneticPr fontId="2" type="noConversion"/>
  </si>
  <si>
    <t>퍼마일_만기_고객님_시계</t>
    <phoneticPr fontId="2" type="noConversion"/>
  </si>
  <si>
    <t>엇벌써?</t>
    <phoneticPr fontId="2" type="noConversion"/>
  </si>
  <si>
    <t>만기일다가오는</t>
    <phoneticPr fontId="2" type="noConversion"/>
  </si>
  <si>
    <t>퍼마일_소구점_당근_네모_타이어_만기</t>
  </si>
  <si>
    <t>퍼마일_소구점_당근_네모_윤정_만기</t>
  </si>
  <si>
    <t>퍼마일_소구점_당근_네모_에어_만기</t>
  </si>
  <si>
    <t>퍼마일_소구점_당근_네모_미러_만기</t>
  </si>
  <si>
    <t>퍼마일_소구점_당근_네모_타이어_적게</t>
  </si>
  <si>
    <t>퍼마일_소구점_당근_네모_윤정_적게</t>
  </si>
  <si>
    <t>퍼마일_소구점_당근_네모_에어_적게</t>
  </si>
  <si>
    <t>퍼마일_소구점_당근_네모_미러_적게</t>
  </si>
  <si>
    <t>당근마켓</t>
    <phoneticPr fontId="2" type="noConversion"/>
  </si>
  <si>
    <t>토스</t>
    <phoneticPr fontId="2" type="noConversion"/>
  </si>
  <si>
    <t>당근마켓</t>
    <phoneticPr fontId="2" type="noConversion"/>
  </si>
  <si>
    <t>검정</t>
    <phoneticPr fontId="2" type="noConversion"/>
  </si>
  <si>
    <t>실사</t>
    <phoneticPr fontId="2" type="noConversion"/>
  </si>
  <si>
    <t>모델</t>
    <phoneticPr fontId="2" type="noConversion"/>
  </si>
  <si>
    <t>타이어</t>
    <phoneticPr fontId="2" type="noConversion"/>
  </si>
  <si>
    <t>고윤정</t>
    <phoneticPr fontId="2" type="noConversion"/>
  </si>
  <si>
    <t>에어</t>
    <phoneticPr fontId="2" type="noConversion"/>
  </si>
  <si>
    <t>사이드미러</t>
    <phoneticPr fontId="2" type="noConversion"/>
  </si>
  <si>
    <t>만기</t>
    <phoneticPr fontId="2" type="noConversion"/>
  </si>
  <si>
    <t>탄만큼만</t>
    <phoneticPr fontId="2" type="noConversion"/>
  </si>
  <si>
    <t>검정</t>
    <phoneticPr fontId="2" type="noConversion"/>
  </si>
  <si>
    <t>주황</t>
    <phoneticPr fontId="2" type="noConversion"/>
  </si>
  <si>
    <t>검정</t>
    <phoneticPr fontId="2" type="noConversion"/>
  </si>
  <si>
    <t>적게타면</t>
    <phoneticPr fontId="2" type="noConversion"/>
  </si>
  <si>
    <t>만기일당근러</t>
    <phoneticPr fontId="2" type="noConversion"/>
  </si>
  <si>
    <t>있음</t>
    <phoneticPr fontId="2" type="noConversion"/>
  </si>
  <si>
    <t>퍼마일_소구점_당근_네모_고정핀_만기</t>
    <phoneticPr fontId="2" type="noConversion"/>
  </si>
  <si>
    <t>퍼마일_소구점_당근_네모_달력_만기</t>
    <phoneticPr fontId="2" type="noConversion"/>
  </si>
  <si>
    <t>퍼마일_소구점_당근_네모_시계&amp;달력_만기</t>
    <phoneticPr fontId="2" type="noConversion"/>
  </si>
  <si>
    <t>퍼마일_소구점_당근_네모_계기판_적게</t>
    <phoneticPr fontId="2" type="noConversion"/>
  </si>
  <si>
    <t>퍼마일_소구점_당근_네모_흰차_적게</t>
    <phoneticPr fontId="2" type="noConversion"/>
  </si>
  <si>
    <t>실사</t>
    <phoneticPr fontId="2" type="noConversion"/>
  </si>
  <si>
    <t>고정핀</t>
    <phoneticPr fontId="2" type="noConversion"/>
  </si>
  <si>
    <t>달력</t>
    <phoneticPr fontId="2" type="noConversion"/>
  </si>
  <si>
    <t>시계&amp;달력</t>
    <phoneticPr fontId="2" type="noConversion"/>
  </si>
  <si>
    <t>계기판</t>
    <phoneticPr fontId="2" type="noConversion"/>
  </si>
  <si>
    <t>흰색</t>
    <phoneticPr fontId="2" type="noConversion"/>
  </si>
  <si>
    <t>노랑</t>
    <phoneticPr fontId="2" type="noConversion"/>
  </si>
  <si>
    <t>주황</t>
    <phoneticPr fontId="2" type="noConversion"/>
  </si>
  <si>
    <t>검정</t>
    <phoneticPr fontId="2" type="noConversion"/>
  </si>
  <si>
    <t>흰색</t>
    <phoneticPr fontId="2" type="noConversion"/>
  </si>
  <si>
    <t>만기일당근러</t>
    <phoneticPr fontId="2" type="noConversion"/>
  </si>
  <si>
    <t>적게타면</t>
    <phoneticPr fontId="2" type="noConversion"/>
  </si>
  <si>
    <t>퍼마일_탄만큼_타이어_아시죠</t>
  </si>
  <si>
    <t>퍼마일_탄만큼_타이어_적게</t>
  </si>
  <si>
    <t>퍼마일_만기_타이어_맞다</t>
  </si>
  <si>
    <t>퍼마일_만기_타이어_월</t>
  </si>
  <si>
    <t>퍼마일_만기_계기판_맞다</t>
  </si>
  <si>
    <t>퍼마일_만기_계기판_월</t>
  </si>
  <si>
    <t>퍼마일_탄만큼_계기판_아시죠</t>
  </si>
  <si>
    <t>퍼마일_탄만큼_계기판_적게</t>
  </si>
  <si>
    <t>타이어</t>
    <phoneticPr fontId="2" type="noConversion"/>
  </si>
  <si>
    <t>계기판</t>
    <phoneticPr fontId="2" type="noConversion"/>
  </si>
  <si>
    <t>당근러찾습니다</t>
    <phoneticPr fontId="2" type="noConversion"/>
  </si>
  <si>
    <t>아맞다!</t>
    <phoneticPr fontId="2" type="noConversion"/>
  </si>
  <si>
    <t>당근아시죠</t>
    <phoneticPr fontId="2" type="noConversion"/>
  </si>
  <si>
    <t>GDN(Discovery)</t>
  </si>
  <si>
    <t>All device</t>
  </si>
  <si>
    <t>퍼마일_소구점_자동계산_화이트</t>
    <phoneticPr fontId="2" type="noConversion"/>
  </si>
  <si>
    <t>퍼마일_탄만큼_그래프_탄만큼</t>
    <phoneticPr fontId="2" type="noConversion"/>
  </si>
  <si>
    <t>퍼마일_탄만큼_선물_탄만큼</t>
    <phoneticPr fontId="2" type="noConversion"/>
  </si>
  <si>
    <t>퍼마일_탄만큼_주차장_탄만큼</t>
    <phoneticPr fontId="2" type="noConversion"/>
  </si>
  <si>
    <t>일러스트</t>
    <phoneticPr fontId="2" type="noConversion"/>
  </si>
  <si>
    <t>흰색</t>
    <phoneticPr fontId="2" type="noConversion"/>
  </si>
  <si>
    <t>실사</t>
    <phoneticPr fontId="2" type="noConversion"/>
  </si>
  <si>
    <t>주황</t>
    <phoneticPr fontId="2" type="noConversion"/>
  </si>
  <si>
    <t>플러그</t>
    <phoneticPr fontId="2" type="noConversion"/>
  </si>
  <si>
    <t>쇼핑카트,할머니</t>
    <phoneticPr fontId="2" type="noConversion"/>
  </si>
  <si>
    <t>화살표,차</t>
    <phoneticPr fontId="2" type="noConversion"/>
  </si>
  <si>
    <t>주차장</t>
    <phoneticPr fontId="2" type="noConversion"/>
  </si>
  <si>
    <t>탄만큼만</t>
    <phoneticPr fontId="2" type="noConversion"/>
  </si>
  <si>
    <t>산돌고딕네오</t>
    <phoneticPr fontId="2" type="noConversion"/>
  </si>
  <si>
    <t>자동계산</t>
    <phoneticPr fontId="2" type="noConversion"/>
  </si>
  <si>
    <t>꽂기만하면</t>
    <phoneticPr fontId="2" type="noConversion"/>
  </si>
  <si>
    <t>없음</t>
    <phoneticPr fontId="2" type="noConversion"/>
  </si>
  <si>
    <t>치솟는설물가</t>
    <phoneticPr fontId="2" type="noConversion"/>
  </si>
  <si>
    <t>명절부담</t>
    <phoneticPr fontId="2" type="noConversion"/>
  </si>
  <si>
    <t>차는주차장에</t>
    <phoneticPr fontId="2" type="noConversion"/>
  </si>
  <si>
    <t>2024-02</t>
    <phoneticPr fontId="2" type="noConversion"/>
  </si>
  <si>
    <t>CPA</t>
    <phoneticPr fontId="2" type="noConversion"/>
  </si>
  <si>
    <t>CPS</t>
    <phoneticPr fontId="2" type="noConversion"/>
  </si>
  <si>
    <t>CVR</t>
    <phoneticPr fontId="2" type="noConversion"/>
  </si>
  <si>
    <t xml:space="preserve"> 3) 전환등급 CPS : [매체별실적raw]의 매체별 CPS 대비 증감률 -50% 이하 "1등급", -증감률 -50%~-10% "2등급", 증감률 -10%~30% 구간 "3등급", 증감률 30% 이상 "4등급", 청약 미발생 "5등급"</t>
    <phoneticPr fontId="2" type="noConversion"/>
  </si>
  <si>
    <t xml:space="preserve"> 3) 전환등급 CPA : [매체별실적raw]의 매체별 CPS 대비 증감률 -50% 이하 "1등급", -증감률 -50%~-10% "2등급", 증감률 -10%~30% 구간 "3등급", 증감률 30% 이상 "4등급", 청약 미발생 "5등급"</t>
    <phoneticPr fontId="2" type="noConversion"/>
  </si>
  <si>
    <r>
      <t xml:space="preserve"> </t>
    </r>
    <r>
      <rPr>
        <sz val="11"/>
        <color theme="1"/>
        <rFont val="맑은 고딕"/>
        <family val="3"/>
        <charset val="129"/>
        <scheme val="minor"/>
      </rPr>
      <t>1) 전환등급 CVR : [매체별실적raw]의 매체별 전환율 대비 증감률 100% 초과 "1등급", 증감률 20%~100% "2등급", 증감률 -50%~20% "3등급", 증감률 -50% 이하 "4등급", 설계 미발생 "5등급"</t>
    </r>
    <phoneticPr fontId="2" type="noConversion"/>
  </si>
  <si>
    <t>GFA</t>
    <phoneticPr fontId="2" type="noConversion"/>
  </si>
  <si>
    <t>타임보드</t>
    <phoneticPr fontId="2" type="noConversion"/>
  </si>
  <si>
    <t>SDA</t>
    <phoneticPr fontId="2" type="noConversion"/>
  </si>
  <si>
    <t>날씨 브랜딩DA</t>
    <phoneticPr fontId="2" type="noConversion"/>
  </si>
  <si>
    <t>카카오 디스플레이</t>
    <phoneticPr fontId="2" type="noConversion"/>
  </si>
  <si>
    <t>카카오 비즈보드</t>
    <phoneticPr fontId="2" type="noConversion"/>
  </si>
  <si>
    <t xml:space="preserve">         - </t>
  </si>
  <si>
    <t>2024-02</t>
    <phoneticPr fontId="2" type="noConversion"/>
  </si>
  <si>
    <t>블라인드</t>
    <phoneticPr fontId="2" type="noConversion"/>
  </si>
  <si>
    <t>GFA</t>
    <phoneticPr fontId="2" type="noConversion"/>
  </si>
  <si>
    <t>퍼마일_재가입_뉴스_차</t>
  </si>
  <si>
    <t>퍼마일_자동측정_뉴스_플러그</t>
  </si>
  <si>
    <t>퍼마일_SOS_바로출동_일러스트</t>
  </si>
  <si>
    <t>퍼마일_SOS_바로출동_일러스트_실사_차전면</t>
  </si>
  <si>
    <t>퍼마일_SOS_바로출동_일러스트_실사_차후면</t>
  </si>
  <si>
    <t>퍼마일_만기_윤정_차핸들_블랙_잠깐</t>
  </si>
  <si>
    <t>퍼마일_만기_계기판_블랙_잠깐</t>
  </si>
  <si>
    <t>퍼마일_만기_윤정_차핸들_화이트_잠깐</t>
  </si>
  <si>
    <t>퍼마일_권유없는_윤정_온라인_요즘</t>
  </si>
  <si>
    <t>퍼마일_재가입_윤정_온라인_요즘</t>
  </si>
  <si>
    <t>퍼마일_SOS_바로출동_일러스트_플러그</t>
  </si>
  <si>
    <t>퍼마일_SOS_만기_잠깐_윤정_차핸들_화이트</t>
  </si>
  <si>
    <t>퍼마일_탄만큼_그래프</t>
  </si>
  <si>
    <t>퍼마일_탄만큼_선물</t>
  </si>
  <si>
    <t>퍼마일_탄만큼_주차장</t>
  </si>
  <si>
    <t>퍼마일_만큼_윤정_온라인_요즘</t>
  </si>
  <si>
    <t>퍼마일_간편계산_온라인_요즘</t>
  </si>
  <si>
    <t>퍼마일_만기_윤정_오렌지카_아맞다</t>
  </si>
  <si>
    <t>퍼마일_재가입률_윤정_플러그_오렌지테두리</t>
  </si>
  <si>
    <t>퍼마일_재가입률_윤정_핸드폰_오렌지테두리_만기고민</t>
  </si>
  <si>
    <t>퍼마일_재가입률_윤정_핸드폰_오렌지테두리_올해</t>
  </si>
  <si>
    <t>퍼마일_주행거리_윤정_회색수트_손_내세요</t>
  </si>
  <si>
    <t>퍼마일_재가입률_윤정_겨울_만기고민_90.7</t>
  </si>
  <si>
    <t>퍼마일_자동측정_겨울_뭐야</t>
  </si>
  <si>
    <t>퍼마일_sos_플러그세개_뭐야_다들_불러</t>
  </si>
  <si>
    <t>퍼마일_sos_플러그세개_뭐야_불러</t>
  </si>
  <si>
    <t>퍼마일_탄만큼_윤정_겨울_선택</t>
  </si>
  <si>
    <t>퍼마일_SOS_플러그_사고_불러</t>
  </si>
  <si>
    <t>퍼마일_자동측정_플러그_겨울_뭐야</t>
  </si>
  <si>
    <t>퍼마일_SOS_플러그_타이어_불러</t>
  </si>
  <si>
    <t>퍼마일_SOS_플러그_바로출동</t>
  </si>
  <si>
    <t>퍼마일_재가입률_윤정_겨울_좋으면_90.9</t>
  </si>
  <si>
    <t>퍼마일_탄만큼_오렌지카</t>
  </si>
  <si>
    <t>퍼마일_SOS_플러그6_불러</t>
  </si>
  <si>
    <t>퍼마일_네이티브_플러그6</t>
  </si>
  <si>
    <t>퍼마일_재가입률_윤정_좋으면_90.9</t>
  </si>
  <si>
    <t>퍼마일_SOS_플러그_겨울철_사고</t>
  </si>
  <si>
    <t>퍼마일_SOS_플러그_빗길_사고</t>
  </si>
  <si>
    <t>퍼마일_SOS_플러그_화이트_사고</t>
  </si>
  <si>
    <t>퍼마일_소구점_보험료탄만큼_주황차</t>
  </si>
  <si>
    <t>퍼마일_소구점_플러그6</t>
  </si>
  <si>
    <t>퍼마일_탄만큼만_윤정_겨울_내세요</t>
  </si>
  <si>
    <t>퍼마일_탄만큼만_윤정_겨울_만기고민</t>
  </si>
  <si>
    <t>퍼마일_소구점_자동계산_플러그_화이트</t>
  </si>
  <si>
    <t>퍼마일_SOS_자동계산_꽂기만하면_윤정_플러그</t>
  </si>
  <si>
    <t>퍼마일_SOS_자동계산_꽂기만하면_플러그</t>
  </si>
  <si>
    <t>퍼마일_탄만큼만_고민</t>
  </si>
  <si>
    <t>퍼마일_자동측정_아직</t>
  </si>
  <si>
    <t>퍼마일_탄만큼_1시간_시계</t>
  </si>
  <si>
    <t>퍼마일_탄만큼_주말_캠핑</t>
  </si>
  <si>
    <t>퍼마일_만기_맞다_차종이</t>
  </si>
  <si>
    <t>퍼마일_만기_월_차종이</t>
  </si>
  <si>
    <t>퍼마일_탄만큼_일러스트_월급</t>
  </si>
  <si>
    <t>퍼마일_만기_일러스트_잊지마</t>
  </si>
  <si>
    <t>퍼마일_재가입률_일러스트_알아봐</t>
  </si>
  <si>
    <t>퍼마일_만기_윤정_아맞다</t>
  </si>
  <si>
    <t>퍼마일_탄만큼_윤정_월급</t>
  </si>
  <si>
    <t>윤정</t>
    <phoneticPr fontId="2" type="noConversion"/>
  </si>
  <si>
    <t>재가입</t>
    <phoneticPr fontId="2" type="noConversion"/>
  </si>
  <si>
    <t>퍼마일_재가입률_윤정_핸드폰_오렌지테두리_만기고민</t>
    <phoneticPr fontId="2" type="noConversion"/>
  </si>
  <si>
    <t>퍼마일_재가입률_윤정_핸드폰_오렌지테두리_올해</t>
    <phoneticPr fontId="2" type="noConversion"/>
  </si>
  <si>
    <t>퍼마일_재가입률_윤정_플러그_오렌지테두리</t>
    <phoneticPr fontId="2" type="noConversion"/>
  </si>
  <si>
    <t>퍼마일_만기_윤정_오렌지카_아맞다</t>
    <phoneticPr fontId="2" type="noConversion"/>
  </si>
  <si>
    <t>퍼마일_주행거리_윤정_회색수트_손_내세요</t>
    <phoneticPr fontId="2" type="noConversion"/>
  </si>
  <si>
    <t>퍼마일_재가입률_윤정_겨울_만기고민_90.7</t>
    <phoneticPr fontId="2" type="noConversion"/>
  </si>
  <si>
    <t>퍼마일_재가입률_윤정_겨울_이제_90.7</t>
    <phoneticPr fontId="2" type="noConversion"/>
  </si>
  <si>
    <t>퍼마일_재가입률_윤정_겨울_올해_90.9</t>
    <phoneticPr fontId="2" type="noConversion"/>
  </si>
  <si>
    <t>퍼마일_재가입률_윤정_겨울_좋으면_90.9</t>
    <phoneticPr fontId="2" type="noConversion"/>
  </si>
  <si>
    <t>퍼마일_자동측정_겨울_뭐야</t>
    <phoneticPr fontId="2" type="noConversion"/>
  </si>
  <si>
    <t>퍼마일_sos_플러그세개_뭐야_다들_불러</t>
    <phoneticPr fontId="2" type="noConversion"/>
  </si>
  <si>
    <t>퍼마일_sos_플러그세개_뭐야_불러</t>
    <phoneticPr fontId="2" type="noConversion"/>
  </si>
  <si>
    <t>퍼마일_소구점_보험료탄만큼_주황차</t>
    <phoneticPr fontId="2" type="noConversion"/>
  </si>
  <si>
    <t>퍼마일_소구점_플러그6</t>
    <phoneticPr fontId="2" type="noConversion"/>
  </si>
  <si>
    <t>퍼마일_탄만큼만_윤정_겨울_내세요</t>
    <phoneticPr fontId="2" type="noConversion"/>
  </si>
  <si>
    <t>퍼마일_탄만큼만_윤정_겨울_만기고민</t>
    <phoneticPr fontId="2" type="noConversion"/>
  </si>
  <si>
    <t>퍼마일_SOS_플러그_사고_불러</t>
    <phoneticPr fontId="2" type="noConversion"/>
  </si>
  <si>
    <t>퍼마일_SOS_플러그_타이어_불러</t>
    <phoneticPr fontId="2" type="noConversion"/>
  </si>
  <si>
    <t>퍼마일_SOS_플러그_바로출동</t>
    <phoneticPr fontId="2" type="noConversion"/>
  </si>
  <si>
    <t>퍼마일_자동측정_플러그_겨울_뭐야</t>
    <phoneticPr fontId="2" type="noConversion"/>
  </si>
  <si>
    <t>퍼마일_탄만큼_윤정_겨울_선택</t>
    <phoneticPr fontId="2" type="noConversion"/>
  </si>
  <si>
    <t>퍼마일_SOS_플러그_빗길_사고</t>
    <phoneticPr fontId="2" type="noConversion"/>
  </si>
  <si>
    <t>퍼마일_재가입률_윤정_좋으면_90.9</t>
    <phoneticPr fontId="2" type="noConversion"/>
  </si>
  <si>
    <t>퍼마일_SOS_플러그6_불러</t>
    <phoneticPr fontId="2" type="noConversion"/>
  </si>
  <si>
    <t>퍼마일_탄만큼_오렌지카</t>
    <phoneticPr fontId="2" type="noConversion"/>
  </si>
  <si>
    <t>퍼마일_네이티브_플러그6</t>
    <phoneticPr fontId="2" type="noConversion"/>
  </si>
  <si>
    <t>퍼마일_SOS_플러그_겨울철_사고</t>
    <phoneticPr fontId="2" type="noConversion"/>
  </si>
  <si>
    <t>퍼마일_SOS_플러그_화이트_사고</t>
    <phoneticPr fontId="2" type="noConversion"/>
  </si>
  <si>
    <t>비즈보드</t>
    <phoneticPr fontId="2" type="noConversion"/>
  </si>
  <si>
    <t>재가입해</t>
    <phoneticPr fontId="2" type="noConversion"/>
  </si>
  <si>
    <t>우측</t>
    <phoneticPr fontId="2" type="noConversion"/>
  </si>
  <si>
    <t>좌측</t>
    <phoneticPr fontId="2" type="noConversion"/>
  </si>
  <si>
    <t>실시간 측정</t>
    <phoneticPr fontId="2" type="noConversion"/>
  </si>
  <si>
    <t>회색</t>
    <phoneticPr fontId="2" type="noConversion"/>
  </si>
  <si>
    <t>중앙</t>
    <phoneticPr fontId="2" type="noConversion"/>
  </si>
  <si>
    <t>바로 출동!</t>
    <phoneticPr fontId="2" type="noConversion"/>
  </si>
  <si>
    <t>남색</t>
    <phoneticPr fontId="2" type="noConversion"/>
  </si>
  <si>
    <t>곧 만기?</t>
    <phoneticPr fontId="2" type="noConversion"/>
  </si>
  <si>
    <t>퍼마일_만기_잠깐_계기판_블랙</t>
    <phoneticPr fontId="2" type="noConversion"/>
  </si>
  <si>
    <t>종합</t>
    <phoneticPr fontId="2" type="noConversion"/>
  </si>
  <si>
    <t>온라인으로 가입?</t>
    <phoneticPr fontId="2" type="noConversion"/>
  </si>
  <si>
    <t>간편가입</t>
    <phoneticPr fontId="2" type="noConversion"/>
  </si>
  <si>
    <t>간편계산</t>
    <phoneticPr fontId="2" type="noConversion"/>
  </si>
  <si>
    <t>간편</t>
    <phoneticPr fontId="2" type="noConversion"/>
  </si>
  <si>
    <t>만기때마다 고민?</t>
    <phoneticPr fontId="2" type="noConversion"/>
  </si>
  <si>
    <t>이걸로?</t>
    <phoneticPr fontId="2" type="noConversion"/>
  </si>
  <si>
    <t>파랑</t>
    <phoneticPr fontId="2" type="noConversion"/>
  </si>
  <si>
    <t>휜색</t>
    <phoneticPr fontId="2" type="noConversion"/>
  </si>
  <si>
    <t>죄측</t>
    <phoneticPr fontId="2" type="noConversion"/>
  </si>
  <si>
    <t>남성 얼굴, 물음표</t>
    <phoneticPr fontId="2" type="noConversion"/>
  </si>
  <si>
    <t>자동차보험 고민?</t>
    <phoneticPr fontId="2" type="noConversion"/>
  </si>
  <si>
    <t>아직 안 꽂았어?</t>
    <phoneticPr fontId="2" type="noConversion"/>
  </si>
  <si>
    <t>출근 1시간도</t>
    <phoneticPr fontId="2" type="noConversion"/>
  </si>
  <si>
    <t>주말에만 문전</t>
    <phoneticPr fontId="2" type="noConversion"/>
  </si>
  <si>
    <t>여성, 화살표</t>
    <phoneticPr fontId="2" type="noConversion"/>
  </si>
  <si>
    <t>잊지말자!</t>
    <phoneticPr fontId="2" type="noConversion"/>
  </si>
  <si>
    <t>여성, 말풍선</t>
    <phoneticPr fontId="2" type="noConversion"/>
  </si>
  <si>
    <t>10명 중 9명</t>
    <phoneticPr fontId="2" type="noConversion"/>
  </si>
  <si>
    <t>지하철, 남녀</t>
    <phoneticPr fontId="2" type="noConversion"/>
  </si>
  <si>
    <t>월급은 그대로</t>
    <phoneticPr fontId="2" type="noConversion"/>
  </si>
  <si>
    <t>플러그, 차</t>
    <phoneticPr fontId="2" type="noConversion"/>
  </si>
  <si>
    <t>차,시계</t>
    <phoneticPr fontId="2" type="noConversion"/>
  </si>
  <si>
    <t>차, 짐</t>
    <phoneticPr fontId="2" type="noConversion"/>
  </si>
  <si>
    <t>차, 달력</t>
    <phoneticPr fontId="2" type="noConversion"/>
  </si>
  <si>
    <t>좌우측</t>
    <phoneticPr fontId="2" type="noConversion"/>
  </si>
  <si>
    <t xml:space="preserve"> 1) 전환등급 CVR : [매체별실적raw]의 매체별 전환율 대비 증감률 100% 초과 "1등급", 증감률 20%~100% "2등급", 증감률 -50%~20% "3등급", 증감률 -50% 이하 "4등급", 설계 미발생 "5등급"</t>
  </si>
  <si>
    <t xml:space="preserve"> 3) 전환등급 CPA : [매체별실적raw]의 매체별 CPS 대비 증감률 -50% 이하 "1등급", -증감률 -50%~-10% "2등급", 증감률 -10%~30% 구간 "3등급", 증감률 30% 이상 "4등급", 청약 미발생 "5등급"</t>
  </si>
  <si>
    <t xml:space="preserve"> 3) 전환등급 CPS : [매체별실적raw]의 매체별 CPS 대비 증감률 -50% 이하 "1등급", -증감률 -50%~-10% "2등급", 증감률 -10%~30% 구간 "3등급", 증감률 30% 이상 "4등급", 청약 미발생 "5등급"</t>
  </si>
  <si>
    <t>전월 CVR</t>
    <phoneticPr fontId="2" type="noConversion"/>
  </si>
  <si>
    <t>전월 CPA</t>
    <phoneticPr fontId="2" type="noConversion"/>
  </si>
  <si>
    <t>전월 CPS</t>
    <phoneticPr fontId="2" type="noConversion"/>
  </si>
  <si>
    <t xml:space="preserve">증감률 CVR </t>
  </si>
  <si>
    <t>증감률 CPA</t>
  </si>
  <si>
    <t>증감률 CPS</t>
  </si>
  <si>
    <t>2024-01</t>
    <phoneticPr fontId="2" type="noConversion"/>
  </si>
  <si>
    <t>토스</t>
    <phoneticPr fontId="2" type="noConversion"/>
  </si>
  <si>
    <t>토스</t>
    <phoneticPr fontId="2" type="noConversion"/>
  </si>
  <si>
    <t>M</t>
    <phoneticPr fontId="2" type="noConversion"/>
  </si>
  <si>
    <t>M</t>
    <phoneticPr fontId="2" type="noConversion"/>
  </si>
  <si>
    <t>검정</t>
    <phoneticPr fontId="2" type="noConversion"/>
  </si>
  <si>
    <t>일러스트</t>
    <phoneticPr fontId="2" type="noConversion"/>
  </si>
  <si>
    <t>계기판</t>
    <phoneticPr fontId="2" type="noConversion"/>
  </si>
  <si>
    <t>탄만큼만</t>
    <phoneticPr fontId="2" type="noConversion"/>
  </si>
  <si>
    <t>탄만큼만</t>
    <phoneticPr fontId="2" type="noConversion"/>
  </si>
  <si>
    <t>없음</t>
    <phoneticPr fontId="2" type="noConversion"/>
  </si>
  <si>
    <t>흰색</t>
    <phoneticPr fontId="2" type="noConversion"/>
  </si>
  <si>
    <t>달력</t>
    <phoneticPr fontId="2" type="noConversion"/>
  </si>
  <si>
    <t>시계</t>
    <phoneticPr fontId="2" type="noConversion"/>
  </si>
  <si>
    <t>만기일다가오는</t>
    <phoneticPr fontId="2" type="noConversion"/>
  </si>
  <si>
    <t>만기라면?</t>
    <phoneticPr fontId="2" type="noConversion"/>
  </si>
  <si>
    <t>퍼마일_만기_계산기_차</t>
    <phoneticPr fontId="2" type="noConversion"/>
  </si>
  <si>
    <t>엇벌써?</t>
    <phoneticPr fontId="2" type="noConversion"/>
  </si>
  <si>
    <t>퍼마일_만기_1월_달력</t>
    <phoneticPr fontId="2" type="noConversion"/>
  </si>
  <si>
    <t>당근마켓</t>
    <phoneticPr fontId="2" type="noConversion"/>
  </si>
  <si>
    <t>모델</t>
    <phoneticPr fontId="2" type="noConversion"/>
  </si>
  <si>
    <t>고윤정</t>
    <phoneticPr fontId="2" type="noConversion"/>
  </si>
  <si>
    <t>만기일당근러</t>
    <phoneticPr fontId="2" type="noConversion"/>
  </si>
  <si>
    <t>실사</t>
    <phoneticPr fontId="2" type="noConversion"/>
  </si>
  <si>
    <t>적게타면</t>
    <phoneticPr fontId="2" type="noConversion"/>
  </si>
  <si>
    <t>2024-02</t>
    <phoneticPr fontId="2" type="noConversion"/>
  </si>
  <si>
    <t>타이어</t>
    <phoneticPr fontId="2" type="noConversion"/>
  </si>
  <si>
    <t>당근아시죠</t>
    <phoneticPr fontId="2" type="noConversion"/>
  </si>
  <si>
    <t>아맞다!</t>
    <phoneticPr fontId="2" type="noConversion"/>
  </si>
  <si>
    <t>퍼마일_소구점_자동계산_화이트</t>
    <phoneticPr fontId="2" type="noConversion"/>
  </si>
  <si>
    <t>산돌고딕네오</t>
    <phoneticPr fontId="2" type="noConversion"/>
  </si>
  <si>
    <t>플러그</t>
    <phoneticPr fontId="2" type="noConversion"/>
  </si>
  <si>
    <t>퍼마일_탄만큼_그래프_탄만큼</t>
    <phoneticPr fontId="2" type="noConversion"/>
  </si>
  <si>
    <t>혼합</t>
    <phoneticPr fontId="2" type="noConversion"/>
  </si>
  <si>
    <t>하단</t>
    <phoneticPr fontId="2" type="noConversion"/>
  </si>
  <si>
    <t>명절부담</t>
    <phoneticPr fontId="2" type="noConversion"/>
  </si>
  <si>
    <t>퍼마일_탄만큼_주차장_탄만큼</t>
    <phoneticPr fontId="2" type="noConversion"/>
  </si>
  <si>
    <t>주차장</t>
    <phoneticPr fontId="2" type="noConversion"/>
  </si>
  <si>
    <t>좌측</t>
    <phoneticPr fontId="2" type="noConversion"/>
  </si>
  <si>
    <t>퍼마일_비교추천_물음표_90.9_4</t>
    <phoneticPr fontId="2" type="noConversion"/>
  </si>
  <si>
    <t>GDN(ADNK)</t>
    <phoneticPr fontId="2" type="noConversion"/>
  </si>
  <si>
    <t>차</t>
    <phoneticPr fontId="2" type="noConversion"/>
  </si>
  <si>
    <t>퍼마일_만기_차_오른쪽</t>
    <phoneticPr fontId="2" type="noConversion"/>
  </si>
  <si>
    <t>퍼마일_만기_고객님_시계</t>
    <phoneticPr fontId="2" type="noConversion"/>
  </si>
  <si>
    <t>있음</t>
    <phoneticPr fontId="2" type="noConversion"/>
  </si>
  <si>
    <t>에어</t>
    <phoneticPr fontId="2" type="noConversion"/>
  </si>
  <si>
    <t>사이드미러</t>
    <phoneticPr fontId="2" type="noConversion"/>
  </si>
  <si>
    <t>퍼마일_소구점_당근_네모_시계&amp;달력_만기</t>
    <phoneticPr fontId="2" type="noConversion"/>
  </si>
  <si>
    <t>시계&amp;달력</t>
    <phoneticPr fontId="2" type="noConversion"/>
  </si>
  <si>
    <t>퍼마일_소구점_당근_네모_계기판_적게</t>
    <phoneticPr fontId="2" type="noConversion"/>
  </si>
  <si>
    <t>퍼마일_소구점_당근_네모_흰차_적게</t>
    <phoneticPr fontId="2" type="noConversion"/>
  </si>
  <si>
    <t>치솟는설물가</t>
    <phoneticPr fontId="2" type="noConversion"/>
  </si>
  <si>
    <t>퍼마일_탄만큼_선물_탄만큼</t>
    <phoneticPr fontId="2" type="noConversion"/>
  </si>
  <si>
    <t>퍼마일_비교추천_물음표_90.9</t>
    <phoneticPr fontId="2" type="noConversion"/>
  </si>
  <si>
    <t>재가입률</t>
    <phoneticPr fontId="2" type="noConversion"/>
  </si>
  <si>
    <t>퍼마일_비교추천_물음표_90.9_2</t>
    <phoneticPr fontId="2" type="noConversion"/>
  </si>
  <si>
    <t>퍼마일_비교추천_물음표_90.9_3</t>
    <phoneticPr fontId="2" type="noConversion"/>
  </si>
  <si>
    <t>퍼마일_비교추천_물음표_커넥티드</t>
    <phoneticPr fontId="2" type="noConversion"/>
  </si>
  <si>
    <t>커넥티드</t>
    <phoneticPr fontId="2" type="noConversion"/>
  </si>
  <si>
    <t>7.2%할인</t>
    <phoneticPr fontId="2" type="noConversion"/>
  </si>
  <si>
    <t>퍼마일_비교추천_물음표_커넥티드_2</t>
    <phoneticPr fontId="2" type="noConversion"/>
  </si>
  <si>
    <t>퍼마일_비교추천_물음표_커넥티드_4</t>
    <phoneticPr fontId="2" type="noConversion"/>
  </si>
  <si>
    <t>퍼마일_비교추천_물음표_90.9_테두리</t>
    <phoneticPr fontId="2" type="noConversion"/>
  </si>
  <si>
    <t>2024-01</t>
    <phoneticPr fontId="2" type="noConversion"/>
  </si>
  <si>
    <t>토스</t>
    <phoneticPr fontId="2" type="noConversion"/>
  </si>
  <si>
    <t>M</t>
    <phoneticPr fontId="2" type="noConversion"/>
  </si>
  <si>
    <t>검정</t>
    <phoneticPr fontId="2" type="noConversion"/>
  </si>
  <si>
    <t>일러스트</t>
    <phoneticPr fontId="2" type="noConversion"/>
  </si>
  <si>
    <t>계기판</t>
    <phoneticPr fontId="2" type="noConversion"/>
  </si>
  <si>
    <t>탄만큼만</t>
    <phoneticPr fontId="2" type="noConversion"/>
  </si>
  <si>
    <t>없음</t>
    <phoneticPr fontId="2" type="noConversion"/>
  </si>
  <si>
    <t>주황</t>
    <phoneticPr fontId="2" type="noConversion"/>
  </si>
  <si>
    <t>적게타면</t>
    <phoneticPr fontId="2" type="noConversion"/>
  </si>
  <si>
    <t>달력</t>
    <phoneticPr fontId="2" type="noConversion"/>
  </si>
  <si>
    <t>만기</t>
    <phoneticPr fontId="2" type="noConversion"/>
  </si>
  <si>
    <t>만기일다가오는</t>
    <phoneticPr fontId="2" type="noConversion"/>
  </si>
  <si>
    <t>시계</t>
    <phoneticPr fontId="2" type="noConversion"/>
  </si>
  <si>
    <t>퍼마일_만기_계산기_차</t>
    <phoneticPr fontId="2" type="noConversion"/>
  </si>
  <si>
    <t>계산기</t>
    <phoneticPr fontId="2" type="noConversion"/>
  </si>
  <si>
    <t>엇벌써?</t>
    <phoneticPr fontId="2" type="noConversion"/>
  </si>
  <si>
    <t>퍼마일_만기_차_오른쪽</t>
    <phoneticPr fontId="2" type="noConversion"/>
  </si>
  <si>
    <t>차</t>
    <phoneticPr fontId="2" type="noConversion"/>
  </si>
  <si>
    <t>퍼마일_만기_1월_달력</t>
    <phoneticPr fontId="2" type="noConversion"/>
  </si>
  <si>
    <t>퍼마일_만기_고객님_시계</t>
    <phoneticPr fontId="2" type="noConversion"/>
  </si>
  <si>
    <t>타이어</t>
    <phoneticPr fontId="2" type="noConversion"/>
  </si>
  <si>
    <t>있음</t>
    <phoneticPr fontId="2" type="noConversion"/>
  </si>
  <si>
    <t>고윤정</t>
    <phoneticPr fontId="2" type="noConversion"/>
  </si>
  <si>
    <t>당근마켓</t>
    <phoneticPr fontId="2" type="noConversion"/>
  </si>
  <si>
    <t>만기일당근러</t>
    <phoneticPr fontId="2" type="noConversion"/>
  </si>
  <si>
    <t>실사</t>
    <phoneticPr fontId="2" type="noConversion"/>
  </si>
  <si>
    <t>모델</t>
    <phoneticPr fontId="2" type="noConversion"/>
  </si>
  <si>
    <t>퍼마일_소구점_당근_네모_고정핀_만기</t>
    <phoneticPr fontId="2" type="noConversion"/>
  </si>
  <si>
    <t>고정핀</t>
    <phoneticPr fontId="2" type="noConversion"/>
  </si>
  <si>
    <t>퍼마일_소구점_당근_네모_달력_만기</t>
    <phoneticPr fontId="2" type="noConversion"/>
  </si>
  <si>
    <t>노랑</t>
    <phoneticPr fontId="2" type="noConversion"/>
  </si>
  <si>
    <t>퍼마일_소구점_당근_네모_시계&amp;달력_만기</t>
    <phoneticPr fontId="2" type="noConversion"/>
  </si>
  <si>
    <t>퍼마일_소구점_당근_네모_흰차_적게</t>
    <phoneticPr fontId="2" type="noConversion"/>
  </si>
  <si>
    <t>흰색</t>
    <phoneticPr fontId="2" type="noConversion"/>
  </si>
  <si>
    <t>2024-02</t>
    <phoneticPr fontId="2" type="noConversion"/>
  </si>
  <si>
    <t>당근러찾습니다</t>
    <phoneticPr fontId="2" type="noConversion"/>
  </si>
  <si>
    <t>아맞다!</t>
    <phoneticPr fontId="2" type="noConversion"/>
  </si>
  <si>
    <t>자동계산</t>
    <phoneticPr fontId="2" type="noConversion"/>
  </si>
  <si>
    <t>꽂기만하면</t>
    <phoneticPr fontId="2" type="noConversion"/>
  </si>
  <si>
    <t>퍼마일_탄만큼_그래프_탄만큼</t>
    <phoneticPr fontId="2" type="noConversion"/>
  </si>
  <si>
    <t>산돌고딕네오</t>
    <phoneticPr fontId="2" type="noConversion"/>
  </si>
  <si>
    <t>혼합</t>
    <phoneticPr fontId="2" type="noConversion"/>
  </si>
  <si>
    <t>하단</t>
    <phoneticPr fontId="2" type="noConversion"/>
  </si>
  <si>
    <t>화살표,차</t>
    <phoneticPr fontId="2" type="noConversion"/>
  </si>
  <si>
    <t>쇼핑카트,할머니</t>
    <phoneticPr fontId="2" type="noConversion"/>
  </si>
  <si>
    <t>퍼마일_탄만큼_주차장_탄만큼</t>
    <phoneticPr fontId="2" type="noConversion"/>
  </si>
  <si>
    <t>차는주차장에</t>
    <phoneticPr fontId="2" type="noConversion"/>
  </si>
  <si>
    <t>퍼마일_비교추천_물음표_90.9</t>
    <phoneticPr fontId="2" type="noConversion"/>
  </si>
  <si>
    <t>재가입률</t>
    <phoneticPr fontId="2" type="noConversion"/>
  </si>
  <si>
    <t>퍼마일_비교추천_물음표_90.9_2</t>
    <phoneticPr fontId="2" type="noConversion"/>
  </si>
  <si>
    <t>퍼마일_비교추천_물음표_90.9_3</t>
    <phoneticPr fontId="2" type="noConversion"/>
  </si>
  <si>
    <t>퍼마일_비교추천_물음표_90.9_4</t>
    <phoneticPr fontId="2" type="noConversion"/>
  </si>
  <si>
    <t>퍼마일_비교추천_물음표_커넥티드</t>
    <phoneticPr fontId="2" type="noConversion"/>
  </si>
  <si>
    <t>GDN(ADNK)</t>
    <phoneticPr fontId="2" type="noConversion"/>
  </si>
  <si>
    <t>퍼마일_비교추천_물음표_커넥티드_2</t>
    <phoneticPr fontId="2" type="noConversion"/>
  </si>
  <si>
    <t>좌측</t>
    <phoneticPr fontId="2" type="noConversion"/>
  </si>
  <si>
    <t>커넥티드</t>
    <phoneticPr fontId="2" type="noConversion"/>
  </si>
  <si>
    <t>퍼마일_비교추천_물음표_커넥티드_3</t>
    <phoneticPr fontId="2" type="noConversion"/>
  </si>
  <si>
    <t>7.2%할인</t>
    <phoneticPr fontId="2" type="noConversion"/>
  </si>
  <si>
    <t>퍼마일_비교추천_물음표_커넥티드_4</t>
    <phoneticPr fontId="2" type="noConversion"/>
  </si>
  <si>
    <t>퍼마일_비교추천_물음표_90.9_테두리</t>
    <phoneticPr fontId="2" type="noConversion"/>
  </si>
  <si>
    <t>전환등급(CVR)</t>
    <phoneticPr fontId="2" type="noConversion"/>
  </si>
  <si>
    <t>전환등급(CPA)</t>
    <phoneticPr fontId="2" type="noConversion"/>
  </si>
  <si>
    <t>전환등급(CPS)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</si>
</sst>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.0%"/>
    <numFmt numFmtId="177" formatCode="#,##0_);[Red]\(#,##0\)"/>
    <numFmt numFmtId="178" formatCode="0_);[Red]\(0\)"/>
  </numFmts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2">
    <xf numFmtId="0" fontId="0" fillId="0" borderId="0" xfId="0"/>
    <xf numFmtId="9" fontId="0" fillId="0" borderId="0" xfId="2" applyFont="1" applyAlignment="1"/>
    <xf numFmtId="0" fontId="4" fillId="0" borderId="0" xfId="0" applyFont="1"/>
    <xf numFmtId="0" fontId="0" fillId="0" borderId="1" xfId="0" applyBorder="1" applyAlignment="1">
      <alignment vertical="center"/>
    </xf>
    <xf numFmtId="176" fontId="0" fillId="0" borderId="1" xfId="2" applyNumberFormat="1" applyFont="1" applyBorder="1" applyAlignment="1">
      <alignment vertical="center"/>
    </xf>
    <xf numFmtId="41" fontId="0" fillId="0" borderId="1" xfId="1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7" fontId="3" fillId="0" borderId="1" xfId="0" quotePrefix="1" applyNumberFormat="1" applyFont="1" applyBorder="1"/>
    <xf numFmtId="41" fontId="0" fillId="0" borderId="0" xfId="1" applyFont="1" applyAlignment="1"/>
    <xf numFmtId="176" fontId="0" fillId="0" borderId="0" xfId="2" applyNumberFormat="1" applyFont="1" applyAlignment="1"/>
    <xf numFmtId="10" fontId="0" fillId="0" borderId="0" xfId="2" applyNumberFormat="1" applyFont="1" applyAlignment="1"/>
    <xf numFmtId="41" fontId="0" fillId="0" borderId="1" xfId="2" applyNumberFormat="1" applyFont="1" applyBorder="1" applyAlignment="1">
      <alignment vertical="center"/>
    </xf>
    <xf numFmtId="10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0" fontId="0" fillId="0" borderId="0" xfId="2" applyNumberFormat="1" applyFont="1" applyAlignment="1"/>
    <xf numFmtId="176" fontId="0" fillId="0" borderId="1" xfId="0" applyNumberFormat="1" applyBorder="1" applyAlignment="1">
      <alignment horizontal="left" vertical="center"/>
    </xf>
    <xf numFmtId="41" fontId="0" fillId="0" borderId="0" xfId="1" applyFont="1" applyAlignment="1">
      <alignment vertical="center"/>
    </xf>
    <xf numFmtId="10" fontId="0" fillId="0" borderId="0" xfId="2" applyNumberFormat="1" applyFont="1" applyAlignment="1">
      <alignment vertical="center"/>
    </xf>
    <xf numFmtId="9" fontId="4" fillId="4" borderId="1" xfId="2" applyFont="1" applyFill="1" applyBorder="1" applyAlignment="1">
      <alignment vertical="center"/>
    </xf>
    <xf numFmtId="10" fontId="4" fillId="4" borderId="1" xfId="2" applyNumberFormat="1" applyFont="1" applyFill="1" applyBorder="1" applyAlignment="1">
      <alignment vertical="center"/>
    </xf>
    <xf numFmtId="41" fontId="4" fillId="4" borderId="1" xfId="1" applyFont="1" applyFill="1" applyBorder="1" applyAlignment="1">
      <alignment vertical="center"/>
    </xf>
    <xf numFmtId="0" fontId="0" fillId="0" borderId="0" xfId="0" applyAlignment="1"/>
    <xf numFmtId="178" fontId="4" fillId="2" borderId="1" xfId="0" applyNumberFormat="1" applyFont="1" applyFill="1" applyBorder="1" applyAlignment="1">
      <alignment vertical="center"/>
    </xf>
    <xf numFmtId="178" fontId="0" fillId="0" borderId="1" xfId="1" applyNumberFormat="1" applyFont="1" applyBorder="1" applyAlignment="1">
      <alignment vertical="center"/>
    </xf>
    <xf numFmtId="178" fontId="0" fillId="0" borderId="0" xfId="1" applyNumberFormat="1" applyFont="1" applyAlignment="1"/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showGridLines="0" workbookViewId="0"/>
  </sheetViews>
  <sheetFormatPr defaultRowHeight="16.5" x14ac:dyDescent="0.3"/>
  <cols>
    <col min="3" max="3" width="12.125" customWidth="1"/>
  </cols>
  <sheetData>
    <row r="2" spans="2:12" x14ac:dyDescent="0.3">
      <c r="B2" s="8" t="s">
        <v>38</v>
      </c>
      <c r="C2" s="9" t="s">
        <v>39</v>
      </c>
      <c r="D2" s="9" t="s">
        <v>40</v>
      </c>
      <c r="E2" s="9"/>
      <c r="F2" s="9"/>
      <c r="G2" s="9"/>
      <c r="H2" s="9"/>
      <c r="I2" s="9"/>
      <c r="J2" s="9"/>
      <c r="K2" s="9"/>
      <c r="L2" s="9"/>
    </row>
    <row r="3" spans="2:12" x14ac:dyDescent="0.3">
      <c r="B3" s="38" t="s">
        <v>41</v>
      </c>
      <c r="C3" s="10" t="s">
        <v>42</v>
      </c>
      <c r="D3" s="11" t="s">
        <v>43</v>
      </c>
      <c r="E3" s="12"/>
      <c r="F3" s="12"/>
      <c r="G3" s="12"/>
      <c r="H3" s="12"/>
      <c r="I3" s="13"/>
      <c r="J3" s="13"/>
      <c r="K3" s="13"/>
      <c r="L3" s="14"/>
    </row>
    <row r="4" spans="2:12" x14ac:dyDescent="0.3">
      <c r="B4" s="38"/>
      <c r="C4" s="10" t="s">
        <v>44</v>
      </c>
      <c r="D4" s="11" t="s">
        <v>77</v>
      </c>
      <c r="E4" s="12"/>
      <c r="F4" s="12"/>
      <c r="G4" s="12"/>
      <c r="H4" s="12"/>
      <c r="I4" s="13"/>
      <c r="J4" s="13"/>
      <c r="K4" s="13"/>
      <c r="L4" s="14"/>
    </row>
    <row r="5" spans="2:12" x14ac:dyDescent="0.3">
      <c r="B5" s="38"/>
      <c r="C5" s="10" t="s">
        <v>45</v>
      </c>
      <c r="D5" s="11" t="s">
        <v>46</v>
      </c>
      <c r="E5" s="12"/>
      <c r="F5" s="12"/>
      <c r="G5" s="12"/>
      <c r="H5" s="12"/>
      <c r="I5" s="13"/>
      <c r="J5" s="13"/>
      <c r="K5" s="13"/>
      <c r="L5" s="14"/>
    </row>
    <row r="6" spans="2:12" x14ac:dyDescent="0.3">
      <c r="B6" s="39" t="s">
        <v>47</v>
      </c>
      <c r="C6" s="10" t="s">
        <v>48</v>
      </c>
      <c r="D6" s="11"/>
      <c r="E6" s="12"/>
      <c r="F6" s="12"/>
      <c r="G6" s="12"/>
      <c r="H6" s="12"/>
      <c r="I6" s="13"/>
      <c r="J6" s="13"/>
      <c r="K6" s="13"/>
      <c r="L6" s="14"/>
    </row>
    <row r="7" spans="2:12" x14ac:dyDescent="0.3">
      <c r="B7" s="38"/>
      <c r="C7" s="10" t="s">
        <v>49</v>
      </c>
      <c r="D7" s="11"/>
      <c r="E7" s="12"/>
      <c r="F7" s="12"/>
      <c r="G7" s="12"/>
      <c r="H7" s="12"/>
      <c r="I7" s="13"/>
      <c r="J7" s="13"/>
      <c r="K7" s="13"/>
      <c r="L7" s="14"/>
    </row>
    <row r="8" spans="2:12" x14ac:dyDescent="0.3">
      <c r="B8" s="38"/>
      <c r="C8" s="10" t="s">
        <v>69</v>
      </c>
      <c r="D8" s="11"/>
      <c r="E8" s="12"/>
      <c r="F8" s="12"/>
      <c r="G8" s="12"/>
      <c r="H8" s="12"/>
      <c r="I8" s="13"/>
      <c r="J8" s="13"/>
      <c r="K8" s="13"/>
      <c r="L8" s="14"/>
    </row>
    <row r="9" spans="2:12" x14ac:dyDescent="0.3">
      <c r="B9" s="38"/>
      <c r="C9" s="10" t="s">
        <v>71</v>
      </c>
      <c r="D9" s="11"/>
      <c r="E9" s="12"/>
      <c r="F9" s="12"/>
      <c r="G9" s="12"/>
      <c r="H9" s="12"/>
      <c r="I9" s="13"/>
      <c r="J9" s="13"/>
      <c r="K9" s="13"/>
      <c r="L9" s="14"/>
    </row>
    <row r="10" spans="2:12" x14ac:dyDescent="0.3">
      <c r="B10" s="38"/>
      <c r="C10" s="10" t="s">
        <v>78</v>
      </c>
      <c r="D10" s="11"/>
      <c r="E10" s="12"/>
      <c r="F10" s="12"/>
      <c r="G10" s="12"/>
      <c r="H10" s="12"/>
      <c r="I10" s="13"/>
      <c r="J10" s="13"/>
      <c r="K10" s="13"/>
      <c r="L10" s="14"/>
    </row>
    <row r="11" spans="2:12" x14ac:dyDescent="0.3">
      <c r="B11" s="38"/>
      <c r="C11" s="10" t="s">
        <v>79</v>
      </c>
      <c r="D11" s="11"/>
      <c r="E11" s="12"/>
      <c r="F11" s="12"/>
      <c r="G11" s="12"/>
      <c r="H11" s="12"/>
      <c r="I11" s="13"/>
      <c r="J11" s="13"/>
      <c r="K11" s="13"/>
      <c r="L11" s="14"/>
    </row>
    <row r="12" spans="2:12" x14ac:dyDescent="0.3">
      <c r="B12" s="38"/>
      <c r="C12" s="10" t="s">
        <v>72</v>
      </c>
      <c r="D12" s="11"/>
      <c r="E12" s="12"/>
      <c r="F12" s="12"/>
      <c r="G12" s="12"/>
      <c r="H12" s="12"/>
      <c r="I12" s="13"/>
      <c r="J12" s="13"/>
      <c r="K12" s="13"/>
      <c r="L12" s="14"/>
    </row>
    <row r="13" spans="2:12" x14ac:dyDescent="0.3">
      <c r="B13" s="10" t="s">
        <v>50</v>
      </c>
      <c r="C13" s="10" t="s">
        <v>82</v>
      </c>
      <c r="D13" s="11" t="s">
        <v>80</v>
      </c>
      <c r="E13" s="12"/>
      <c r="F13" s="12"/>
      <c r="G13" s="12"/>
      <c r="H13" s="12"/>
      <c r="I13" s="13"/>
      <c r="J13" s="13"/>
      <c r="K13" s="13"/>
      <c r="L13" s="14"/>
    </row>
    <row r="14" spans="2:12" x14ac:dyDescent="0.3">
      <c r="B14" s="35" t="s">
        <v>51</v>
      </c>
      <c r="C14" s="10" t="s">
        <v>52</v>
      </c>
      <c r="D14" s="11" t="s">
        <v>85</v>
      </c>
      <c r="E14" s="12"/>
      <c r="F14" s="12"/>
      <c r="G14" s="12"/>
      <c r="H14" s="12"/>
      <c r="I14" s="13"/>
      <c r="J14" s="13"/>
      <c r="K14" s="13"/>
      <c r="L14" s="14"/>
    </row>
    <row r="15" spans="2:12" x14ac:dyDescent="0.3">
      <c r="B15" s="36"/>
      <c r="C15" s="10" t="s">
        <v>25</v>
      </c>
      <c r="D15" s="11" t="s">
        <v>86</v>
      </c>
      <c r="E15" s="12"/>
      <c r="F15" s="12"/>
      <c r="G15" s="12"/>
      <c r="H15" s="12"/>
      <c r="I15" s="13"/>
      <c r="J15" s="13"/>
      <c r="K15" s="13"/>
      <c r="L15" s="14"/>
    </row>
    <row r="16" spans="2:12" x14ac:dyDescent="0.3">
      <c r="B16" s="37"/>
      <c r="C16" s="10" t="s">
        <v>53</v>
      </c>
      <c r="D16" s="11" t="s">
        <v>87</v>
      </c>
      <c r="E16" s="12"/>
      <c r="F16" s="12"/>
      <c r="G16" s="12"/>
      <c r="H16" s="12"/>
      <c r="I16" s="13"/>
      <c r="J16" s="13"/>
      <c r="K16" s="13"/>
      <c r="L16" s="14"/>
    </row>
    <row r="17" spans="2:12" x14ac:dyDescent="0.3">
      <c r="B17" s="40" t="s">
        <v>54</v>
      </c>
      <c r="C17" s="10" t="s">
        <v>55</v>
      </c>
      <c r="D17" s="11" t="s">
        <v>56</v>
      </c>
      <c r="E17" s="12"/>
      <c r="F17" s="12"/>
      <c r="G17" s="12"/>
      <c r="H17" s="12"/>
      <c r="I17" s="13"/>
      <c r="J17" s="13"/>
      <c r="K17" s="13"/>
      <c r="L17" s="14"/>
    </row>
    <row r="18" spans="2:12" x14ac:dyDescent="0.3">
      <c r="B18" s="41"/>
      <c r="C18" s="10" t="s">
        <v>57</v>
      </c>
      <c r="D18" s="11" t="s">
        <v>88</v>
      </c>
      <c r="E18" s="12"/>
      <c r="F18" s="12"/>
      <c r="G18" s="12"/>
      <c r="H18" s="12"/>
      <c r="I18" s="13"/>
      <c r="J18" s="13"/>
      <c r="K18" s="13"/>
      <c r="L18" s="14"/>
    </row>
    <row r="19" spans="2:12" x14ac:dyDescent="0.3">
      <c r="B19" s="41"/>
      <c r="C19" s="10" t="s">
        <v>58</v>
      </c>
      <c r="D19" s="11" t="s">
        <v>56</v>
      </c>
      <c r="E19" s="12"/>
      <c r="F19" s="12"/>
      <c r="G19" s="12"/>
      <c r="H19" s="12"/>
      <c r="I19" s="13"/>
      <c r="J19" s="13"/>
      <c r="K19" s="13"/>
      <c r="L19" s="14"/>
    </row>
    <row r="20" spans="2:12" x14ac:dyDescent="0.3">
      <c r="B20" s="41"/>
      <c r="C20" s="10" t="s">
        <v>59</v>
      </c>
      <c r="D20" s="11" t="s">
        <v>56</v>
      </c>
      <c r="E20" s="12"/>
      <c r="F20" s="12"/>
      <c r="G20" s="12"/>
      <c r="H20" s="12"/>
      <c r="I20" s="13"/>
      <c r="J20" s="13"/>
      <c r="K20" s="13"/>
      <c r="L20" s="14"/>
    </row>
    <row r="21" spans="2:12" x14ac:dyDescent="0.3">
      <c r="B21" s="41"/>
      <c r="C21" s="10" t="s">
        <v>60</v>
      </c>
      <c r="D21" s="11" t="s">
        <v>84</v>
      </c>
      <c r="E21" s="12"/>
      <c r="F21" s="12"/>
      <c r="G21" s="12"/>
      <c r="H21" s="12"/>
      <c r="I21" s="13"/>
      <c r="J21" s="13"/>
      <c r="K21" s="13"/>
      <c r="L21" s="14"/>
    </row>
    <row r="22" spans="2:12" x14ac:dyDescent="0.3">
      <c r="B22" s="41"/>
      <c r="C22" s="10" t="s">
        <v>75</v>
      </c>
      <c r="D22" s="11" t="s">
        <v>83</v>
      </c>
      <c r="E22" s="12"/>
      <c r="F22" s="12"/>
      <c r="G22" s="12"/>
      <c r="H22" s="12"/>
      <c r="I22" s="13"/>
      <c r="J22" s="13"/>
      <c r="K22" s="13"/>
      <c r="L22" s="14"/>
    </row>
    <row r="23" spans="2:12" x14ac:dyDescent="0.3">
      <c r="B23" s="37"/>
      <c r="C23" s="10" t="s">
        <v>61</v>
      </c>
      <c r="D23" s="11" t="s">
        <v>62</v>
      </c>
      <c r="E23" s="12"/>
      <c r="F23" s="12"/>
      <c r="G23" s="12"/>
      <c r="H23" s="12"/>
      <c r="I23" s="13"/>
      <c r="J23" s="13"/>
      <c r="K23" s="13"/>
      <c r="L23" s="14"/>
    </row>
    <row r="24" spans="2:12" x14ac:dyDescent="0.3">
      <c r="B24" s="40" t="s">
        <v>63</v>
      </c>
      <c r="C24" s="10" t="s">
        <v>9</v>
      </c>
      <c r="D24" s="11" t="s">
        <v>64</v>
      </c>
      <c r="E24" s="12"/>
      <c r="F24" s="12"/>
      <c r="G24" s="12"/>
      <c r="H24" s="12"/>
      <c r="I24" s="13"/>
      <c r="J24" s="13"/>
      <c r="K24" s="13"/>
      <c r="L24" s="14"/>
    </row>
    <row r="25" spans="2:12" x14ac:dyDescent="0.3">
      <c r="B25" s="41"/>
      <c r="C25" s="10" t="s">
        <v>65</v>
      </c>
      <c r="D25" s="11" t="s">
        <v>56</v>
      </c>
      <c r="E25" s="12"/>
      <c r="F25" s="12"/>
      <c r="G25" s="12"/>
      <c r="H25" s="12"/>
      <c r="I25" s="13"/>
      <c r="J25" s="13"/>
      <c r="K25" s="13"/>
      <c r="L25" s="14"/>
    </row>
    <row r="26" spans="2:12" x14ac:dyDescent="0.3">
      <c r="B26" s="37"/>
      <c r="C26" s="10" t="s">
        <v>11</v>
      </c>
      <c r="D26" s="11" t="s">
        <v>66</v>
      </c>
      <c r="E26" s="12"/>
      <c r="F26" s="12"/>
      <c r="G26" s="12"/>
      <c r="H26" s="12"/>
      <c r="I26" s="13"/>
      <c r="J26" s="13"/>
      <c r="K26" s="13"/>
      <c r="L26" s="14"/>
    </row>
    <row r="27" spans="2:12" x14ac:dyDescent="0.3">
      <c r="B27" s="35" t="s">
        <v>67</v>
      </c>
      <c r="C27" s="10" t="s">
        <v>68</v>
      </c>
      <c r="D27" s="11" t="s">
        <v>356</v>
      </c>
      <c r="E27" s="12"/>
      <c r="F27" s="12"/>
      <c r="G27" s="12"/>
      <c r="H27" s="12"/>
      <c r="I27" s="13"/>
      <c r="J27" s="13"/>
      <c r="K27" s="13"/>
      <c r="L27" s="14"/>
    </row>
    <row r="28" spans="2:12" x14ac:dyDescent="0.3">
      <c r="B28" s="36"/>
      <c r="C28" s="10" t="s">
        <v>34</v>
      </c>
      <c r="D28" s="11" t="s">
        <v>357</v>
      </c>
      <c r="E28" s="12"/>
      <c r="F28" s="12"/>
      <c r="G28" s="12"/>
      <c r="H28" s="12"/>
      <c r="I28" s="13"/>
      <c r="J28" s="13"/>
      <c r="K28" s="13"/>
      <c r="L28" s="14"/>
    </row>
    <row r="29" spans="2:12" x14ac:dyDescent="0.3">
      <c r="B29" s="37"/>
      <c r="C29" s="10" t="s">
        <v>89</v>
      </c>
      <c r="D29" s="11" t="s">
        <v>358</v>
      </c>
      <c r="E29" s="12"/>
      <c r="F29" s="12"/>
      <c r="G29" s="12"/>
      <c r="H29" s="12"/>
      <c r="I29" s="13"/>
      <c r="J29" s="13"/>
      <c r="K29" s="13"/>
      <c r="L29" s="14"/>
    </row>
    <row r="31" spans="2:12" x14ac:dyDescent="0.3">
      <c r="C31" s="2"/>
    </row>
    <row r="32" spans="2:12" x14ac:dyDescent="0.3">
      <c r="C32" s="2"/>
    </row>
  </sheetData>
  <mergeCells count="6">
    <mergeCell ref="B27:B29"/>
    <mergeCell ref="B3:B5"/>
    <mergeCell ref="B6:B12"/>
    <mergeCell ref="B14:B16"/>
    <mergeCell ref="B17:B23"/>
    <mergeCell ref="B24:B2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52"/>
  <sheetViews>
    <sheetView showGridLines="0" zoomScale="55" zoomScaleNormal="55" workbookViewId="0">
      <selection activeCell="Z9" sqref="Z9:AH9"/>
    </sheetView>
  </sheetViews>
  <sheetFormatPr defaultRowHeight="16.5" x14ac:dyDescent="0.3"/>
  <cols>
    <col min="1" max="1" width="3.75" customWidth="1"/>
    <col min="2" max="2" width="5.5" customWidth="1"/>
    <col min="3" max="3" width="9" bestFit="1" customWidth="1"/>
    <col min="4" max="4" width="11" bestFit="1" customWidth="1"/>
    <col min="5" max="5" width="8.75" style="16" bestFit="1" customWidth="1"/>
    <col min="6" max="6" width="12.625" style="16" bestFit="1" customWidth="1"/>
    <col min="7" max="7" width="7.25" style="16" customWidth="1"/>
    <col min="8" max="8" width="9.875" bestFit="1" customWidth="1"/>
    <col min="9" max="9" width="7.25" style="16" customWidth="1"/>
    <col min="10" max="10" width="9.375" bestFit="1" customWidth="1"/>
    <col min="11" max="11" width="10.875" bestFit="1" customWidth="1"/>
    <col min="12" max="12" width="43.375" bestFit="1" customWidth="1"/>
    <col min="13" max="13" width="16.875" bestFit="1" customWidth="1"/>
    <col min="14" max="14" width="9" bestFit="1" customWidth="1"/>
    <col min="15" max="15" width="43.375" bestFit="1" customWidth="1"/>
    <col min="19" max="20" width="11" bestFit="1" customWidth="1"/>
    <col min="21" max="21" width="11" customWidth="1"/>
    <col min="22" max="22" width="11" bestFit="1" customWidth="1"/>
    <col min="24" max="24" width="13" bestFit="1" customWidth="1"/>
    <col min="25" max="25" width="5.25" bestFit="1" customWidth="1"/>
    <col min="26" max="26" width="10" customWidth="1"/>
    <col min="27" max="27" width="9" bestFit="1" customWidth="1"/>
    <col min="28" max="28" width="10.875" bestFit="1" customWidth="1"/>
    <col min="29" max="29" width="12" customWidth="1"/>
    <col min="30" max="30" width="9.5" bestFit="1" customWidth="1"/>
    <col min="31" max="31" width="11" bestFit="1" customWidth="1"/>
  </cols>
  <sheetData>
    <row r="2" spans="2:34" x14ac:dyDescent="0.3">
      <c r="U2" s="2" t="s">
        <v>37</v>
      </c>
    </row>
    <row r="3" spans="2:34" x14ac:dyDescent="0.3">
      <c r="U3" s="2" t="s">
        <v>221</v>
      </c>
    </row>
    <row r="4" spans="2:34" x14ac:dyDescent="0.3">
      <c r="U4" t="s">
        <v>220</v>
      </c>
    </row>
    <row r="5" spans="2:34" x14ac:dyDescent="0.3">
      <c r="U5" t="s">
        <v>219</v>
      </c>
    </row>
    <row r="7" spans="2:34" x14ac:dyDescent="0.3">
      <c r="E7"/>
      <c r="F7"/>
      <c r="G7"/>
      <c r="I7"/>
    </row>
    <row r="8" spans="2:34" ht="33" x14ac:dyDescent="0.3">
      <c r="B8" s="6" t="s">
        <v>32</v>
      </c>
      <c r="C8" s="6" t="s">
        <v>0</v>
      </c>
      <c r="D8" s="6" t="s">
        <v>31</v>
      </c>
      <c r="E8" s="6" t="s">
        <v>35</v>
      </c>
      <c r="F8" s="6" t="s">
        <v>36</v>
      </c>
      <c r="G8" s="6" t="s">
        <v>69</v>
      </c>
      <c r="H8" s="6" t="s">
        <v>71</v>
      </c>
      <c r="I8" s="6" t="s">
        <v>70</v>
      </c>
      <c r="J8" s="6" t="s">
        <v>30</v>
      </c>
      <c r="K8" s="6" t="s">
        <v>73</v>
      </c>
      <c r="L8" s="6" t="s">
        <v>81</v>
      </c>
      <c r="M8" s="6" t="s">
        <v>1</v>
      </c>
      <c r="N8" s="6" t="s">
        <v>25</v>
      </c>
      <c r="O8" s="6" t="s">
        <v>2</v>
      </c>
      <c r="P8" s="6" t="s">
        <v>3</v>
      </c>
      <c r="Q8" s="6" t="s">
        <v>4</v>
      </c>
      <c r="R8" s="6" t="s">
        <v>5</v>
      </c>
      <c r="S8" s="6" t="s">
        <v>6</v>
      </c>
      <c r="T8" s="6" t="s">
        <v>7</v>
      </c>
      <c r="U8" s="6" t="s">
        <v>76</v>
      </c>
      <c r="V8" s="6" t="s">
        <v>8</v>
      </c>
      <c r="W8" s="6" t="s">
        <v>9</v>
      </c>
      <c r="X8" s="6" t="s">
        <v>10</v>
      </c>
      <c r="Y8" s="6" t="s">
        <v>11</v>
      </c>
      <c r="Z8" s="7" t="s">
        <v>33</v>
      </c>
      <c r="AA8" s="7" t="s">
        <v>34</v>
      </c>
      <c r="AB8" s="7" t="s">
        <v>74</v>
      </c>
      <c r="AC8" s="22" t="s">
        <v>218</v>
      </c>
      <c r="AD8" s="22" t="s">
        <v>216</v>
      </c>
      <c r="AE8" s="22" t="s">
        <v>217</v>
      </c>
    </row>
    <row r="9" spans="2:34" x14ac:dyDescent="0.3">
      <c r="B9" s="3"/>
      <c r="C9" s="15" t="s">
        <v>105</v>
      </c>
      <c r="D9" s="3">
        <v>1</v>
      </c>
      <c r="E9" s="5">
        <v>1109</v>
      </c>
      <c r="F9" s="5">
        <v>385055.00000000006</v>
      </c>
      <c r="G9" s="5">
        <v>10</v>
      </c>
      <c r="H9" s="4">
        <f>G9/E9</f>
        <v>9.017132551848512E-3</v>
      </c>
      <c r="I9" s="5">
        <v>0</v>
      </c>
      <c r="J9" s="5">
        <f>IFERROR(F9/G9,0)</f>
        <v>38505.500000000007</v>
      </c>
      <c r="K9" s="5">
        <f>IFERROR(F9/I9,0)</f>
        <v>0</v>
      </c>
      <c r="L9" s="3" t="s">
        <v>92</v>
      </c>
      <c r="M9" s="3" t="s">
        <v>90</v>
      </c>
      <c r="N9" s="3" t="s">
        <v>29</v>
      </c>
      <c r="O9" s="3" t="s">
        <v>92</v>
      </c>
      <c r="P9" s="3" t="s">
        <v>146</v>
      </c>
      <c r="Q9" s="3" t="s">
        <v>104</v>
      </c>
      <c r="R9" s="3" t="s">
        <v>146</v>
      </c>
      <c r="S9" s="3" t="s">
        <v>107</v>
      </c>
      <c r="T9" s="3" t="s">
        <v>110</v>
      </c>
      <c r="U9" s="3" t="s">
        <v>146</v>
      </c>
      <c r="V9" s="3" t="s">
        <v>106</v>
      </c>
      <c r="W9" s="3" t="s">
        <v>118</v>
      </c>
      <c r="X9" s="3" t="s">
        <v>122</v>
      </c>
      <c r="Y9" s="3" t="s">
        <v>91</v>
      </c>
      <c r="Z9" s="19">
        <f>IF(AC9=0,5,IF(AC9&lt;=-0.5,4,IF(AC9&lt;=0.2,3,IF(AC9&lt;=1,2,1))))</f>
        <v>3</v>
      </c>
      <c r="AA9" s="19">
        <f>IF(AD9=0,5,IF(AD9&gt;=0.3,4,IF(AD9&gt;=-0.1,3,IF(AD9&gt;=-0.5,2,1))))</f>
        <v>3</v>
      </c>
      <c r="AB9" s="19">
        <f>IF(AE9=0,5,IF(AE9&gt;=0.3,4,IF(AE9&gt;=-0.1,3,IF(AE9&gt;=-0.5,2,1))))</f>
        <v>5</v>
      </c>
      <c r="AC9" s="23">
        <f t="shared" ref="AC9:AC26" si="0">IF(H9/AF9-1=-1,0,(H9/AF9-1))</f>
        <v>-0.16508031927328592</v>
      </c>
      <c r="AD9" s="17">
        <f>IF(J9/AG9-1=-1,0,J9/AG9-1)</f>
        <v>0.25261873780091104</v>
      </c>
      <c r="AE9" s="24">
        <f>IF(K9/AH9-1=-1,0,K9/AH9-1)</f>
        <v>0</v>
      </c>
      <c r="AF9" s="18">
        <v>1.0800000000000001E-2</v>
      </c>
      <c r="AG9">
        <v>30740</v>
      </c>
      <c r="AH9">
        <v>1842665</v>
      </c>
    </row>
    <row r="10" spans="2:34" x14ac:dyDescent="0.3">
      <c r="B10" s="3"/>
      <c r="C10" s="15" t="s">
        <v>105</v>
      </c>
      <c r="D10" s="3">
        <v>1</v>
      </c>
      <c r="E10" s="5">
        <v>1132</v>
      </c>
      <c r="F10" s="5">
        <v>386144.00000000006</v>
      </c>
      <c r="G10" s="5">
        <v>7</v>
      </c>
      <c r="H10" s="4">
        <f t="shared" ref="H10:H52" si="1">G10/E10</f>
        <v>6.183745583038869E-3</v>
      </c>
      <c r="I10" s="5">
        <v>0</v>
      </c>
      <c r="J10" s="5">
        <f t="shared" ref="J10:J27" si="2">IFERROR(F10/G10,0)</f>
        <v>55163.42857142858</v>
      </c>
      <c r="K10" s="5">
        <f t="shared" ref="K10:K27" si="3">IFERROR(F10/I10,0)</f>
        <v>0</v>
      </c>
      <c r="L10" s="3" t="s">
        <v>93</v>
      </c>
      <c r="M10" s="3" t="s">
        <v>90</v>
      </c>
      <c r="N10" s="3" t="s">
        <v>29</v>
      </c>
      <c r="O10" s="3" t="s">
        <v>93</v>
      </c>
      <c r="P10" s="3" t="s">
        <v>146</v>
      </c>
      <c r="Q10" s="3" t="s">
        <v>104</v>
      </c>
      <c r="R10" s="3" t="s">
        <v>146</v>
      </c>
      <c r="S10" s="3" t="s">
        <v>108</v>
      </c>
      <c r="T10" s="3" t="s">
        <v>110</v>
      </c>
      <c r="U10" s="3" t="s">
        <v>146</v>
      </c>
      <c r="V10" s="3" t="s">
        <v>106</v>
      </c>
      <c r="W10" s="3" t="s">
        <v>118</v>
      </c>
      <c r="X10" s="3" t="s">
        <v>122</v>
      </c>
      <c r="Y10" s="3" t="s">
        <v>91</v>
      </c>
      <c r="Z10" s="19">
        <f t="shared" ref="Z10:Z52" si="4">IF(AC10=0,5,IF(AC10&lt;=-0.5,4,IF(AC10&lt;=0.2,3,IF(AC10&lt;=1,2,1))))</f>
        <v>3</v>
      </c>
      <c r="AA10" s="19">
        <f t="shared" ref="AA10:AA48" si="5">IF(AD10=0,5,IF(AD10&gt;=0.3,4,IF(AD10&gt;=-0.1,3,IF(AD10&gt;=-0.5,2,1))))</f>
        <v>4</v>
      </c>
      <c r="AB10" s="19">
        <f t="shared" ref="AB10:AB27" si="6">IF(AE10=0,5,IF(AE10&gt;=0.3,4,IF(AE10&gt;=-0.1,3,IF(AE10&gt;=-0.5,2,1))))</f>
        <v>5</v>
      </c>
      <c r="AC10" s="23">
        <f t="shared" si="0"/>
        <v>-0.4274309645334381</v>
      </c>
      <c r="AD10" s="17">
        <f t="shared" ref="AD10:AD52" si="7">IF(J10/AG10-1=-1,0,J10/AG10-1)</f>
        <v>0.79451621897945923</v>
      </c>
      <c r="AE10" s="24">
        <f t="shared" ref="AE10:AE52" si="8">IF(K10/AH10-1=-1,0,K10/AH10-1)</f>
        <v>0</v>
      </c>
      <c r="AF10" s="18">
        <v>1.0800000000000001E-2</v>
      </c>
      <c r="AG10">
        <v>30740</v>
      </c>
      <c r="AH10">
        <v>1842665</v>
      </c>
    </row>
    <row r="11" spans="2:34" x14ac:dyDescent="0.3">
      <c r="B11" s="3"/>
      <c r="C11" s="15" t="s">
        <v>105</v>
      </c>
      <c r="D11" s="3">
        <v>1</v>
      </c>
      <c r="E11" s="5">
        <v>1103</v>
      </c>
      <c r="F11" s="5">
        <v>384758.00000000006</v>
      </c>
      <c r="G11" s="5">
        <v>16</v>
      </c>
      <c r="H11" s="4">
        <f t="shared" si="1"/>
        <v>1.4505893019038985E-2</v>
      </c>
      <c r="I11" s="5">
        <v>0</v>
      </c>
      <c r="J11" s="5">
        <f t="shared" si="2"/>
        <v>24047.375000000004</v>
      </c>
      <c r="K11" s="5">
        <f t="shared" si="3"/>
        <v>0</v>
      </c>
      <c r="L11" s="3" t="s">
        <v>94</v>
      </c>
      <c r="M11" s="3" t="s">
        <v>90</v>
      </c>
      <c r="N11" s="3" t="s">
        <v>29</v>
      </c>
      <c r="O11" s="3" t="s">
        <v>94</v>
      </c>
      <c r="P11" s="3" t="s">
        <v>146</v>
      </c>
      <c r="Q11" s="3" t="s">
        <v>104</v>
      </c>
      <c r="R11" s="3" t="s">
        <v>146</v>
      </c>
      <c r="S11" s="3" t="s">
        <v>109</v>
      </c>
      <c r="T11" s="3" t="s">
        <v>110</v>
      </c>
      <c r="U11" s="3" t="s">
        <v>146</v>
      </c>
      <c r="V11" s="3" t="s">
        <v>106</v>
      </c>
      <c r="W11" s="3" t="s">
        <v>118</v>
      </c>
      <c r="X11" s="3" t="s">
        <v>122</v>
      </c>
      <c r="Y11" s="3" t="s">
        <v>91</v>
      </c>
      <c r="Z11" s="19">
        <f t="shared" si="4"/>
        <v>2</v>
      </c>
      <c r="AA11" s="19">
        <f t="shared" si="5"/>
        <v>2</v>
      </c>
      <c r="AB11" s="19">
        <f t="shared" si="6"/>
        <v>5</v>
      </c>
      <c r="AC11" s="23">
        <f t="shared" si="0"/>
        <v>0.34313824250360958</v>
      </c>
      <c r="AD11" s="17">
        <f t="shared" si="7"/>
        <v>-0.21771714378659712</v>
      </c>
      <c r="AE11" s="24">
        <f t="shared" si="8"/>
        <v>0</v>
      </c>
      <c r="AF11" s="18">
        <v>1.0800000000000001E-2</v>
      </c>
      <c r="AG11">
        <v>30740</v>
      </c>
      <c r="AH11">
        <v>1842665</v>
      </c>
    </row>
    <row r="12" spans="2:34" x14ac:dyDescent="0.3">
      <c r="B12" s="3"/>
      <c r="C12" s="15" t="s">
        <v>105</v>
      </c>
      <c r="D12" s="3">
        <v>1</v>
      </c>
      <c r="E12" s="5">
        <v>1065</v>
      </c>
      <c r="F12" s="5">
        <v>384857.00000000006</v>
      </c>
      <c r="G12" s="5">
        <v>9</v>
      </c>
      <c r="H12" s="4">
        <f t="shared" si="1"/>
        <v>8.4507042253521118E-3</v>
      </c>
      <c r="I12" s="5">
        <v>0</v>
      </c>
      <c r="J12" s="5">
        <f t="shared" si="2"/>
        <v>42761.888888888898</v>
      </c>
      <c r="K12" s="5">
        <f t="shared" si="3"/>
        <v>0</v>
      </c>
      <c r="L12" s="3" t="s">
        <v>95</v>
      </c>
      <c r="M12" s="3" t="s">
        <v>90</v>
      </c>
      <c r="N12" s="3" t="s">
        <v>29</v>
      </c>
      <c r="O12" s="3" t="s">
        <v>95</v>
      </c>
      <c r="P12" s="3" t="s">
        <v>146</v>
      </c>
      <c r="Q12" s="3" t="s">
        <v>104</v>
      </c>
      <c r="R12" s="3" t="s">
        <v>146</v>
      </c>
      <c r="S12" s="3" t="s">
        <v>107</v>
      </c>
      <c r="T12" s="3" t="s">
        <v>110</v>
      </c>
      <c r="U12" s="3" t="s">
        <v>146</v>
      </c>
      <c r="V12" s="3" t="s">
        <v>106</v>
      </c>
      <c r="W12" s="3" t="s">
        <v>118</v>
      </c>
      <c r="X12" s="3" t="s">
        <v>121</v>
      </c>
      <c r="Y12" s="3" t="s">
        <v>91</v>
      </c>
      <c r="Z12" s="19">
        <f>IF(AC12=0,5,IF(AC12&lt;=-0.5,4,IF(AC12&lt;=0.2,3,IF(AC12&lt;=1,2,1))))</f>
        <v>3</v>
      </c>
      <c r="AA12" s="19">
        <f>IF(AD12=0,5,IF(AD12&gt;=0.3,4,IF(AD12&gt;=-0.1,3,IF(AD12&gt;=-0.5,2,1))))</f>
        <v>4</v>
      </c>
      <c r="AB12" s="19">
        <f>IF(AE12=0,5,IF(AE12&gt;=0.3,4,IF(AE12&gt;=-0.1,3,IF(AE12&gt;=-0.5,2,1))))</f>
        <v>5</v>
      </c>
      <c r="AC12" s="23">
        <f t="shared" si="0"/>
        <v>-0.21752738654147119</v>
      </c>
      <c r="AD12" s="17">
        <f>IF(J12/AG12-1=-1,0,J12/AG12-1)</f>
        <v>0.39108291766066672</v>
      </c>
      <c r="AE12" s="24">
        <f>IF(K12/AH12-1=-1,0,K12/AH12-1)</f>
        <v>0</v>
      </c>
      <c r="AF12" s="18">
        <v>1.0800000000000001E-2</v>
      </c>
      <c r="AG12">
        <v>30740</v>
      </c>
      <c r="AH12">
        <v>1842665</v>
      </c>
    </row>
    <row r="13" spans="2:34" x14ac:dyDescent="0.3">
      <c r="B13" s="3"/>
      <c r="C13" s="15" t="s">
        <v>105</v>
      </c>
      <c r="D13" s="3">
        <v>1</v>
      </c>
      <c r="E13" s="5">
        <v>1069</v>
      </c>
      <c r="F13" s="5">
        <v>385209.00000000006</v>
      </c>
      <c r="G13" s="5">
        <v>15</v>
      </c>
      <c r="H13" s="4">
        <f t="shared" si="1"/>
        <v>1.4031805425631431E-2</v>
      </c>
      <c r="I13" s="5">
        <v>0</v>
      </c>
      <c r="J13" s="5">
        <f t="shared" si="2"/>
        <v>25680.600000000002</v>
      </c>
      <c r="K13" s="5">
        <f t="shared" si="3"/>
        <v>0</v>
      </c>
      <c r="L13" s="3" t="s">
        <v>96</v>
      </c>
      <c r="M13" s="3" t="s">
        <v>90</v>
      </c>
      <c r="N13" s="3" t="s">
        <v>29</v>
      </c>
      <c r="O13" s="3" t="s">
        <v>96</v>
      </c>
      <c r="P13" s="3" t="s">
        <v>146</v>
      </c>
      <c r="Q13" s="3" t="s">
        <v>104</v>
      </c>
      <c r="R13" s="3" t="s">
        <v>146</v>
      </c>
      <c r="S13" s="3" t="s">
        <v>108</v>
      </c>
      <c r="T13" s="3" t="s">
        <v>110</v>
      </c>
      <c r="U13" s="3" t="s">
        <v>146</v>
      </c>
      <c r="V13" s="3" t="s">
        <v>106</v>
      </c>
      <c r="W13" s="3" t="s">
        <v>118</v>
      </c>
      <c r="X13" s="3" t="s">
        <v>121</v>
      </c>
      <c r="Y13" s="3" t="s">
        <v>91</v>
      </c>
      <c r="Z13" s="19">
        <f t="shared" si="4"/>
        <v>2</v>
      </c>
      <c r="AA13" s="19">
        <f t="shared" si="5"/>
        <v>2</v>
      </c>
      <c r="AB13" s="19">
        <f t="shared" si="6"/>
        <v>5</v>
      </c>
      <c r="AC13" s="23">
        <f t="shared" si="0"/>
        <v>0.29924124311402123</v>
      </c>
      <c r="AD13" s="17">
        <f t="shared" si="7"/>
        <v>-0.16458685751463886</v>
      </c>
      <c r="AE13" s="24">
        <f t="shared" si="8"/>
        <v>0</v>
      </c>
      <c r="AF13" s="18">
        <v>1.0800000000000001E-2</v>
      </c>
      <c r="AG13">
        <v>30740</v>
      </c>
      <c r="AH13">
        <v>1842665</v>
      </c>
    </row>
    <row r="14" spans="2:34" x14ac:dyDescent="0.3">
      <c r="B14" s="3"/>
      <c r="C14" s="15" t="s">
        <v>105</v>
      </c>
      <c r="D14" s="3">
        <v>1</v>
      </c>
      <c r="E14" s="5">
        <v>1062</v>
      </c>
      <c r="F14" s="5">
        <v>385473.00000000006</v>
      </c>
      <c r="G14" s="5">
        <v>10</v>
      </c>
      <c r="H14" s="4">
        <f t="shared" si="1"/>
        <v>9.4161958568738224E-3</v>
      </c>
      <c r="I14" s="5">
        <v>0</v>
      </c>
      <c r="J14" s="5">
        <f t="shared" si="2"/>
        <v>38547.300000000003</v>
      </c>
      <c r="K14" s="5">
        <f t="shared" si="3"/>
        <v>0</v>
      </c>
      <c r="L14" s="3" t="s">
        <v>97</v>
      </c>
      <c r="M14" s="3" t="s">
        <v>90</v>
      </c>
      <c r="N14" s="3" t="s">
        <v>29</v>
      </c>
      <c r="O14" s="3" t="s">
        <v>97</v>
      </c>
      <c r="P14" s="3" t="s">
        <v>146</v>
      </c>
      <c r="Q14" s="3" t="s">
        <v>104</v>
      </c>
      <c r="R14" s="3" t="s">
        <v>146</v>
      </c>
      <c r="S14" s="3" t="s">
        <v>109</v>
      </c>
      <c r="T14" s="3" t="s">
        <v>110</v>
      </c>
      <c r="U14" s="3" t="s">
        <v>146</v>
      </c>
      <c r="V14" s="3" t="s">
        <v>106</v>
      </c>
      <c r="W14" s="3" t="s">
        <v>118</v>
      </c>
      <c r="X14" s="3" t="s">
        <v>121</v>
      </c>
      <c r="Y14" s="3" t="s">
        <v>91</v>
      </c>
      <c r="Z14" s="19">
        <f t="shared" si="4"/>
        <v>3</v>
      </c>
      <c r="AA14" s="19">
        <f t="shared" si="5"/>
        <v>3</v>
      </c>
      <c r="AB14" s="19">
        <f t="shared" si="6"/>
        <v>5</v>
      </c>
      <c r="AC14" s="23">
        <f t="shared" si="0"/>
        <v>-0.1281300132524239</v>
      </c>
      <c r="AD14" s="17">
        <f t="shared" si="7"/>
        <v>0.25397852960312317</v>
      </c>
      <c r="AE14" s="24">
        <f t="shared" si="8"/>
        <v>0</v>
      </c>
      <c r="AF14" s="18">
        <v>1.0800000000000001E-2</v>
      </c>
      <c r="AG14">
        <v>30740</v>
      </c>
      <c r="AH14">
        <v>1842665</v>
      </c>
    </row>
    <row r="15" spans="2:34" x14ac:dyDescent="0.3">
      <c r="B15" s="3"/>
      <c r="C15" s="15" t="s">
        <v>105</v>
      </c>
      <c r="D15" s="3">
        <v>1</v>
      </c>
      <c r="E15" s="5">
        <v>910</v>
      </c>
      <c r="F15" s="5">
        <v>386848.00000000006</v>
      </c>
      <c r="G15" s="5">
        <v>32</v>
      </c>
      <c r="H15" s="4">
        <f t="shared" si="1"/>
        <v>3.5164835164835165E-2</v>
      </c>
      <c r="I15" s="5">
        <v>0</v>
      </c>
      <c r="J15" s="5">
        <f t="shared" si="2"/>
        <v>12089.000000000002</v>
      </c>
      <c r="K15" s="5">
        <f t="shared" si="3"/>
        <v>0</v>
      </c>
      <c r="L15" s="3" t="s">
        <v>98</v>
      </c>
      <c r="M15" s="3" t="s">
        <v>90</v>
      </c>
      <c r="N15" s="3" t="s">
        <v>29</v>
      </c>
      <c r="O15" s="3" t="s">
        <v>98</v>
      </c>
      <c r="P15" s="3" t="s">
        <v>146</v>
      </c>
      <c r="Q15" s="3" t="s">
        <v>104</v>
      </c>
      <c r="R15" s="3" t="s">
        <v>146</v>
      </c>
      <c r="S15" s="3" t="s">
        <v>108</v>
      </c>
      <c r="T15" s="3" t="s">
        <v>110</v>
      </c>
      <c r="U15" s="3" t="s">
        <v>146</v>
      </c>
      <c r="V15" s="3" t="s">
        <v>111</v>
      </c>
      <c r="W15" s="3" t="s">
        <v>120</v>
      </c>
      <c r="X15" s="3" t="s">
        <v>123</v>
      </c>
      <c r="Y15" s="3" t="s">
        <v>91</v>
      </c>
      <c r="Z15" s="19">
        <f t="shared" si="4"/>
        <v>1</v>
      </c>
      <c r="AA15" s="19">
        <f t="shared" si="5"/>
        <v>1</v>
      </c>
      <c r="AB15" s="19">
        <f t="shared" si="6"/>
        <v>5</v>
      </c>
      <c r="AC15" s="23">
        <f t="shared" si="0"/>
        <v>2.2560032560032557</v>
      </c>
      <c r="AD15" s="17">
        <f t="shared" si="7"/>
        <v>-0.60673389720234217</v>
      </c>
      <c r="AE15" s="24">
        <f t="shared" si="8"/>
        <v>0</v>
      </c>
      <c r="AF15" s="18">
        <v>1.0800000000000001E-2</v>
      </c>
      <c r="AG15">
        <v>30740</v>
      </c>
      <c r="AH15">
        <v>1842665</v>
      </c>
    </row>
    <row r="16" spans="2:34" x14ac:dyDescent="0.3">
      <c r="B16" s="3"/>
      <c r="C16" s="15" t="s">
        <v>105</v>
      </c>
      <c r="D16" s="3">
        <v>1</v>
      </c>
      <c r="E16" s="5">
        <v>911</v>
      </c>
      <c r="F16" s="5">
        <v>385165.00000000006</v>
      </c>
      <c r="G16" s="5">
        <v>8</v>
      </c>
      <c r="H16" s="4">
        <f t="shared" si="1"/>
        <v>8.7815587266739849E-3</v>
      </c>
      <c r="I16" s="5">
        <v>2</v>
      </c>
      <c r="J16" s="5">
        <f t="shared" si="2"/>
        <v>48145.625000000007</v>
      </c>
      <c r="K16" s="5">
        <f t="shared" si="3"/>
        <v>192582.50000000003</v>
      </c>
      <c r="L16" s="3" t="s">
        <v>99</v>
      </c>
      <c r="M16" s="3" t="s">
        <v>90</v>
      </c>
      <c r="N16" s="3" t="s">
        <v>29</v>
      </c>
      <c r="O16" s="3" t="s">
        <v>99</v>
      </c>
      <c r="P16" s="3" t="s">
        <v>146</v>
      </c>
      <c r="Q16" s="3" t="s">
        <v>104</v>
      </c>
      <c r="R16" s="3" t="s">
        <v>146</v>
      </c>
      <c r="S16" s="3" t="s">
        <v>108</v>
      </c>
      <c r="T16" s="3" t="s">
        <v>110</v>
      </c>
      <c r="U16" s="3" t="s">
        <v>146</v>
      </c>
      <c r="V16" s="3" t="s">
        <v>112</v>
      </c>
      <c r="W16" s="3" t="s">
        <v>120</v>
      </c>
      <c r="X16" s="3" t="s">
        <v>123</v>
      </c>
      <c r="Y16" s="3" t="s">
        <v>91</v>
      </c>
      <c r="Z16" s="19">
        <f t="shared" si="4"/>
        <v>3</v>
      </c>
      <c r="AA16" s="19">
        <f t="shared" si="5"/>
        <v>4</v>
      </c>
      <c r="AB16" s="19">
        <f t="shared" si="6"/>
        <v>1</v>
      </c>
      <c r="AC16" s="23">
        <f t="shared" si="0"/>
        <v>-0.18689271049314959</v>
      </c>
      <c r="AD16" s="17">
        <f t="shared" si="7"/>
        <v>0.56622072218607711</v>
      </c>
      <c r="AE16" s="24">
        <f t="shared" si="8"/>
        <v>-0.89548697131600152</v>
      </c>
      <c r="AF16" s="18">
        <v>1.0800000000000001E-2</v>
      </c>
      <c r="AG16">
        <v>30740</v>
      </c>
      <c r="AH16">
        <v>1842665</v>
      </c>
    </row>
    <row r="17" spans="2:34" x14ac:dyDescent="0.3">
      <c r="B17" s="3"/>
      <c r="C17" s="15" t="s">
        <v>105</v>
      </c>
      <c r="D17" s="3">
        <v>1</v>
      </c>
      <c r="E17" s="5">
        <v>922</v>
      </c>
      <c r="F17" s="5">
        <v>387871.00000000006</v>
      </c>
      <c r="G17" s="5">
        <v>18</v>
      </c>
      <c r="H17" s="4">
        <f t="shared" si="1"/>
        <v>1.9522776572668113E-2</v>
      </c>
      <c r="I17" s="5">
        <v>0</v>
      </c>
      <c r="J17" s="5">
        <f t="shared" si="2"/>
        <v>21548.388888888891</v>
      </c>
      <c r="K17" s="5">
        <f t="shared" si="3"/>
        <v>0</v>
      </c>
      <c r="L17" s="3" t="s">
        <v>100</v>
      </c>
      <c r="M17" s="3" t="s">
        <v>90</v>
      </c>
      <c r="N17" s="3" t="s">
        <v>29</v>
      </c>
      <c r="O17" s="3" t="s">
        <v>100</v>
      </c>
      <c r="P17" s="3" t="s">
        <v>146</v>
      </c>
      <c r="Q17" s="3" t="s">
        <v>104</v>
      </c>
      <c r="R17" s="3" t="s">
        <v>146</v>
      </c>
      <c r="S17" s="3" t="s">
        <v>108</v>
      </c>
      <c r="T17" s="3" t="s">
        <v>110</v>
      </c>
      <c r="U17" s="3" t="s">
        <v>146</v>
      </c>
      <c r="V17" s="3" t="s">
        <v>113</v>
      </c>
      <c r="W17" s="3" t="s">
        <v>120</v>
      </c>
      <c r="X17" s="3" t="s">
        <v>123</v>
      </c>
      <c r="Y17" s="3" t="s">
        <v>91</v>
      </c>
      <c r="Z17" s="19">
        <f t="shared" si="4"/>
        <v>2</v>
      </c>
      <c r="AA17" s="19">
        <f t="shared" si="5"/>
        <v>2</v>
      </c>
      <c r="AB17" s="19">
        <f t="shared" si="6"/>
        <v>5</v>
      </c>
      <c r="AC17" s="23">
        <f t="shared" si="0"/>
        <v>0.80766449746926972</v>
      </c>
      <c r="AD17" s="17">
        <f t="shared" si="7"/>
        <v>-0.29901142196197494</v>
      </c>
      <c r="AE17" s="24">
        <f t="shared" si="8"/>
        <v>0</v>
      </c>
      <c r="AF17" s="18">
        <v>1.0800000000000001E-2</v>
      </c>
      <c r="AG17">
        <v>30740</v>
      </c>
      <c r="AH17">
        <v>1842665</v>
      </c>
    </row>
    <row r="18" spans="2:34" x14ac:dyDescent="0.3">
      <c r="B18" s="3"/>
      <c r="C18" s="15" t="s">
        <v>105</v>
      </c>
      <c r="D18" s="3">
        <v>1</v>
      </c>
      <c r="E18" s="5">
        <v>1140</v>
      </c>
      <c r="F18" s="5">
        <v>387222.00000000006</v>
      </c>
      <c r="G18" s="5">
        <v>14</v>
      </c>
      <c r="H18" s="4">
        <f t="shared" si="1"/>
        <v>1.2280701754385965E-2</v>
      </c>
      <c r="I18" s="5">
        <v>0</v>
      </c>
      <c r="J18" s="5">
        <f t="shared" si="2"/>
        <v>27658.71428571429</v>
      </c>
      <c r="K18" s="5">
        <f t="shared" si="3"/>
        <v>0</v>
      </c>
      <c r="L18" s="3" t="s">
        <v>101</v>
      </c>
      <c r="M18" s="3" t="s">
        <v>90</v>
      </c>
      <c r="N18" s="3" t="s">
        <v>29</v>
      </c>
      <c r="O18" s="3" t="s">
        <v>101</v>
      </c>
      <c r="P18" s="3" t="s">
        <v>146</v>
      </c>
      <c r="Q18" s="3" t="s">
        <v>104</v>
      </c>
      <c r="R18" s="3" t="s">
        <v>146</v>
      </c>
      <c r="S18" s="3" t="s">
        <v>108</v>
      </c>
      <c r="T18" s="3" t="s">
        <v>110</v>
      </c>
      <c r="U18" s="3" t="s">
        <v>146</v>
      </c>
      <c r="V18" s="3" t="s">
        <v>114</v>
      </c>
      <c r="W18" s="3" t="s">
        <v>120</v>
      </c>
      <c r="X18" s="3" t="s">
        <v>136</v>
      </c>
      <c r="Y18" s="3" t="s">
        <v>91</v>
      </c>
      <c r="Z18" s="19">
        <f t="shared" si="4"/>
        <v>3</v>
      </c>
      <c r="AA18" s="19">
        <f t="shared" si="5"/>
        <v>2</v>
      </c>
      <c r="AB18" s="19">
        <f t="shared" si="6"/>
        <v>5</v>
      </c>
      <c r="AC18" s="23">
        <f t="shared" si="0"/>
        <v>0.1371020142949968</v>
      </c>
      <c r="AD18" s="17">
        <f t="shared" si="7"/>
        <v>-0.10023701087461645</v>
      </c>
      <c r="AE18" s="24">
        <f t="shared" si="8"/>
        <v>0</v>
      </c>
      <c r="AF18" s="18">
        <v>1.0800000000000001E-2</v>
      </c>
      <c r="AG18">
        <v>30740</v>
      </c>
      <c r="AH18">
        <v>1842665</v>
      </c>
    </row>
    <row r="19" spans="2:34" x14ac:dyDescent="0.3">
      <c r="B19" s="3"/>
      <c r="C19" s="15" t="s">
        <v>105</v>
      </c>
      <c r="D19" s="3">
        <v>1</v>
      </c>
      <c r="E19" s="5">
        <v>1132</v>
      </c>
      <c r="F19" s="5">
        <v>384725.00000000006</v>
      </c>
      <c r="G19" s="5">
        <v>16</v>
      </c>
      <c r="H19" s="4">
        <f t="shared" si="1"/>
        <v>1.4134275618374558E-2</v>
      </c>
      <c r="I19" s="5">
        <v>0</v>
      </c>
      <c r="J19" s="5">
        <f t="shared" si="2"/>
        <v>24045.312500000004</v>
      </c>
      <c r="K19" s="5">
        <f t="shared" si="3"/>
        <v>0</v>
      </c>
      <c r="L19" s="3" t="s">
        <v>102</v>
      </c>
      <c r="M19" s="3" t="s">
        <v>90</v>
      </c>
      <c r="N19" s="3" t="s">
        <v>29</v>
      </c>
      <c r="O19" s="3" t="s">
        <v>102</v>
      </c>
      <c r="P19" s="3" t="s">
        <v>146</v>
      </c>
      <c r="Q19" s="3" t="s">
        <v>104</v>
      </c>
      <c r="R19" s="3" t="s">
        <v>146</v>
      </c>
      <c r="S19" s="3" t="s">
        <v>108</v>
      </c>
      <c r="T19" s="3" t="s">
        <v>110</v>
      </c>
      <c r="U19" s="3" t="s">
        <v>146</v>
      </c>
      <c r="V19" s="3" t="s">
        <v>115</v>
      </c>
      <c r="W19" s="3" t="s">
        <v>120</v>
      </c>
      <c r="X19" s="3" t="s">
        <v>136</v>
      </c>
      <c r="Y19" s="3" t="s">
        <v>91</v>
      </c>
      <c r="Z19" s="19">
        <f t="shared" si="4"/>
        <v>2</v>
      </c>
      <c r="AA19" s="19">
        <f t="shared" si="5"/>
        <v>2</v>
      </c>
      <c r="AB19" s="19">
        <f t="shared" si="6"/>
        <v>5</v>
      </c>
      <c r="AC19" s="23">
        <f t="shared" si="0"/>
        <v>0.30872922392357016</v>
      </c>
      <c r="AD19" s="17">
        <f t="shared" si="7"/>
        <v>-0.21778423877683784</v>
      </c>
      <c r="AE19" s="24">
        <f t="shared" si="8"/>
        <v>0</v>
      </c>
      <c r="AF19" s="18">
        <v>1.0800000000000001E-2</v>
      </c>
      <c r="AG19">
        <v>30740</v>
      </c>
      <c r="AH19">
        <v>1842665</v>
      </c>
    </row>
    <row r="20" spans="2:34" x14ac:dyDescent="0.3">
      <c r="B20" s="3"/>
      <c r="C20" s="15" t="s">
        <v>105</v>
      </c>
      <c r="D20" s="3">
        <v>1</v>
      </c>
      <c r="E20" s="5">
        <v>1130</v>
      </c>
      <c r="F20" s="5">
        <v>385121.00000000006</v>
      </c>
      <c r="G20" s="5">
        <v>16</v>
      </c>
      <c r="H20" s="4">
        <f t="shared" si="1"/>
        <v>1.415929203539823E-2</v>
      </c>
      <c r="I20" s="5">
        <v>0</v>
      </c>
      <c r="J20" s="5">
        <f t="shared" si="2"/>
        <v>24070.062500000004</v>
      </c>
      <c r="K20" s="5">
        <f t="shared" si="3"/>
        <v>0</v>
      </c>
      <c r="L20" s="3" t="s">
        <v>103</v>
      </c>
      <c r="M20" s="3" t="s">
        <v>90</v>
      </c>
      <c r="N20" s="3" t="s">
        <v>29</v>
      </c>
      <c r="O20" s="3" t="s">
        <v>103</v>
      </c>
      <c r="P20" s="3" t="s">
        <v>146</v>
      </c>
      <c r="Q20" s="3" t="s">
        <v>104</v>
      </c>
      <c r="R20" s="3" t="s">
        <v>146</v>
      </c>
      <c r="S20" s="3" t="s">
        <v>108</v>
      </c>
      <c r="T20" s="3" t="s">
        <v>110</v>
      </c>
      <c r="U20" s="3" t="s">
        <v>146</v>
      </c>
      <c r="V20" s="3" t="s">
        <v>116</v>
      </c>
      <c r="W20" s="3" t="s">
        <v>120</v>
      </c>
      <c r="X20" s="3" t="s">
        <v>136</v>
      </c>
      <c r="Y20" s="3" t="s">
        <v>91</v>
      </c>
      <c r="Z20" s="19">
        <f t="shared" si="4"/>
        <v>2</v>
      </c>
      <c r="AA20" s="19">
        <f t="shared" si="5"/>
        <v>2</v>
      </c>
      <c r="AB20" s="19">
        <f t="shared" si="6"/>
        <v>5</v>
      </c>
      <c r="AC20" s="23">
        <f t="shared" si="0"/>
        <v>0.31104555883316931</v>
      </c>
      <c r="AD20" s="17">
        <f t="shared" si="7"/>
        <v>-0.21697909889394917</v>
      </c>
      <c r="AE20" s="24">
        <f t="shared" si="8"/>
        <v>0</v>
      </c>
      <c r="AF20" s="18">
        <v>1.0800000000000001E-2</v>
      </c>
      <c r="AG20">
        <v>30740</v>
      </c>
      <c r="AH20">
        <v>1842665</v>
      </c>
    </row>
    <row r="21" spans="2:34" x14ac:dyDescent="0.3">
      <c r="B21" s="3"/>
      <c r="C21" s="15" t="s">
        <v>105</v>
      </c>
      <c r="D21" s="3">
        <v>2</v>
      </c>
      <c r="E21" s="5">
        <v>2427</v>
      </c>
      <c r="F21" s="5">
        <v>1030084</v>
      </c>
      <c r="G21" s="5">
        <v>27</v>
      </c>
      <c r="H21" s="4">
        <f t="shared" si="1"/>
        <v>1.1124845488257108E-2</v>
      </c>
      <c r="I21" s="5">
        <v>0</v>
      </c>
      <c r="J21" s="5">
        <f t="shared" si="2"/>
        <v>38151.259259259263</v>
      </c>
      <c r="K21" s="5">
        <f t="shared" si="3"/>
        <v>0</v>
      </c>
      <c r="L21" s="3" t="s">
        <v>124</v>
      </c>
      <c r="M21" s="3" t="s">
        <v>90</v>
      </c>
      <c r="N21" s="3" t="s">
        <v>29</v>
      </c>
      <c r="O21" s="3" t="s">
        <v>124</v>
      </c>
      <c r="P21" s="3" t="s">
        <v>146</v>
      </c>
      <c r="Q21" s="3" t="s">
        <v>104</v>
      </c>
      <c r="R21" s="3" t="s">
        <v>146</v>
      </c>
      <c r="S21" s="3" t="s">
        <v>108</v>
      </c>
      <c r="T21" s="3" t="s">
        <v>110</v>
      </c>
      <c r="U21" s="3" t="s">
        <v>146</v>
      </c>
      <c r="V21" s="3" t="s">
        <v>127</v>
      </c>
      <c r="W21" s="3" t="s">
        <v>120</v>
      </c>
      <c r="X21" s="3" t="s">
        <v>135</v>
      </c>
      <c r="Y21" s="3" t="s">
        <v>91</v>
      </c>
      <c r="Z21" s="19">
        <f t="shared" si="4"/>
        <v>3</v>
      </c>
      <c r="AA21" s="19">
        <f t="shared" si="5"/>
        <v>3</v>
      </c>
      <c r="AB21" s="19">
        <f t="shared" si="6"/>
        <v>5</v>
      </c>
      <c r="AC21" s="23">
        <f t="shared" si="0"/>
        <v>3.0078285949732164E-2</v>
      </c>
      <c r="AD21" s="17">
        <f t="shared" si="7"/>
        <v>0.24109496614376269</v>
      </c>
      <c r="AE21" s="24">
        <f t="shared" si="8"/>
        <v>0</v>
      </c>
      <c r="AF21" s="18">
        <v>1.0800000000000001E-2</v>
      </c>
      <c r="AG21">
        <v>30740</v>
      </c>
      <c r="AH21">
        <v>1842665</v>
      </c>
    </row>
    <row r="22" spans="2:34" x14ac:dyDescent="0.3">
      <c r="B22" s="3"/>
      <c r="C22" s="15" t="s">
        <v>105</v>
      </c>
      <c r="D22" s="3">
        <v>2</v>
      </c>
      <c r="E22" s="5">
        <v>1577</v>
      </c>
      <c r="F22" s="5">
        <v>666688</v>
      </c>
      <c r="G22" s="5">
        <v>16</v>
      </c>
      <c r="H22" s="4">
        <f t="shared" si="1"/>
        <v>1.0145846544071021E-2</v>
      </c>
      <c r="I22" s="5">
        <v>0</v>
      </c>
      <c r="J22" s="5">
        <f t="shared" si="2"/>
        <v>41668</v>
      </c>
      <c r="K22" s="5">
        <f t="shared" si="3"/>
        <v>0</v>
      </c>
      <c r="L22" s="3" t="s">
        <v>125</v>
      </c>
      <c r="M22" s="3" t="s">
        <v>90</v>
      </c>
      <c r="N22" s="3" t="s">
        <v>29</v>
      </c>
      <c r="O22" s="3" t="s">
        <v>125</v>
      </c>
      <c r="P22" s="3" t="s">
        <v>146</v>
      </c>
      <c r="Q22" s="3" t="s">
        <v>104</v>
      </c>
      <c r="R22" s="3" t="s">
        <v>146</v>
      </c>
      <c r="S22" s="3" t="s">
        <v>108</v>
      </c>
      <c r="T22" s="3" t="s">
        <v>110</v>
      </c>
      <c r="U22" s="3" t="s">
        <v>146</v>
      </c>
      <c r="V22" s="3" t="s">
        <v>128</v>
      </c>
      <c r="W22" s="3" t="s">
        <v>120</v>
      </c>
      <c r="X22" s="3" t="s">
        <v>135</v>
      </c>
      <c r="Y22" s="3" t="s">
        <v>91</v>
      </c>
      <c r="Z22" s="19">
        <f t="shared" si="4"/>
        <v>3</v>
      </c>
      <c r="AA22" s="19">
        <f t="shared" si="5"/>
        <v>4</v>
      </c>
      <c r="AB22" s="19">
        <f t="shared" si="6"/>
        <v>5</v>
      </c>
      <c r="AC22" s="23">
        <f t="shared" si="0"/>
        <v>-6.0569764437868434E-2</v>
      </c>
      <c r="AD22" s="17">
        <f t="shared" si="7"/>
        <v>0.3554977228366949</v>
      </c>
      <c r="AE22" s="24">
        <f t="shared" si="8"/>
        <v>0</v>
      </c>
      <c r="AF22" s="18">
        <v>1.0800000000000001E-2</v>
      </c>
      <c r="AG22">
        <v>30740</v>
      </c>
      <c r="AH22">
        <v>1842665</v>
      </c>
    </row>
    <row r="23" spans="2:34" x14ac:dyDescent="0.3">
      <c r="B23" s="3"/>
      <c r="C23" s="15" t="s">
        <v>105</v>
      </c>
      <c r="D23" s="3">
        <v>2</v>
      </c>
      <c r="E23" s="5">
        <v>806</v>
      </c>
      <c r="F23" s="5">
        <v>343651</v>
      </c>
      <c r="G23" s="5">
        <v>13</v>
      </c>
      <c r="H23" s="4">
        <f t="shared" si="1"/>
        <v>1.6129032258064516E-2</v>
      </c>
      <c r="I23" s="5">
        <v>4</v>
      </c>
      <c r="J23" s="5">
        <f t="shared" si="2"/>
        <v>26434.692307692309</v>
      </c>
      <c r="K23" s="5">
        <f t="shared" si="3"/>
        <v>85912.75</v>
      </c>
      <c r="L23" s="3" t="s">
        <v>126</v>
      </c>
      <c r="M23" s="3" t="s">
        <v>90</v>
      </c>
      <c r="N23" s="3" t="s">
        <v>29</v>
      </c>
      <c r="O23" s="3" t="s">
        <v>126</v>
      </c>
      <c r="P23" s="3" t="s">
        <v>146</v>
      </c>
      <c r="Q23" s="3" t="s">
        <v>104</v>
      </c>
      <c r="R23" s="3" t="s">
        <v>146</v>
      </c>
      <c r="S23" s="3" t="s">
        <v>108</v>
      </c>
      <c r="T23" s="3" t="s">
        <v>110</v>
      </c>
      <c r="U23" s="3" t="s">
        <v>146</v>
      </c>
      <c r="V23" s="3" t="s">
        <v>129</v>
      </c>
      <c r="W23" s="3" t="s">
        <v>120</v>
      </c>
      <c r="X23" s="3" t="s">
        <v>130</v>
      </c>
      <c r="Y23" s="3" t="s">
        <v>91</v>
      </c>
      <c r="Z23" s="19">
        <f t="shared" si="4"/>
        <v>2</v>
      </c>
      <c r="AA23" s="19">
        <f t="shared" si="5"/>
        <v>2</v>
      </c>
      <c r="AB23" s="19">
        <f t="shared" si="6"/>
        <v>1</v>
      </c>
      <c r="AC23" s="23">
        <f t="shared" si="0"/>
        <v>0.49342891278375145</v>
      </c>
      <c r="AD23" s="17">
        <f t="shared" si="7"/>
        <v>-0.14005555277513637</v>
      </c>
      <c r="AE23" s="24">
        <f t="shared" si="8"/>
        <v>-0.95337581709100683</v>
      </c>
      <c r="AF23" s="18">
        <v>1.0800000000000001E-2</v>
      </c>
      <c r="AG23">
        <v>30740</v>
      </c>
      <c r="AH23">
        <v>1842665</v>
      </c>
    </row>
    <row r="24" spans="2:34" x14ac:dyDescent="0.3">
      <c r="B24" s="3"/>
      <c r="C24" s="15" t="s">
        <v>105</v>
      </c>
      <c r="D24" s="3">
        <v>3</v>
      </c>
      <c r="E24" s="5">
        <v>4703</v>
      </c>
      <c r="F24" s="5">
        <v>2680106</v>
      </c>
      <c r="G24" s="5">
        <v>59</v>
      </c>
      <c r="H24" s="4">
        <f t="shared" si="1"/>
        <v>1.2545183925154156E-2</v>
      </c>
      <c r="I24" s="5">
        <v>4</v>
      </c>
      <c r="J24" s="5">
        <f t="shared" si="2"/>
        <v>45425.52542372881</v>
      </c>
      <c r="K24" s="5">
        <f t="shared" si="3"/>
        <v>670026.5</v>
      </c>
      <c r="L24" s="3" t="s">
        <v>133</v>
      </c>
      <c r="M24" s="3" t="s">
        <v>90</v>
      </c>
      <c r="N24" s="3" t="s">
        <v>29</v>
      </c>
      <c r="O24" s="3" t="s">
        <v>133</v>
      </c>
      <c r="P24" s="3" t="s">
        <v>146</v>
      </c>
      <c r="Q24" s="3" t="s">
        <v>104</v>
      </c>
      <c r="R24" s="3" t="s">
        <v>146</v>
      </c>
      <c r="S24" s="3" t="s">
        <v>108</v>
      </c>
      <c r="T24" s="3" t="s">
        <v>110</v>
      </c>
      <c r="U24" s="3" t="s">
        <v>146</v>
      </c>
      <c r="V24" s="3" t="s">
        <v>131</v>
      </c>
      <c r="W24" s="3" t="s">
        <v>120</v>
      </c>
      <c r="X24" s="3" t="s">
        <v>135</v>
      </c>
      <c r="Y24" s="3" t="s">
        <v>91</v>
      </c>
      <c r="Z24" s="19">
        <f t="shared" si="4"/>
        <v>3</v>
      </c>
      <c r="AA24" s="19">
        <f t="shared" si="5"/>
        <v>4</v>
      </c>
      <c r="AB24" s="19">
        <f t="shared" si="6"/>
        <v>1</v>
      </c>
      <c r="AC24" s="23">
        <f t="shared" si="0"/>
        <v>0.16159110418094036</v>
      </c>
      <c r="AD24" s="17">
        <f t="shared" si="7"/>
        <v>0.47773342302305832</v>
      </c>
      <c r="AE24" s="24">
        <f t="shared" si="8"/>
        <v>-0.63638181655374138</v>
      </c>
      <c r="AF24" s="18">
        <v>1.0800000000000001E-2</v>
      </c>
      <c r="AG24">
        <v>30740</v>
      </c>
      <c r="AH24">
        <v>1842665</v>
      </c>
    </row>
    <row r="25" spans="2:34" x14ac:dyDescent="0.3">
      <c r="B25" s="3"/>
      <c r="C25" s="15" t="s">
        <v>105</v>
      </c>
      <c r="D25" s="3">
        <v>3</v>
      </c>
      <c r="E25" s="5">
        <v>2680</v>
      </c>
      <c r="F25" s="5">
        <v>1324103</v>
      </c>
      <c r="G25" s="5">
        <v>34</v>
      </c>
      <c r="H25" s="4">
        <f t="shared" si="1"/>
        <v>1.2686567164179104E-2</v>
      </c>
      <c r="I25" s="5">
        <v>1</v>
      </c>
      <c r="J25" s="5">
        <f t="shared" si="2"/>
        <v>38944.205882352944</v>
      </c>
      <c r="K25" s="5">
        <f t="shared" si="3"/>
        <v>1324103</v>
      </c>
      <c r="L25" s="3" t="s">
        <v>125</v>
      </c>
      <c r="M25" s="3" t="s">
        <v>90</v>
      </c>
      <c r="N25" s="3" t="s">
        <v>29</v>
      </c>
      <c r="O25" s="3" t="s">
        <v>125</v>
      </c>
      <c r="P25" s="3" t="s">
        <v>146</v>
      </c>
      <c r="Q25" s="3" t="s">
        <v>104</v>
      </c>
      <c r="R25" s="3" t="s">
        <v>146</v>
      </c>
      <c r="S25" s="3" t="s">
        <v>108</v>
      </c>
      <c r="T25" s="3" t="s">
        <v>110</v>
      </c>
      <c r="U25" s="3" t="s">
        <v>146</v>
      </c>
      <c r="V25" s="3" t="s">
        <v>128</v>
      </c>
      <c r="W25" s="3" t="s">
        <v>120</v>
      </c>
      <c r="X25" s="3" t="s">
        <v>135</v>
      </c>
      <c r="Y25" s="3" t="s">
        <v>91</v>
      </c>
      <c r="Z25" s="19">
        <f t="shared" si="4"/>
        <v>3</v>
      </c>
      <c r="AA25" s="19">
        <f t="shared" si="5"/>
        <v>3</v>
      </c>
      <c r="AB25" s="19">
        <f t="shared" si="6"/>
        <v>2</v>
      </c>
      <c r="AC25" s="23">
        <f t="shared" si="0"/>
        <v>0.17468214483139843</v>
      </c>
      <c r="AD25" s="17">
        <f t="shared" si="7"/>
        <v>0.26689023690152713</v>
      </c>
      <c r="AE25" s="24">
        <f t="shared" si="8"/>
        <v>-0.28141957436647469</v>
      </c>
      <c r="AF25" s="18">
        <v>1.0800000000000001E-2</v>
      </c>
      <c r="AG25">
        <v>30740</v>
      </c>
      <c r="AH25">
        <v>1842665</v>
      </c>
    </row>
    <row r="26" spans="2:34" x14ac:dyDescent="0.3">
      <c r="B26" s="3"/>
      <c r="C26" s="15" t="s">
        <v>105</v>
      </c>
      <c r="D26" s="3">
        <v>3</v>
      </c>
      <c r="E26" s="5">
        <v>8849</v>
      </c>
      <c r="F26" s="5">
        <v>4857369</v>
      </c>
      <c r="G26" s="5">
        <v>105</v>
      </c>
      <c r="H26" s="4">
        <f t="shared" si="1"/>
        <v>1.1865747542095151E-2</v>
      </c>
      <c r="I26" s="5">
        <v>1</v>
      </c>
      <c r="J26" s="5">
        <f t="shared" si="2"/>
        <v>46260.657142857141</v>
      </c>
      <c r="K26" s="5">
        <f t="shared" si="3"/>
        <v>4857369</v>
      </c>
      <c r="L26" s="3" t="s">
        <v>124</v>
      </c>
      <c r="M26" s="3" t="s">
        <v>90</v>
      </c>
      <c r="N26" s="3" t="s">
        <v>29</v>
      </c>
      <c r="O26" s="3" t="s">
        <v>124</v>
      </c>
      <c r="P26" s="3" t="s">
        <v>146</v>
      </c>
      <c r="Q26" s="3" t="s">
        <v>104</v>
      </c>
      <c r="R26" s="3" t="s">
        <v>146</v>
      </c>
      <c r="S26" s="3" t="s">
        <v>108</v>
      </c>
      <c r="T26" s="3" t="s">
        <v>110</v>
      </c>
      <c r="U26" s="3" t="s">
        <v>146</v>
      </c>
      <c r="V26" s="3" t="s">
        <v>132</v>
      </c>
      <c r="W26" s="3" t="s">
        <v>120</v>
      </c>
      <c r="X26" s="3" t="s">
        <v>123</v>
      </c>
      <c r="Y26" s="3" t="s">
        <v>91</v>
      </c>
      <c r="Z26" s="19">
        <f t="shared" si="4"/>
        <v>3</v>
      </c>
      <c r="AA26" s="19">
        <f t="shared" si="5"/>
        <v>4</v>
      </c>
      <c r="AB26" s="19">
        <f t="shared" si="6"/>
        <v>4</v>
      </c>
      <c r="AC26" s="23">
        <f t="shared" si="0"/>
        <v>9.8680327971773174E-2</v>
      </c>
      <c r="AD26" s="17">
        <f t="shared" si="7"/>
        <v>0.50490101310530711</v>
      </c>
      <c r="AE26" s="24">
        <f t="shared" si="8"/>
        <v>1.6360564725546967</v>
      </c>
      <c r="AF26" s="18">
        <v>1.0800000000000001E-2</v>
      </c>
      <c r="AG26">
        <v>30740</v>
      </c>
      <c r="AH26">
        <v>1842665</v>
      </c>
    </row>
    <row r="27" spans="2:34" x14ac:dyDescent="0.3">
      <c r="B27" s="3"/>
      <c r="C27" s="15" t="s">
        <v>105</v>
      </c>
      <c r="D27" s="3">
        <v>3</v>
      </c>
      <c r="E27" s="5">
        <v>3669</v>
      </c>
      <c r="F27" s="5">
        <v>2113353</v>
      </c>
      <c r="G27" s="5">
        <v>69</v>
      </c>
      <c r="H27" s="4">
        <f t="shared" si="1"/>
        <v>1.8806214227309895E-2</v>
      </c>
      <c r="I27" s="5">
        <v>0</v>
      </c>
      <c r="J27" s="5">
        <f t="shared" si="2"/>
        <v>30628.304347826088</v>
      </c>
      <c r="K27" s="5">
        <f t="shared" si="3"/>
        <v>0</v>
      </c>
      <c r="L27" s="3" t="s">
        <v>134</v>
      </c>
      <c r="M27" s="3" t="s">
        <v>90</v>
      </c>
      <c r="N27" s="3" t="s">
        <v>29</v>
      </c>
      <c r="O27" s="3" t="s">
        <v>134</v>
      </c>
      <c r="P27" s="3" t="s">
        <v>146</v>
      </c>
      <c r="Q27" s="3" t="s">
        <v>104</v>
      </c>
      <c r="R27" s="3" t="s">
        <v>146</v>
      </c>
      <c r="S27" s="3" t="s">
        <v>108</v>
      </c>
      <c r="T27" s="3" t="s">
        <v>110</v>
      </c>
      <c r="U27" s="3" t="s">
        <v>146</v>
      </c>
      <c r="V27" s="3" t="s">
        <v>115</v>
      </c>
      <c r="W27" s="3" t="s">
        <v>120</v>
      </c>
      <c r="X27" s="3" t="s">
        <v>136</v>
      </c>
      <c r="Y27" s="3" t="s">
        <v>91</v>
      </c>
      <c r="Z27" s="19">
        <f t="shared" si="4"/>
        <v>2</v>
      </c>
      <c r="AA27" s="19">
        <f t="shared" si="5"/>
        <v>3</v>
      </c>
      <c r="AB27" s="19">
        <f t="shared" si="6"/>
        <v>5</v>
      </c>
      <c r="AC27" s="23">
        <f t="shared" ref="AC27:AC47" si="9">IF(H27/AF27-1=-1,0,(H27/AF27-1))</f>
        <v>0.74131613215832348</v>
      </c>
      <c r="AD27" s="17">
        <f t="shared" si="7"/>
        <v>-3.6335605782014113E-3</v>
      </c>
      <c r="AE27" s="24">
        <f t="shared" si="8"/>
        <v>0</v>
      </c>
      <c r="AF27" s="18">
        <v>1.0800000000000001E-2</v>
      </c>
      <c r="AG27">
        <v>30740</v>
      </c>
      <c r="AH27">
        <v>1842665</v>
      </c>
    </row>
    <row r="28" spans="2:34" x14ac:dyDescent="0.3">
      <c r="B28" s="3"/>
      <c r="C28" s="15" t="s">
        <v>105</v>
      </c>
      <c r="D28" s="3">
        <v>4</v>
      </c>
      <c r="E28" s="5">
        <v>801</v>
      </c>
      <c r="F28" s="5">
        <v>406741.19999999995</v>
      </c>
      <c r="G28" s="5">
        <v>26</v>
      </c>
      <c r="H28" s="4">
        <f t="shared" si="1"/>
        <v>3.2459425717852687E-2</v>
      </c>
      <c r="I28" s="5">
        <v>0</v>
      </c>
      <c r="J28" s="5">
        <f t="shared" ref="J28" si="10">IFERROR(F28/G28,0)</f>
        <v>15643.892307692306</v>
      </c>
      <c r="K28" s="5">
        <f t="shared" ref="K28" si="11">IFERROR(F28/I28,0)</f>
        <v>0</v>
      </c>
      <c r="L28" s="3" t="s">
        <v>137</v>
      </c>
      <c r="M28" s="3" t="s">
        <v>145</v>
      </c>
      <c r="N28" s="3" t="s">
        <v>29</v>
      </c>
      <c r="O28" s="3" t="s">
        <v>137</v>
      </c>
      <c r="P28" s="3" t="s">
        <v>147</v>
      </c>
      <c r="Q28" s="3" t="s">
        <v>148</v>
      </c>
      <c r="R28" s="3" t="s">
        <v>147</v>
      </c>
      <c r="S28" s="3" t="s">
        <v>157</v>
      </c>
      <c r="T28" s="3" t="s">
        <v>149</v>
      </c>
      <c r="U28" s="3" t="s">
        <v>147</v>
      </c>
      <c r="V28" s="3" t="s">
        <v>151</v>
      </c>
      <c r="W28" s="3" t="s">
        <v>155</v>
      </c>
      <c r="X28" s="3" t="s">
        <v>161</v>
      </c>
      <c r="Y28" s="3" t="s">
        <v>162</v>
      </c>
      <c r="Z28" s="19">
        <f t="shared" si="4"/>
        <v>2</v>
      </c>
      <c r="AA28" s="19">
        <f t="shared" si="5"/>
        <v>2</v>
      </c>
      <c r="AB28" s="19">
        <f>IF(AE28=0,5,IF(AE28&gt;=0.3,4,IF(AE28&gt;=-0.1,3,IF(AE28&gt;=-0.5,2,1))))</f>
        <v>5</v>
      </c>
      <c r="AC28" s="23">
        <f t="shared" si="9"/>
        <v>0.41123014836106053</v>
      </c>
      <c r="AD28" s="17">
        <f t="shared" si="7"/>
        <v>-0.39072948693383369</v>
      </c>
      <c r="AE28" s="17">
        <f t="shared" si="8"/>
        <v>0</v>
      </c>
      <c r="AF28" s="18">
        <v>2.3000802353570472E-2</v>
      </c>
      <c r="AG28">
        <v>25676.431030551761</v>
      </c>
      <c r="AH28">
        <v>641082.5037950665</v>
      </c>
    </row>
    <row r="29" spans="2:34" x14ac:dyDescent="0.3">
      <c r="B29" s="3"/>
      <c r="C29" s="15" t="s">
        <v>105</v>
      </c>
      <c r="D29" s="3">
        <v>4</v>
      </c>
      <c r="E29" s="5">
        <v>89</v>
      </c>
      <c r="F29" s="5">
        <v>47420.249999999993</v>
      </c>
      <c r="G29" s="5">
        <v>1</v>
      </c>
      <c r="H29" s="4">
        <f t="shared" si="1"/>
        <v>1.1235955056179775E-2</v>
      </c>
      <c r="I29" s="5">
        <v>0</v>
      </c>
      <c r="J29" s="5">
        <f t="shared" ref="J29:J40" si="12">IFERROR(F29/G29,0)</f>
        <v>47420.249999999993</v>
      </c>
      <c r="K29" s="5">
        <f t="shared" ref="K29:K40" si="13">IFERROR(F29/I29,0)</f>
        <v>0</v>
      </c>
      <c r="L29" s="3" t="s">
        <v>138</v>
      </c>
      <c r="M29" s="3" t="s">
        <v>145</v>
      </c>
      <c r="N29" s="3" t="s">
        <v>29</v>
      </c>
      <c r="O29" s="3" t="s">
        <v>138</v>
      </c>
      <c r="P29" s="3" t="s">
        <v>147</v>
      </c>
      <c r="Q29" s="3" t="s">
        <v>148</v>
      </c>
      <c r="R29" s="3" t="s">
        <v>147</v>
      </c>
      <c r="S29" s="3" t="s">
        <v>158</v>
      </c>
      <c r="T29" s="3" t="s">
        <v>150</v>
      </c>
      <c r="U29" s="3" t="s">
        <v>147</v>
      </c>
      <c r="V29" s="3" t="s">
        <v>152</v>
      </c>
      <c r="W29" s="3" t="s">
        <v>155</v>
      </c>
      <c r="X29" s="3" t="s">
        <v>161</v>
      </c>
      <c r="Y29" s="3" t="s">
        <v>162</v>
      </c>
      <c r="Z29" s="19">
        <f t="shared" si="4"/>
        <v>4</v>
      </c>
      <c r="AA29" s="19">
        <f t="shared" si="5"/>
        <v>4</v>
      </c>
      <c r="AB29" s="19">
        <f t="shared" ref="AB29:AB52" si="14">IF(AE29=0,5,IF(AE29&gt;=0.3,4,IF(AE29&gt;=-0.1,3,IF(AE29&gt;=-0.5,2,1))))</f>
        <v>5</v>
      </c>
      <c r="AC29" s="23">
        <f t="shared" si="9"/>
        <v>-0.51149725633655607</v>
      </c>
      <c r="AD29" s="17">
        <f t="shared" si="7"/>
        <v>0.84683961503745553</v>
      </c>
      <c r="AE29" s="17">
        <f t="shared" si="8"/>
        <v>0</v>
      </c>
      <c r="AF29" s="18">
        <v>2.3000802353570472E-2</v>
      </c>
      <c r="AG29">
        <v>25676.431030551761</v>
      </c>
      <c r="AH29">
        <v>641082.5037950665</v>
      </c>
    </row>
    <row r="30" spans="2:34" x14ac:dyDescent="0.3">
      <c r="B30" s="3"/>
      <c r="C30" s="15" t="s">
        <v>105</v>
      </c>
      <c r="D30" s="3">
        <v>4</v>
      </c>
      <c r="E30" s="5">
        <v>6581</v>
      </c>
      <c r="F30" s="5">
        <v>2707390.9499999993</v>
      </c>
      <c r="G30" s="5">
        <v>123</v>
      </c>
      <c r="H30" s="4">
        <f t="shared" si="1"/>
        <v>1.869016866737578E-2</v>
      </c>
      <c r="I30" s="5">
        <v>7</v>
      </c>
      <c r="J30" s="5">
        <f t="shared" si="12"/>
        <v>22011.308536585359</v>
      </c>
      <c r="K30" s="5">
        <f t="shared" si="13"/>
        <v>386770.1357142856</v>
      </c>
      <c r="L30" s="3" t="s">
        <v>139</v>
      </c>
      <c r="M30" s="3" t="s">
        <v>145</v>
      </c>
      <c r="N30" s="3" t="s">
        <v>29</v>
      </c>
      <c r="O30" s="3" t="s">
        <v>139</v>
      </c>
      <c r="P30" s="3" t="s">
        <v>147</v>
      </c>
      <c r="Q30" s="3" t="s">
        <v>148</v>
      </c>
      <c r="R30" s="3" t="s">
        <v>147</v>
      </c>
      <c r="S30" s="3" t="s">
        <v>159</v>
      </c>
      <c r="T30" s="3" t="s">
        <v>149</v>
      </c>
      <c r="U30" s="3" t="s">
        <v>147</v>
      </c>
      <c r="V30" s="3" t="s">
        <v>153</v>
      </c>
      <c r="W30" s="3" t="s">
        <v>155</v>
      </c>
      <c r="X30" s="3" t="s">
        <v>161</v>
      </c>
      <c r="Y30" s="3" t="s">
        <v>162</v>
      </c>
      <c r="Z30" s="19">
        <f t="shared" si="4"/>
        <v>3</v>
      </c>
      <c r="AA30" s="19">
        <f t="shared" si="5"/>
        <v>2</v>
      </c>
      <c r="AB30" s="19">
        <f t="shared" si="14"/>
        <v>2</v>
      </c>
      <c r="AC30" s="23">
        <f t="shared" si="9"/>
        <v>-0.18741231805444136</v>
      </c>
      <c r="AD30" s="17">
        <f t="shared" si="7"/>
        <v>-0.14274267672190744</v>
      </c>
      <c r="AE30" s="17">
        <f t="shared" si="8"/>
        <v>-0.39669210526774323</v>
      </c>
      <c r="AF30" s="18">
        <v>2.3000802353570472E-2</v>
      </c>
      <c r="AG30">
        <v>25676.431030551761</v>
      </c>
      <c r="AH30">
        <v>641082.5037950665</v>
      </c>
    </row>
    <row r="31" spans="2:34" x14ac:dyDescent="0.3">
      <c r="B31" s="3"/>
      <c r="C31" s="15" t="s">
        <v>105</v>
      </c>
      <c r="D31" s="3">
        <v>4</v>
      </c>
      <c r="E31" s="5">
        <v>211</v>
      </c>
      <c r="F31" s="5">
        <v>113899.44999999998</v>
      </c>
      <c r="G31" s="5">
        <v>3</v>
      </c>
      <c r="H31" s="4">
        <f t="shared" si="1"/>
        <v>1.4218009478672985E-2</v>
      </c>
      <c r="I31" s="5">
        <v>0</v>
      </c>
      <c r="J31" s="5">
        <f t="shared" si="12"/>
        <v>37966.48333333333</v>
      </c>
      <c r="K31" s="5">
        <f t="shared" si="13"/>
        <v>0</v>
      </c>
      <c r="L31" s="3" t="s">
        <v>140</v>
      </c>
      <c r="M31" s="3" t="s">
        <v>145</v>
      </c>
      <c r="N31" s="3" t="s">
        <v>29</v>
      </c>
      <c r="O31" s="3" t="s">
        <v>140</v>
      </c>
      <c r="P31" s="3" t="s">
        <v>147</v>
      </c>
      <c r="Q31" s="3" t="s">
        <v>148</v>
      </c>
      <c r="R31" s="3" t="s">
        <v>147</v>
      </c>
      <c r="S31" s="3" t="s">
        <v>108</v>
      </c>
      <c r="T31" s="3" t="s">
        <v>149</v>
      </c>
      <c r="U31" s="3" t="s">
        <v>147</v>
      </c>
      <c r="V31" s="3" t="s">
        <v>154</v>
      </c>
      <c r="W31" s="3" t="s">
        <v>155</v>
      </c>
      <c r="X31" s="3" t="s">
        <v>161</v>
      </c>
      <c r="Y31" s="3" t="s">
        <v>162</v>
      </c>
      <c r="Z31" s="19">
        <f t="shared" si="4"/>
        <v>3</v>
      </c>
      <c r="AA31" s="19">
        <f t="shared" si="5"/>
        <v>4</v>
      </c>
      <c r="AB31" s="19">
        <f t="shared" si="14"/>
        <v>5</v>
      </c>
      <c r="AC31" s="23">
        <f t="shared" si="9"/>
        <v>-0.38184723906095008</v>
      </c>
      <c r="AD31" s="17">
        <f t="shared" si="7"/>
        <v>0.47865111347281619</v>
      </c>
      <c r="AE31" s="17">
        <f t="shared" si="8"/>
        <v>0</v>
      </c>
      <c r="AF31" s="18">
        <v>2.3000802353570472E-2</v>
      </c>
      <c r="AG31">
        <v>25676.431030551761</v>
      </c>
      <c r="AH31">
        <v>641082.5037950665</v>
      </c>
    </row>
    <row r="32" spans="2:34" x14ac:dyDescent="0.3">
      <c r="B32" s="3"/>
      <c r="C32" s="15" t="s">
        <v>105</v>
      </c>
      <c r="D32" s="3">
        <v>4</v>
      </c>
      <c r="E32" s="5">
        <v>3902</v>
      </c>
      <c r="F32" s="5">
        <v>2102070.0499999998</v>
      </c>
      <c r="G32" s="5">
        <v>154</v>
      </c>
      <c r="H32" s="4">
        <f t="shared" si="1"/>
        <v>3.9466940030753461E-2</v>
      </c>
      <c r="I32" s="5">
        <v>6</v>
      </c>
      <c r="J32" s="5">
        <f t="shared" si="12"/>
        <v>13649.805519480518</v>
      </c>
      <c r="K32" s="5">
        <f t="shared" si="13"/>
        <v>350345.0083333333</v>
      </c>
      <c r="L32" s="3" t="s">
        <v>141</v>
      </c>
      <c r="M32" s="3" t="s">
        <v>145</v>
      </c>
      <c r="N32" s="3" t="s">
        <v>29</v>
      </c>
      <c r="O32" s="3" t="s">
        <v>141</v>
      </c>
      <c r="P32" s="3" t="s">
        <v>147</v>
      </c>
      <c r="Q32" s="3" t="s">
        <v>148</v>
      </c>
      <c r="R32" s="3" t="s">
        <v>147</v>
      </c>
      <c r="S32" s="3" t="s">
        <v>157</v>
      </c>
      <c r="T32" s="3" t="s">
        <v>149</v>
      </c>
      <c r="U32" s="3" t="s">
        <v>147</v>
      </c>
      <c r="V32" s="3" t="s">
        <v>151</v>
      </c>
      <c r="W32" s="3" t="s">
        <v>156</v>
      </c>
      <c r="X32" s="3" t="s">
        <v>160</v>
      </c>
      <c r="Y32" s="3" t="s">
        <v>162</v>
      </c>
      <c r="Z32" s="19">
        <f t="shared" si="4"/>
        <v>2</v>
      </c>
      <c r="AA32" s="19">
        <f t="shared" si="5"/>
        <v>2</v>
      </c>
      <c r="AB32" s="19">
        <f t="shared" si="14"/>
        <v>2</v>
      </c>
      <c r="AC32" s="23">
        <f t="shared" si="9"/>
        <v>0.71589405552310703</v>
      </c>
      <c r="AD32" s="17">
        <f t="shared" si="7"/>
        <v>-0.46839163498856418</v>
      </c>
      <c r="AE32" s="17">
        <f t="shared" si="8"/>
        <v>-0.45351026387497961</v>
      </c>
      <c r="AF32" s="18">
        <v>2.3000802353570472E-2</v>
      </c>
      <c r="AG32">
        <v>25676.431030551761</v>
      </c>
      <c r="AH32">
        <v>641082.5037950665</v>
      </c>
    </row>
    <row r="33" spans="2:34" x14ac:dyDescent="0.3">
      <c r="B33" s="3"/>
      <c r="C33" s="15" t="s">
        <v>105</v>
      </c>
      <c r="D33" s="3">
        <v>4</v>
      </c>
      <c r="E33" s="5">
        <v>123</v>
      </c>
      <c r="F33" s="5">
        <v>60422.149999999994</v>
      </c>
      <c r="G33" s="5">
        <v>4</v>
      </c>
      <c r="H33" s="4">
        <f t="shared" si="1"/>
        <v>3.2520325203252036E-2</v>
      </c>
      <c r="I33" s="5">
        <v>1</v>
      </c>
      <c r="J33" s="5">
        <f t="shared" si="12"/>
        <v>15105.537499999999</v>
      </c>
      <c r="K33" s="5">
        <f t="shared" si="13"/>
        <v>60422.149999999994</v>
      </c>
      <c r="L33" s="3" t="s">
        <v>142</v>
      </c>
      <c r="M33" s="3" t="s">
        <v>145</v>
      </c>
      <c r="N33" s="3" t="s">
        <v>29</v>
      </c>
      <c r="O33" s="3" t="s">
        <v>142</v>
      </c>
      <c r="P33" s="3" t="s">
        <v>147</v>
      </c>
      <c r="Q33" s="3" t="s">
        <v>148</v>
      </c>
      <c r="R33" s="3" t="s">
        <v>147</v>
      </c>
      <c r="S33" s="3" t="s">
        <v>158</v>
      </c>
      <c r="T33" s="3" t="s">
        <v>150</v>
      </c>
      <c r="U33" s="3" t="s">
        <v>147</v>
      </c>
      <c r="V33" s="3" t="s">
        <v>152</v>
      </c>
      <c r="W33" s="3" t="s">
        <v>156</v>
      </c>
      <c r="X33" s="3" t="s">
        <v>160</v>
      </c>
      <c r="Y33" s="3" t="s">
        <v>162</v>
      </c>
      <c r="Z33" s="19">
        <f t="shared" si="4"/>
        <v>2</v>
      </c>
      <c r="AA33" s="19">
        <f t="shared" si="5"/>
        <v>2</v>
      </c>
      <c r="AB33" s="19">
        <f t="shared" si="14"/>
        <v>1</v>
      </c>
      <c r="AC33" s="23">
        <f t="shared" si="9"/>
        <v>0.41387785970882995</v>
      </c>
      <c r="AD33" s="17">
        <f t="shared" si="7"/>
        <v>-0.41169637314367069</v>
      </c>
      <c r="AE33" s="17">
        <f t="shared" si="8"/>
        <v>-0.90574980655014881</v>
      </c>
      <c r="AF33" s="18">
        <v>2.3000802353570472E-2</v>
      </c>
      <c r="AG33">
        <v>25676.431030551761</v>
      </c>
      <c r="AH33">
        <v>641082.5037950665</v>
      </c>
    </row>
    <row r="34" spans="2:34" x14ac:dyDescent="0.3">
      <c r="B34" s="3"/>
      <c r="C34" s="15" t="s">
        <v>105</v>
      </c>
      <c r="D34" s="3">
        <v>4</v>
      </c>
      <c r="E34" s="5">
        <v>1318</v>
      </c>
      <c r="F34" s="5">
        <v>862144.65</v>
      </c>
      <c r="G34" s="5">
        <v>38</v>
      </c>
      <c r="H34" s="4">
        <f t="shared" si="1"/>
        <v>2.8831562974203338E-2</v>
      </c>
      <c r="I34" s="5">
        <v>0</v>
      </c>
      <c r="J34" s="5">
        <f t="shared" si="12"/>
        <v>22688.017105263159</v>
      </c>
      <c r="K34" s="5">
        <f t="shared" si="13"/>
        <v>0</v>
      </c>
      <c r="L34" s="3" t="s">
        <v>143</v>
      </c>
      <c r="M34" s="3" t="s">
        <v>145</v>
      </c>
      <c r="N34" s="3" t="s">
        <v>29</v>
      </c>
      <c r="O34" s="3" t="s">
        <v>143</v>
      </c>
      <c r="P34" s="3" t="s">
        <v>147</v>
      </c>
      <c r="Q34" s="3" t="s">
        <v>148</v>
      </c>
      <c r="R34" s="3" t="s">
        <v>147</v>
      </c>
      <c r="S34" s="3" t="s">
        <v>159</v>
      </c>
      <c r="T34" s="3" t="s">
        <v>149</v>
      </c>
      <c r="U34" s="3" t="s">
        <v>147</v>
      </c>
      <c r="V34" s="3" t="s">
        <v>153</v>
      </c>
      <c r="W34" s="3" t="s">
        <v>156</v>
      </c>
      <c r="X34" s="3" t="s">
        <v>160</v>
      </c>
      <c r="Y34" s="3" t="s">
        <v>162</v>
      </c>
      <c r="Z34" s="19">
        <f t="shared" si="4"/>
        <v>2</v>
      </c>
      <c r="AA34" s="19">
        <f t="shared" si="5"/>
        <v>2</v>
      </c>
      <c r="AB34" s="19">
        <f t="shared" si="14"/>
        <v>5</v>
      </c>
      <c r="AC34" s="23">
        <f t="shared" si="9"/>
        <v>0.25350248791332897</v>
      </c>
      <c r="AD34" s="17">
        <f t="shared" si="7"/>
        <v>-0.11638743413104258</v>
      </c>
      <c r="AE34" s="17">
        <f t="shared" si="8"/>
        <v>0</v>
      </c>
      <c r="AF34" s="18">
        <v>2.3000802353570472E-2</v>
      </c>
      <c r="AG34">
        <v>25676.431030551761</v>
      </c>
      <c r="AH34">
        <v>641082.5037950665</v>
      </c>
    </row>
    <row r="35" spans="2:34" x14ac:dyDescent="0.3">
      <c r="B35" s="3"/>
      <c r="C35" s="15" t="s">
        <v>105</v>
      </c>
      <c r="D35" s="3">
        <v>4</v>
      </c>
      <c r="E35" s="5">
        <v>444</v>
      </c>
      <c r="F35" s="5">
        <v>225238.99999999997</v>
      </c>
      <c r="G35" s="5">
        <v>14</v>
      </c>
      <c r="H35" s="4">
        <f t="shared" si="1"/>
        <v>3.1531531531531529E-2</v>
      </c>
      <c r="I35" s="5">
        <v>1</v>
      </c>
      <c r="J35" s="5">
        <f t="shared" si="12"/>
        <v>16088.499999999998</v>
      </c>
      <c r="K35" s="5">
        <f t="shared" si="13"/>
        <v>225238.99999999997</v>
      </c>
      <c r="L35" s="3" t="s">
        <v>144</v>
      </c>
      <c r="M35" s="3" t="s">
        <v>145</v>
      </c>
      <c r="N35" s="3" t="s">
        <v>29</v>
      </c>
      <c r="O35" s="3" t="s">
        <v>144</v>
      </c>
      <c r="P35" s="3" t="s">
        <v>147</v>
      </c>
      <c r="Q35" s="3" t="s">
        <v>148</v>
      </c>
      <c r="R35" s="3" t="s">
        <v>147</v>
      </c>
      <c r="S35" s="3" t="s">
        <v>108</v>
      </c>
      <c r="T35" s="3" t="s">
        <v>149</v>
      </c>
      <c r="U35" s="3" t="s">
        <v>147</v>
      </c>
      <c r="V35" s="3" t="s">
        <v>154</v>
      </c>
      <c r="W35" s="3" t="s">
        <v>156</v>
      </c>
      <c r="X35" s="3" t="s">
        <v>160</v>
      </c>
      <c r="Y35" s="3" t="s">
        <v>162</v>
      </c>
      <c r="Z35" s="19">
        <f t="shared" si="4"/>
        <v>2</v>
      </c>
      <c r="AA35" s="19">
        <f t="shared" si="5"/>
        <v>2</v>
      </c>
      <c r="AB35" s="19">
        <f t="shared" si="14"/>
        <v>1</v>
      </c>
      <c r="AC35" s="23">
        <f t="shared" si="9"/>
        <v>0.37088833019065581</v>
      </c>
      <c r="AD35" s="17">
        <f t="shared" si="7"/>
        <v>-0.37341369675338898</v>
      </c>
      <c r="AE35" s="17">
        <f t="shared" si="8"/>
        <v>-0.64865832608652552</v>
      </c>
      <c r="AF35" s="18">
        <v>2.3000802353570472E-2</v>
      </c>
      <c r="AG35">
        <v>25676.431030551761</v>
      </c>
      <c r="AH35">
        <v>641082.5037950665</v>
      </c>
    </row>
    <row r="36" spans="2:34" x14ac:dyDescent="0.3">
      <c r="B36" s="3"/>
      <c r="C36" s="15" t="s">
        <v>105</v>
      </c>
      <c r="D36" s="3">
        <v>5</v>
      </c>
      <c r="E36" s="5">
        <v>1130</v>
      </c>
      <c r="F36" s="5">
        <v>576030</v>
      </c>
      <c r="G36" s="5">
        <v>7</v>
      </c>
      <c r="H36" s="4">
        <f t="shared" si="1"/>
        <v>6.1946902654867256E-3</v>
      </c>
      <c r="I36" s="5">
        <v>0</v>
      </c>
      <c r="J36" s="5">
        <f t="shared" si="12"/>
        <v>82290</v>
      </c>
      <c r="K36" s="5">
        <f t="shared" si="13"/>
        <v>0</v>
      </c>
      <c r="L36" s="3" t="s">
        <v>163</v>
      </c>
      <c r="M36" s="3" t="s">
        <v>145</v>
      </c>
      <c r="N36" s="3" t="s">
        <v>29</v>
      </c>
      <c r="O36" s="3" t="s">
        <v>163</v>
      </c>
      <c r="P36" s="3" t="s">
        <v>147</v>
      </c>
      <c r="Q36" s="3" t="s">
        <v>148</v>
      </c>
      <c r="R36" s="3" t="s">
        <v>147</v>
      </c>
      <c r="S36" s="3" t="s">
        <v>173</v>
      </c>
      <c r="T36" s="3" t="s">
        <v>110</v>
      </c>
      <c r="U36" s="3" t="s">
        <v>147</v>
      </c>
      <c r="V36" s="3" t="s">
        <v>169</v>
      </c>
      <c r="W36" s="3" t="s">
        <v>120</v>
      </c>
      <c r="X36" s="3" t="s">
        <v>178</v>
      </c>
      <c r="Y36" s="3" t="s">
        <v>162</v>
      </c>
      <c r="Z36" s="19">
        <f t="shared" si="4"/>
        <v>4</v>
      </c>
      <c r="AA36" s="19">
        <f t="shared" si="5"/>
        <v>4</v>
      </c>
      <c r="AB36" s="19">
        <f t="shared" si="14"/>
        <v>5</v>
      </c>
      <c r="AC36" s="23">
        <f t="shared" si="9"/>
        <v>-0.7306750360156411</v>
      </c>
      <c r="AD36" s="17">
        <f t="shared" si="7"/>
        <v>2.2048846625952465</v>
      </c>
      <c r="AE36" s="17">
        <f t="shared" si="8"/>
        <v>0</v>
      </c>
      <c r="AF36" s="18">
        <v>2.3000802353570472E-2</v>
      </c>
      <c r="AG36">
        <v>25676.431030551761</v>
      </c>
      <c r="AH36">
        <v>641082.5037950665</v>
      </c>
    </row>
    <row r="37" spans="2:34" x14ac:dyDescent="0.3">
      <c r="B37" s="3"/>
      <c r="C37" s="15" t="s">
        <v>105</v>
      </c>
      <c r="D37" s="3">
        <v>5</v>
      </c>
      <c r="E37" s="5">
        <v>882</v>
      </c>
      <c r="F37" s="5">
        <v>440195</v>
      </c>
      <c r="G37" s="5">
        <v>3</v>
      </c>
      <c r="H37" s="4">
        <f t="shared" si="1"/>
        <v>3.4013605442176869E-3</v>
      </c>
      <c r="I37" s="5">
        <v>0</v>
      </c>
      <c r="J37" s="5">
        <f t="shared" si="12"/>
        <v>146731.66666666666</v>
      </c>
      <c r="K37" s="5">
        <f t="shared" si="13"/>
        <v>0</v>
      </c>
      <c r="L37" s="3" t="s">
        <v>164</v>
      </c>
      <c r="M37" s="3" t="s">
        <v>145</v>
      </c>
      <c r="N37" s="3" t="s">
        <v>29</v>
      </c>
      <c r="O37" s="3" t="s">
        <v>164</v>
      </c>
      <c r="P37" s="3" t="s">
        <v>147</v>
      </c>
      <c r="Q37" s="3" t="s">
        <v>148</v>
      </c>
      <c r="R37" s="3" t="s">
        <v>147</v>
      </c>
      <c r="S37" s="3" t="s">
        <v>174</v>
      </c>
      <c r="T37" s="3" t="s">
        <v>110</v>
      </c>
      <c r="U37" s="3" t="s">
        <v>147</v>
      </c>
      <c r="V37" s="3" t="s">
        <v>170</v>
      </c>
      <c r="W37" s="3" t="s">
        <v>120</v>
      </c>
      <c r="X37" s="3" t="s">
        <v>178</v>
      </c>
      <c r="Y37" s="3" t="s">
        <v>162</v>
      </c>
      <c r="Z37" s="19">
        <f t="shared" si="4"/>
        <v>4</v>
      </c>
      <c r="AA37" s="19">
        <f t="shared" si="5"/>
        <v>4</v>
      </c>
      <c r="AB37" s="19">
        <f t="shared" si="14"/>
        <v>5</v>
      </c>
      <c r="AC37" s="23">
        <f t="shared" si="9"/>
        <v>-0.85211991773453566</v>
      </c>
      <c r="AD37" s="17">
        <f t="shared" si="7"/>
        <v>4.7146441611014476</v>
      </c>
      <c r="AE37" s="17">
        <f t="shared" si="8"/>
        <v>0</v>
      </c>
      <c r="AF37" s="18">
        <v>2.3000802353570472E-2</v>
      </c>
      <c r="AG37">
        <v>25676.431030551761</v>
      </c>
      <c r="AH37">
        <v>641082.5037950665</v>
      </c>
    </row>
    <row r="38" spans="2:34" x14ac:dyDescent="0.3">
      <c r="B38" s="3"/>
      <c r="C38" s="15" t="s">
        <v>105</v>
      </c>
      <c r="D38" s="3">
        <v>5</v>
      </c>
      <c r="E38" s="5">
        <v>1758</v>
      </c>
      <c r="F38" s="5">
        <v>899782</v>
      </c>
      <c r="G38" s="5">
        <v>3</v>
      </c>
      <c r="H38" s="4">
        <f t="shared" si="1"/>
        <v>1.7064846416382253E-3</v>
      </c>
      <c r="I38" s="5">
        <v>0</v>
      </c>
      <c r="J38" s="5">
        <f t="shared" si="12"/>
        <v>299927.33333333331</v>
      </c>
      <c r="K38" s="5">
        <f t="shared" si="13"/>
        <v>0</v>
      </c>
      <c r="L38" s="3" t="s">
        <v>165</v>
      </c>
      <c r="M38" s="3" t="s">
        <v>145</v>
      </c>
      <c r="N38" s="3" t="s">
        <v>29</v>
      </c>
      <c r="O38" s="3" t="s">
        <v>165</v>
      </c>
      <c r="P38" s="3" t="s">
        <v>147</v>
      </c>
      <c r="Q38" s="3" t="s">
        <v>148</v>
      </c>
      <c r="R38" s="3" t="s">
        <v>147</v>
      </c>
      <c r="S38" s="3" t="s">
        <v>175</v>
      </c>
      <c r="T38" s="3" t="s">
        <v>110</v>
      </c>
      <c r="U38" s="3" t="s">
        <v>147</v>
      </c>
      <c r="V38" s="3" t="s">
        <v>171</v>
      </c>
      <c r="W38" s="3" t="s">
        <v>120</v>
      </c>
      <c r="X38" s="3" t="s">
        <v>178</v>
      </c>
      <c r="Y38" s="3" t="s">
        <v>162</v>
      </c>
      <c r="Z38" s="19">
        <f t="shared" si="4"/>
        <v>4</v>
      </c>
      <c r="AA38" s="19">
        <f t="shared" si="5"/>
        <v>4</v>
      </c>
      <c r="AB38" s="19">
        <f t="shared" si="14"/>
        <v>5</v>
      </c>
      <c r="AC38" s="23">
        <f t="shared" si="9"/>
        <v>-0.92580760377807758</v>
      </c>
      <c r="AD38" s="17">
        <f t="shared" si="7"/>
        <v>10.681036705469584</v>
      </c>
      <c r="AE38" s="17">
        <f t="shared" si="8"/>
        <v>0</v>
      </c>
      <c r="AF38" s="18">
        <v>2.3000802353570472E-2</v>
      </c>
      <c r="AG38">
        <v>25676.431030551761</v>
      </c>
      <c r="AH38">
        <v>641082.5037950665</v>
      </c>
    </row>
    <row r="39" spans="2:34" x14ac:dyDescent="0.3">
      <c r="B39" s="3"/>
      <c r="C39" s="15" t="s">
        <v>105</v>
      </c>
      <c r="D39" s="3">
        <v>5</v>
      </c>
      <c r="E39" s="5">
        <v>3866</v>
      </c>
      <c r="F39" s="5">
        <v>2054006</v>
      </c>
      <c r="G39" s="5">
        <v>119</v>
      </c>
      <c r="H39" s="4">
        <f t="shared" si="1"/>
        <v>3.0781169167097777E-2</v>
      </c>
      <c r="I39" s="5">
        <v>1</v>
      </c>
      <c r="J39" s="5">
        <f t="shared" si="12"/>
        <v>17260.55462184874</v>
      </c>
      <c r="K39" s="5">
        <f t="shared" si="13"/>
        <v>2054006</v>
      </c>
      <c r="L39" s="3" t="s">
        <v>166</v>
      </c>
      <c r="M39" s="3" t="s">
        <v>145</v>
      </c>
      <c r="N39" s="3" t="s">
        <v>29</v>
      </c>
      <c r="O39" s="3" t="s">
        <v>166</v>
      </c>
      <c r="P39" s="3" t="s">
        <v>147</v>
      </c>
      <c r="Q39" s="3" t="s">
        <v>148</v>
      </c>
      <c r="R39" s="3" t="s">
        <v>147</v>
      </c>
      <c r="S39" s="3" t="s">
        <v>176</v>
      </c>
      <c r="T39" s="3" t="s">
        <v>168</v>
      </c>
      <c r="U39" s="3" t="s">
        <v>147</v>
      </c>
      <c r="V39" s="3" t="s">
        <v>172</v>
      </c>
      <c r="W39" s="3" t="s">
        <v>156</v>
      </c>
      <c r="X39" s="3" t="s">
        <v>179</v>
      </c>
      <c r="Y39" s="3" t="s">
        <v>162</v>
      </c>
      <c r="Z39" s="19">
        <f t="shared" si="4"/>
        <v>2</v>
      </c>
      <c r="AA39" s="19">
        <f t="shared" si="5"/>
        <v>2</v>
      </c>
      <c r="AB39" s="19">
        <f t="shared" si="14"/>
        <v>4</v>
      </c>
      <c r="AC39" s="23">
        <f t="shared" si="9"/>
        <v>0.33826501762533256</v>
      </c>
      <c r="AD39" s="17">
        <f t="shared" si="7"/>
        <v>-0.32776659648255535</v>
      </c>
      <c r="AE39" s="17">
        <f t="shared" si="8"/>
        <v>2.2039651493228081</v>
      </c>
      <c r="AF39" s="18">
        <v>2.3000802353570472E-2</v>
      </c>
      <c r="AG39">
        <v>25676.431030551761</v>
      </c>
      <c r="AH39">
        <v>641082.5037950665</v>
      </c>
    </row>
    <row r="40" spans="2:34" x14ac:dyDescent="0.3">
      <c r="B40" s="3"/>
      <c r="C40" s="15" t="s">
        <v>105</v>
      </c>
      <c r="D40" s="3">
        <v>5</v>
      </c>
      <c r="E40" s="5">
        <v>1481</v>
      </c>
      <c r="F40" s="5">
        <v>786855</v>
      </c>
      <c r="G40" s="5">
        <v>32</v>
      </c>
      <c r="H40" s="4">
        <f t="shared" si="1"/>
        <v>2.160702228224173E-2</v>
      </c>
      <c r="I40" s="5">
        <v>0</v>
      </c>
      <c r="J40" s="5">
        <f t="shared" si="12"/>
        <v>24589.21875</v>
      </c>
      <c r="K40" s="5">
        <f t="shared" si="13"/>
        <v>0</v>
      </c>
      <c r="L40" s="3" t="s">
        <v>167</v>
      </c>
      <c r="M40" s="3" t="s">
        <v>145</v>
      </c>
      <c r="N40" s="3" t="s">
        <v>29</v>
      </c>
      <c r="O40" s="3" t="s">
        <v>167</v>
      </c>
      <c r="P40" s="3" t="s">
        <v>147</v>
      </c>
      <c r="Q40" s="3" t="s">
        <v>148</v>
      </c>
      <c r="R40" s="3" t="s">
        <v>147</v>
      </c>
      <c r="S40" s="3" t="s">
        <v>177</v>
      </c>
      <c r="T40" s="3" t="s">
        <v>168</v>
      </c>
      <c r="U40" s="3" t="s">
        <v>147</v>
      </c>
      <c r="V40" s="3" t="s">
        <v>116</v>
      </c>
      <c r="W40" s="3" t="s">
        <v>156</v>
      </c>
      <c r="X40" s="3" t="s">
        <v>179</v>
      </c>
      <c r="Y40" s="3" t="s">
        <v>162</v>
      </c>
      <c r="Z40" s="19">
        <f t="shared" si="4"/>
        <v>3</v>
      </c>
      <c r="AA40" s="19">
        <f t="shared" si="5"/>
        <v>3</v>
      </c>
      <c r="AB40" s="19">
        <f t="shared" si="14"/>
        <v>5</v>
      </c>
      <c r="AC40" s="23">
        <f t="shared" si="9"/>
        <v>-6.0597019612769421E-2</v>
      </c>
      <c r="AD40" s="17">
        <f t="shared" si="7"/>
        <v>-4.2342811555784898E-2</v>
      </c>
      <c r="AE40" s="17">
        <f t="shared" si="8"/>
        <v>0</v>
      </c>
      <c r="AF40" s="18">
        <v>2.3000802353570472E-2</v>
      </c>
      <c r="AG40">
        <v>25676.431030551761</v>
      </c>
      <c r="AH40">
        <v>641082.5037950665</v>
      </c>
    </row>
    <row r="41" spans="2:34" x14ac:dyDescent="0.3">
      <c r="B41" s="3"/>
      <c r="C41" s="15" t="s">
        <v>215</v>
      </c>
      <c r="D41" s="3">
        <v>6</v>
      </c>
      <c r="E41" s="5">
        <v>2940</v>
      </c>
      <c r="F41" s="5">
        <v>1493610.8</v>
      </c>
      <c r="G41" s="5">
        <v>55</v>
      </c>
      <c r="H41" s="4">
        <f t="shared" si="1"/>
        <v>1.8707482993197279E-2</v>
      </c>
      <c r="I41" s="5">
        <v>1</v>
      </c>
      <c r="J41" s="5">
        <f t="shared" ref="J41:J48" si="15">IFERROR(F41/G41,0)</f>
        <v>27156.560000000001</v>
      </c>
      <c r="K41" s="5">
        <f t="shared" ref="K41:K48" si="16">IFERROR(F41/I41,0)</f>
        <v>1493610.8</v>
      </c>
      <c r="L41" s="3" t="s">
        <v>180</v>
      </c>
      <c r="M41" s="3" t="s">
        <v>145</v>
      </c>
      <c r="N41" s="3" t="s">
        <v>29</v>
      </c>
      <c r="O41" s="3" t="s">
        <v>180</v>
      </c>
      <c r="P41" s="3" t="s">
        <v>147</v>
      </c>
      <c r="Q41" s="3" t="s">
        <v>148</v>
      </c>
      <c r="R41" s="3" t="s">
        <v>147</v>
      </c>
      <c r="S41" s="3" t="s">
        <v>148</v>
      </c>
      <c r="T41" s="3" t="s">
        <v>168</v>
      </c>
      <c r="U41" s="3" t="s">
        <v>147</v>
      </c>
      <c r="V41" s="3" t="s">
        <v>188</v>
      </c>
      <c r="W41" s="3" t="s">
        <v>117</v>
      </c>
      <c r="X41" s="3" t="s">
        <v>192</v>
      </c>
      <c r="Y41" s="3" t="s">
        <v>162</v>
      </c>
      <c r="Z41" s="19">
        <f t="shared" si="4"/>
        <v>3</v>
      </c>
      <c r="AA41" s="19">
        <f t="shared" si="5"/>
        <v>3</v>
      </c>
      <c r="AB41" s="19">
        <f t="shared" si="14"/>
        <v>4</v>
      </c>
      <c r="AC41" s="23">
        <f t="shared" si="9"/>
        <v>-0.17851353664307368</v>
      </c>
      <c r="AD41" s="17">
        <f t="shared" si="7"/>
        <v>0.2366266908406196</v>
      </c>
      <c r="AE41" s="17">
        <f t="shared" si="8"/>
        <v>1.7514486313227402</v>
      </c>
      <c r="AF41" s="20">
        <v>2.277272216604876E-2</v>
      </c>
      <c r="AG41">
        <v>21960.192353231381</v>
      </c>
      <c r="AH41">
        <v>542845.24268292694</v>
      </c>
    </row>
    <row r="42" spans="2:34" x14ac:dyDescent="0.3">
      <c r="B42" s="3"/>
      <c r="C42" s="15" t="s">
        <v>215</v>
      </c>
      <c r="D42" s="3">
        <v>6</v>
      </c>
      <c r="E42" s="5">
        <v>2932</v>
      </c>
      <c r="F42" s="5">
        <v>1478683.8</v>
      </c>
      <c r="G42" s="5">
        <v>45</v>
      </c>
      <c r="H42" s="4">
        <f t="shared" si="1"/>
        <v>1.5347885402455661E-2</v>
      </c>
      <c r="I42" s="5">
        <v>0</v>
      </c>
      <c r="J42" s="5">
        <f t="shared" si="15"/>
        <v>32859.64</v>
      </c>
      <c r="K42" s="5">
        <f t="shared" si="16"/>
        <v>0</v>
      </c>
      <c r="L42" s="3" t="s">
        <v>181</v>
      </c>
      <c r="M42" s="3" t="s">
        <v>145</v>
      </c>
      <c r="N42" s="3" t="s">
        <v>29</v>
      </c>
      <c r="O42" s="3" t="s">
        <v>181</v>
      </c>
      <c r="P42" s="3" t="s">
        <v>147</v>
      </c>
      <c r="Q42" s="3" t="s">
        <v>148</v>
      </c>
      <c r="R42" s="3" t="s">
        <v>147</v>
      </c>
      <c r="S42" s="3" t="s">
        <v>148</v>
      </c>
      <c r="T42" s="3" t="s">
        <v>168</v>
      </c>
      <c r="U42" s="3" t="s">
        <v>147</v>
      </c>
      <c r="V42" s="3" t="s">
        <v>188</v>
      </c>
      <c r="W42" s="3" t="s">
        <v>117</v>
      </c>
      <c r="X42" s="3" t="s">
        <v>160</v>
      </c>
      <c r="Y42" s="3" t="s">
        <v>162</v>
      </c>
      <c r="Z42" s="19">
        <f t="shared" si="4"/>
        <v>3</v>
      </c>
      <c r="AA42" s="19">
        <f t="shared" si="5"/>
        <v>4</v>
      </c>
      <c r="AB42" s="19">
        <f t="shared" si="14"/>
        <v>5</v>
      </c>
      <c r="AC42" s="23">
        <f t="shared" si="9"/>
        <v>-0.3260408092389846</v>
      </c>
      <c r="AD42" s="17">
        <f t="shared" si="7"/>
        <v>0.49632751259415975</v>
      </c>
      <c r="AE42" s="17">
        <f t="shared" si="8"/>
        <v>0</v>
      </c>
      <c r="AF42" s="20">
        <v>2.277272216604876E-2</v>
      </c>
      <c r="AG42">
        <v>21960.192353231381</v>
      </c>
      <c r="AH42">
        <v>542845.24268292694</v>
      </c>
    </row>
    <row r="43" spans="2:34" x14ac:dyDescent="0.3">
      <c r="B43" s="3"/>
      <c r="C43" s="15" t="s">
        <v>215</v>
      </c>
      <c r="D43" s="3">
        <v>6</v>
      </c>
      <c r="E43" s="5">
        <v>3990</v>
      </c>
      <c r="F43" s="5">
        <v>2022848.8500000003</v>
      </c>
      <c r="G43" s="5">
        <v>106</v>
      </c>
      <c r="H43" s="4">
        <f t="shared" si="1"/>
        <v>2.6566416040100252E-2</v>
      </c>
      <c r="I43" s="5">
        <v>4</v>
      </c>
      <c r="J43" s="5">
        <f t="shared" si="15"/>
        <v>19083.479716981135</v>
      </c>
      <c r="K43" s="5">
        <f t="shared" si="16"/>
        <v>505712.21250000008</v>
      </c>
      <c r="L43" s="3" t="s">
        <v>182</v>
      </c>
      <c r="M43" s="3" t="s">
        <v>145</v>
      </c>
      <c r="N43" s="3" t="s">
        <v>29</v>
      </c>
      <c r="O43" s="3" t="s">
        <v>182</v>
      </c>
      <c r="P43" s="3" t="s">
        <v>147</v>
      </c>
      <c r="Q43" s="3" t="s">
        <v>148</v>
      </c>
      <c r="R43" s="3" t="s">
        <v>147</v>
      </c>
      <c r="S43" s="3" t="s">
        <v>148</v>
      </c>
      <c r="T43" s="3" t="s">
        <v>168</v>
      </c>
      <c r="U43" s="3" t="s">
        <v>147</v>
      </c>
      <c r="V43" s="3" t="s">
        <v>188</v>
      </c>
      <c r="W43" s="3" t="s">
        <v>119</v>
      </c>
      <c r="X43" s="3" t="s">
        <v>191</v>
      </c>
      <c r="Y43" s="3" t="s">
        <v>162</v>
      </c>
      <c r="Z43" s="19">
        <f t="shared" si="4"/>
        <v>3</v>
      </c>
      <c r="AA43" s="19">
        <f t="shared" si="5"/>
        <v>2</v>
      </c>
      <c r="AB43" s="19">
        <f t="shared" si="14"/>
        <v>3</v>
      </c>
      <c r="AC43" s="23">
        <f t="shared" si="9"/>
        <v>0.16658938911165433</v>
      </c>
      <c r="AD43" s="17">
        <f t="shared" si="7"/>
        <v>-0.13099669574738249</v>
      </c>
      <c r="AE43" s="17">
        <f t="shared" si="8"/>
        <v>-6.8404449856468652E-2</v>
      </c>
      <c r="AF43" s="20">
        <v>2.277272216604876E-2</v>
      </c>
      <c r="AG43">
        <v>21960.192353231381</v>
      </c>
      <c r="AH43">
        <v>542845.24268292694</v>
      </c>
    </row>
    <row r="44" spans="2:34" x14ac:dyDescent="0.3">
      <c r="B44" s="3"/>
      <c r="C44" s="15" t="s">
        <v>215</v>
      </c>
      <c r="D44" s="3">
        <v>6</v>
      </c>
      <c r="E44" s="5">
        <v>8452</v>
      </c>
      <c r="F44" s="5">
        <v>4293561.8</v>
      </c>
      <c r="G44" s="5">
        <v>286</v>
      </c>
      <c r="H44" s="4">
        <f t="shared" si="1"/>
        <v>3.3838144817794603E-2</v>
      </c>
      <c r="I44" s="5">
        <v>4</v>
      </c>
      <c r="J44" s="5">
        <f t="shared" si="15"/>
        <v>15012.453846153845</v>
      </c>
      <c r="K44" s="5">
        <f t="shared" si="16"/>
        <v>1073390.45</v>
      </c>
      <c r="L44" s="3" t="s">
        <v>183</v>
      </c>
      <c r="M44" s="3" t="s">
        <v>145</v>
      </c>
      <c r="N44" s="3" t="s">
        <v>29</v>
      </c>
      <c r="O44" s="3" t="s">
        <v>183</v>
      </c>
      <c r="P44" s="3" t="s">
        <v>147</v>
      </c>
      <c r="Q44" s="3" t="s">
        <v>148</v>
      </c>
      <c r="R44" s="3" t="s">
        <v>147</v>
      </c>
      <c r="S44" s="3" t="s">
        <v>148</v>
      </c>
      <c r="T44" s="3" t="s">
        <v>168</v>
      </c>
      <c r="U44" s="3" t="s">
        <v>147</v>
      </c>
      <c r="V44" s="3" t="s">
        <v>188</v>
      </c>
      <c r="W44" s="3" t="s">
        <v>119</v>
      </c>
      <c r="X44" s="3" t="s">
        <v>190</v>
      </c>
      <c r="Y44" s="3" t="s">
        <v>162</v>
      </c>
      <c r="Z44" s="19">
        <f t="shared" si="4"/>
        <v>2</v>
      </c>
      <c r="AA44" s="19">
        <f t="shared" si="5"/>
        <v>2</v>
      </c>
      <c r="AB44" s="19">
        <f t="shared" si="14"/>
        <v>4</v>
      </c>
      <c r="AC44" s="23">
        <f t="shared" si="9"/>
        <v>0.48590689207296367</v>
      </c>
      <c r="AD44" s="17">
        <f t="shared" si="7"/>
        <v>-0.31637876368852458</v>
      </c>
      <c r="AE44" s="17">
        <f t="shared" si="8"/>
        <v>0.97734154341104107</v>
      </c>
      <c r="AF44" s="20">
        <v>2.277272216604876E-2</v>
      </c>
      <c r="AG44">
        <v>21960.192353231381</v>
      </c>
      <c r="AH44">
        <v>542845.24268292694</v>
      </c>
    </row>
    <row r="45" spans="2:34" x14ac:dyDescent="0.3">
      <c r="B45" s="3"/>
      <c r="C45" s="15" t="s">
        <v>215</v>
      </c>
      <c r="D45" s="3">
        <v>6</v>
      </c>
      <c r="E45" s="5">
        <v>2020</v>
      </c>
      <c r="F45" s="5">
        <v>1065223.1500000001</v>
      </c>
      <c r="G45" s="5">
        <v>42</v>
      </c>
      <c r="H45" s="4">
        <f t="shared" si="1"/>
        <v>2.0792079207920793E-2</v>
      </c>
      <c r="I45" s="5">
        <v>1</v>
      </c>
      <c r="J45" s="5">
        <f t="shared" si="15"/>
        <v>25362.455952380955</v>
      </c>
      <c r="K45" s="5">
        <f t="shared" si="16"/>
        <v>1065223.1500000001</v>
      </c>
      <c r="L45" s="3" t="s">
        <v>184</v>
      </c>
      <c r="M45" s="3" t="s">
        <v>145</v>
      </c>
      <c r="N45" s="3" t="s">
        <v>29</v>
      </c>
      <c r="O45" s="3" t="s">
        <v>184</v>
      </c>
      <c r="P45" s="3" t="s">
        <v>147</v>
      </c>
      <c r="Q45" s="3" t="s">
        <v>148</v>
      </c>
      <c r="R45" s="3" t="s">
        <v>147</v>
      </c>
      <c r="S45" s="3" t="s">
        <v>148</v>
      </c>
      <c r="T45" s="3" t="s">
        <v>168</v>
      </c>
      <c r="U45" s="3" t="s">
        <v>147</v>
      </c>
      <c r="V45" s="3" t="s">
        <v>189</v>
      </c>
      <c r="W45" s="3" t="s">
        <v>119</v>
      </c>
      <c r="X45" s="3" t="s">
        <v>191</v>
      </c>
      <c r="Y45" s="3" t="s">
        <v>162</v>
      </c>
      <c r="Z45" s="19">
        <f t="shared" si="4"/>
        <v>3</v>
      </c>
      <c r="AA45" s="19">
        <f t="shared" si="5"/>
        <v>3</v>
      </c>
      <c r="AB45" s="19">
        <f t="shared" si="14"/>
        <v>4</v>
      </c>
      <c r="AC45" s="23">
        <f t="shared" si="9"/>
        <v>-8.6974360978278376E-2</v>
      </c>
      <c r="AD45" s="17">
        <f t="shared" si="7"/>
        <v>0.15492867933139665</v>
      </c>
      <c r="AE45" s="17">
        <f t="shared" si="8"/>
        <v>0.96229618728037991</v>
      </c>
      <c r="AF45" s="20">
        <v>2.277272216604876E-2</v>
      </c>
      <c r="AG45">
        <v>21960.192353231381</v>
      </c>
      <c r="AH45">
        <v>542845.24268292694</v>
      </c>
    </row>
    <row r="46" spans="2:34" x14ac:dyDescent="0.3">
      <c r="B46" s="3"/>
      <c r="C46" s="15" t="s">
        <v>215</v>
      </c>
      <c r="D46" s="3">
        <v>6</v>
      </c>
      <c r="E46" s="5">
        <v>6267</v>
      </c>
      <c r="F46" s="5">
        <v>3301141.7</v>
      </c>
      <c r="G46" s="5">
        <v>231</v>
      </c>
      <c r="H46" s="4">
        <f t="shared" si="1"/>
        <v>3.685974150311154E-2</v>
      </c>
      <c r="I46" s="5">
        <v>12</v>
      </c>
      <c r="J46" s="5">
        <f t="shared" si="15"/>
        <v>14290.656709956711</v>
      </c>
      <c r="K46" s="5">
        <f t="shared" si="16"/>
        <v>275095.14166666666</v>
      </c>
      <c r="L46" s="3" t="s">
        <v>185</v>
      </c>
      <c r="M46" s="3" t="s">
        <v>145</v>
      </c>
      <c r="N46" s="3" t="s">
        <v>29</v>
      </c>
      <c r="O46" s="3" t="s">
        <v>185</v>
      </c>
      <c r="P46" s="3" t="s">
        <v>147</v>
      </c>
      <c r="Q46" s="3" t="s">
        <v>148</v>
      </c>
      <c r="R46" s="3" t="s">
        <v>147</v>
      </c>
      <c r="S46" s="3" t="s">
        <v>148</v>
      </c>
      <c r="T46" s="3" t="s">
        <v>168</v>
      </c>
      <c r="U46" s="3" t="s">
        <v>147</v>
      </c>
      <c r="V46" s="3" t="s">
        <v>189</v>
      </c>
      <c r="W46" s="3" t="s">
        <v>119</v>
      </c>
      <c r="X46" s="3" t="s">
        <v>190</v>
      </c>
      <c r="Y46" s="3" t="s">
        <v>162</v>
      </c>
      <c r="Z46" s="19">
        <f t="shared" si="4"/>
        <v>2</v>
      </c>
      <c r="AA46" s="19">
        <f t="shared" si="5"/>
        <v>2</v>
      </c>
      <c r="AB46" s="19">
        <f t="shared" si="14"/>
        <v>2</v>
      </c>
      <c r="AC46" s="23">
        <f t="shared" si="9"/>
        <v>0.6185918062121154</v>
      </c>
      <c r="AD46" s="17">
        <f t="shared" si="7"/>
        <v>-0.34924719783459091</v>
      </c>
      <c r="AE46" s="17">
        <f t="shared" si="8"/>
        <v>-0.4932346826748405</v>
      </c>
      <c r="AF46" s="20">
        <v>2.277272216604876E-2</v>
      </c>
      <c r="AG46">
        <v>21960.192353231381</v>
      </c>
      <c r="AH46">
        <v>542845.24268292694</v>
      </c>
    </row>
    <row r="47" spans="2:34" x14ac:dyDescent="0.3">
      <c r="B47" s="3"/>
      <c r="C47" s="15" t="s">
        <v>215</v>
      </c>
      <c r="D47" s="3">
        <v>6</v>
      </c>
      <c r="E47" s="5">
        <v>1897</v>
      </c>
      <c r="F47" s="5">
        <v>998605.95</v>
      </c>
      <c r="G47" s="5">
        <v>28</v>
      </c>
      <c r="H47" s="4">
        <f t="shared" si="1"/>
        <v>1.4760147601476014E-2</v>
      </c>
      <c r="I47" s="5">
        <v>1</v>
      </c>
      <c r="J47" s="5">
        <f t="shared" si="15"/>
        <v>35664.498214285712</v>
      </c>
      <c r="K47" s="5">
        <f t="shared" si="16"/>
        <v>998605.95</v>
      </c>
      <c r="L47" s="3" t="s">
        <v>186</v>
      </c>
      <c r="M47" s="3" t="s">
        <v>145</v>
      </c>
      <c r="N47" s="3" t="s">
        <v>29</v>
      </c>
      <c r="O47" s="3" t="s">
        <v>186</v>
      </c>
      <c r="P47" s="3" t="s">
        <v>147</v>
      </c>
      <c r="Q47" s="3" t="s">
        <v>148</v>
      </c>
      <c r="R47" s="3" t="s">
        <v>147</v>
      </c>
      <c r="S47" s="3" t="s">
        <v>148</v>
      </c>
      <c r="T47" s="3" t="s">
        <v>168</v>
      </c>
      <c r="U47" s="3" t="s">
        <v>147</v>
      </c>
      <c r="V47" s="3" t="s">
        <v>189</v>
      </c>
      <c r="W47" s="3" t="s">
        <v>117</v>
      </c>
      <c r="X47" s="3" t="s">
        <v>192</v>
      </c>
      <c r="Y47" s="3" t="s">
        <v>162</v>
      </c>
      <c r="Z47" s="19">
        <f t="shared" si="4"/>
        <v>3</v>
      </c>
      <c r="AA47" s="19">
        <f t="shared" si="5"/>
        <v>4</v>
      </c>
      <c r="AB47" s="19">
        <f t="shared" si="14"/>
        <v>4</v>
      </c>
      <c r="AC47" s="23">
        <f t="shared" si="9"/>
        <v>-0.35184966057850031</v>
      </c>
      <c r="AD47" s="17">
        <f t="shared" si="7"/>
        <v>0.62405217771408905</v>
      </c>
      <c r="AE47" s="17">
        <f t="shared" si="8"/>
        <v>0.83957760238359591</v>
      </c>
      <c r="AF47" s="20">
        <v>2.277272216604876E-2</v>
      </c>
      <c r="AG47">
        <v>21960.192353231381</v>
      </c>
      <c r="AH47">
        <v>542845.24268292694</v>
      </c>
    </row>
    <row r="48" spans="2:34" x14ac:dyDescent="0.3">
      <c r="B48" s="3"/>
      <c r="C48" s="15" t="s">
        <v>215</v>
      </c>
      <c r="D48" s="3">
        <v>6</v>
      </c>
      <c r="E48" s="5">
        <v>2047</v>
      </c>
      <c r="F48" s="5">
        <v>1077957.1000000001</v>
      </c>
      <c r="G48" s="5">
        <v>26</v>
      </c>
      <c r="H48" s="4">
        <f t="shared" si="1"/>
        <v>1.2701514411333659E-2</v>
      </c>
      <c r="I48" s="5">
        <v>0</v>
      </c>
      <c r="J48" s="5">
        <f t="shared" si="15"/>
        <v>41459.888461538467</v>
      </c>
      <c r="K48" s="5">
        <f t="shared" si="16"/>
        <v>0</v>
      </c>
      <c r="L48" s="3" t="s">
        <v>187</v>
      </c>
      <c r="M48" s="3" t="s">
        <v>145</v>
      </c>
      <c r="N48" s="3" t="s">
        <v>29</v>
      </c>
      <c r="O48" s="3" t="s">
        <v>187</v>
      </c>
      <c r="P48" s="3" t="s">
        <v>147</v>
      </c>
      <c r="Q48" s="3" t="s">
        <v>148</v>
      </c>
      <c r="R48" s="3" t="s">
        <v>147</v>
      </c>
      <c r="S48" s="3" t="s">
        <v>148</v>
      </c>
      <c r="T48" s="3" t="s">
        <v>168</v>
      </c>
      <c r="U48" s="3" t="s">
        <v>147</v>
      </c>
      <c r="V48" s="3" t="s">
        <v>189</v>
      </c>
      <c r="W48" s="3" t="s">
        <v>117</v>
      </c>
      <c r="X48" s="3" t="s">
        <v>160</v>
      </c>
      <c r="Y48" s="3" t="s">
        <v>162</v>
      </c>
      <c r="Z48" s="19">
        <f t="shared" si="4"/>
        <v>3</v>
      </c>
      <c r="AA48" s="19">
        <f t="shared" si="5"/>
        <v>4</v>
      </c>
      <c r="AB48" s="19">
        <f t="shared" si="14"/>
        <v>5</v>
      </c>
      <c r="AC48" s="23">
        <f>IF(H48/AF48-1=-1,0,(H48/AF48-1))</f>
        <v>-0.44224874309185547</v>
      </c>
      <c r="AD48" s="17">
        <f t="shared" si="7"/>
        <v>0.88795652581967288</v>
      </c>
      <c r="AE48" s="17">
        <f t="shared" si="8"/>
        <v>0</v>
      </c>
      <c r="AF48" s="20">
        <v>2.277272216604876E-2</v>
      </c>
      <c r="AG48">
        <v>21960.192353231381</v>
      </c>
      <c r="AH48">
        <v>542845.24268292694</v>
      </c>
    </row>
    <row r="49" spans="2:34" x14ac:dyDescent="0.3">
      <c r="B49" s="3"/>
      <c r="C49" s="15" t="s">
        <v>215</v>
      </c>
      <c r="D49" s="3">
        <v>7</v>
      </c>
      <c r="E49" s="5">
        <v>103</v>
      </c>
      <c r="F49" s="5">
        <v>142909</v>
      </c>
      <c r="G49" s="5">
        <v>0</v>
      </c>
      <c r="H49" s="4">
        <f t="shared" si="1"/>
        <v>0</v>
      </c>
      <c r="I49" s="5">
        <v>0</v>
      </c>
      <c r="J49" s="5">
        <f t="shared" ref="J49" si="17">IFERROR(F49/G49,0)</f>
        <v>0</v>
      </c>
      <c r="K49" s="5">
        <f t="shared" ref="K49" si="18">IFERROR(F49/I49,0)</f>
        <v>0</v>
      </c>
      <c r="L49" s="3" t="s">
        <v>195</v>
      </c>
      <c r="M49" s="3" t="s">
        <v>193</v>
      </c>
      <c r="N49" s="3" t="s">
        <v>194</v>
      </c>
      <c r="O49" s="3" t="s">
        <v>195</v>
      </c>
      <c r="P49" s="3" t="s">
        <v>208</v>
      </c>
      <c r="Q49" s="3" t="s">
        <v>148</v>
      </c>
      <c r="R49" s="3" t="s">
        <v>200</v>
      </c>
      <c r="S49" s="3" t="s">
        <v>202</v>
      </c>
      <c r="T49" s="3" t="s">
        <v>168</v>
      </c>
      <c r="U49" s="3"/>
      <c r="V49" s="3" t="s">
        <v>203</v>
      </c>
      <c r="W49" s="3" t="s">
        <v>209</v>
      </c>
      <c r="X49" s="3" t="s">
        <v>210</v>
      </c>
      <c r="Y49" s="3" t="s">
        <v>211</v>
      </c>
      <c r="Z49" s="19">
        <f t="shared" si="4"/>
        <v>5</v>
      </c>
      <c r="AA49" s="3">
        <v>5</v>
      </c>
      <c r="AB49" s="19">
        <f t="shared" si="14"/>
        <v>5</v>
      </c>
      <c r="AC49" s="23">
        <f>IF(H49/AF49-1=-1,0,(H49/AF49-1))</f>
        <v>0</v>
      </c>
      <c r="AD49" s="17">
        <f t="shared" si="7"/>
        <v>0</v>
      </c>
      <c r="AE49" s="17">
        <f t="shared" si="8"/>
        <v>0</v>
      </c>
      <c r="AF49" s="20">
        <v>1.847342499862685E-2</v>
      </c>
      <c r="AG49" s="21">
        <v>34301.430386521315</v>
      </c>
      <c r="AH49" s="21">
        <v>665579.67807692313</v>
      </c>
    </row>
    <row r="50" spans="2:34" x14ac:dyDescent="0.3">
      <c r="B50" s="3"/>
      <c r="C50" s="15" t="s">
        <v>215</v>
      </c>
      <c r="D50" s="3">
        <v>7</v>
      </c>
      <c r="E50" s="5">
        <v>30</v>
      </c>
      <c r="F50" s="5">
        <v>25263</v>
      </c>
      <c r="G50" s="5">
        <v>0</v>
      </c>
      <c r="H50" s="4">
        <f t="shared" si="1"/>
        <v>0</v>
      </c>
      <c r="I50" s="5">
        <v>0</v>
      </c>
      <c r="J50" s="5">
        <f t="shared" ref="J50:J52" si="19">IFERROR(F50/G50,0)</f>
        <v>0</v>
      </c>
      <c r="K50" s="5">
        <f t="shared" ref="K50:K52" si="20">IFERROR(F50/I50,0)</f>
        <v>0</v>
      </c>
      <c r="L50" s="3" t="s">
        <v>196</v>
      </c>
      <c r="M50" s="3" t="s">
        <v>193</v>
      </c>
      <c r="N50" s="3" t="s">
        <v>194</v>
      </c>
      <c r="O50" s="3" t="s">
        <v>196</v>
      </c>
      <c r="P50" s="3" t="s">
        <v>208</v>
      </c>
      <c r="Q50" s="3" t="s">
        <v>148</v>
      </c>
      <c r="R50" s="3" t="s">
        <v>201</v>
      </c>
      <c r="S50" s="3" t="s">
        <v>202</v>
      </c>
      <c r="T50" s="3" t="s">
        <v>199</v>
      </c>
      <c r="U50" s="3"/>
      <c r="V50" s="3" t="s">
        <v>205</v>
      </c>
      <c r="W50" s="3" t="s">
        <v>207</v>
      </c>
      <c r="X50" s="3" t="s">
        <v>212</v>
      </c>
      <c r="Y50" s="3" t="s">
        <v>211</v>
      </c>
      <c r="Z50" s="19">
        <f t="shared" si="4"/>
        <v>5</v>
      </c>
      <c r="AA50" s="3">
        <v>5</v>
      </c>
      <c r="AB50" s="19">
        <f t="shared" si="14"/>
        <v>5</v>
      </c>
      <c r="AC50" s="23">
        <f t="shared" ref="AC50:AC52" si="21">IF(H50/AF50-1=-1,0,(H50/AF50-1))</f>
        <v>0</v>
      </c>
      <c r="AD50" s="17">
        <f t="shared" si="7"/>
        <v>0</v>
      </c>
      <c r="AE50" s="17">
        <f t="shared" si="8"/>
        <v>0</v>
      </c>
      <c r="AF50" s="20">
        <v>1.847342499862685E-2</v>
      </c>
      <c r="AG50" s="21">
        <v>34301.430386521315</v>
      </c>
      <c r="AH50" s="21">
        <v>665579.67807692313</v>
      </c>
    </row>
    <row r="51" spans="2:34" x14ac:dyDescent="0.3">
      <c r="B51" s="3"/>
      <c r="C51" s="15" t="s">
        <v>215</v>
      </c>
      <c r="D51" s="3">
        <v>7</v>
      </c>
      <c r="E51" s="5">
        <v>25</v>
      </c>
      <c r="F51" s="5">
        <v>20810</v>
      </c>
      <c r="G51" s="5">
        <v>0</v>
      </c>
      <c r="H51" s="4">
        <f t="shared" si="1"/>
        <v>0</v>
      </c>
      <c r="I51" s="5">
        <v>0</v>
      </c>
      <c r="J51" s="5">
        <f t="shared" si="19"/>
        <v>0</v>
      </c>
      <c r="K51" s="5">
        <f t="shared" si="20"/>
        <v>0</v>
      </c>
      <c r="L51" s="3" t="s">
        <v>197</v>
      </c>
      <c r="M51" s="3" t="s">
        <v>193</v>
      </c>
      <c r="N51" s="3" t="s">
        <v>194</v>
      </c>
      <c r="O51" s="3" t="s">
        <v>197</v>
      </c>
      <c r="P51" s="3" t="s">
        <v>208</v>
      </c>
      <c r="Q51" s="3" t="s">
        <v>148</v>
      </c>
      <c r="R51" s="3" t="s">
        <v>201</v>
      </c>
      <c r="S51" s="3" t="s">
        <v>202</v>
      </c>
      <c r="T51" s="3" t="s">
        <v>168</v>
      </c>
      <c r="U51" s="3"/>
      <c r="V51" s="3" t="s">
        <v>204</v>
      </c>
      <c r="W51" s="3" t="s">
        <v>207</v>
      </c>
      <c r="X51" s="3" t="s">
        <v>213</v>
      </c>
      <c r="Y51" s="3" t="s">
        <v>211</v>
      </c>
      <c r="Z51" s="19">
        <f t="shared" si="4"/>
        <v>5</v>
      </c>
      <c r="AA51" s="3">
        <v>5</v>
      </c>
      <c r="AB51" s="19">
        <f t="shared" si="14"/>
        <v>5</v>
      </c>
      <c r="AC51" s="23">
        <f t="shared" si="21"/>
        <v>0</v>
      </c>
      <c r="AD51" s="17">
        <f t="shared" si="7"/>
        <v>0</v>
      </c>
      <c r="AE51" s="17">
        <f t="shared" si="8"/>
        <v>0</v>
      </c>
      <c r="AF51" s="20">
        <v>1.847342499862685E-2</v>
      </c>
      <c r="AG51" s="21">
        <v>34301.430386521315</v>
      </c>
      <c r="AH51" s="21">
        <v>665579.67807692313</v>
      </c>
    </row>
    <row r="52" spans="2:34" x14ac:dyDescent="0.3">
      <c r="B52" s="3"/>
      <c r="C52" s="15" t="s">
        <v>215</v>
      </c>
      <c r="D52" s="3">
        <v>7</v>
      </c>
      <c r="E52" s="5">
        <v>83</v>
      </c>
      <c r="F52" s="5">
        <v>85840</v>
      </c>
      <c r="G52" s="5">
        <v>0</v>
      </c>
      <c r="H52" s="4">
        <f t="shared" si="1"/>
        <v>0</v>
      </c>
      <c r="I52" s="5">
        <v>0</v>
      </c>
      <c r="J52" s="5">
        <f t="shared" si="19"/>
        <v>0</v>
      </c>
      <c r="K52" s="5">
        <f t="shared" si="20"/>
        <v>0</v>
      </c>
      <c r="L52" s="3" t="s">
        <v>198</v>
      </c>
      <c r="M52" s="3" t="s">
        <v>193</v>
      </c>
      <c r="N52" s="3" t="s">
        <v>194</v>
      </c>
      <c r="O52" s="3" t="s">
        <v>198</v>
      </c>
      <c r="P52" s="3" t="s">
        <v>208</v>
      </c>
      <c r="Q52" s="3" t="s">
        <v>148</v>
      </c>
      <c r="R52" s="3" t="s">
        <v>201</v>
      </c>
      <c r="S52" s="3" t="s">
        <v>202</v>
      </c>
      <c r="T52" s="3" t="s">
        <v>168</v>
      </c>
      <c r="U52" s="3"/>
      <c r="V52" s="3" t="s">
        <v>206</v>
      </c>
      <c r="W52" s="3" t="s">
        <v>207</v>
      </c>
      <c r="X52" s="3" t="s">
        <v>214</v>
      </c>
      <c r="Y52" s="3" t="s">
        <v>211</v>
      </c>
      <c r="Z52" s="19">
        <f t="shared" si="4"/>
        <v>5</v>
      </c>
      <c r="AA52" s="3">
        <v>5</v>
      </c>
      <c r="AB52" s="19">
        <f t="shared" si="14"/>
        <v>5</v>
      </c>
      <c r="AC52" s="23">
        <f t="shared" si="21"/>
        <v>0</v>
      </c>
      <c r="AD52" s="17">
        <f t="shared" si="7"/>
        <v>0</v>
      </c>
      <c r="AE52" s="17">
        <f t="shared" si="8"/>
        <v>0</v>
      </c>
      <c r="AF52" s="20">
        <v>1.847342499862685E-2</v>
      </c>
      <c r="AG52" s="21">
        <v>34301.430386521315</v>
      </c>
      <c r="AH52" s="21">
        <v>665579.67807692313</v>
      </c>
    </row>
  </sheetData>
  <autoFilter ref="B8:AE52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1"/>
  <sheetViews>
    <sheetView showGridLines="0" tabSelected="1" zoomScale="85" zoomScaleNormal="85" workbookViewId="0"/>
  </sheetViews>
  <sheetFormatPr defaultRowHeight="16.5" x14ac:dyDescent="0.3"/>
  <cols>
    <col min="1" max="1" width="5.5" customWidth="1"/>
    <col min="2" max="2" width="9" bestFit="1" customWidth="1"/>
    <col min="3" max="3" width="11" bestFit="1" customWidth="1"/>
    <col min="4" max="4" width="8.75" style="34" bestFit="1" customWidth="1"/>
    <col min="5" max="5" width="12.625" style="34" bestFit="1" customWidth="1"/>
    <col min="6" max="6" width="7.25" style="34" customWidth="1"/>
    <col min="7" max="7" width="9.875" bestFit="1" customWidth="1"/>
    <col min="8" max="8" width="7.25" style="34" customWidth="1"/>
    <col min="9" max="9" width="9.375" bestFit="1" customWidth="1"/>
    <col min="10" max="10" width="10.875" bestFit="1" customWidth="1"/>
    <col min="11" max="11" width="43.375" bestFit="1" customWidth="1"/>
    <col min="12" max="12" width="16.875" bestFit="1" customWidth="1"/>
    <col min="13" max="13" width="9" bestFit="1" customWidth="1"/>
    <col min="14" max="14" width="43.375" bestFit="1" customWidth="1"/>
    <col min="18" max="19" width="11" bestFit="1" customWidth="1"/>
    <col min="20" max="20" width="11" customWidth="1"/>
    <col min="21" max="21" width="11" bestFit="1" customWidth="1"/>
    <col min="23" max="23" width="13" bestFit="1" customWidth="1"/>
    <col min="24" max="24" width="5.25" bestFit="1" customWidth="1"/>
    <col min="25" max="25" width="10" customWidth="1"/>
    <col min="26" max="26" width="9" bestFit="1" customWidth="1"/>
    <col min="27" max="27" width="10.875" bestFit="1" customWidth="1"/>
    <col min="28" max="28" width="12" style="1" customWidth="1"/>
    <col min="29" max="29" width="9.5" style="1" bestFit="1" customWidth="1"/>
    <col min="30" max="30" width="11" style="1" bestFit="1" customWidth="1"/>
    <col min="31" max="31" width="9" style="18"/>
    <col min="32" max="32" width="9.875" style="16" bestFit="1" customWidth="1"/>
    <col min="33" max="33" width="11.5" style="16" bestFit="1" customWidth="1"/>
  </cols>
  <sheetData>
    <row r="1" spans="1:33" s="31" customFormat="1" x14ac:dyDescent="0.3">
      <c r="A1" s="6" t="s">
        <v>32</v>
      </c>
      <c r="B1" s="6" t="s">
        <v>0</v>
      </c>
      <c r="C1" s="6" t="s">
        <v>31</v>
      </c>
      <c r="D1" s="32" t="s">
        <v>35</v>
      </c>
      <c r="E1" s="32" t="s">
        <v>36</v>
      </c>
      <c r="F1" s="32" t="s">
        <v>69</v>
      </c>
      <c r="G1" s="6" t="s">
        <v>71</v>
      </c>
      <c r="H1" s="32" t="s">
        <v>70</v>
      </c>
      <c r="I1" s="6" t="s">
        <v>30</v>
      </c>
      <c r="J1" s="6" t="s">
        <v>73</v>
      </c>
      <c r="K1" s="6" t="s">
        <v>81</v>
      </c>
      <c r="L1" s="6" t="s">
        <v>1</v>
      </c>
      <c r="M1" s="6" t="s">
        <v>25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6" t="s">
        <v>7</v>
      </c>
      <c r="T1" s="6" t="s">
        <v>76</v>
      </c>
      <c r="U1" s="6" t="s">
        <v>8</v>
      </c>
      <c r="V1" s="6" t="s">
        <v>9</v>
      </c>
      <c r="W1" s="6" t="s">
        <v>10</v>
      </c>
      <c r="X1" s="6" t="s">
        <v>11</v>
      </c>
      <c r="Y1" s="6" t="s">
        <v>490</v>
      </c>
      <c r="Z1" s="6" t="s">
        <v>491</v>
      </c>
      <c r="AA1" s="6" t="s">
        <v>492</v>
      </c>
      <c r="AB1" s="28" t="s">
        <v>362</v>
      </c>
      <c r="AC1" s="28" t="s">
        <v>363</v>
      </c>
      <c r="AD1" s="28" t="s">
        <v>364</v>
      </c>
      <c r="AE1" s="29" t="s">
        <v>359</v>
      </c>
      <c r="AF1" s="30" t="s">
        <v>360</v>
      </c>
      <c r="AG1" s="30" t="s">
        <v>361</v>
      </c>
    </row>
    <row r="2" spans="1:33" x14ac:dyDescent="0.3">
      <c r="A2" s="3">
        <v>1</v>
      </c>
      <c r="B2" s="15" t="s">
        <v>428</v>
      </c>
      <c r="C2" s="3">
        <v>1</v>
      </c>
      <c r="D2" s="33">
        <v>1109</v>
      </c>
      <c r="E2" s="33">
        <v>385055.00000000006</v>
      </c>
      <c r="F2" s="33">
        <v>10</v>
      </c>
      <c r="G2" s="4">
        <f>F2/D2</f>
        <v>9.017132551848512E-3</v>
      </c>
      <c r="H2" s="33">
        <v>0</v>
      </c>
      <c r="I2" s="5">
        <f>IFERROR(E2/F2,0)</f>
        <v>38505.500000000007</v>
      </c>
      <c r="J2" s="5">
        <f>IFERROR(E2/H2,0)</f>
        <v>0</v>
      </c>
      <c r="K2" s="3" t="s">
        <v>92</v>
      </c>
      <c r="L2" s="3" t="s">
        <v>429</v>
      </c>
      <c r="M2" s="3" t="s">
        <v>430</v>
      </c>
      <c r="N2" s="3" t="s">
        <v>92</v>
      </c>
      <c r="O2" s="3" t="s">
        <v>429</v>
      </c>
      <c r="P2" s="3" t="s">
        <v>431</v>
      </c>
      <c r="Q2" s="3" t="s">
        <v>429</v>
      </c>
      <c r="R2" s="3" t="s">
        <v>431</v>
      </c>
      <c r="S2" s="3" t="s">
        <v>432</v>
      </c>
      <c r="T2" s="3" t="s">
        <v>429</v>
      </c>
      <c r="U2" s="3" t="s">
        <v>433</v>
      </c>
      <c r="V2" s="3" t="s">
        <v>434</v>
      </c>
      <c r="W2" s="3" t="s">
        <v>434</v>
      </c>
      <c r="X2" s="3" t="s">
        <v>435</v>
      </c>
      <c r="Y2" s="19">
        <f>IF(AB2=0,5,IF(AB2&lt;=-0.5,4,IF(AB2&lt;=0.2,3,IF(AB2&lt;=1,2,1))))</f>
        <v>3</v>
      </c>
      <c r="Z2" s="19">
        <f>IF(AC2=0,5,IF(AC2&gt;=0.3,4,IF(AC2&gt;=-0.1,3,IF(AC2&gt;=-0.5,2,1))))</f>
        <v>3</v>
      </c>
      <c r="AA2" s="19">
        <f>IF(AD2=0,5,IF(AD2&gt;=0.3,4,IF(AD2&gt;=-0.1,3,IF(AD2&gt;=-0.5,2,1))))</f>
        <v>5</v>
      </c>
      <c r="AB2" s="1">
        <f t="shared" ref="AB2:AB33" si="0">IF(G2/AE2-1=-1,0,(G2/AE2-1))</f>
        <v>-0.16508031927328592</v>
      </c>
      <c r="AC2" s="1">
        <f t="shared" ref="AC2:AC33" si="1">IF(I2/AF2-1=-1,0,I2/AF2-1)</f>
        <v>0.25261873780091104</v>
      </c>
      <c r="AD2" s="1">
        <f t="shared" ref="AD2:AD33" si="2">IF(J2/AG2-1=-1,0,J2/AG2-1)</f>
        <v>0</v>
      </c>
      <c r="AE2" s="18">
        <v>1.0800000000000001E-2</v>
      </c>
      <c r="AF2" s="16">
        <v>30740</v>
      </c>
      <c r="AG2" s="16">
        <v>1842665</v>
      </c>
    </row>
    <row r="3" spans="1:33" x14ac:dyDescent="0.3">
      <c r="A3" s="3">
        <v>2</v>
      </c>
      <c r="B3" s="15" t="s">
        <v>428</v>
      </c>
      <c r="C3" s="3">
        <v>1</v>
      </c>
      <c r="D3" s="33">
        <v>1132</v>
      </c>
      <c r="E3" s="33">
        <v>386144.00000000006</v>
      </c>
      <c r="F3" s="33">
        <v>7</v>
      </c>
      <c r="G3" s="4">
        <f t="shared" ref="G3:G55" si="3">F3/D3</f>
        <v>6.183745583038869E-3</v>
      </c>
      <c r="H3" s="33">
        <v>0</v>
      </c>
      <c r="I3" s="5">
        <f t="shared" ref="I3:I55" si="4">IFERROR(E3/F3,0)</f>
        <v>55163.42857142858</v>
      </c>
      <c r="J3" s="5">
        <f t="shared" ref="J3:J55" si="5">IFERROR(E3/H3,0)</f>
        <v>0</v>
      </c>
      <c r="K3" s="3" t="s">
        <v>93</v>
      </c>
      <c r="L3" s="3" t="s">
        <v>429</v>
      </c>
      <c r="M3" s="3" t="s">
        <v>430</v>
      </c>
      <c r="N3" s="3" t="s">
        <v>93</v>
      </c>
      <c r="O3" s="3" t="s">
        <v>429</v>
      </c>
      <c r="P3" s="3" t="s">
        <v>431</v>
      </c>
      <c r="Q3" s="3" t="s">
        <v>429</v>
      </c>
      <c r="R3" s="3" t="s">
        <v>436</v>
      </c>
      <c r="S3" s="3" t="s">
        <v>432</v>
      </c>
      <c r="T3" s="3" t="s">
        <v>429</v>
      </c>
      <c r="U3" s="3" t="s">
        <v>433</v>
      </c>
      <c r="V3" s="3" t="s">
        <v>434</v>
      </c>
      <c r="W3" s="3" t="s">
        <v>434</v>
      </c>
      <c r="X3" s="3" t="s">
        <v>435</v>
      </c>
      <c r="Y3" s="19">
        <f t="shared" ref="Y3:Y55" si="6">IF(AB3=0,5,IF(AB3&lt;=-0.5,4,IF(AB3&lt;=0.2,3,IF(AB3&lt;=1,2,1))))</f>
        <v>3</v>
      </c>
      <c r="Z3" s="19">
        <f t="shared" ref="Z3:AA53" si="7">IF(AC3=0,5,IF(AC3&gt;=0.3,4,IF(AC3&gt;=-0.1,3,IF(AC3&gt;=-0.5,2,1))))</f>
        <v>4</v>
      </c>
      <c r="AA3" s="19">
        <f t="shared" si="7"/>
        <v>5</v>
      </c>
      <c r="AB3" s="1">
        <f t="shared" si="0"/>
        <v>-0.4274309645334381</v>
      </c>
      <c r="AC3" s="1">
        <f t="shared" si="1"/>
        <v>0.79451621897945923</v>
      </c>
      <c r="AD3" s="1">
        <f t="shared" si="2"/>
        <v>0</v>
      </c>
      <c r="AE3" s="18">
        <v>1.0800000000000001E-2</v>
      </c>
      <c r="AF3" s="16">
        <v>30740</v>
      </c>
      <c r="AG3" s="16">
        <v>1842665</v>
      </c>
    </row>
    <row r="4" spans="1:33" x14ac:dyDescent="0.3">
      <c r="A4" s="3">
        <v>3</v>
      </c>
      <c r="B4" s="15" t="s">
        <v>428</v>
      </c>
      <c r="C4" s="3">
        <v>1</v>
      </c>
      <c r="D4" s="33">
        <v>1103</v>
      </c>
      <c r="E4" s="33">
        <v>384758.00000000006</v>
      </c>
      <c r="F4" s="33">
        <v>16</v>
      </c>
      <c r="G4" s="4">
        <f t="shared" si="3"/>
        <v>1.4505893019038985E-2</v>
      </c>
      <c r="H4" s="33">
        <v>0</v>
      </c>
      <c r="I4" s="5">
        <f t="shared" si="4"/>
        <v>24047.375000000004</v>
      </c>
      <c r="J4" s="5">
        <f t="shared" si="5"/>
        <v>0</v>
      </c>
      <c r="K4" s="3" t="s">
        <v>94</v>
      </c>
      <c r="L4" s="3" t="s">
        <v>367</v>
      </c>
      <c r="M4" s="3" t="s">
        <v>369</v>
      </c>
      <c r="N4" s="3" t="s">
        <v>94</v>
      </c>
      <c r="O4" s="3" t="s">
        <v>366</v>
      </c>
      <c r="P4" s="3" t="s">
        <v>370</v>
      </c>
      <c r="Q4" s="3" t="s">
        <v>366</v>
      </c>
      <c r="R4" s="3" t="s">
        <v>376</v>
      </c>
      <c r="S4" s="3" t="s">
        <v>371</v>
      </c>
      <c r="T4" s="3" t="s">
        <v>366</v>
      </c>
      <c r="U4" s="3" t="s">
        <v>372</v>
      </c>
      <c r="V4" s="3" t="s">
        <v>373</v>
      </c>
      <c r="W4" s="3" t="s">
        <v>374</v>
      </c>
      <c r="X4" s="3" t="s">
        <v>375</v>
      </c>
      <c r="Y4" s="19">
        <f t="shared" si="6"/>
        <v>2</v>
      </c>
      <c r="Z4" s="19">
        <f t="shared" si="7"/>
        <v>2</v>
      </c>
      <c r="AA4" s="19">
        <f t="shared" si="7"/>
        <v>5</v>
      </c>
      <c r="AB4" s="1">
        <f t="shared" si="0"/>
        <v>0.34313824250360958</v>
      </c>
      <c r="AC4" s="1">
        <f t="shared" si="1"/>
        <v>-0.21771714378659712</v>
      </c>
      <c r="AD4" s="1">
        <f t="shared" si="2"/>
        <v>0</v>
      </c>
      <c r="AE4" s="18">
        <v>1.0800000000000001E-2</v>
      </c>
      <c r="AF4" s="16">
        <v>30740</v>
      </c>
      <c r="AG4" s="16">
        <v>1842665</v>
      </c>
    </row>
    <row r="5" spans="1:33" x14ac:dyDescent="0.3">
      <c r="A5" s="3">
        <v>4</v>
      </c>
      <c r="B5" s="15" t="s">
        <v>428</v>
      </c>
      <c r="C5" s="3">
        <v>1</v>
      </c>
      <c r="D5" s="33">
        <v>1065</v>
      </c>
      <c r="E5" s="33">
        <v>384857.00000000006</v>
      </c>
      <c r="F5" s="33">
        <v>9</v>
      </c>
      <c r="G5" s="4">
        <f t="shared" si="3"/>
        <v>8.4507042253521118E-3</v>
      </c>
      <c r="H5" s="33">
        <v>0</v>
      </c>
      <c r="I5" s="5">
        <f t="shared" si="4"/>
        <v>42761.888888888898</v>
      </c>
      <c r="J5" s="5">
        <f t="shared" si="5"/>
        <v>0</v>
      </c>
      <c r="K5" s="3" t="s">
        <v>95</v>
      </c>
      <c r="L5" s="3" t="s">
        <v>366</v>
      </c>
      <c r="M5" s="3" t="s">
        <v>368</v>
      </c>
      <c r="N5" s="3" t="s">
        <v>95</v>
      </c>
      <c r="O5" s="3" t="s">
        <v>366</v>
      </c>
      <c r="P5" s="3" t="s">
        <v>370</v>
      </c>
      <c r="Q5" s="3" t="s">
        <v>366</v>
      </c>
      <c r="R5" s="3" t="s">
        <v>370</v>
      </c>
      <c r="S5" s="3" t="s">
        <v>371</v>
      </c>
      <c r="T5" s="3" t="s">
        <v>429</v>
      </c>
      <c r="U5" s="3" t="s">
        <v>433</v>
      </c>
      <c r="V5" s="3" t="s">
        <v>434</v>
      </c>
      <c r="W5" s="3" t="s">
        <v>389</v>
      </c>
      <c r="X5" s="3" t="s">
        <v>24</v>
      </c>
      <c r="Y5" s="19">
        <f t="shared" si="6"/>
        <v>3</v>
      </c>
      <c r="Z5" s="19">
        <f t="shared" si="7"/>
        <v>4</v>
      </c>
      <c r="AA5" s="19">
        <f t="shared" si="7"/>
        <v>5</v>
      </c>
      <c r="AB5" s="1">
        <f t="shared" si="0"/>
        <v>-0.21752738654147119</v>
      </c>
      <c r="AC5" s="1">
        <f t="shared" si="1"/>
        <v>0.39108291766066672</v>
      </c>
      <c r="AD5" s="1">
        <f t="shared" si="2"/>
        <v>0</v>
      </c>
      <c r="AE5" s="18">
        <v>1.0800000000000001E-2</v>
      </c>
      <c r="AF5" s="16">
        <v>30740</v>
      </c>
      <c r="AG5" s="16">
        <v>1842665</v>
      </c>
    </row>
    <row r="6" spans="1:33" x14ac:dyDescent="0.3">
      <c r="A6" s="3">
        <v>5</v>
      </c>
      <c r="B6" s="15" t="s">
        <v>365</v>
      </c>
      <c r="C6" s="3">
        <v>1</v>
      </c>
      <c r="D6" s="33">
        <v>1069</v>
      </c>
      <c r="E6" s="33">
        <v>385209.00000000006</v>
      </c>
      <c r="F6" s="33">
        <v>15</v>
      </c>
      <c r="G6" s="4">
        <f t="shared" si="3"/>
        <v>1.4031805425631431E-2</v>
      </c>
      <c r="H6" s="33">
        <v>0</v>
      </c>
      <c r="I6" s="5">
        <f t="shared" si="4"/>
        <v>25680.600000000002</v>
      </c>
      <c r="J6" s="5">
        <f t="shared" si="5"/>
        <v>0</v>
      </c>
      <c r="K6" s="3" t="s">
        <v>96</v>
      </c>
      <c r="L6" s="3" t="s">
        <v>366</v>
      </c>
      <c r="M6" s="3" t="s">
        <v>368</v>
      </c>
      <c r="N6" s="3" t="s">
        <v>96</v>
      </c>
      <c r="O6" s="3" t="s">
        <v>429</v>
      </c>
      <c r="P6" s="3" t="s">
        <v>431</v>
      </c>
      <c r="Q6" s="3" t="s">
        <v>366</v>
      </c>
      <c r="R6" s="3" t="s">
        <v>436</v>
      </c>
      <c r="S6" s="3" t="s">
        <v>371</v>
      </c>
      <c r="T6" s="3" t="s">
        <v>366</v>
      </c>
      <c r="U6" s="3" t="s">
        <v>433</v>
      </c>
      <c r="V6" s="3" t="s">
        <v>434</v>
      </c>
      <c r="W6" s="3" t="s">
        <v>389</v>
      </c>
      <c r="X6" s="3" t="s">
        <v>24</v>
      </c>
      <c r="Y6" s="19">
        <f t="shared" si="6"/>
        <v>2</v>
      </c>
      <c r="Z6" s="19">
        <f t="shared" si="7"/>
        <v>2</v>
      </c>
      <c r="AA6" s="19">
        <f t="shared" si="7"/>
        <v>5</v>
      </c>
      <c r="AB6" s="1">
        <f t="shared" si="0"/>
        <v>0.29924124311402123</v>
      </c>
      <c r="AC6" s="1">
        <f t="shared" si="1"/>
        <v>-0.16458685751463886</v>
      </c>
      <c r="AD6" s="1">
        <f t="shared" si="2"/>
        <v>0</v>
      </c>
      <c r="AE6" s="18">
        <v>1.0800000000000001E-2</v>
      </c>
      <c r="AF6" s="16">
        <v>30740</v>
      </c>
      <c r="AG6" s="16">
        <v>1842665</v>
      </c>
    </row>
    <row r="7" spans="1:33" x14ac:dyDescent="0.3">
      <c r="A7" s="3">
        <v>6</v>
      </c>
      <c r="B7" s="15" t="s">
        <v>428</v>
      </c>
      <c r="C7" s="3">
        <v>1</v>
      </c>
      <c r="D7" s="33">
        <v>1062</v>
      </c>
      <c r="E7" s="33">
        <v>385473.00000000006</v>
      </c>
      <c r="F7" s="33">
        <v>10</v>
      </c>
      <c r="G7" s="4">
        <f t="shared" si="3"/>
        <v>9.4161958568738224E-3</v>
      </c>
      <c r="H7" s="33">
        <v>0</v>
      </c>
      <c r="I7" s="5">
        <f t="shared" si="4"/>
        <v>38547.300000000003</v>
      </c>
      <c r="J7" s="5">
        <f t="shared" si="5"/>
        <v>0</v>
      </c>
      <c r="K7" s="3" t="s">
        <v>97</v>
      </c>
      <c r="L7" s="3" t="s">
        <v>366</v>
      </c>
      <c r="M7" s="3" t="s">
        <v>368</v>
      </c>
      <c r="N7" s="3" t="s">
        <v>97</v>
      </c>
      <c r="O7" s="3" t="s">
        <v>429</v>
      </c>
      <c r="P7" s="3" t="s">
        <v>370</v>
      </c>
      <c r="Q7" s="3" t="s">
        <v>366</v>
      </c>
      <c r="R7" s="3" t="s">
        <v>376</v>
      </c>
      <c r="S7" s="3" t="s">
        <v>371</v>
      </c>
      <c r="T7" s="3" t="s">
        <v>366</v>
      </c>
      <c r="U7" s="3" t="s">
        <v>372</v>
      </c>
      <c r="V7" s="3" t="s">
        <v>373</v>
      </c>
      <c r="W7" s="3" t="s">
        <v>437</v>
      </c>
      <c r="X7" s="3" t="s">
        <v>24</v>
      </c>
      <c r="Y7" s="19">
        <f t="shared" si="6"/>
        <v>3</v>
      </c>
      <c r="Z7" s="19">
        <f t="shared" si="7"/>
        <v>3</v>
      </c>
      <c r="AA7" s="19">
        <f t="shared" si="7"/>
        <v>5</v>
      </c>
      <c r="AB7" s="1">
        <f t="shared" si="0"/>
        <v>-0.1281300132524239</v>
      </c>
      <c r="AC7" s="1">
        <f t="shared" si="1"/>
        <v>0.25397852960312317</v>
      </c>
      <c r="AD7" s="1">
        <f t="shared" si="2"/>
        <v>0</v>
      </c>
      <c r="AE7" s="18">
        <v>1.0800000000000001E-2</v>
      </c>
      <c r="AF7" s="16">
        <v>30740</v>
      </c>
      <c r="AG7" s="16">
        <v>1842665</v>
      </c>
    </row>
    <row r="8" spans="1:33" x14ac:dyDescent="0.3">
      <c r="A8" s="3">
        <v>7</v>
      </c>
      <c r="B8" s="15" t="s">
        <v>428</v>
      </c>
      <c r="C8" s="3">
        <v>1</v>
      </c>
      <c r="D8" s="33">
        <v>910</v>
      </c>
      <c r="E8" s="33">
        <v>386848.00000000006</v>
      </c>
      <c r="F8" s="33">
        <v>32</v>
      </c>
      <c r="G8" s="4">
        <f t="shared" si="3"/>
        <v>3.5164835164835165E-2</v>
      </c>
      <c r="H8" s="33">
        <v>0</v>
      </c>
      <c r="I8" s="5">
        <f t="shared" si="4"/>
        <v>12089.000000000002</v>
      </c>
      <c r="J8" s="5">
        <f t="shared" si="5"/>
        <v>0</v>
      </c>
      <c r="K8" s="3" t="s">
        <v>98</v>
      </c>
      <c r="L8" s="3" t="s">
        <v>366</v>
      </c>
      <c r="M8" s="3" t="s">
        <v>430</v>
      </c>
      <c r="N8" s="3" t="s">
        <v>98</v>
      </c>
      <c r="O8" s="3" t="s">
        <v>366</v>
      </c>
      <c r="P8" s="3" t="s">
        <v>370</v>
      </c>
      <c r="Q8" s="3" t="s">
        <v>366</v>
      </c>
      <c r="R8" s="3" t="s">
        <v>436</v>
      </c>
      <c r="S8" s="3" t="s">
        <v>371</v>
      </c>
      <c r="T8" s="3" t="s">
        <v>429</v>
      </c>
      <c r="U8" s="3" t="s">
        <v>438</v>
      </c>
      <c r="V8" s="3" t="s">
        <v>22</v>
      </c>
      <c r="W8" s="3" t="s">
        <v>380</v>
      </c>
      <c r="X8" s="3" t="s">
        <v>24</v>
      </c>
      <c r="Y8" s="19">
        <f t="shared" si="6"/>
        <v>1</v>
      </c>
      <c r="Z8" s="19">
        <f t="shared" si="7"/>
        <v>1</v>
      </c>
      <c r="AA8" s="19">
        <f t="shared" si="7"/>
        <v>5</v>
      </c>
      <c r="AB8" s="1">
        <f t="shared" si="0"/>
        <v>2.2560032560032557</v>
      </c>
      <c r="AC8" s="1">
        <f t="shared" si="1"/>
        <v>-0.60673389720234217</v>
      </c>
      <c r="AD8" s="1">
        <f t="shared" si="2"/>
        <v>0</v>
      </c>
      <c r="AE8" s="18">
        <v>1.0800000000000001E-2</v>
      </c>
      <c r="AF8" s="16">
        <v>30740</v>
      </c>
      <c r="AG8" s="16">
        <v>1842665</v>
      </c>
    </row>
    <row r="9" spans="1:33" x14ac:dyDescent="0.3">
      <c r="A9" s="3">
        <v>8</v>
      </c>
      <c r="B9" s="15" t="s">
        <v>365</v>
      </c>
      <c r="C9" s="3">
        <v>1</v>
      </c>
      <c r="D9" s="33">
        <v>911</v>
      </c>
      <c r="E9" s="33">
        <v>385165.00000000006</v>
      </c>
      <c r="F9" s="33">
        <v>8</v>
      </c>
      <c r="G9" s="4">
        <f t="shared" si="3"/>
        <v>8.7815587266739849E-3</v>
      </c>
      <c r="H9" s="33">
        <v>2</v>
      </c>
      <c r="I9" s="5">
        <f t="shared" si="4"/>
        <v>48145.625000000007</v>
      </c>
      <c r="J9" s="5">
        <f t="shared" si="5"/>
        <v>192582.50000000003</v>
      </c>
      <c r="K9" s="3" t="s">
        <v>99</v>
      </c>
      <c r="L9" s="3" t="s">
        <v>366</v>
      </c>
      <c r="M9" s="3" t="s">
        <v>368</v>
      </c>
      <c r="N9" s="3" t="s">
        <v>99</v>
      </c>
      <c r="O9" s="3" t="s">
        <v>366</v>
      </c>
      <c r="P9" s="3" t="s">
        <v>370</v>
      </c>
      <c r="Q9" s="3" t="s">
        <v>429</v>
      </c>
      <c r="R9" s="3" t="s">
        <v>436</v>
      </c>
      <c r="S9" s="3" t="s">
        <v>371</v>
      </c>
      <c r="T9" s="3" t="s">
        <v>429</v>
      </c>
      <c r="U9" s="3" t="s">
        <v>378</v>
      </c>
      <c r="V9" s="3" t="s">
        <v>22</v>
      </c>
      <c r="W9" s="3" t="s">
        <v>380</v>
      </c>
      <c r="X9" s="3" t="s">
        <v>24</v>
      </c>
      <c r="Y9" s="19">
        <f t="shared" si="6"/>
        <v>3</v>
      </c>
      <c r="Z9" s="19">
        <f t="shared" si="7"/>
        <v>4</v>
      </c>
      <c r="AA9" s="19">
        <f t="shared" si="7"/>
        <v>1</v>
      </c>
      <c r="AB9" s="1">
        <f t="shared" si="0"/>
        <v>-0.18689271049314959</v>
      </c>
      <c r="AC9" s="1">
        <f t="shared" si="1"/>
        <v>0.56622072218607711</v>
      </c>
      <c r="AD9" s="1">
        <f t="shared" si="2"/>
        <v>-0.89548697131600152</v>
      </c>
      <c r="AE9" s="18">
        <v>1.0800000000000001E-2</v>
      </c>
      <c r="AF9" s="16">
        <v>30740</v>
      </c>
      <c r="AG9" s="16">
        <v>1842665</v>
      </c>
    </row>
    <row r="10" spans="1:33" x14ac:dyDescent="0.3">
      <c r="A10" s="3">
        <v>9</v>
      </c>
      <c r="B10" s="15" t="s">
        <v>365</v>
      </c>
      <c r="C10" s="3">
        <v>1</v>
      </c>
      <c r="D10" s="33">
        <v>922</v>
      </c>
      <c r="E10" s="33">
        <v>387871.00000000006</v>
      </c>
      <c r="F10" s="33">
        <v>18</v>
      </c>
      <c r="G10" s="4">
        <f t="shared" si="3"/>
        <v>1.9522776572668113E-2</v>
      </c>
      <c r="H10" s="33">
        <v>0</v>
      </c>
      <c r="I10" s="5">
        <f t="shared" si="4"/>
        <v>21548.388888888891</v>
      </c>
      <c r="J10" s="5">
        <f t="shared" si="5"/>
        <v>0</v>
      </c>
      <c r="K10" s="3" t="s">
        <v>100</v>
      </c>
      <c r="L10" s="3" t="s">
        <v>366</v>
      </c>
      <c r="M10" s="3" t="s">
        <v>430</v>
      </c>
      <c r="N10" s="3" t="s">
        <v>100</v>
      </c>
      <c r="O10" s="3" t="s">
        <v>366</v>
      </c>
      <c r="P10" s="3" t="s">
        <v>370</v>
      </c>
      <c r="Q10" s="3" t="s">
        <v>366</v>
      </c>
      <c r="R10" s="3" t="s">
        <v>436</v>
      </c>
      <c r="S10" s="3" t="s">
        <v>432</v>
      </c>
      <c r="T10" s="3" t="s">
        <v>429</v>
      </c>
      <c r="U10" s="3" t="s">
        <v>406</v>
      </c>
      <c r="V10" s="3" t="s">
        <v>439</v>
      </c>
      <c r="W10" s="3" t="s">
        <v>380</v>
      </c>
      <c r="X10" s="3" t="s">
        <v>24</v>
      </c>
      <c r="Y10" s="19">
        <f t="shared" si="6"/>
        <v>2</v>
      </c>
      <c r="Z10" s="19">
        <f t="shared" si="7"/>
        <v>2</v>
      </c>
      <c r="AA10" s="19">
        <f t="shared" si="7"/>
        <v>5</v>
      </c>
      <c r="AB10" s="1">
        <f t="shared" si="0"/>
        <v>0.80766449746926972</v>
      </c>
      <c r="AC10" s="1">
        <f t="shared" si="1"/>
        <v>-0.29901142196197494</v>
      </c>
      <c r="AD10" s="1">
        <f t="shared" si="2"/>
        <v>0</v>
      </c>
      <c r="AE10" s="18">
        <v>1.0800000000000001E-2</v>
      </c>
      <c r="AF10" s="16">
        <v>30740</v>
      </c>
      <c r="AG10" s="16">
        <v>1842665</v>
      </c>
    </row>
    <row r="11" spans="1:33" x14ac:dyDescent="0.3">
      <c r="A11" s="3">
        <v>10</v>
      </c>
      <c r="B11" s="15" t="s">
        <v>365</v>
      </c>
      <c r="C11" s="3">
        <v>1</v>
      </c>
      <c r="D11" s="33">
        <v>1140</v>
      </c>
      <c r="E11" s="33">
        <v>387222.00000000006</v>
      </c>
      <c r="F11" s="33">
        <v>14</v>
      </c>
      <c r="G11" s="4">
        <f t="shared" si="3"/>
        <v>1.2280701754385965E-2</v>
      </c>
      <c r="H11" s="33">
        <v>0</v>
      </c>
      <c r="I11" s="5">
        <f t="shared" si="4"/>
        <v>27658.71428571429</v>
      </c>
      <c r="J11" s="5">
        <f t="shared" si="5"/>
        <v>0</v>
      </c>
      <c r="K11" s="3" t="s">
        <v>101</v>
      </c>
      <c r="L11" s="3" t="s">
        <v>366</v>
      </c>
      <c r="M11" s="3" t="s">
        <v>368</v>
      </c>
      <c r="N11" s="3" t="s">
        <v>101</v>
      </c>
      <c r="O11" s="3" t="s">
        <v>429</v>
      </c>
      <c r="P11" s="3" t="s">
        <v>370</v>
      </c>
      <c r="Q11" s="3" t="s">
        <v>366</v>
      </c>
      <c r="R11" s="3" t="s">
        <v>15</v>
      </c>
      <c r="S11" s="3" t="s">
        <v>371</v>
      </c>
      <c r="T11" s="3" t="s">
        <v>366</v>
      </c>
      <c r="U11" s="3" t="s">
        <v>377</v>
      </c>
      <c r="V11" s="3" t="s">
        <v>439</v>
      </c>
      <c r="W11" s="3" t="s">
        <v>440</v>
      </c>
      <c r="X11" s="3" t="s">
        <v>435</v>
      </c>
      <c r="Y11" s="19">
        <f t="shared" si="6"/>
        <v>3</v>
      </c>
      <c r="Z11" s="19">
        <f t="shared" si="7"/>
        <v>2</v>
      </c>
      <c r="AA11" s="19">
        <f t="shared" si="7"/>
        <v>5</v>
      </c>
      <c r="AB11" s="1">
        <f t="shared" si="0"/>
        <v>0.1371020142949968</v>
      </c>
      <c r="AC11" s="1">
        <f t="shared" si="1"/>
        <v>-0.10023701087461645</v>
      </c>
      <c r="AD11" s="1">
        <f t="shared" si="2"/>
        <v>0</v>
      </c>
      <c r="AE11" s="18">
        <v>1.0800000000000001E-2</v>
      </c>
      <c r="AF11" s="16">
        <v>30740</v>
      </c>
      <c r="AG11" s="16">
        <v>1842665</v>
      </c>
    </row>
    <row r="12" spans="1:33" x14ac:dyDescent="0.3">
      <c r="A12" s="3">
        <v>11</v>
      </c>
      <c r="B12" s="15" t="s">
        <v>365</v>
      </c>
      <c r="C12" s="3">
        <v>1</v>
      </c>
      <c r="D12" s="33">
        <v>1132</v>
      </c>
      <c r="E12" s="33">
        <v>384725.00000000006</v>
      </c>
      <c r="F12" s="33">
        <v>16</v>
      </c>
      <c r="G12" s="4">
        <f t="shared" si="3"/>
        <v>1.4134275618374558E-2</v>
      </c>
      <c r="H12" s="33">
        <v>0</v>
      </c>
      <c r="I12" s="5">
        <f t="shared" si="4"/>
        <v>24045.312500000004</v>
      </c>
      <c r="J12" s="5">
        <f t="shared" si="5"/>
        <v>0</v>
      </c>
      <c r="K12" s="3" t="s">
        <v>102</v>
      </c>
      <c r="L12" s="3" t="s">
        <v>429</v>
      </c>
      <c r="M12" s="3" t="s">
        <v>368</v>
      </c>
      <c r="N12" s="3" t="s">
        <v>102</v>
      </c>
      <c r="O12" s="3" t="s">
        <v>366</v>
      </c>
      <c r="P12" s="3" t="s">
        <v>370</v>
      </c>
      <c r="Q12" s="3" t="s">
        <v>429</v>
      </c>
      <c r="R12" s="3" t="s">
        <v>15</v>
      </c>
      <c r="S12" s="3" t="s">
        <v>371</v>
      </c>
      <c r="T12" s="3" t="s">
        <v>429</v>
      </c>
      <c r="U12" s="3" t="s">
        <v>441</v>
      </c>
      <c r="V12" s="3" t="s">
        <v>439</v>
      </c>
      <c r="W12" s="3" t="s">
        <v>440</v>
      </c>
      <c r="X12" s="3" t="s">
        <v>24</v>
      </c>
      <c r="Y12" s="19">
        <f t="shared" si="6"/>
        <v>2</v>
      </c>
      <c r="Z12" s="19">
        <f t="shared" si="7"/>
        <v>2</v>
      </c>
      <c r="AA12" s="19">
        <f t="shared" si="7"/>
        <v>5</v>
      </c>
      <c r="AB12" s="1">
        <f t="shared" si="0"/>
        <v>0.30872922392357016</v>
      </c>
      <c r="AC12" s="1">
        <f t="shared" si="1"/>
        <v>-0.21778423877683784</v>
      </c>
      <c r="AD12" s="1">
        <f t="shared" si="2"/>
        <v>0</v>
      </c>
      <c r="AE12" s="18">
        <v>1.0800000000000001E-2</v>
      </c>
      <c r="AF12" s="16">
        <v>30740</v>
      </c>
      <c r="AG12" s="16">
        <v>1842665</v>
      </c>
    </row>
    <row r="13" spans="1:33" x14ac:dyDescent="0.3">
      <c r="A13" s="3">
        <v>12</v>
      </c>
      <c r="B13" s="15" t="s">
        <v>365</v>
      </c>
      <c r="C13" s="3">
        <v>1</v>
      </c>
      <c r="D13" s="33">
        <v>1130</v>
      </c>
      <c r="E13" s="33">
        <v>385121.00000000006</v>
      </c>
      <c r="F13" s="33">
        <v>16</v>
      </c>
      <c r="G13" s="4">
        <f t="shared" si="3"/>
        <v>1.415929203539823E-2</v>
      </c>
      <c r="H13" s="33">
        <v>0</v>
      </c>
      <c r="I13" s="5">
        <f t="shared" si="4"/>
        <v>24070.062500000004</v>
      </c>
      <c r="J13" s="5">
        <f t="shared" si="5"/>
        <v>0</v>
      </c>
      <c r="K13" s="3" t="s">
        <v>103</v>
      </c>
      <c r="L13" s="3" t="s">
        <v>366</v>
      </c>
      <c r="M13" s="3" t="s">
        <v>368</v>
      </c>
      <c r="N13" s="3" t="s">
        <v>103</v>
      </c>
      <c r="O13" s="3" t="s">
        <v>429</v>
      </c>
      <c r="P13" s="3" t="s">
        <v>431</v>
      </c>
      <c r="Q13" s="3" t="s">
        <v>429</v>
      </c>
      <c r="R13" s="3" t="s">
        <v>436</v>
      </c>
      <c r="S13" s="3" t="s">
        <v>371</v>
      </c>
      <c r="T13" s="3" t="s">
        <v>366</v>
      </c>
      <c r="U13" s="3" t="s">
        <v>406</v>
      </c>
      <c r="V13" s="3" t="s">
        <v>22</v>
      </c>
      <c r="W13" s="3" t="s">
        <v>379</v>
      </c>
      <c r="X13" s="3" t="s">
        <v>435</v>
      </c>
      <c r="Y13" s="19">
        <f t="shared" si="6"/>
        <v>2</v>
      </c>
      <c r="Z13" s="19">
        <f t="shared" si="7"/>
        <v>2</v>
      </c>
      <c r="AA13" s="19">
        <f t="shared" si="7"/>
        <v>5</v>
      </c>
      <c r="AB13" s="1">
        <f t="shared" si="0"/>
        <v>0.31104555883316931</v>
      </c>
      <c r="AC13" s="1">
        <f t="shared" si="1"/>
        <v>-0.21697909889394917</v>
      </c>
      <c r="AD13" s="1">
        <f t="shared" si="2"/>
        <v>0</v>
      </c>
      <c r="AE13" s="18">
        <v>1.0800000000000001E-2</v>
      </c>
      <c r="AF13" s="16">
        <v>30740</v>
      </c>
      <c r="AG13" s="16">
        <v>1842665</v>
      </c>
    </row>
    <row r="14" spans="1:33" x14ac:dyDescent="0.3">
      <c r="A14" s="3">
        <v>13</v>
      </c>
      <c r="B14" s="15" t="s">
        <v>428</v>
      </c>
      <c r="C14" s="3">
        <v>2</v>
      </c>
      <c r="D14" s="33">
        <v>2427</v>
      </c>
      <c r="E14" s="33">
        <v>1030084</v>
      </c>
      <c r="F14" s="33">
        <v>27</v>
      </c>
      <c r="G14" s="4">
        <f t="shared" si="3"/>
        <v>1.1124845488257108E-2</v>
      </c>
      <c r="H14" s="33">
        <v>0</v>
      </c>
      <c r="I14" s="5">
        <f t="shared" si="4"/>
        <v>38151.259259259263</v>
      </c>
      <c r="J14" s="5">
        <f t="shared" si="5"/>
        <v>0</v>
      </c>
      <c r="K14" s="3" t="s">
        <v>383</v>
      </c>
      <c r="L14" s="3" t="s">
        <v>366</v>
      </c>
      <c r="M14" s="3" t="s">
        <v>368</v>
      </c>
      <c r="N14" s="3" t="s">
        <v>383</v>
      </c>
      <c r="O14" s="3" t="s">
        <v>366</v>
      </c>
      <c r="P14" s="3" t="s">
        <v>370</v>
      </c>
      <c r="Q14" s="3" t="s">
        <v>366</v>
      </c>
      <c r="R14" s="3" t="s">
        <v>436</v>
      </c>
      <c r="S14" s="3" t="s">
        <v>432</v>
      </c>
      <c r="T14" s="3" t="s">
        <v>429</v>
      </c>
      <c r="U14" s="3" t="s">
        <v>377</v>
      </c>
      <c r="V14" s="3" t="s">
        <v>22</v>
      </c>
      <c r="W14" s="3" t="s">
        <v>380</v>
      </c>
      <c r="X14" s="3" t="s">
        <v>24</v>
      </c>
      <c r="Y14" s="19">
        <f t="shared" si="6"/>
        <v>3</v>
      </c>
      <c r="Z14" s="19">
        <f t="shared" si="7"/>
        <v>3</v>
      </c>
      <c r="AA14" s="19">
        <f t="shared" si="7"/>
        <v>5</v>
      </c>
      <c r="AB14" s="1">
        <f t="shared" si="0"/>
        <v>3.0078285949732164E-2</v>
      </c>
      <c r="AC14" s="1">
        <f t="shared" si="1"/>
        <v>0.24109496614376269</v>
      </c>
      <c r="AD14" s="1">
        <f t="shared" si="2"/>
        <v>0</v>
      </c>
      <c r="AE14" s="18">
        <v>1.0800000000000001E-2</v>
      </c>
      <c r="AF14" s="16">
        <v>30740</v>
      </c>
      <c r="AG14" s="16">
        <v>1842665</v>
      </c>
    </row>
    <row r="15" spans="1:33" x14ac:dyDescent="0.3">
      <c r="A15" s="3">
        <v>14</v>
      </c>
      <c r="B15" s="15" t="s">
        <v>428</v>
      </c>
      <c r="C15" s="3">
        <v>2</v>
      </c>
      <c r="D15" s="33">
        <v>1577</v>
      </c>
      <c r="E15" s="33">
        <v>666688</v>
      </c>
      <c r="F15" s="33">
        <v>16</v>
      </c>
      <c r="G15" s="4">
        <f t="shared" si="3"/>
        <v>1.0145846544071021E-2</v>
      </c>
      <c r="H15" s="33">
        <v>0</v>
      </c>
      <c r="I15" s="5">
        <f t="shared" si="4"/>
        <v>41668</v>
      </c>
      <c r="J15" s="5">
        <f t="shared" si="5"/>
        <v>0</v>
      </c>
      <c r="K15" s="3" t="s">
        <v>442</v>
      </c>
      <c r="L15" s="3" t="s">
        <v>429</v>
      </c>
      <c r="M15" s="3" t="s">
        <v>368</v>
      </c>
      <c r="N15" s="3" t="s">
        <v>381</v>
      </c>
      <c r="O15" s="3" t="s">
        <v>429</v>
      </c>
      <c r="P15" s="3" t="s">
        <v>370</v>
      </c>
      <c r="Q15" s="3" t="s">
        <v>429</v>
      </c>
      <c r="R15" s="3" t="s">
        <v>436</v>
      </c>
      <c r="S15" s="3" t="s">
        <v>371</v>
      </c>
      <c r="T15" s="3" t="s">
        <v>429</v>
      </c>
      <c r="U15" s="3" t="s">
        <v>443</v>
      </c>
      <c r="V15" s="3" t="s">
        <v>439</v>
      </c>
      <c r="W15" s="3" t="s">
        <v>444</v>
      </c>
      <c r="X15" s="3" t="s">
        <v>435</v>
      </c>
      <c r="Y15" s="19">
        <f t="shared" si="6"/>
        <v>3</v>
      </c>
      <c r="Z15" s="19">
        <f t="shared" si="7"/>
        <v>4</v>
      </c>
      <c r="AA15" s="19">
        <f t="shared" si="7"/>
        <v>5</v>
      </c>
      <c r="AB15" s="1">
        <f t="shared" si="0"/>
        <v>-6.0569764437868434E-2</v>
      </c>
      <c r="AC15" s="1">
        <f t="shared" si="1"/>
        <v>0.3554977228366949</v>
      </c>
      <c r="AD15" s="1">
        <f t="shared" si="2"/>
        <v>0</v>
      </c>
      <c r="AE15" s="18">
        <v>1.0800000000000001E-2</v>
      </c>
      <c r="AF15" s="16">
        <v>30740</v>
      </c>
      <c r="AG15" s="16">
        <v>1842665</v>
      </c>
    </row>
    <row r="16" spans="1:33" x14ac:dyDescent="0.3">
      <c r="A16" s="3">
        <v>15</v>
      </c>
      <c r="B16" s="15" t="s">
        <v>365</v>
      </c>
      <c r="C16" s="3">
        <v>2</v>
      </c>
      <c r="D16" s="33">
        <v>806</v>
      </c>
      <c r="E16" s="33">
        <v>343651</v>
      </c>
      <c r="F16" s="33">
        <v>13</v>
      </c>
      <c r="G16" s="4">
        <f t="shared" si="3"/>
        <v>1.6129032258064516E-2</v>
      </c>
      <c r="H16" s="33">
        <v>4</v>
      </c>
      <c r="I16" s="5">
        <f t="shared" si="4"/>
        <v>26434.692307692309</v>
      </c>
      <c r="J16" s="5">
        <f t="shared" si="5"/>
        <v>85912.75</v>
      </c>
      <c r="K16" s="3" t="s">
        <v>445</v>
      </c>
      <c r="L16" s="3" t="s">
        <v>366</v>
      </c>
      <c r="M16" s="3" t="s">
        <v>430</v>
      </c>
      <c r="N16" s="3" t="s">
        <v>407</v>
      </c>
      <c r="O16" s="3" t="s">
        <v>429</v>
      </c>
      <c r="P16" s="3" t="s">
        <v>370</v>
      </c>
      <c r="Q16" s="3" t="s">
        <v>429</v>
      </c>
      <c r="R16" s="3" t="s">
        <v>15</v>
      </c>
      <c r="S16" s="3" t="s">
        <v>371</v>
      </c>
      <c r="T16" s="3" t="s">
        <v>429</v>
      </c>
      <c r="U16" s="3" t="s">
        <v>446</v>
      </c>
      <c r="V16" s="3" t="s">
        <v>439</v>
      </c>
      <c r="W16" s="3" t="s">
        <v>382</v>
      </c>
      <c r="X16" s="3" t="s">
        <v>24</v>
      </c>
      <c r="Y16" s="19">
        <f t="shared" si="6"/>
        <v>2</v>
      </c>
      <c r="Z16" s="19">
        <f t="shared" si="7"/>
        <v>2</v>
      </c>
      <c r="AA16" s="19">
        <f t="shared" si="7"/>
        <v>1</v>
      </c>
      <c r="AB16" s="1">
        <f t="shared" si="0"/>
        <v>0.49342891278375145</v>
      </c>
      <c r="AC16" s="1">
        <f t="shared" si="1"/>
        <v>-0.14005555277513637</v>
      </c>
      <c r="AD16" s="1">
        <f t="shared" si="2"/>
        <v>-0.95337581709100683</v>
      </c>
      <c r="AE16" s="18">
        <v>1.0800000000000001E-2</v>
      </c>
      <c r="AF16" s="16">
        <v>30740</v>
      </c>
      <c r="AG16" s="16">
        <v>1842665</v>
      </c>
    </row>
    <row r="17" spans="1:33" x14ac:dyDescent="0.3">
      <c r="A17" s="3">
        <v>16</v>
      </c>
      <c r="B17" s="15" t="s">
        <v>365</v>
      </c>
      <c r="C17" s="3">
        <v>3</v>
      </c>
      <c r="D17" s="33">
        <v>4703</v>
      </c>
      <c r="E17" s="33">
        <v>2680106</v>
      </c>
      <c r="F17" s="33">
        <v>59</v>
      </c>
      <c r="G17" s="4">
        <f t="shared" si="3"/>
        <v>1.2545183925154156E-2</v>
      </c>
      <c r="H17" s="33">
        <v>4</v>
      </c>
      <c r="I17" s="5">
        <f t="shared" si="4"/>
        <v>45425.52542372881</v>
      </c>
      <c r="J17" s="5">
        <f t="shared" si="5"/>
        <v>670026.5</v>
      </c>
      <c r="K17" s="3" t="s">
        <v>445</v>
      </c>
      <c r="L17" s="3" t="s">
        <v>429</v>
      </c>
      <c r="M17" s="3" t="s">
        <v>430</v>
      </c>
      <c r="N17" s="3" t="s">
        <v>407</v>
      </c>
      <c r="O17" s="3" t="s">
        <v>429</v>
      </c>
      <c r="P17" s="3" t="s">
        <v>370</v>
      </c>
      <c r="Q17" s="3" t="s">
        <v>366</v>
      </c>
      <c r="R17" s="3" t="s">
        <v>15</v>
      </c>
      <c r="S17" s="3" t="s">
        <v>371</v>
      </c>
      <c r="T17" s="3" t="s">
        <v>366</v>
      </c>
      <c r="U17" s="3" t="s">
        <v>446</v>
      </c>
      <c r="V17" s="3" t="s">
        <v>22</v>
      </c>
      <c r="W17" s="3" t="s">
        <v>382</v>
      </c>
      <c r="X17" s="3" t="s">
        <v>24</v>
      </c>
      <c r="Y17" s="19">
        <f t="shared" si="6"/>
        <v>3</v>
      </c>
      <c r="Z17" s="19">
        <f t="shared" si="7"/>
        <v>4</v>
      </c>
      <c r="AA17" s="19">
        <f t="shared" si="7"/>
        <v>1</v>
      </c>
      <c r="AB17" s="1">
        <f t="shared" si="0"/>
        <v>0.16159110418094036</v>
      </c>
      <c r="AC17" s="1">
        <f t="shared" si="1"/>
        <v>0.47773342302305832</v>
      </c>
      <c r="AD17" s="1">
        <f t="shared" si="2"/>
        <v>-0.63638181655374138</v>
      </c>
      <c r="AE17" s="18">
        <v>1.0800000000000001E-2</v>
      </c>
      <c r="AF17" s="16">
        <v>30740</v>
      </c>
      <c r="AG17" s="16">
        <v>1842665</v>
      </c>
    </row>
    <row r="18" spans="1:33" x14ac:dyDescent="0.3">
      <c r="A18" s="3">
        <v>17</v>
      </c>
      <c r="B18" s="15" t="s">
        <v>365</v>
      </c>
      <c r="C18" s="3">
        <v>3</v>
      </c>
      <c r="D18" s="33">
        <v>2680</v>
      </c>
      <c r="E18" s="33">
        <v>1324103</v>
      </c>
      <c r="F18" s="33">
        <v>34</v>
      </c>
      <c r="G18" s="4">
        <f t="shared" si="3"/>
        <v>1.2686567164179104E-2</v>
      </c>
      <c r="H18" s="33">
        <v>1</v>
      </c>
      <c r="I18" s="5">
        <f t="shared" si="4"/>
        <v>38944.205882352944</v>
      </c>
      <c r="J18" s="5">
        <f t="shared" si="5"/>
        <v>1324103</v>
      </c>
      <c r="K18" s="3" t="s">
        <v>381</v>
      </c>
      <c r="L18" s="3" t="s">
        <v>366</v>
      </c>
      <c r="M18" s="3" t="s">
        <v>430</v>
      </c>
      <c r="N18" s="3" t="s">
        <v>442</v>
      </c>
      <c r="O18" s="3" t="s">
        <v>429</v>
      </c>
      <c r="P18" s="3" t="s">
        <v>370</v>
      </c>
      <c r="Q18" s="3" t="s">
        <v>429</v>
      </c>
      <c r="R18" s="3" t="s">
        <v>15</v>
      </c>
      <c r="S18" s="3" t="s">
        <v>371</v>
      </c>
      <c r="T18" s="3" t="s">
        <v>366</v>
      </c>
      <c r="U18" s="3" t="s">
        <v>443</v>
      </c>
      <c r="V18" s="3" t="s">
        <v>22</v>
      </c>
      <c r="W18" s="3" t="s">
        <v>382</v>
      </c>
      <c r="X18" s="3" t="s">
        <v>435</v>
      </c>
      <c r="Y18" s="19">
        <f t="shared" si="6"/>
        <v>3</v>
      </c>
      <c r="Z18" s="19">
        <f t="shared" si="7"/>
        <v>3</v>
      </c>
      <c r="AA18" s="19">
        <f t="shared" si="7"/>
        <v>2</v>
      </c>
      <c r="AB18" s="1">
        <f t="shared" si="0"/>
        <v>0.17468214483139843</v>
      </c>
      <c r="AC18" s="1">
        <f t="shared" si="1"/>
        <v>0.26689023690152713</v>
      </c>
      <c r="AD18" s="1">
        <f t="shared" si="2"/>
        <v>-0.28141957436647469</v>
      </c>
      <c r="AE18" s="18">
        <v>1.0800000000000001E-2</v>
      </c>
      <c r="AF18" s="16">
        <v>30740</v>
      </c>
      <c r="AG18" s="16">
        <v>1842665</v>
      </c>
    </row>
    <row r="19" spans="1:33" x14ac:dyDescent="0.3">
      <c r="A19" s="3">
        <v>18</v>
      </c>
      <c r="B19" s="15" t="s">
        <v>428</v>
      </c>
      <c r="C19" s="3">
        <v>3</v>
      </c>
      <c r="D19" s="33">
        <v>8849</v>
      </c>
      <c r="E19" s="33">
        <v>4857369</v>
      </c>
      <c r="F19" s="33">
        <v>105</v>
      </c>
      <c r="G19" s="4">
        <f t="shared" si="3"/>
        <v>1.1865747542095151E-2</v>
      </c>
      <c r="H19" s="33">
        <v>1</v>
      </c>
      <c r="I19" s="5">
        <f t="shared" si="4"/>
        <v>46260.657142857141</v>
      </c>
      <c r="J19" s="5">
        <f t="shared" si="5"/>
        <v>4857369</v>
      </c>
      <c r="K19" s="3" t="s">
        <v>447</v>
      </c>
      <c r="L19" s="3" t="s">
        <v>429</v>
      </c>
      <c r="M19" s="3" t="s">
        <v>368</v>
      </c>
      <c r="N19" s="3" t="s">
        <v>383</v>
      </c>
      <c r="O19" s="3" t="s">
        <v>366</v>
      </c>
      <c r="P19" s="3" t="s">
        <v>370</v>
      </c>
      <c r="Q19" s="3" t="s">
        <v>429</v>
      </c>
      <c r="R19" s="3" t="s">
        <v>436</v>
      </c>
      <c r="S19" s="3" t="s">
        <v>432</v>
      </c>
      <c r="T19" s="3" t="s">
        <v>429</v>
      </c>
      <c r="U19" s="3" t="s">
        <v>377</v>
      </c>
      <c r="V19" s="3" t="s">
        <v>22</v>
      </c>
      <c r="W19" s="3" t="s">
        <v>380</v>
      </c>
      <c r="X19" s="3" t="s">
        <v>24</v>
      </c>
      <c r="Y19" s="19">
        <f t="shared" si="6"/>
        <v>3</v>
      </c>
      <c r="Z19" s="19">
        <f t="shared" si="7"/>
        <v>4</v>
      </c>
      <c r="AA19" s="19">
        <f t="shared" si="7"/>
        <v>4</v>
      </c>
      <c r="AB19" s="1">
        <f t="shared" si="0"/>
        <v>9.8680327971773174E-2</v>
      </c>
      <c r="AC19" s="1">
        <f t="shared" si="1"/>
        <v>0.50490101310530711</v>
      </c>
      <c r="AD19" s="1">
        <f t="shared" si="2"/>
        <v>1.6360564725546967</v>
      </c>
      <c r="AE19" s="18">
        <v>1.0800000000000001E-2</v>
      </c>
      <c r="AF19" s="16">
        <v>30740</v>
      </c>
      <c r="AG19" s="16">
        <v>1842665</v>
      </c>
    </row>
    <row r="20" spans="1:33" x14ac:dyDescent="0.3">
      <c r="A20" s="3">
        <v>19</v>
      </c>
      <c r="B20" s="15" t="s">
        <v>365</v>
      </c>
      <c r="C20" s="3">
        <v>3</v>
      </c>
      <c r="D20" s="33">
        <v>3669</v>
      </c>
      <c r="E20" s="33">
        <v>2113353</v>
      </c>
      <c r="F20" s="33">
        <v>69</v>
      </c>
      <c r="G20" s="4">
        <f t="shared" si="3"/>
        <v>1.8806214227309895E-2</v>
      </c>
      <c r="H20" s="33">
        <v>0</v>
      </c>
      <c r="I20" s="5">
        <f t="shared" si="4"/>
        <v>30628.304347826088</v>
      </c>
      <c r="J20" s="5">
        <f t="shared" si="5"/>
        <v>0</v>
      </c>
      <c r="K20" s="3" t="s">
        <v>448</v>
      </c>
      <c r="L20" s="3" t="s">
        <v>429</v>
      </c>
      <c r="M20" s="3" t="s">
        <v>368</v>
      </c>
      <c r="N20" s="3" t="s">
        <v>408</v>
      </c>
      <c r="O20" s="3" t="s">
        <v>366</v>
      </c>
      <c r="P20" s="3" t="s">
        <v>370</v>
      </c>
      <c r="Q20" s="3" t="s">
        <v>366</v>
      </c>
      <c r="R20" s="3" t="s">
        <v>15</v>
      </c>
      <c r="S20" s="3" t="s">
        <v>371</v>
      </c>
      <c r="T20" s="3" t="s">
        <v>429</v>
      </c>
      <c r="U20" s="3" t="s">
        <v>441</v>
      </c>
      <c r="V20" s="3" t="s">
        <v>439</v>
      </c>
      <c r="W20" s="3" t="s">
        <v>379</v>
      </c>
      <c r="X20" s="3" t="s">
        <v>24</v>
      </c>
      <c r="Y20" s="19">
        <f t="shared" si="6"/>
        <v>2</v>
      </c>
      <c r="Z20" s="19">
        <f t="shared" si="7"/>
        <v>3</v>
      </c>
      <c r="AA20" s="19">
        <f t="shared" si="7"/>
        <v>5</v>
      </c>
      <c r="AB20" s="1">
        <f t="shared" si="0"/>
        <v>0.74131613215832348</v>
      </c>
      <c r="AC20" s="1">
        <f t="shared" si="1"/>
        <v>-3.6335605782014113E-3</v>
      </c>
      <c r="AD20" s="1">
        <f t="shared" si="2"/>
        <v>0</v>
      </c>
      <c r="AE20" s="18">
        <v>1.0800000000000001E-2</v>
      </c>
      <c r="AF20" s="16">
        <v>30740</v>
      </c>
      <c r="AG20" s="16">
        <v>1842665</v>
      </c>
    </row>
    <row r="21" spans="1:33" x14ac:dyDescent="0.3">
      <c r="A21" s="3">
        <v>20</v>
      </c>
      <c r="B21" s="15" t="s">
        <v>365</v>
      </c>
      <c r="C21" s="3">
        <v>4</v>
      </c>
      <c r="D21" s="33">
        <v>801</v>
      </c>
      <c r="E21" s="33">
        <v>406741.19999999995</v>
      </c>
      <c r="F21" s="33">
        <v>26</v>
      </c>
      <c r="G21" s="4">
        <f t="shared" si="3"/>
        <v>3.2459425717852687E-2</v>
      </c>
      <c r="H21" s="33">
        <v>0</v>
      </c>
      <c r="I21" s="5">
        <f t="shared" si="4"/>
        <v>15643.892307692306</v>
      </c>
      <c r="J21" s="5">
        <f t="shared" si="5"/>
        <v>0</v>
      </c>
      <c r="K21" s="3" t="s">
        <v>137</v>
      </c>
      <c r="L21" s="3" t="s">
        <v>384</v>
      </c>
      <c r="M21" s="3" t="s">
        <v>368</v>
      </c>
      <c r="N21" s="3" t="s">
        <v>137</v>
      </c>
      <c r="O21" s="3" t="s">
        <v>384</v>
      </c>
      <c r="P21" s="3" t="s">
        <v>370</v>
      </c>
      <c r="Q21" s="3" t="s">
        <v>384</v>
      </c>
      <c r="R21" s="3" t="s">
        <v>370</v>
      </c>
      <c r="S21" s="3" t="s">
        <v>388</v>
      </c>
      <c r="T21" s="3" t="s">
        <v>384</v>
      </c>
      <c r="U21" s="3" t="s">
        <v>449</v>
      </c>
      <c r="V21" s="3" t="s">
        <v>439</v>
      </c>
      <c r="W21" s="3" t="s">
        <v>387</v>
      </c>
      <c r="X21" s="3" t="s">
        <v>450</v>
      </c>
      <c r="Y21" s="19">
        <f t="shared" si="6"/>
        <v>2</v>
      </c>
      <c r="Z21" s="19">
        <f t="shared" si="7"/>
        <v>2</v>
      </c>
      <c r="AA21" s="19">
        <f>IF(AD21=0,5,IF(AD21&gt;=0.3,4,IF(AD21&gt;=-0.1,3,IF(AD21&gt;=-0.5,2,1))))</f>
        <v>5</v>
      </c>
      <c r="AB21" s="1">
        <f t="shared" si="0"/>
        <v>0.41123014836106053</v>
      </c>
      <c r="AC21" s="1">
        <f t="shared" si="1"/>
        <v>-0.39072948693383369</v>
      </c>
      <c r="AD21" s="1">
        <f t="shared" si="2"/>
        <v>0</v>
      </c>
      <c r="AE21" s="18">
        <v>2.3000802353570472E-2</v>
      </c>
      <c r="AF21" s="16">
        <v>25676.431030551761</v>
      </c>
      <c r="AG21" s="16">
        <v>641082.5037950665</v>
      </c>
    </row>
    <row r="22" spans="1:33" x14ac:dyDescent="0.3">
      <c r="A22" s="3">
        <v>21</v>
      </c>
      <c r="B22" s="15" t="s">
        <v>428</v>
      </c>
      <c r="C22" s="3">
        <v>4</v>
      </c>
      <c r="D22" s="33">
        <v>89</v>
      </c>
      <c r="E22" s="33">
        <v>47420.249999999993</v>
      </c>
      <c r="F22" s="33">
        <v>1</v>
      </c>
      <c r="G22" s="4">
        <f t="shared" si="3"/>
        <v>1.1235955056179775E-2</v>
      </c>
      <c r="H22" s="33">
        <v>0</v>
      </c>
      <c r="I22" s="5">
        <f t="shared" si="4"/>
        <v>47420.249999999993</v>
      </c>
      <c r="J22" s="5">
        <f t="shared" si="5"/>
        <v>0</v>
      </c>
      <c r="K22" s="3" t="s">
        <v>138</v>
      </c>
      <c r="L22" s="3" t="s">
        <v>384</v>
      </c>
      <c r="M22" s="3" t="s">
        <v>430</v>
      </c>
      <c r="N22" s="3" t="s">
        <v>138</v>
      </c>
      <c r="O22" s="3" t="s">
        <v>384</v>
      </c>
      <c r="P22" s="3" t="s">
        <v>370</v>
      </c>
      <c r="Q22" s="3" t="s">
        <v>384</v>
      </c>
      <c r="R22" s="3" t="s">
        <v>15</v>
      </c>
      <c r="S22" s="3" t="s">
        <v>385</v>
      </c>
      <c r="T22" s="3" t="s">
        <v>384</v>
      </c>
      <c r="U22" s="3" t="s">
        <v>451</v>
      </c>
      <c r="V22" s="3" t="s">
        <v>439</v>
      </c>
      <c r="W22" s="3" t="s">
        <v>387</v>
      </c>
      <c r="X22" s="3" t="s">
        <v>450</v>
      </c>
      <c r="Y22" s="19">
        <f t="shared" si="6"/>
        <v>4</v>
      </c>
      <c r="Z22" s="19">
        <f t="shared" si="7"/>
        <v>4</v>
      </c>
      <c r="AA22" s="19">
        <f t="shared" si="7"/>
        <v>5</v>
      </c>
      <c r="AB22" s="1">
        <f t="shared" si="0"/>
        <v>-0.51149725633655607</v>
      </c>
      <c r="AC22" s="1">
        <f t="shared" si="1"/>
        <v>0.84683961503745553</v>
      </c>
      <c r="AD22" s="1">
        <f t="shared" si="2"/>
        <v>0</v>
      </c>
      <c r="AE22" s="18">
        <v>2.3000802353570472E-2</v>
      </c>
      <c r="AF22" s="16">
        <v>25676.431030551761</v>
      </c>
      <c r="AG22" s="16">
        <v>641082.5037950665</v>
      </c>
    </row>
    <row r="23" spans="1:33" x14ac:dyDescent="0.3">
      <c r="A23" s="3">
        <v>22</v>
      </c>
      <c r="B23" s="15" t="s">
        <v>365</v>
      </c>
      <c r="C23" s="3">
        <v>4</v>
      </c>
      <c r="D23" s="33">
        <v>6581</v>
      </c>
      <c r="E23" s="33">
        <v>2707390.9499999993</v>
      </c>
      <c r="F23" s="33">
        <v>123</v>
      </c>
      <c r="G23" s="4">
        <f t="shared" si="3"/>
        <v>1.869016866737578E-2</v>
      </c>
      <c r="H23" s="33">
        <v>7</v>
      </c>
      <c r="I23" s="5">
        <f t="shared" si="4"/>
        <v>22011.308536585359</v>
      </c>
      <c r="J23" s="5">
        <f t="shared" si="5"/>
        <v>386770.1357142856</v>
      </c>
      <c r="K23" s="3" t="s">
        <v>139</v>
      </c>
      <c r="L23" s="3" t="s">
        <v>384</v>
      </c>
      <c r="M23" s="3" t="s">
        <v>368</v>
      </c>
      <c r="N23" s="3" t="s">
        <v>139</v>
      </c>
      <c r="O23" s="3" t="s">
        <v>384</v>
      </c>
      <c r="P23" s="3" t="s">
        <v>370</v>
      </c>
      <c r="Q23" s="3" t="s">
        <v>384</v>
      </c>
      <c r="R23" s="3" t="s">
        <v>431</v>
      </c>
      <c r="S23" s="3" t="s">
        <v>388</v>
      </c>
      <c r="T23" s="3" t="s">
        <v>384</v>
      </c>
      <c r="U23" s="3" t="s">
        <v>410</v>
      </c>
      <c r="V23" s="3" t="s">
        <v>439</v>
      </c>
      <c r="W23" s="3" t="s">
        <v>387</v>
      </c>
      <c r="X23" s="3" t="s">
        <v>409</v>
      </c>
      <c r="Y23" s="19">
        <f t="shared" si="6"/>
        <v>3</v>
      </c>
      <c r="Z23" s="19">
        <f t="shared" si="7"/>
        <v>2</v>
      </c>
      <c r="AA23" s="19">
        <f t="shared" si="7"/>
        <v>2</v>
      </c>
      <c r="AB23" s="1">
        <f t="shared" si="0"/>
        <v>-0.18741231805444136</v>
      </c>
      <c r="AC23" s="1">
        <f t="shared" si="1"/>
        <v>-0.14274267672190744</v>
      </c>
      <c r="AD23" s="1">
        <f t="shared" si="2"/>
        <v>-0.39669210526774323</v>
      </c>
      <c r="AE23" s="18">
        <v>2.3000802353570472E-2</v>
      </c>
      <c r="AF23" s="16">
        <v>25676.431030551761</v>
      </c>
      <c r="AG23" s="16">
        <v>641082.5037950665</v>
      </c>
    </row>
    <row r="24" spans="1:33" x14ac:dyDescent="0.3">
      <c r="A24" s="3">
        <v>23</v>
      </c>
      <c r="B24" s="15" t="s">
        <v>365</v>
      </c>
      <c r="C24" s="3">
        <v>4</v>
      </c>
      <c r="D24" s="33">
        <v>211</v>
      </c>
      <c r="E24" s="33">
        <v>113899.44999999998</v>
      </c>
      <c r="F24" s="33">
        <v>3</v>
      </c>
      <c r="G24" s="4">
        <f t="shared" si="3"/>
        <v>1.4218009478672985E-2</v>
      </c>
      <c r="H24" s="33">
        <v>0</v>
      </c>
      <c r="I24" s="5">
        <f t="shared" si="4"/>
        <v>37966.48333333333</v>
      </c>
      <c r="J24" s="5">
        <f t="shared" si="5"/>
        <v>0</v>
      </c>
      <c r="K24" s="3" t="s">
        <v>140</v>
      </c>
      <c r="L24" s="3" t="s">
        <v>452</v>
      </c>
      <c r="M24" s="3" t="s">
        <v>368</v>
      </c>
      <c r="N24" s="3" t="s">
        <v>140</v>
      </c>
      <c r="O24" s="3" t="s">
        <v>452</v>
      </c>
      <c r="P24" s="3" t="s">
        <v>370</v>
      </c>
      <c r="Q24" s="3" t="s">
        <v>452</v>
      </c>
      <c r="R24" s="3" t="s">
        <v>436</v>
      </c>
      <c r="S24" s="3" t="s">
        <v>388</v>
      </c>
      <c r="T24" s="3" t="s">
        <v>384</v>
      </c>
      <c r="U24" s="3" t="s">
        <v>411</v>
      </c>
      <c r="V24" s="3" t="s">
        <v>22</v>
      </c>
      <c r="W24" s="3" t="s">
        <v>453</v>
      </c>
      <c r="X24" s="3" t="s">
        <v>409</v>
      </c>
      <c r="Y24" s="19">
        <f t="shared" si="6"/>
        <v>3</v>
      </c>
      <c r="Z24" s="19">
        <f t="shared" si="7"/>
        <v>4</v>
      </c>
      <c r="AA24" s="19">
        <f t="shared" si="7"/>
        <v>5</v>
      </c>
      <c r="AB24" s="1">
        <f t="shared" si="0"/>
        <v>-0.38184723906095008</v>
      </c>
      <c r="AC24" s="1">
        <f t="shared" si="1"/>
        <v>0.47865111347281619</v>
      </c>
      <c r="AD24" s="1">
        <f t="shared" si="2"/>
        <v>0</v>
      </c>
      <c r="AE24" s="18">
        <v>2.3000802353570472E-2</v>
      </c>
      <c r="AF24" s="16">
        <v>25676.431030551761</v>
      </c>
      <c r="AG24" s="16">
        <v>641082.5037950665</v>
      </c>
    </row>
    <row r="25" spans="1:33" x14ac:dyDescent="0.3">
      <c r="A25" s="3">
        <v>24</v>
      </c>
      <c r="B25" s="15" t="s">
        <v>365</v>
      </c>
      <c r="C25" s="3">
        <v>4</v>
      </c>
      <c r="D25" s="33">
        <v>3902</v>
      </c>
      <c r="E25" s="33">
        <v>2102070.0499999998</v>
      </c>
      <c r="F25" s="33">
        <v>154</v>
      </c>
      <c r="G25" s="4">
        <f t="shared" si="3"/>
        <v>3.9466940030753461E-2</v>
      </c>
      <c r="H25" s="33">
        <v>6</v>
      </c>
      <c r="I25" s="5">
        <f t="shared" si="4"/>
        <v>13649.805519480518</v>
      </c>
      <c r="J25" s="5">
        <f t="shared" si="5"/>
        <v>350345.0083333333</v>
      </c>
      <c r="K25" s="3" t="s">
        <v>141</v>
      </c>
      <c r="L25" s="3" t="s">
        <v>452</v>
      </c>
      <c r="M25" s="3" t="s">
        <v>430</v>
      </c>
      <c r="N25" s="3" t="s">
        <v>141</v>
      </c>
      <c r="O25" s="3" t="s">
        <v>384</v>
      </c>
      <c r="P25" s="3" t="s">
        <v>431</v>
      </c>
      <c r="Q25" s="3" t="s">
        <v>384</v>
      </c>
      <c r="R25" s="3" t="s">
        <v>370</v>
      </c>
      <c r="S25" s="3" t="s">
        <v>454</v>
      </c>
      <c r="T25" s="3" t="s">
        <v>384</v>
      </c>
      <c r="U25" s="3" t="s">
        <v>449</v>
      </c>
      <c r="V25" s="3" t="s">
        <v>373</v>
      </c>
      <c r="W25" s="3" t="s">
        <v>389</v>
      </c>
      <c r="X25" s="3" t="s">
        <v>450</v>
      </c>
      <c r="Y25" s="19">
        <f t="shared" si="6"/>
        <v>2</v>
      </c>
      <c r="Z25" s="19">
        <f t="shared" si="7"/>
        <v>2</v>
      </c>
      <c r="AA25" s="19">
        <f t="shared" si="7"/>
        <v>2</v>
      </c>
      <c r="AB25" s="1">
        <f t="shared" si="0"/>
        <v>0.71589405552310703</v>
      </c>
      <c r="AC25" s="1">
        <f t="shared" si="1"/>
        <v>-0.46839163498856418</v>
      </c>
      <c r="AD25" s="1">
        <f t="shared" si="2"/>
        <v>-0.45351026387497961</v>
      </c>
      <c r="AE25" s="18">
        <v>2.3000802353570472E-2</v>
      </c>
      <c r="AF25" s="16">
        <v>25676.431030551761</v>
      </c>
      <c r="AG25" s="16">
        <v>641082.5037950665</v>
      </c>
    </row>
    <row r="26" spans="1:33" x14ac:dyDescent="0.3">
      <c r="A26" s="3">
        <v>25</v>
      </c>
      <c r="B26" s="15" t="s">
        <v>365</v>
      </c>
      <c r="C26" s="3">
        <v>4</v>
      </c>
      <c r="D26" s="33">
        <v>123</v>
      </c>
      <c r="E26" s="33">
        <v>60422.149999999994</v>
      </c>
      <c r="F26" s="33">
        <v>4</v>
      </c>
      <c r="G26" s="4">
        <f t="shared" si="3"/>
        <v>3.2520325203252036E-2</v>
      </c>
      <c r="H26" s="33">
        <v>1</v>
      </c>
      <c r="I26" s="5">
        <f t="shared" si="4"/>
        <v>15105.537499999999</v>
      </c>
      <c r="J26" s="5">
        <f t="shared" si="5"/>
        <v>60422.149999999994</v>
      </c>
      <c r="K26" s="3" t="s">
        <v>142</v>
      </c>
      <c r="L26" s="3" t="s">
        <v>384</v>
      </c>
      <c r="M26" s="3" t="s">
        <v>368</v>
      </c>
      <c r="N26" s="3" t="s">
        <v>142</v>
      </c>
      <c r="O26" s="3" t="s">
        <v>452</v>
      </c>
      <c r="P26" s="3" t="s">
        <v>370</v>
      </c>
      <c r="Q26" s="3" t="s">
        <v>384</v>
      </c>
      <c r="R26" s="3" t="s">
        <v>15</v>
      </c>
      <c r="S26" s="3" t="s">
        <v>455</v>
      </c>
      <c r="T26" s="3" t="s">
        <v>384</v>
      </c>
      <c r="U26" s="3" t="s">
        <v>386</v>
      </c>
      <c r="V26" s="3" t="s">
        <v>373</v>
      </c>
      <c r="W26" s="3" t="s">
        <v>437</v>
      </c>
      <c r="X26" s="3" t="s">
        <v>409</v>
      </c>
      <c r="Y26" s="19">
        <f t="shared" si="6"/>
        <v>2</v>
      </c>
      <c r="Z26" s="19">
        <f t="shared" si="7"/>
        <v>2</v>
      </c>
      <c r="AA26" s="19">
        <f t="shared" si="7"/>
        <v>1</v>
      </c>
      <c r="AB26" s="1">
        <f t="shared" si="0"/>
        <v>0.41387785970882995</v>
      </c>
      <c r="AC26" s="1">
        <f t="shared" si="1"/>
        <v>-0.41169637314367069</v>
      </c>
      <c r="AD26" s="1">
        <f t="shared" si="2"/>
        <v>-0.90574980655014881</v>
      </c>
      <c r="AE26" s="18">
        <v>2.3000802353570472E-2</v>
      </c>
      <c r="AF26" s="16">
        <v>25676.431030551761</v>
      </c>
      <c r="AG26" s="16">
        <v>641082.5037950665</v>
      </c>
    </row>
    <row r="27" spans="1:33" x14ac:dyDescent="0.3">
      <c r="A27" s="3">
        <v>26</v>
      </c>
      <c r="B27" s="15" t="s">
        <v>428</v>
      </c>
      <c r="C27" s="3">
        <v>4</v>
      </c>
      <c r="D27" s="33">
        <v>1318</v>
      </c>
      <c r="E27" s="33">
        <v>862144.65</v>
      </c>
      <c r="F27" s="33">
        <v>38</v>
      </c>
      <c r="G27" s="4">
        <f t="shared" si="3"/>
        <v>2.8831562974203338E-2</v>
      </c>
      <c r="H27" s="33">
        <v>0</v>
      </c>
      <c r="I27" s="5">
        <f t="shared" si="4"/>
        <v>22688.017105263159</v>
      </c>
      <c r="J27" s="5">
        <f t="shared" si="5"/>
        <v>0</v>
      </c>
      <c r="K27" s="3" t="s">
        <v>143</v>
      </c>
      <c r="L27" s="3" t="s">
        <v>384</v>
      </c>
      <c r="M27" s="3" t="s">
        <v>430</v>
      </c>
      <c r="N27" s="3" t="s">
        <v>143</v>
      </c>
      <c r="O27" s="3" t="s">
        <v>452</v>
      </c>
      <c r="P27" s="3" t="s">
        <v>370</v>
      </c>
      <c r="Q27" s="3" t="s">
        <v>384</v>
      </c>
      <c r="R27" s="3" t="s">
        <v>370</v>
      </c>
      <c r="S27" s="3" t="s">
        <v>388</v>
      </c>
      <c r="T27" s="3" t="s">
        <v>452</v>
      </c>
      <c r="U27" s="3" t="s">
        <v>410</v>
      </c>
      <c r="V27" s="3" t="s">
        <v>434</v>
      </c>
      <c r="W27" s="3" t="s">
        <v>389</v>
      </c>
      <c r="X27" s="3" t="s">
        <v>409</v>
      </c>
      <c r="Y27" s="19">
        <f t="shared" si="6"/>
        <v>2</v>
      </c>
      <c r="Z27" s="19">
        <f t="shared" si="7"/>
        <v>2</v>
      </c>
      <c r="AA27" s="19">
        <f t="shared" si="7"/>
        <v>5</v>
      </c>
      <c r="AB27" s="1">
        <f t="shared" si="0"/>
        <v>0.25350248791332897</v>
      </c>
      <c r="AC27" s="1">
        <f t="shared" si="1"/>
        <v>-0.11638743413104258</v>
      </c>
      <c r="AD27" s="1">
        <f t="shared" si="2"/>
        <v>0</v>
      </c>
      <c r="AE27" s="18">
        <v>2.3000802353570472E-2</v>
      </c>
      <c r="AF27" s="16">
        <v>25676.431030551761</v>
      </c>
      <c r="AG27" s="16">
        <v>641082.5037950665</v>
      </c>
    </row>
    <row r="28" spans="1:33" x14ac:dyDescent="0.3">
      <c r="A28" s="3">
        <v>27</v>
      </c>
      <c r="B28" s="15" t="s">
        <v>428</v>
      </c>
      <c r="C28" s="3">
        <v>4</v>
      </c>
      <c r="D28" s="33">
        <v>444</v>
      </c>
      <c r="E28" s="33">
        <v>225238.99999999997</v>
      </c>
      <c r="F28" s="33">
        <v>14</v>
      </c>
      <c r="G28" s="4">
        <f t="shared" si="3"/>
        <v>3.1531531531531529E-2</v>
      </c>
      <c r="H28" s="33">
        <v>1</v>
      </c>
      <c r="I28" s="5">
        <f t="shared" si="4"/>
        <v>16088.499999999998</v>
      </c>
      <c r="J28" s="5">
        <f t="shared" si="5"/>
        <v>225238.99999999997</v>
      </c>
      <c r="K28" s="3" t="s">
        <v>144</v>
      </c>
      <c r="L28" s="3" t="s">
        <v>452</v>
      </c>
      <c r="M28" s="3" t="s">
        <v>368</v>
      </c>
      <c r="N28" s="3" t="s">
        <v>144</v>
      </c>
      <c r="O28" s="3" t="s">
        <v>384</v>
      </c>
      <c r="P28" s="3" t="s">
        <v>370</v>
      </c>
      <c r="Q28" s="3" t="s">
        <v>452</v>
      </c>
      <c r="R28" s="3" t="s">
        <v>436</v>
      </c>
      <c r="S28" s="3" t="s">
        <v>388</v>
      </c>
      <c r="T28" s="3" t="s">
        <v>452</v>
      </c>
      <c r="U28" s="3" t="s">
        <v>411</v>
      </c>
      <c r="V28" s="3" t="s">
        <v>373</v>
      </c>
      <c r="W28" s="3" t="s">
        <v>437</v>
      </c>
      <c r="X28" s="3" t="s">
        <v>450</v>
      </c>
      <c r="Y28" s="19">
        <f t="shared" si="6"/>
        <v>2</v>
      </c>
      <c r="Z28" s="19">
        <f t="shared" si="7"/>
        <v>2</v>
      </c>
      <c r="AA28" s="19">
        <f t="shared" si="7"/>
        <v>1</v>
      </c>
      <c r="AB28" s="1">
        <f t="shared" si="0"/>
        <v>0.37088833019065581</v>
      </c>
      <c r="AC28" s="1">
        <f t="shared" si="1"/>
        <v>-0.37341369675338898</v>
      </c>
      <c r="AD28" s="1">
        <f t="shared" si="2"/>
        <v>-0.64865832608652552</v>
      </c>
      <c r="AE28" s="18">
        <v>2.3000802353570472E-2</v>
      </c>
      <c r="AF28" s="16">
        <v>25676.431030551761</v>
      </c>
      <c r="AG28" s="16">
        <v>641082.5037950665</v>
      </c>
    </row>
    <row r="29" spans="1:33" x14ac:dyDescent="0.3">
      <c r="A29" s="3">
        <v>28</v>
      </c>
      <c r="B29" s="15" t="s">
        <v>365</v>
      </c>
      <c r="C29" s="3">
        <v>5</v>
      </c>
      <c r="D29" s="33">
        <v>1130</v>
      </c>
      <c r="E29" s="33">
        <v>576030</v>
      </c>
      <c r="F29" s="33">
        <v>7</v>
      </c>
      <c r="G29" s="4">
        <f t="shared" si="3"/>
        <v>6.1946902654867256E-3</v>
      </c>
      <c r="H29" s="33">
        <v>0</v>
      </c>
      <c r="I29" s="5">
        <f t="shared" si="4"/>
        <v>82290</v>
      </c>
      <c r="J29" s="5">
        <f t="shared" si="5"/>
        <v>0</v>
      </c>
      <c r="K29" s="3" t="s">
        <v>456</v>
      </c>
      <c r="L29" s="3" t="s">
        <v>452</v>
      </c>
      <c r="M29" s="3" t="s">
        <v>430</v>
      </c>
      <c r="N29" s="3" t="s">
        <v>456</v>
      </c>
      <c r="O29" s="3" t="s">
        <v>452</v>
      </c>
      <c r="P29" s="3" t="s">
        <v>370</v>
      </c>
      <c r="Q29" s="3" t="s">
        <v>452</v>
      </c>
      <c r="R29" s="3" t="s">
        <v>376</v>
      </c>
      <c r="S29" s="3" t="s">
        <v>432</v>
      </c>
      <c r="T29" s="3" t="s">
        <v>384</v>
      </c>
      <c r="U29" s="3" t="s">
        <v>457</v>
      </c>
      <c r="V29" s="3" t="s">
        <v>22</v>
      </c>
      <c r="W29" s="3" t="s">
        <v>453</v>
      </c>
      <c r="X29" s="3" t="s">
        <v>409</v>
      </c>
      <c r="Y29" s="19">
        <f t="shared" si="6"/>
        <v>4</v>
      </c>
      <c r="Z29" s="19">
        <f t="shared" si="7"/>
        <v>4</v>
      </c>
      <c r="AA29" s="19">
        <f t="shared" si="7"/>
        <v>5</v>
      </c>
      <c r="AB29" s="1">
        <f t="shared" si="0"/>
        <v>-0.7306750360156411</v>
      </c>
      <c r="AC29" s="1">
        <f t="shared" si="1"/>
        <v>2.2048846625952465</v>
      </c>
      <c r="AD29" s="1">
        <f t="shared" si="2"/>
        <v>0</v>
      </c>
      <c r="AE29" s="18">
        <v>2.3000802353570472E-2</v>
      </c>
      <c r="AF29" s="16">
        <v>25676.431030551761</v>
      </c>
      <c r="AG29" s="16">
        <v>641082.5037950665</v>
      </c>
    </row>
    <row r="30" spans="1:33" x14ac:dyDescent="0.3">
      <c r="A30" s="3">
        <v>29</v>
      </c>
      <c r="B30" s="15" t="s">
        <v>365</v>
      </c>
      <c r="C30" s="3">
        <v>5</v>
      </c>
      <c r="D30" s="33">
        <v>882</v>
      </c>
      <c r="E30" s="33">
        <v>440195</v>
      </c>
      <c r="F30" s="33">
        <v>3</v>
      </c>
      <c r="G30" s="4">
        <f t="shared" si="3"/>
        <v>3.4013605442176869E-3</v>
      </c>
      <c r="H30" s="33">
        <v>0</v>
      </c>
      <c r="I30" s="5">
        <f t="shared" si="4"/>
        <v>146731.66666666666</v>
      </c>
      <c r="J30" s="5">
        <f t="shared" si="5"/>
        <v>0</v>
      </c>
      <c r="K30" s="3" t="s">
        <v>458</v>
      </c>
      <c r="L30" s="3" t="s">
        <v>384</v>
      </c>
      <c r="M30" s="3" t="s">
        <v>368</v>
      </c>
      <c r="N30" s="3" t="s">
        <v>458</v>
      </c>
      <c r="O30" s="3" t="s">
        <v>452</v>
      </c>
      <c r="P30" s="3" t="s">
        <v>431</v>
      </c>
      <c r="Q30" s="3" t="s">
        <v>384</v>
      </c>
      <c r="R30" s="3" t="s">
        <v>459</v>
      </c>
      <c r="S30" s="3" t="s">
        <v>371</v>
      </c>
      <c r="T30" s="3" t="s">
        <v>384</v>
      </c>
      <c r="U30" s="3" t="s">
        <v>377</v>
      </c>
      <c r="V30" s="3" t="s">
        <v>22</v>
      </c>
      <c r="W30" s="3" t="s">
        <v>387</v>
      </c>
      <c r="X30" s="3" t="s">
        <v>409</v>
      </c>
      <c r="Y30" s="19">
        <f t="shared" si="6"/>
        <v>4</v>
      </c>
      <c r="Z30" s="19">
        <f t="shared" si="7"/>
        <v>4</v>
      </c>
      <c r="AA30" s="19">
        <f t="shared" si="7"/>
        <v>5</v>
      </c>
      <c r="AB30" s="1">
        <f t="shared" si="0"/>
        <v>-0.85211991773453566</v>
      </c>
      <c r="AC30" s="1">
        <f t="shared" si="1"/>
        <v>4.7146441611014476</v>
      </c>
      <c r="AD30" s="1">
        <f t="shared" si="2"/>
        <v>0</v>
      </c>
      <c r="AE30" s="18">
        <v>2.3000802353570472E-2</v>
      </c>
      <c r="AF30" s="16">
        <v>25676.431030551761</v>
      </c>
      <c r="AG30" s="16">
        <v>641082.5037950665</v>
      </c>
    </row>
    <row r="31" spans="1:33" x14ac:dyDescent="0.3">
      <c r="A31" s="3">
        <v>30</v>
      </c>
      <c r="B31" s="15" t="s">
        <v>428</v>
      </c>
      <c r="C31" s="3">
        <v>5</v>
      </c>
      <c r="D31" s="33">
        <v>1758</v>
      </c>
      <c r="E31" s="33">
        <v>899782</v>
      </c>
      <c r="F31" s="33">
        <v>3</v>
      </c>
      <c r="G31" s="4">
        <f t="shared" si="3"/>
        <v>1.7064846416382253E-3</v>
      </c>
      <c r="H31" s="33">
        <v>0</v>
      </c>
      <c r="I31" s="5">
        <f t="shared" si="4"/>
        <v>299927.33333333331</v>
      </c>
      <c r="J31" s="5">
        <f t="shared" si="5"/>
        <v>0</v>
      </c>
      <c r="K31" s="3" t="s">
        <v>460</v>
      </c>
      <c r="L31" s="3" t="s">
        <v>384</v>
      </c>
      <c r="M31" s="3" t="s">
        <v>368</v>
      </c>
      <c r="N31" s="3" t="s">
        <v>412</v>
      </c>
      <c r="O31" s="3" t="s">
        <v>384</v>
      </c>
      <c r="P31" s="3" t="s">
        <v>370</v>
      </c>
      <c r="Q31" s="3" t="s">
        <v>452</v>
      </c>
      <c r="R31" s="3" t="s">
        <v>436</v>
      </c>
      <c r="S31" s="3" t="s">
        <v>432</v>
      </c>
      <c r="T31" s="3" t="s">
        <v>384</v>
      </c>
      <c r="U31" s="3" t="s">
        <v>413</v>
      </c>
      <c r="V31" s="3" t="s">
        <v>439</v>
      </c>
      <c r="W31" s="3" t="s">
        <v>453</v>
      </c>
      <c r="X31" s="3" t="s">
        <v>409</v>
      </c>
      <c r="Y31" s="19">
        <f t="shared" si="6"/>
        <v>4</v>
      </c>
      <c r="Z31" s="19">
        <f t="shared" si="7"/>
        <v>4</v>
      </c>
      <c r="AA31" s="19">
        <f t="shared" si="7"/>
        <v>5</v>
      </c>
      <c r="AB31" s="1">
        <f t="shared" si="0"/>
        <v>-0.92580760377807758</v>
      </c>
      <c r="AC31" s="1">
        <f t="shared" si="1"/>
        <v>10.681036705469584</v>
      </c>
      <c r="AD31" s="1">
        <f t="shared" si="2"/>
        <v>0</v>
      </c>
      <c r="AE31" s="18">
        <v>2.3000802353570472E-2</v>
      </c>
      <c r="AF31" s="16">
        <v>25676.431030551761</v>
      </c>
      <c r="AG31" s="16">
        <v>641082.5037950665</v>
      </c>
    </row>
    <row r="32" spans="1:33" x14ac:dyDescent="0.3">
      <c r="A32" s="3">
        <v>31</v>
      </c>
      <c r="B32" s="15" t="s">
        <v>365</v>
      </c>
      <c r="C32" s="3">
        <v>5</v>
      </c>
      <c r="D32" s="33">
        <v>3866</v>
      </c>
      <c r="E32" s="33">
        <v>2054006</v>
      </c>
      <c r="F32" s="33">
        <v>119</v>
      </c>
      <c r="G32" s="4">
        <f t="shared" si="3"/>
        <v>3.0781169167097777E-2</v>
      </c>
      <c r="H32" s="33">
        <v>1</v>
      </c>
      <c r="I32" s="5">
        <f t="shared" si="4"/>
        <v>17260.55462184874</v>
      </c>
      <c r="J32" s="5">
        <f t="shared" si="5"/>
        <v>2054006</v>
      </c>
      <c r="K32" s="3" t="s">
        <v>414</v>
      </c>
      <c r="L32" s="3" t="s">
        <v>384</v>
      </c>
      <c r="M32" s="3" t="s">
        <v>368</v>
      </c>
      <c r="N32" s="3" t="s">
        <v>414</v>
      </c>
      <c r="O32" s="3" t="s">
        <v>384</v>
      </c>
      <c r="P32" s="3" t="s">
        <v>431</v>
      </c>
      <c r="Q32" s="3" t="s">
        <v>452</v>
      </c>
      <c r="R32" s="3" t="s">
        <v>370</v>
      </c>
      <c r="S32" s="3" t="s">
        <v>454</v>
      </c>
      <c r="T32" s="3" t="s">
        <v>384</v>
      </c>
      <c r="U32" s="3" t="s">
        <v>372</v>
      </c>
      <c r="V32" s="3" t="s">
        <v>373</v>
      </c>
      <c r="W32" s="3" t="s">
        <v>389</v>
      </c>
      <c r="X32" s="3" t="s">
        <v>409</v>
      </c>
      <c r="Y32" s="19">
        <f t="shared" si="6"/>
        <v>2</v>
      </c>
      <c r="Z32" s="19">
        <f t="shared" si="7"/>
        <v>2</v>
      </c>
      <c r="AA32" s="19">
        <f t="shared" si="7"/>
        <v>4</v>
      </c>
      <c r="AB32" s="1">
        <f t="shared" si="0"/>
        <v>0.33826501762533256</v>
      </c>
      <c r="AC32" s="1">
        <f t="shared" si="1"/>
        <v>-0.32776659648255535</v>
      </c>
      <c r="AD32" s="1">
        <f t="shared" si="2"/>
        <v>2.2039651493228081</v>
      </c>
      <c r="AE32" s="18">
        <v>2.3000802353570472E-2</v>
      </c>
      <c r="AF32" s="16">
        <v>25676.431030551761</v>
      </c>
      <c r="AG32" s="16">
        <v>641082.5037950665</v>
      </c>
    </row>
    <row r="33" spans="1:33" x14ac:dyDescent="0.3">
      <c r="A33" s="3">
        <v>32</v>
      </c>
      <c r="B33" s="15" t="s">
        <v>365</v>
      </c>
      <c r="C33" s="3">
        <v>5</v>
      </c>
      <c r="D33" s="33">
        <v>1481</v>
      </c>
      <c r="E33" s="33">
        <v>786855</v>
      </c>
      <c r="F33" s="33">
        <v>32</v>
      </c>
      <c r="G33" s="4">
        <f t="shared" si="3"/>
        <v>2.160702228224173E-2</v>
      </c>
      <c r="H33" s="33">
        <v>0</v>
      </c>
      <c r="I33" s="5">
        <f t="shared" si="4"/>
        <v>24589.21875</v>
      </c>
      <c r="J33" s="5">
        <f t="shared" si="5"/>
        <v>0</v>
      </c>
      <c r="K33" s="3" t="s">
        <v>415</v>
      </c>
      <c r="L33" s="3" t="s">
        <v>384</v>
      </c>
      <c r="M33" s="3" t="s">
        <v>368</v>
      </c>
      <c r="N33" s="3" t="s">
        <v>461</v>
      </c>
      <c r="O33" s="3" t="s">
        <v>452</v>
      </c>
      <c r="P33" s="3" t="s">
        <v>431</v>
      </c>
      <c r="Q33" s="3" t="s">
        <v>384</v>
      </c>
      <c r="R33" s="3" t="s">
        <v>462</v>
      </c>
      <c r="S33" s="3" t="s">
        <v>454</v>
      </c>
      <c r="T33" s="3" t="s">
        <v>384</v>
      </c>
      <c r="U33" s="3" t="s">
        <v>446</v>
      </c>
      <c r="V33" s="3" t="s">
        <v>434</v>
      </c>
      <c r="W33" s="3" t="s">
        <v>437</v>
      </c>
      <c r="X33" s="3" t="s">
        <v>450</v>
      </c>
      <c r="Y33" s="19">
        <f t="shared" si="6"/>
        <v>3</v>
      </c>
      <c r="Z33" s="19">
        <f t="shared" si="7"/>
        <v>3</v>
      </c>
      <c r="AA33" s="19">
        <f t="shared" si="7"/>
        <v>5</v>
      </c>
      <c r="AB33" s="1">
        <f t="shared" si="0"/>
        <v>-6.0597019612769421E-2</v>
      </c>
      <c r="AC33" s="1">
        <f t="shared" si="1"/>
        <v>-4.2342811555784898E-2</v>
      </c>
      <c r="AD33" s="1">
        <f t="shared" si="2"/>
        <v>0</v>
      </c>
      <c r="AE33" s="18">
        <v>2.3000802353570472E-2</v>
      </c>
      <c r="AF33" s="16">
        <v>25676.431030551761</v>
      </c>
      <c r="AG33" s="16">
        <v>641082.5037950665</v>
      </c>
    </row>
    <row r="34" spans="1:33" x14ac:dyDescent="0.3">
      <c r="A34" s="3">
        <v>33</v>
      </c>
      <c r="B34" s="15" t="s">
        <v>390</v>
      </c>
      <c r="C34" s="3">
        <v>6</v>
      </c>
      <c r="D34" s="33">
        <v>2940</v>
      </c>
      <c r="E34" s="33">
        <v>1493610.8</v>
      </c>
      <c r="F34" s="33">
        <v>55</v>
      </c>
      <c r="G34" s="4">
        <f t="shared" si="3"/>
        <v>1.8707482993197279E-2</v>
      </c>
      <c r="H34" s="33">
        <v>1</v>
      </c>
      <c r="I34" s="5">
        <f t="shared" si="4"/>
        <v>27156.560000000001</v>
      </c>
      <c r="J34" s="5">
        <f t="shared" si="5"/>
        <v>1493610.8</v>
      </c>
      <c r="K34" s="3" t="s">
        <v>180</v>
      </c>
      <c r="L34" s="3" t="s">
        <v>384</v>
      </c>
      <c r="M34" s="3" t="s">
        <v>368</v>
      </c>
      <c r="N34" s="3" t="s">
        <v>180</v>
      </c>
      <c r="O34" s="3" t="s">
        <v>384</v>
      </c>
      <c r="P34" s="3" t="s">
        <v>431</v>
      </c>
      <c r="Q34" s="3" t="s">
        <v>384</v>
      </c>
      <c r="R34" s="3" t="s">
        <v>370</v>
      </c>
      <c r="S34" s="3" t="s">
        <v>388</v>
      </c>
      <c r="T34" s="3" t="s">
        <v>452</v>
      </c>
      <c r="U34" s="3" t="s">
        <v>391</v>
      </c>
      <c r="V34" s="3" t="s">
        <v>117</v>
      </c>
      <c r="W34" s="3" t="s">
        <v>392</v>
      </c>
      <c r="X34" s="3" t="s">
        <v>450</v>
      </c>
      <c r="Y34" s="19">
        <f t="shared" si="6"/>
        <v>3</v>
      </c>
      <c r="Z34" s="19">
        <f t="shared" si="7"/>
        <v>3</v>
      </c>
      <c r="AA34" s="19">
        <f t="shared" si="7"/>
        <v>4</v>
      </c>
      <c r="AB34" s="1">
        <f t="shared" ref="AB34:AB65" si="8">IF(G34/AE34-1=-1,0,(G34/AE34-1))</f>
        <v>-0.17851353664307368</v>
      </c>
      <c r="AC34" s="1">
        <f t="shared" ref="AC34:AC65" si="9">IF(I34/AF34-1=-1,0,I34/AF34-1)</f>
        <v>0.2366266908406196</v>
      </c>
      <c r="AD34" s="1">
        <f t="shared" ref="AD34:AD65" si="10">IF(J34/AG34-1=-1,0,J34/AG34-1)</f>
        <v>1.7514486313227402</v>
      </c>
      <c r="AE34" s="27">
        <v>2.277272216604876E-2</v>
      </c>
      <c r="AF34" s="16">
        <v>21960.192353231381</v>
      </c>
      <c r="AG34" s="16">
        <v>542845.24268292694</v>
      </c>
    </row>
    <row r="35" spans="1:33" x14ac:dyDescent="0.3">
      <c r="A35" s="3">
        <v>34</v>
      </c>
      <c r="B35" s="15" t="s">
        <v>463</v>
      </c>
      <c r="C35" s="3">
        <v>6</v>
      </c>
      <c r="D35" s="33">
        <v>2932</v>
      </c>
      <c r="E35" s="33">
        <v>1478683.8</v>
      </c>
      <c r="F35" s="33">
        <v>45</v>
      </c>
      <c r="G35" s="4">
        <f t="shared" si="3"/>
        <v>1.5347885402455661E-2</v>
      </c>
      <c r="H35" s="33">
        <v>0</v>
      </c>
      <c r="I35" s="5">
        <f t="shared" si="4"/>
        <v>32859.64</v>
      </c>
      <c r="J35" s="5">
        <f t="shared" si="5"/>
        <v>0</v>
      </c>
      <c r="K35" s="3" t="s">
        <v>181</v>
      </c>
      <c r="L35" s="3" t="s">
        <v>452</v>
      </c>
      <c r="M35" s="3" t="s">
        <v>368</v>
      </c>
      <c r="N35" s="3" t="s">
        <v>181</v>
      </c>
      <c r="O35" s="3" t="s">
        <v>384</v>
      </c>
      <c r="P35" s="3" t="s">
        <v>370</v>
      </c>
      <c r="Q35" s="3" t="s">
        <v>452</v>
      </c>
      <c r="R35" s="3" t="s">
        <v>370</v>
      </c>
      <c r="S35" s="3" t="s">
        <v>454</v>
      </c>
      <c r="T35" s="3" t="s">
        <v>452</v>
      </c>
      <c r="U35" s="3" t="s">
        <v>391</v>
      </c>
      <c r="V35" s="3" t="s">
        <v>117</v>
      </c>
      <c r="W35" s="3" t="s">
        <v>389</v>
      </c>
      <c r="X35" s="3" t="s">
        <v>409</v>
      </c>
      <c r="Y35" s="19">
        <f t="shared" si="6"/>
        <v>3</v>
      </c>
      <c r="Z35" s="19">
        <f t="shared" si="7"/>
        <v>4</v>
      </c>
      <c r="AA35" s="19">
        <f t="shared" si="7"/>
        <v>5</v>
      </c>
      <c r="AB35" s="1">
        <f t="shared" si="8"/>
        <v>-0.3260408092389846</v>
      </c>
      <c r="AC35" s="1">
        <f t="shared" si="9"/>
        <v>0.49632751259415975</v>
      </c>
      <c r="AD35" s="1">
        <f t="shared" si="10"/>
        <v>0</v>
      </c>
      <c r="AE35" s="27">
        <v>2.277272216604876E-2</v>
      </c>
      <c r="AF35" s="16">
        <v>21960.192353231381</v>
      </c>
      <c r="AG35" s="16">
        <v>542845.24268292694</v>
      </c>
    </row>
    <row r="36" spans="1:33" x14ac:dyDescent="0.3">
      <c r="A36" s="3">
        <v>35</v>
      </c>
      <c r="B36" s="15" t="s">
        <v>390</v>
      </c>
      <c r="C36" s="3">
        <v>6</v>
      </c>
      <c r="D36" s="33">
        <v>3990</v>
      </c>
      <c r="E36" s="33">
        <v>2022848.8500000003</v>
      </c>
      <c r="F36" s="33">
        <v>106</v>
      </c>
      <c r="G36" s="4">
        <f t="shared" si="3"/>
        <v>2.6566416040100252E-2</v>
      </c>
      <c r="H36" s="33">
        <v>4</v>
      </c>
      <c r="I36" s="5">
        <f t="shared" si="4"/>
        <v>19083.479716981135</v>
      </c>
      <c r="J36" s="5">
        <f t="shared" si="5"/>
        <v>505712.21250000008</v>
      </c>
      <c r="K36" s="3" t="s">
        <v>182</v>
      </c>
      <c r="L36" s="3" t="s">
        <v>384</v>
      </c>
      <c r="M36" s="3" t="s">
        <v>368</v>
      </c>
      <c r="N36" s="3" t="s">
        <v>182</v>
      </c>
      <c r="O36" s="3" t="s">
        <v>452</v>
      </c>
      <c r="P36" s="3" t="s">
        <v>431</v>
      </c>
      <c r="Q36" s="3" t="s">
        <v>452</v>
      </c>
      <c r="R36" s="3" t="s">
        <v>370</v>
      </c>
      <c r="S36" s="3" t="s">
        <v>454</v>
      </c>
      <c r="T36" s="3" t="s">
        <v>384</v>
      </c>
      <c r="U36" s="3" t="s">
        <v>391</v>
      </c>
      <c r="V36" s="3" t="s">
        <v>119</v>
      </c>
      <c r="W36" s="3" t="s">
        <v>393</v>
      </c>
      <c r="X36" s="3" t="s">
        <v>450</v>
      </c>
      <c r="Y36" s="19">
        <f t="shared" si="6"/>
        <v>3</v>
      </c>
      <c r="Z36" s="19">
        <f t="shared" si="7"/>
        <v>2</v>
      </c>
      <c r="AA36" s="19">
        <f t="shared" si="7"/>
        <v>3</v>
      </c>
      <c r="AB36" s="1">
        <f t="shared" si="8"/>
        <v>0.16658938911165433</v>
      </c>
      <c r="AC36" s="1">
        <f t="shared" si="9"/>
        <v>-0.13099669574738249</v>
      </c>
      <c r="AD36" s="1">
        <f t="shared" si="10"/>
        <v>-6.8404449856468652E-2</v>
      </c>
      <c r="AE36" s="27">
        <v>2.277272216604876E-2</v>
      </c>
      <c r="AF36" s="16">
        <v>21960.192353231381</v>
      </c>
      <c r="AG36" s="16">
        <v>542845.24268292694</v>
      </c>
    </row>
    <row r="37" spans="1:33" x14ac:dyDescent="0.3">
      <c r="A37" s="3">
        <v>36</v>
      </c>
      <c r="B37" s="15" t="s">
        <v>463</v>
      </c>
      <c r="C37" s="3">
        <v>6</v>
      </c>
      <c r="D37" s="33">
        <v>8452</v>
      </c>
      <c r="E37" s="33">
        <v>4293561.8</v>
      </c>
      <c r="F37" s="33">
        <v>286</v>
      </c>
      <c r="G37" s="4">
        <f t="shared" si="3"/>
        <v>3.3838144817794603E-2</v>
      </c>
      <c r="H37" s="33">
        <v>4</v>
      </c>
      <c r="I37" s="5">
        <f t="shared" si="4"/>
        <v>15012.453846153845</v>
      </c>
      <c r="J37" s="5">
        <f t="shared" si="5"/>
        <v>1073390.45</v>
      </c>
      <c r="K37" s="3" t="s">
        <v>183</v>
      </c>
      <c r="L37" s="3" t="s">
        <v>384</v>
      </c>
      <c r="M37" s="3" t="s">
        <v>368</v>
      </c>
      <c r="N37" s="3" t="s">
        <v>183</v>
      </c>
      <c r="O37" s="3" t="s">
        <v>452</v>
      </c>
      <c r="P37" s="3" t="s">
        <v>431</v>
      </c>
      <c r="Q37" s="3" t="s">
        <v>384</v>
      </c>
      <c r="R37" s="3" t="s">
        <v>431</v>
      </c>
      <c r="S37" s="3" t="s">
        <v>388</v>
      </c>
      <c r="T37" s="3" t="s">
        <v>452</v>
      </c>
      <c r="U37" s="3" t="s">
        <v>449</v>
      </c>
      <c r="V37" s="3" t="s">
        <v>119</v>
      </c>
      <c r="W37" s="3" t="s">
        <v>464</v>
      </c>
      <c r="X37" s="3" t="s">
        <v>450</v>
      </c>
      <c r="Y37" s="19">
        <f t="shared" si="6"/>
        <v>2</v>
      </c>
      <c r="Z37" s="19">
        <f t="shared" si="7"/>
        <v>2</v>
      </c>
      <c r="AA37" s="19">
        <f t="shared" si="7"/>
        <v>4</v>
      </c>
      <c r="AB37" s="1">
        <f t="shared" si="8"/>
        <v>0.48590689207296367</v>
      </c>
      <c r="AC37" s="1">
        <f t="shared" si="9"/>
        <v>-0.31637876368852458</v>
      </c>
      <c r="AD37" s="1">
        <f t="shared" si="10"/>
        <v>0.97734154341104107</v>
      </c>
      <c r="AE37" s="27">
        <v>2.277272216604876E-2</v>
      </c>
      <c r="AF37" s="16">
        <v>21960.192353231381</v>
      </c>
      <c r="AG37" s="16">
        <v>542845.24268292694</v>
      </c>
    </row>
    <row r="38" spans="1:33" x14ac:dyDescent="0.3">
      <c r="A38" s="3">
        <v>37</v>
      </c>
      <c r="B38" s="15" t="s">
        <v>390</v>
      </c>
      <c r="C38" s="3">
        <v>6</v>
      </c>
      <c r="D38" s="33">
        <v>2020</v>
      </c>
      <c r="E38" s="33">
        <v>1065223.1500000001</v>
      </c>
      <c r="F38" s="33">
        <v>42</v>
      </c>
      <c r="G38" s="4">
        <f t="shared" si="3"/>
        <v>2.0792079207920793E-2</v>
      </c>
      <c r="H38" s="33">
        <v>1</v>
      </c>
      <c r="I38" s="5">
        <f t="shared" si="4"/>
        <v>25362.455952380955</v>
      </c>
      <c r="J38" s="5">
        <f t="shared" si="5"/>
        <v>1065223.1500000001</v>
      </c>
      <c r="K38" s="3" t="s">
        <v>184</v>
      </c>
      <c r="L38" s="3" t="s">
        <v>452</v>
      </c>
      <c r="M38" s="3" t="s">
        <v>368</v>
      </c>
      <c r="N38" s="3" t="s">
        <v>184</v>
      </c>
      <c r="O38" s="3" t="s">
        <v>452</v>
      </c>
      <c r="P38" s="3" t="s">
        <v>370</v>
      </c>
      <c r="Q38" s="3" t="s">
        <v>384</v>
      </c>
      <c r="R38" s="3" t="s">
        <v>370</v>
      </c>
      <c r="S38" s="3" t="s">
        <v>388</v>
      </c>
      <c r="T38" s="3" t="s">
        <v>384</v>
      </c>
      <c r="U38" s="3" t="s">
        <v>372</v>
      </c>
      <c r="V38" s="3" t="s">
        <v>119</v>
      </c>
      <c r="W38" s="3" t="s">
        <v>465</v>
      </c>
      <c r="X38" s="3" t="s">
        <v>450</v>
      </c>
      <c r="Y38" s="19">
        <f t="shared" si="6"/>
        <v>3</v>
      </c>
      <c r="Z38" s="19">
        <f t="shared" si="7"/>
        <v>3</v>
      </c>
      <c r="AA38" s="19">
        <f t="shared" si="7"/>
        <v>4</v>
      </c>
      <c r="AB38" s="1">
        <f t="shared" si="8"/>
        <v>-8.6974360978278376E-2</v>
      </c>
      <c r="AC38" s="1">
        <f t="shared" si="9"/>
        <v>0.15492867933139665</v>
      </c>
      <c r="AD38" s="1">
        <f t="shared" si="10"/>
        <v>0.96229618728037991</v>
      </c>
      <c r="AE38" s="27">
        <v>2.277272216604876E-2</v>
      </c>
      <c r="AF38" s="16">
        <v>21960.192353231381</v>
      </c>
      <c r="AG38" s="16">
        <v>542845.24268292694</v>
      </c>
    </row>
    <row r="39" spans="1:33" x14ac:dyDescent="0.3">
      <c r="A39" s="3">
        <v>38</v>
      </c>
      <c r="B39" s="15" t="s">
        <v>390</v>
      </c>
      <c r="C39" s="3">
        <v>6</v>
      </c>
      <c r="D39" s="33">
        <v>6267</v>
      </c>
      <c r="E39" s="33">
        <v>3301141.7</v>
      </c>
      <c r="F39" s="33">
        <v>231</v>
      </c>
      <c r="G39" s="4">
        <f t="shared" si="3"/>
        <v>3.685974150311154E-2</v>
      </c>
      <c r="H39" s="33">
        <v>12</v>
      </c>
      <c r="I39" s="5">
        <f t="shared" si="4"/>
        <v>14290.656709956711</v>
      </c>
      <c r="J39" s="5">
        <f t="shared" si="5"/>
        <v>275095.14166666666</v>
      </c>
      <c r="K39" s="3" t="s">
        <v>185</v>
      </c>
      <c r="L39" s="3" t="s">
        <v>452</v>
      </c>
      <c r="M39" s="3" t="s">
        <v>368</v>
      </c>
      <c r="N39" s="3" t="s">
        <v>185</v>
      </c>
      <c r="O39" s="3" t="s">
        <v>384</v>
      </c>
      <c r="P39" s="3" t="s">
        <v>370</v>
      </c>
      <c r="Q39" s="3" t="s">
        <v>452</v>
      </c>
      <c r="R39" s="3" t="s">
        <v>431</v>
      </c>
      <c r="S39" s="3" t="s">
        <v>388</v>
      </c>
      <c r="T39" s="3" t="s">
        <v>384</v>
      </c>
      <c r="U39" s="3" t="s">
        <v>372</v>
      </c>
      <c r="V39" s="3" t="s">
        <v>119</v>
      </c>
      <c r="W39" s="3" t="s">
        <v>464</v>
      </c>
      <c r="X39" s="3" t="s">
        <v>450</v>
      </c>
      <c r="Y39" s="19">
        <f t="shared" si="6"/>
        <v>2</v>
      </c>
      <c r="Z39" s="19">
        <f t="shared" si="7"/>
        <v>2</v>
      </c>
      <c r="AA39" s="19">
        <f t="shared" si="7"/>
        <v>2</v>
      </c>
      <c r="AB39" s="1">
        <f t="shared" si="8"/>
        <v>0.6185918062121154</v>
      </c>
      <c r="AC39" s="1">
        <f t="shared" si="9"/>
        <v>-0.34924719783459091</v>
      </c>
      <c r="AD39" s="1">
        <f t="shared" si="10"/>
        <v>-0.4932346826748405</v>
      </c>
      <c r="AE39" s="27">
        <v>2.277272216604876E-2</v>
      </c>
      <c r="AF39" s="16">
        <v>21960.192353231381</v>
      </c>
      <c r="AG39" s="16">
        <v>542845.24268292694</v>
      </c>
    </row>
    <row r="40" spans="1:33" x14ac:dyDescent="0.3">
      <c r="A40" s="3">
        <v>39</v>
      </c>
      <c r="B40" s="15" t="s">
        <v>463</v>
      </c>
      <c r="C40" s="3">
        <v>6</v>
      </c>
      <c r="D40" s="33">
        <v>1897</v>
      </c>
      <c r="E40" s="33">
        <v>998605.95</v>
      </c>
      <c r="F40" s="33">
        <v>28</v>
      </c>
      <c r="G40" s="4">
        <f t="shared" si="3"/>
        <v>1.4760147601476014E-2</v>
      </c>
      <c r="H40" s="33">
        <v>1</v>
      </c>
      <c r="I40" s="5">
        <f t="shared" si="4"/>
        <v>35664.498214285712</v>
      </c>
      <c r="J40" s="5">
        <f t="shared" si="5"/>
        <v>998605.95</v>
      </c>
      <c r="K40" s="3" t="s">
        <v>186</v>
      </c>
      <c r="L40" s="3" t="s">
        <v>452</v>
      </c>
      <c r="M40" s="3" t="s">
        <v>430</v>
      </c>
      <c r="N40" s="3" t="s">
        <v>186</v>
      </c>
      <c r="O40" s="3" t="s">
        <v>452</v>
      </c>
      <c r="P40" s="3" t="s">
        <v>431</v>
      </c>
      <c r="Q40" s="3" t="s">
        <v>384</v>
      </c>
      <c r="R40" s="3" t="s">
        <v>370</v>
      </c>
      <c r="S40" s="3" t="s">
        <v>388</v>
      </c>
      <c r="T40" s="3" t="s">
        <v>384</v>
      </c>
      <c r="U40" s="3" t="s">
        <v>372</v>
      </c>
      <c r="V40" s="3" t="s">
        <v>117</v>
      </c>
      <c r="W40" s="3" t="s">
        <v>392</v>
      </c>
      <c r="X40" s="3" t="s">
        <v>450</v>
      </c>
      <c r="Y40" s="19">
        <f t="shared" si="6"/>
        <v>3</v>
      </c>
      <c r="Z40" s="19">
        <f t="shared" si="7"/>
        <v>4</v>
      </c>
      <c r="AA40" s="19">
        <f t="shared" si="7"/>
        <v>4</v>
      </c>
      <c r="AB40" s="1">
        <f t="shared" si="8"/>
        <v>-0.35184966057850031</v>
      </c>
      <c r="AC40" s="1">
        <f t="shared" si="9"/>
        <v>0.62405217771408905</v>
      </c>
      <c r="AD40" s="1">
        <f t="shared" si="10"/>
        <v>0.83957760238359591</v>
      </c>
      <c r="AE40" s="27">
        <v>2.277272216604876E-2</v>
      </c>
      <c r="AF40" s="16">
        <v>21960.192353231381</v>
      </c>
      <c r="AG40" s="16">
        <v>542845.24268292694</v>
      </c>
    </row>
    <row r="41" spans="1:33" x14ac:dyDescent="0.3">
      <c r="A41" s="3">
        <v>40</v>
      </c>
      <c r="B41" s="15" t="s">
        <v>390</v>
      </c>
      <c r="C41" s="3">
        <v>6</v>
      </c>
      <c r="D41" s="33">
        <v>2047</v>
      </c>
      <c r="E41" s="33">
        <v>1077957.1000000001</v>
      </c>
      <c r="F41" s="33">
        <v>26</v>
      </c>
      <c r="G41" s="4">
        <f t="shared" si="3"/>
        <v>1.2701514411333659E-2</v>
      </c>
      <c r="H41" s="33">
        <v>0</v>
      </c>
      <c r="I41" s="5">
        <f t="shared" si="4"/>
        <v>41459.888461538467</v>
      </c>
      <c r="J41" s="5">
        <f t="shared" si="5"/>
        <v>0</v>
      </c>
      <c r="K41" s="3" t="s">
        <v>187</v>
      </c>
      <c r="L41" s="3" t="s">
        <v>384</v>
      </c>
      <c r="M41" s="3" t="s">
        <v>368</v>
      </c>
      <c r="N41" s="3" t="s">
        <v>187</v>
      </c>
      <c r="O41" s="3" t="s">
        <v>452</v>
      </c>
      <c r="P41" s="3" t="s">
        <v>370</v>
      </c>
      <c r="Q41" s="3" t="s">
        <v>384</v>
      </c>
      <c r="R41" s="3" t="s">
        <v>370</v>
      </c>
      <c r="S41" s="3" t="s">
        <v>454</v>
      </c>
      <c r="T41" s="3" t="s">
        <v>384</v>
      </c>
      <c r="U41" s="3" t="s">
        <v>372</v>
      </c>
      <c r="V41" s="3" t="s">
        <v>117</v>
      </c>
      <c r="W41" s="3" t="s">
        <v>437</v>
      </c>
      <c r="X41" s="3" t="s">
        <v>450</v>
      </c>
      <c r="Y41" s="19">
        <f t="shared" si="6"/>
        <v>3</v>
      </c>
      <c r="Z41" s="19">
        <f t="shared" si="7"/>
        <v>4</v>
      </c>
      <c r="AA41" s="19">
        <f t="shared" si="7"/>
        <v>5</v>
      </c>
      <c r="AB41" s="1">
        <f t="shared" si="8"/>
        <v>-0.44224874309185547</v>
      </c>
      <c r="AC41" s="1">
        <f t="shared" si="9"/>
        <v>0.88795652581967288</v>
      </c>
      <c r="AD41" s="1">
        <f t="shared" si="10"/>
        <v>0</v>
      </c>
      <c r="AE41" s="27">
        <v>2.277272216604876E-2</v>
      </c>
      <c r="AF41" s="16">
        <v>21960.192353231381</v>
      </c>
      <c r="AG41" s="16">
        <v>542845.24268292694</v>
      </c>
    </row>
    <row r="42" spans="1:33" x14ac:dyDescent="0.3">
      <c r="A42" s="3">
        <v>41</v>
      </c>
      <c r="B42" s="15" t="s">
        <v>390</v>
      </c>
      <c r="C42" s="3">
        <v>7</v>
      </c>
      <c r="D42" s="33">
        <v>103</v>
      </c>
      <c r="E42" s="33">
        <v>142909</v>
      </c>
      <c r="F42" s="33">
        <v>0</v>
      </c>
      <c r="G42" s="4">
        <f t="shared" si="3"/>
        <v>0</v>
      </c>
      <c r="H42" s="33">
        <v>0</v>
      </c>
      <c r="I42" s="5">
        <f t="shared" si="4"/>
        <v>0</v>
      </c>
      <c r="J42" s="5">
        <f t="shared" si="5"/>
        <v>0</v>
      </c>
      <c r="K42" s="3" t="s">
        <v>394</v>
      </c>
      <c r="L42" s="3" t="s">
        <v>193</v>
      </c>
      <c r="M42" s="3" t="s">
        <v>194</v>
      </c>
      <c r="N42" s="3" t="s">
        <v>394</v>
      </c>
      <c r="O42" s="3" t="s">
        <v>395</v>
      </c>
      <c r="P42" s="3" t="s">
        <v>370</v>
      </c>
      <c r="Q42" s="3" t="s">
        <v>376</v>
      </c>
      <c r="R42" s="3" t="s">
        <v>15</v>
      </c>
      <c r="S42" s="3" t="s">
        <v>388</v>
      </c>
      <c r="T42" s="3" t="s">
        <v>403</v>
      </c>
      <c r="U42" s="3" t="s">
        <v>396</v>
      </c>
      <c r="V42" s="3" t="s">
        <v>466</v>
      </c>
      <c r="W42" s="3" t="s">
        <v>467</v>
      </c>
      <c r="X42" s="3" t="s">
        <v>435</v>
      </c>
      <c r="Y42" s="19">
        <f t="shared" si="6"/>
        <v>5</v>
      </c>
      <c r="Z42" s="19">
        <f t="shared" si="7"/>
        <v>5</v>
      </c>
      <c r="AA42" s="19">
        <f t="shared" si="7"/>
        <v>5</v>
      </c>
      <c r="AB42" s="1">
        <f t="shared" si="8"/>
        <v>0</v>
      </c>
      <c r="AC42" s="1">
        <f t="shared" si="9"/>
        <v>0</v>
      </c>
      <c r="AD42" s="1">
        <f t="shared" si="10"/>
        <v>0</v>
      </c>
      <c r="AE42" s="27">
        <v>1.847342499862685E-2</v>
      </c>
      <c r="AF42" s="26">
        <v>34301.430386521315</v>
      </c>
      <c r="AG42" s="26">
        <v>665579.67807692313</v>
      </c>
    </row>
    <row r="43" spans="1:33" x14ac:dyDescent="0.3">
      <c r="A43" s="3">
        <v>42</v>
      </c>
      <c r="B43" s="15" t="s">
        <v>463</v>
      </c>
      <c r="C43" s="3">
        <v>7</v>
      </c>
      <c r="D43" s="33">
        <v>30</v>
      </c>
      <c r="E43" s="33">
        <v>25263</v>
      </c>
      <c r="F43" s="33">
        <v>0</v>
      </c>
      <c r="G43" s="4">
        <f t="shared" si="3"/>
        <v>0</v>
      </c>
      <c r="H43" s="33">
        <v>0</v>
      </c>
      <c r="I43" s="5">
        <f t="shared" si="4"/>
        <v>0</v>
      </c>
      <c r="J43" s="5">
        <f t="shared" si="5"/>
        <v>0</v>
      </c>
      <c r="K43" s="3" t="s">
        <v>397</v>
      </c>
      <c r="L43" s="3" t="s">
        <v>193</v>
      </c>
      <c r="M43" s="3" t="s">
        <v>194</v>
      </c>
      <c r="N43" s="3" t="s">
        <v>468</v>
      </c>
      <c r="O43" s="3" t="s">
        <v>469</v>
      </c>
      <c r="P43" s="3" t="s">
        <v>370</v>
      </c>
      <c r="Q43" s="3" t="s">
        <v>470</v>
      </c>
      <c r="R43" s="3" t="s">
        <v>15</v>
      </c>
      <c r="S43" s="3" t="s">
        <v>371</v>
      </c>
      <c r="T43" s="3" t="s">
        <v>471</v>
      </c>
      <c r="U43" s="3" t="s">
        <v>472</v>
      </c>
      <c r="V43" s="3" t="s">
        <v>373</v>
      </c>
      <c r="W43" s="3" t="s">
        <v>416</v>
      </c>
      <c r="X43" s="3" t="s">
        <v>435</v>
      </c>
      <c r="Y43" s="19">
        <f t="shared" si="6"/>
        <v>5</v>
      </c>
      <c r="Z43" s="19">
        <f t="shared" si="7"/>
        <v>5</v>
      </c>
      <c r="AA43" s="19">
        <f t="shared" si="7"/>
        <v>5</v>
      </c>
      <c r="AB43" s="1">
        <f t="shared" si="8"/>
        <v>0</v>
      </c>
      <c r="AC43" s="1">
        <f t="shared" si="9"/>
        <v>0</v>
      </c>
      <c r="AD43" s="1">
        <f t="shared" si="10"/>
        <v>0</v>
      </c>
      <c r="AE43" s="27">
        <v>1.847342499862685E-2</v>
      </c>
      <c r="AF43" s="26">
        <v>34301.430386521315</v>
      </c>
      <c r="AG43" s="26">
        <v>665579.67807692313</v>
      </c>
    </row>
    <row r="44" spans="1:33" x14ac:dyDescent="0.3">
      <c r="A44" s="3">
        <v>43</v>
      </c>
      <c r="B44" s="15" t="s">
        <v>463</v>
      </c>
      <c r="C44" s="3">
        <v>7</v>
      </c>
      <c r="D44" s="33">
        <v>25</v>
      </c>
      <c r="E44" s="33">
        <v>20810</v>
      </c>
      <c r="F44" s="33">
        <v>0</v>
      </c>
      <c r="G44" s="4">
        <f t="shared" si="3"/>
        <v>0</v>
      </c>
      <c r="H44" s="33">
        <v>0</v>
      </c>
      <c r="I44" s="5">
        <f t="shared" si="4"/>
        <v>0</v>
      </c>
      <c r="J44" s="5">
        <f t="shared" si="5"/>
        <v>0</v>
      </c>
      <c r="K44" s="3" t="s">
        <v>417</v>
      </c>
      <c r="L44" s="3" t="s">
        <v>193</v>
      </c>
      <c r="M44" s="3" t="s">
        <v>194</v>
      </c>
      <c r="N44" s="3" t="s">
        <v>417</v>
      </c>
      <c r="O44" s="3" t="s">
        <v>395</v>
      </c>
      <c r="P44" s="3" t="s">
        <v>370</v>
      </c>
      <c r="Q44" s="3" t="s">
        <v>398</v>
      </c>
      <c r="R44" s="3" t="s">
        <v>436</v>
      </c>
      <c r="S44" s="3" t="s">
        <v>388</v>
      </c>
      <c r="T44" s="3" t="s">
        <v>471</v>
      </c>
      <c r="U44" s="3" t="s">
        <v>473</v>
      </c>
      <c r="V44" s="3" t="s">
        <v>373</v>
      </c>
      <c r="W44" s="3" t="s">
        <v>400</v>
      </c>
      <c r="X44" s="3" t="s">
        <v>24</v>
      </c>
      <c r="Y44" s="19">
        <f t="shared" si="6"/>
        <v>5</v>
      </c>
      <c r="Z44" s="19">
        <f t="shared" si="7"/>
        <v>5</v>
      </c>
      <c r="AA44" s="19">
        <f t="shared" si="7"/>
        <v>5</v>
      </c>
      <c r="AB44" s="1">
        <f t="shared" si="8"/>
        <v>0</v>
      </c>
      <c r="AC44" s="1">
        <f t="shared" si="9"/>
        <v>0</v>
      </c>
      <c r="AD44" s="1">
        <f t="shared" si="10"/>
        <v>0</v>
      </c>
      <c r="AE44" s="27">
        <v>1.847342499862685E-2</v>
      </c>
      <c r="AF44" s="26">
        <v>34301.430386521315</v>
      </c>
      <c r="AG44" s="26">
        <v>665579.67807692313</v>
      </c>
    </row>
    <row r="45" spans="1:33" x14ac:dyDescent="0.3">
      <c r="A45" s="3">
        <v>44</v>
      </c>
      <c r="B45" s="15" t="s">
        <v>390</v>
      </c>
      <c r="C45" s="3">
        <v>7</v>
      </c>
      <c r="D45" s="33">
        <v>83</v>
      </c>
      <c r="E45" s="33">
        <v>85840</v>
      </c>
      <c r="F45" s="33">
        <v>0</v>
      </c>
      <c r="G45" s="4">
        <f t="shared" si="3"/>
        <v>0</v>
      </c>
      <c r="H45" s="33">
        <v>0</v>
      </c>
      <c r="I45" s="5">
        <f t="shared" si="4"/>
        <v>0</v>
      </c>
      <c r="J45" s="5">
        <f t="shared" si="5"/>
        <v>0</v>
      </c>
      <c r="K45" s="3" t="s">
        <v>401</v>
      </c>
      <c r="L45" s="3" t="s">
        <v>193</v>
      </c>
      <c r="M45" s="3" t="s">
        <v>194</v>
      </c>
      <c r="N45" s="3" t="s">
        <v>474</v>
      </c>
      <c r="O45" s="3" t="s">
        <v>395</v>
      </c>
      <c r="P45" s="3" t="s">
        <v>370</v>
      </c>
      <c r="Q45" s="3" t="s">
        <v>398</v>
      </c>
      <c r="R45" s="3" t="s">
        <v>436</v>
      </c>
      <c r="S45" s="3" t="s">
        <v>388</v>
      </c>
      <c r="T45" s="3" t="s">
        <v>399</v>
      </c>
      <c r="U45" s="3" t="s">
        <v>402</v>
      </c>
      <c r="V45" s="3" t="s">
        <v>434</v>
      </c>
      <c r="W45" s="3" t="s">
        <v>475</v>
      </c>
      <c r="X45" s="3" t="s">
        <v>24</v>
      </c>
      <c r="Y45" s="19">
        <f t="shared" si="6"/>
        <v>5</v>
      </c>
      <c r="Z45" s="19">
        <f t="shared" si="7"/>
        <v>5</v>
      </c>
      <c r="AA45" s="19">
        <f t="shared" si="7"/>
        <v>5</v>
      </c>
      <c r="AB45" s="1">
        <f t="shared" si="8"/>
        <v>0</v>
      </c>
      <c r="AC45" s="1">
        <f t="shared" si="9"/>
        <v>0</v>
      </c>
      <c r="AD45" s="1">
        <f t="shared" si="10"/>
        <v>0</v>
      </c>
      <c r="AE45" s="27">
        <v>1.847342499862685E-2</v>
      </c>
      <c r="AF45" s="26">
        <v>34301.430386521315</v>
      </c>
      <c r="AG45" s="26">
        <v>665579.67807692313</v>
      </c>
    </row>
    <row r="46" spans="1:33" x14ac:dyDescent="0.3">
      <c r="A46" s="3">
        <v>45</v>
      </c>
      <c r="B46" s="15" t="s">
        <v>390</v>
      </c>
      <c r="C46" s="3">
        <v>8</v>
      </c>
      <c r="D46" s="33">
        <v>319</v>
      </c>
      <c r="E46" s="33">
        <v>223520</v>
      </c>
      <c r="F46" s="33">
        <v>4</v>
      </c>
      <c r="G46" s="4">
        <f t="shared" si="3"/>
        <v>1.2539184952978056E-2</v>
      </c>
      <c r="H46" s="33">
        <v>0</v>
      </c>
      <c r="I46" s="5">
        <f t="shared" si="4"/>
        <v>55880</v>
      </c>
      <c r="J46" s="5">
        <f t="shared" si="5"/>
        <v>0</v>
      </c>
      <c r="K46" s="3" t="s">
        <v>476</v>
      </c>
      <c r="L46" s="3" t="s">
        <v>193</v>
      </c>
      <c r="M46" s="3" t="s">
        <v>194</v>
      </c>
      <c r="N46" s="3" t="s">
        <v>418</v>
      </c>
      <c r="O46" s="3"/>
      <c r="P46" s="3" t="s">
        <v>431</v>
      </c>
      <c r="Q46" s="3" t="s">
        <v>462</v>
      </c>
      <c r="R46" s="3" t="s">
        <v>15</v>
      </c>
      <c r="S46" s="3" t="s">
        <v>455</v>
      </c>
      <c r="T46" s="3" t="s">
        <v>403</v>
      </c>
      <c r="U46" s="3" t="s">
        <v>386</v>
      </c>
      <c r="V46" s="3" t="s">
        <v>477</v>
      </c>
      <c r="W46" s="25">
        <v>0.90900000000000003</v>
      </c>
      <c r="X46" s="3" t="s">
        <v>24</v>
      </c>
      <c r="Y46" s="19">
        <f t="shared" si="6"/>
        <v>3</v>
      </c>
      <c r="Z46" s="19">
        <f t="shared" si="7"/>
        <v>4</v>
      </c>
      <c r="AA46" s="19">
        <f t="shared" si="7"/>
        <v>5</v>
      </c>
      <c r="AB46" s="1">
        <f t="shared" si="8"/>
        <v>-0.32123117646510557</v>
      </c>
      <c r="AC46" s="1">
        <f t="shared" si="9"/>
        <v>0.62908658240555315</v>
      </c>
      <c r="AD46" s="1">
        <f t="shared" si="10"/>
        <v>0</v>
      </c>
      <c r="AE46" s="27">
        <v>1.847342499862685E-2</v>
      </c>
      <c r="AF46" s="26">
        <v>34301.430386521315</v>
      </c>
      <c r="AG46" s="26">
        <v>665579.67807692313</v>
      </c>
    </row>
    <row r="47" spans="1:33" x14ac:dyDescent="0.3">
      <c r="A47" s="3">
        <v>46</v>
      </c>
      <c r="B47" s="15" t="s">
        <v>390</v>
      </c>
      <c r="C47" s="3">
        <v>8</v>
      </c>
      <c r="D47" s="33">
        <v>67</v>
      </c>
      <c r="E47" s="33">
        <v>95443</v>
      </c>
      <c r="F47" s="33">
        <v>1</v>
      </c>
      <c r="G47" s="4">
        <f t="shared" si="3"/>
        <v>1.4925373134328358E-2</v>
      </c>
      <c r="H47" s="33">
        <v>0</v>
      </c>
      <c r="I47" s="5">
        <f t="shared" si="4"/>
        <v>95443</v>
      </c>
      <c r="J47" s="5">
        <f t="shared" si="5"/>
        <v>0</v>
      </c>
      <c r="K47" s="3" t="s">
        <v>478</v>
      </c>
      <c r="L47" s="3" t="s">
        <v>193</v>
      </c>
      <c r="M47" s="3" t="s">
        <v>194</v>
      </c>
      <c r="N47" s="3" t="s">
        <v>420</v>
      </c>
      <c r="O47" s="3"/>
      <c r="P47" s="3" t="s">
        <v>431</v>
      </c>
      <c r="Q47" s="3" t="s">
        <v>462</v>
      </c>
      <c r="R47" s="3" t="s">
        <v>15</v>
      </c>
      <c r="S47" s="3" t="s">
        <v>385</v>
      </c>
      <c r="T47" s="3" t="s">
        <v>403</v>
      </c>
      <c r="U47" s="3" t="s">
        <v>386</v>
      </c>
      <c r="V47" s="3" t="s">
        <v>419</v>
      </c>
      <c r="W47" s="25">
        <v>0.90900000000000003</v>
      </c>
      <c r="X47" s="3" t="s">
        <v>24</v>
      </c>
      <c r="Y47" s="19">
        <f t="shared" si="6"/>
        <v>3</v>
      </c>
      <c r="Z47" s="19">
        <f t="shared" si="7"/>
        <v>4</v>
      </c>
      <c r="AA47" s="19">
        <f t="shared" si="7"/>
        <v>5</v>
      </c>
      <c r="AB47" s="1">
        <f t="shared" si="8"/>
        <v>-0.19206248243421142</v>
      </c>
      <c r="AC47" s="1">
        <f t="shared" si="9"/>
        <v>1.782478716616557</v>
      </c>
      <c r="AD47" s="1">
        <f t="shared" si="10"/>
        <v>0</v>
      </c>
      <c r="AE47" s="27">
        <v>1.847342499862685E-2</v>
      </c>
      <c r="AF47" s="26">
        <v>34301.430386521315</v>
      </c>
      <c r="AG47" s="26">
        <v>665579.67807692313</v>
      </c>
    </row>
    <row r="48" spans="1:33" x14ac:dyDescent="0.3">
      <c r="A48" s="3">
        <v>47</v>
      </c>
      <c r="B48" s="15" t="s">
        <v>390</v>
      </c>
      <c r="C48" s="3">
        <v>8</v>
      </c>
      <c r="D48" s="33">
        <v>37</v>
      </c>
      <c r="E48" s="33">
        <v>49785</v>
      </c>
      <c r="F48" s="33">
        <v>0</v>
      </c>
      <c r="G48" s="4">
        <f t="shared" si="3"/>
        <v>0</v>
      </c>
      <c r="H48" s="33">
        <v>0</v>
      </c>
      <c r="I48" s="5">
        <f t="shared" si="4"/>
        <v>0</v>
      </c>
      <c r="J48" s="5">
        <f t="shared" si="5"/>
        <v>0</v>
      </c>
      <c r="K48" s="3" t="s">
        <v>479</v>
      </c>
      <c r="L48" s="3" t="s">
        <v>193</v>
      </c>
      <c r="M48" s="3" t="s">
        <v>194</v>
      </c>
      <c r="N48" s="3" t="s">
        <v>421</v>
      </c>
      <c r="O48" s="3"/>
      <c r="P48" s="3" t="s">
        <v>370</v>
      </c>
      <c r="Q48" s="3" t="s">
        <v>376</v>
      </c>
      <c r="R48" s="3" t="s">
        <v>436</v>
      </c>
      <c r="S48" s="3" t="s">
        <v>455</v>
      </c>
      <c r="T48" s="3" t="s">
        <v>403</v>
      </c>
      <c r="U48" s="3" t="s">
        <v>386</v>
      </c>
      <c r="V48" s="3" t="s">
        <v>419</v>
      </c>
      <c r="W48" s="25">
        <v>0.90900000000000003</v>
      </c>
      <c r="X48" s="3" t="s">
        <v>435</v>
      </c>
      <c r="Y48" s="19">
        <f t="shared" si="6"/>
        <v>5</v>
      </c>
      <c r="Z48" s="19">
        <f t="shared" si="7"/>
        <v>5</v>
      </c>
      <c r="AA48" s="19">
        <f t="shared" si="7"/>
        <v>5</v>
      </c>
      <c r="AB48" s="1">
        <f t="shared" si="8"/>
        <v>0</v>
      </c>
      <c r="AC48" s="1">
        <f t="shared" si="9"/>
        <v>0</v>
      </c>
      <c r="AD48" s="1">
        <f t="shared" si="10"/>
        <v>0</v>
      </c>
      <c r="AE48" s="27">
        <v>1.847342499862685E-2</v>
      </c>
      <c r="AF48" s="26">
        <v>34301.430386521315</v>
      </c>
      <c r="AG48" s="26">
        <v>665579.67807692313</v>
      </c>
    </row>
    <row r="49" spans="1:33" x14ac:dyDescent="0.3">
      <c r="A49" s="3">
        <v>48</v>
      </c>
      <c r="B49" s="15" t="s">
        <v>463</v>
      </c>
      <c r="C49" s="3">
        <v>8</v>
      </c>
      <c r="D49" s="33">
        <v>83</v>
      </c>
      <c r="E49" s="33">
        <v>118943</v>
      </c>
      <c r="F49" s="33">
        <v>1</v>
      </c>
      <c r="G49" s="4">
        <f t="shared" si="3"/>
        <v>1.2048192771084338E-2</v>
      </c>
      <c r="H49" s="33">
        <v>0</v>
      </c>
      <c r="I49" s="5">
        <f t="shared" si="4"/>
        <v>118943</v>
      </c>
      <c r="J49" s="5">
        <f t="shared" si="5"/>
        <v>0</v>
      </c>
      <c r="K49" s="3" t="s">
        <v>480</v>
      </c>
      <c r="L49" s="3" t="s">
        <v>193</v>
      </c>
      <c r="M49" s="3" t="s">
        <v>194</v>
      </c>
      <c r="N49" s="3" t="s">
        <v>404</v>
      </c>
      <c r="O49" s="3"/>
      <c r="P49" s="3" t="s">
        <v>431</v>
      </c>
      <c r="Q49" s="3" t="s">
        <v>462</v>
      </c>
      <c r="R49" s="3" t="s">
        <v>15</v>
      </c>
      <c r="S49" s="3" t="s">
        <v>385</v>
      </c>
      <c r="T49" s="3" t="s">
        <v>403</v>
      </c>
      <c r="U49" s="3" t="s">
        <v>386</v>
      </c>
      <c r="V49" s="3" t="s">
        <v>419</v>
      </c>
      <c r="W49" s="25">
        <v>0.90900000000000003</v>
      </c>
      <c r="X49" s="3" t="s">
        <v>24</v>
      </c>
      <c r="Y49" s="19">
        <f t="shared" si="6"/>
        <v>3</v>
      </c>
      <c r="Z49" s="19">
        <f t="shared" si="7"/>
        <v>4</v>
      </c>
      <c r="AA49" s="19">
        <f t="shared" si="7"/>
        <v>5</v>
      </c>
      <c r="AB49" s="1">
        <f t="shared" si="8"/>
        <v>-0.34780947377219473</v>
      </c>
      <c r="AC49" s="1">
        <f t="shared" si="9"/>
        <v>2.467581341643946</v>
      </c>
      <c r="AD49" s="1">
        <f t="shared" si="10"/>
        <v>0</v>
      </c>
      <c r="AE49" s="27">
        <v>1.847342499862685E-2</v>
      </c>
      <c r="AF49" s="26">
        <v>34301.430386521315</v>
      </c>
      <c r="AG49" s="26">
        <v>665579.67807692313</v>
      </c>
    </row>
    <row r="50" spans="1:33" x14ac:dyDescent="0.3">
      <c r="A50" s="3">
        <v>49</v>
      </c>
      <c r="B50" s="15" t="s">
        <v>390</v>
      </c>
      <c r="C50" s="3">
        <v>8</v>
      </c>
      <c r="D50" s="33">
        <v>5</v>
      </c>
      <c r="E50" s="33">
        <v>27534</v>
      </c>
      <c r="F50" s="33">
        <v>0</v>
      </c>
      <c r="G50" s="4">
        <f t="shared" si="3"/>
        <v>0</v>
      </c>
      <c r="H50" s="33">
        <v>0</v>
      </c>
      <c r="I50" s="5">
        <f t="shared" si="4"/>
        <v>0</v>
      </c>
      <c r="J50" s="5">
        <f t="shared" si="5"/>
        <v>0</v>
      </c>
      <c r="K50" s="3" t="s">
        <v>481</v>
      </c>
      <c r="L50" s="3" t="s">
        <v>482</v>
      </c>
      <c r="M50" s="3" t="s">
        <v>194</v>
      </c>
      <c r="N50" s="3" t="s">
        <v>422</v>
      </c>
      <c r="O50" s="3"/>
      <c r="P50" s="3" t="s">
        <v>370</v>
      </c>
      <c r="Q50" s="3" t="s">
        <v>376</v>
      </c>
      <c r="R50" s="3" t="s">
        <v>15</v>
      </c>
      <c r="S50" s="3" t="s">
        <v>455</v>
      </c>
      <c r="T50" s="3" t="s">
        <v>403</v>
      </c>
      <c r="U50" s="3" t="s">
        <v>451</v>
      </c>
      <c r="V50" s="3" t="s">
        <v>423</v>
      </c>
      <c r="W50" s="3" t="s">
        <v>424</v>
      </c>
      <c r="X50" s="3" t="s">
        <v>24</v>
      </c>
      <c r="Y50" s="19">
        <f t="shared" si="6"/>
        <v>5</v>
      </c>
      <c r="Z50" s="19">
        <f t="shared" si="7"/>
        <v>5</v>
      </c>
      <c r="AA50" s="19">
        <f t="shared" si="7"/>
        <v>5</v>
      </c>
      <c r="AB50" s="1">
        <f t="shared" si="8"/>
        <v>0</v>
      </c>
      <c r="AC50" s="1">
        <f t="shared" si="9"/>
        <v>0</v>
      </c>
      <c r="AD50" s="1">
        <f t="shared" si="10"/>
        <v>0</v>
      </c>
      <c r="AE50" s="27">
        <v>2.3592434678036515E-2</v>
      </c>
      <c r="AF50" s="26">
        <v>33531.128271547714</v>
      </c>
      <c r="AG50" s="26">
        <v>548183.14249999984</v>
      </c>
    </row>
    <row r="51" spans="1:33" x14ac:dyDescent="0.3">
      <c r="A51" s="3">
        <v>50</v>
      </c>
      <c r="B51" s="15" t="s">
        <v>463</v>
      </c>
      <c r="C51" s="3">
        <v>8</v>
      </c>
      <c r="D51" s="33">
        <v>66</v>
      </c>
      <c r="E51" s="33">
        <v>335794</v>
      </c>
      <c r="F51" s="33">
        <v>6</v>
      </c>
      <c r="G51" s="4">
        <f t="shared" si="3"/>
        <v>9.0909090909090912E-2</v>
      </c>
      <c r="H51" s="33">
        <v>1</v>
      </c>
      <c r="I51" s="5">
        <f t="shared" si="4"/>
        <v>55965.666666666664</v>
      </c>
      <c r="J51" s="5">
        <f t="shared" si="5"/>
        <v>335794</v>
      </c>
      <c r="K51" s="3" t="s">
        <v>425</v>
      </c>
      <c r="L51" s="3" t="s">
        <v>482</v>
      </c>
      <c r="M51" s="3" t="s">
        <v>194</v>
      </c>
      <c r="N51" s="3" t="s">
        <v>483</v>
      </c>
      <c r="O51" s="3"/>
      <c r="P51" s="3" t="s">
        <v>370</v>
      </c>
      <c r="Q51" s="3" t="s">
        <v>462</v>
      </c>
      <c r="R51" s="3" t="s">
        <v>15</v>
      </c>
      <c r="S51" s="3" t="s">
        <v>385</v>
      </c>
      <c r="T51" s="3" t="s">
        <v>484</v>
      </c>
      <c r="U51" s="3" t="s">
        <v>386</v>
      </c>
      <c r="V51" s="3" t="s">
        <v>485</v>
      </c>
      <c r="W51" s="3" t="s">
        <v>424</v>
      </c>
      <c r="X51" s="3" t="s">
        <v>24</v>
      </c>
      <c r="Y51" s="19">
        <f t="shared" si="6"/>
        <v>1</v>
      </c>
      <c r="Z51" s="19">
        <f t="shared" si="7"/>
        <v>4</v>
      </c>
      <c r="AA51" s="19">
        <f t="shared" si="7"/>
        <v>2</v>
      </c>
      <c r="AB51" s="1">
        <f t="shared" si="8"/>
        <v>2.8533153593394558</v>
      </c>
      <c r="AC51" s="1">
        <f t="shared" si="9"/>
        <v>0.6690660157163697</v>
      </c>
      <c r="AD51" s="1">
        <f t="shared" si="10"/>
        <v>-0.38744194418565125</v>
      </c>
      <c r="AE51" s="27">
        <v>2.3592434678036515E-2</v>
      </c>
      <c r="AF51" s="26">
        <v>33531.128271547714</v>
      </c>
      <c r="AG51" s="26">
        <v>548183.14249999984</v>
      </c>
    </row>
    <row r="52" spans="1:33" x14ac:dyDescent="0.3">
      <c r="A52" s="3">
        <v>51</v>
      </c>
      <c r="B52" s="15" t="s">
        <v>390</v>
      </c>
      <c r="C52" s="3">
        <v>8</v>
      </c>
      <c r="D52" s="33">
        <v>8</v>
      </c>
      <c r="E52" s="33">
        <v>25976</v>
      </c>
      <c r="F52" s="33">
        <v>1</v>
      </c>
      <c r="G52" s="4">
        <f t="shared" si="3"/>
        <v>0.125</v>
      </c>
      <c r="H52" s="33">
        <v>0</v>
      </c>
      <c r="I52" s="5">
        <f t="shared" si="4"/>
        <v>25976</v>
      </c>
      <c r="J52" s="5">
        <f t="shared" si="5"/>
        <v>0</v>
      </c>
      <c r="K52" s="3" t="s">
        <v>486</v>
      </c>
      <c r="L52" s="3" t="s">
        <v>482</v>
      </c>
      <c r="M52" s="3" t="s">
        <v>194</v>
      </c>
      <c r="N52" s="3" t="s">
        <v>486</v>
      </c>
      <c r="O52" s="3"/>
      <c r="P52" s="3" t="s">
        <v>431</v>
      </c>
      <c r="Q52" s="3" t="s">
        <v>462</v>
      </c>
      <c r="R52" s="3" t="s">
        <v>15</v>
      </c>
      <c r="S52" s="3" t="s">
        <v>455</v>
      </c>
      <c r="T52" s="3" t="s">
        <v>403</v>
      </c>
      <c r="U52" s="3" t="s">
        <v>451</v>
      </c>
      <c r="V52" s="3" t="s">
        <v>423</v>
      </c>
      <c r="W52" s="3" t="s">
        <v>487</v>
      </c>
      <c r="X52" s="3" t="s">
        <v>24</v>
      </c>
      <c r="Y52" s="19">
        <f t="shared" si="6"/>
        <v>1</v>
      </c>
      <c r="Z52" s="19">
        <f t="shared" si="7"/>
        <v>2</v>
      </c>
      <c r="AA52" s="19">
        <f t="shared" si="7"/>
        <v>5</v>
      </c>
      <c r="AB52" s="1">
        <f t="shared" si="8"/>
        <v>4.2983086190917517</v>
      </c>
      <c r="AC52" s="1">
        <f t="shared" si="9"/>
        <v>-0.22531685216087682</v>
      </c>
      <c r="AD52" s="1">
        <f t="shared" si="10"/>
        <v>0</v>
      </c>
      <c r="AE52" s="27">
        <v>2.3592434678036515E-2</v>
      </c>
      <c r="AF52" s="26">
        <v>33531.128271547714</v>
      </c>
      <c r="AG52" s="26">
        <v>548183.14249999984</v>
      </c>
    </row>
    <row r="53" spans="1:33" x14ac:dyDescent="0.3">
      <c r="A53" s="3">
        <v>52</v>
      </c>
      <c r="B53" s="15" t="s">
        <v>390</v>
      </c>
      <c r="C53" s="3">
        <v>8</v>
      </c>
      <c r="D53" s="33">
        <v>23</v>
      </c>
      <c r="E53" s="33">
        <v>105947</v>
      </c>
      <c r="F53" s="33">
        <v>4</v>
      </c>
      <c r="G53" s="4">
        <f t="shared" si="3"/>
        <v>0.17391304347826086</v>
      </c>
      <c r="H53" s="33">
        <v>0</v>
      </c>
      <c r="I53" s="5">
        <f t="shared" si="4"/>
        <v>26486.75</v>
      </c>
      <c r="J53" s="5">
        <f t="shared" si="5"/>
        <v>0</v>
      </c>
      <c r="K53" s="3" t="s">
        <v>488</v>
      </c>
      <c r="L53" s="3" t="s">
        <v>405</v>
      </c>
      <c r="M53" s="3" t="s">
        <v>194</v>
      </c>
      <c r="N53" s="3" t="s">
        <v>426</v>
      </c>
      <c r="O53" s="3"/>
      <c r="P53" s="3" t="s">
        <v>431</v>
      </c>
      <c r="Q53" s="3" t="s">
        <v>462</v>
      </c>
      <c r="R53" s="3" t="s">
        <v>436</v>
      </c>
      <c r="S53" s="3" t="s">
        <v>385</v>
      </c>
      <c r="T53" s="3" t="s">
        <v>484</v>
      </c>
      <c r="U53" s="3" t="s">
        <v>386</v>
      </c>
      <c r="V53" s="3" t="s">
        <v>423</v>
      </c>
      <c r="W53" s="3" t="s">
        <v>424</v>
      </c>
      <c r="X53" s="3" t="s">
        <v>435</v>
      </c>
      <c r="Y53" s="19">
        <f t="shared" si="6"/>
        <v>1</v>
      </c>
      <c r="Z53" s="19">
        <f t="shared" si="7"/>
        <v>2</v>
      </c>
      <c r="AA53" s="19">
        <f t="shared" si="7"/>
        <v>5</v>
      </c>
      <c r="AB53" s="1">
        <f t="shared" si="8"/>
        <v>6.3715598178667845</v>
      </c>
      <c r="AC53" s="1">
        <f t="shared" si="9"/>
        <v>-0.21008473721789744</v>
      </c>
      <c r="AD53" s="1">
        <f t="shared" si="10"/>
        <v>0</v>
      </c>
      <c r="AE53" s="27">
        <v>2.3592434678036515E-2</v>
      </c>
      <c r="AF53" s="26">
        <v>33531.128271547714</v>
      </c>
      <c r="AG53" s="26">
        <v>548183.14249999984</v>
      </c>
    </row>
    <row r="54" spans="1:33" x14ac:dyDescent="0.3">
      <c r="A54" s="3">
        <v>53</v>
      </c>
      <c r="B54" s="15" t="s">
        <v>463</v>
      </c>
      <c r="C54" s="3">
        <v>9</v>
      </c>
      <c r="D54" s="33">
        <v>168</v>
      </c>
      <c r="E54" s="33">
        <v>332306</v>
      </c>
      <c r="F54" s="33">
        <v>6</v>
      </c>
      <c r="G54" s="4">
        <f t="shared" si="3"/>
        <v>3.5714285714285712E-2</v>
      </c>
      <c r="H54" s="33">
        <v>1</v>
      </c>
      <c r="I54" s="5">
        <f t="shared" si="4"/>
        <v>55384.333333333336</v>
      </c>
      <c r="J54" s="5">
        <f t="shared" si="5"/>
        <v>332306</v>
      </c>
      <c r="K54" s="3" t="s">
        <v>476</v>
      </c>
      <c r="L54" s="3" t="s">
        <v>193</v>
      </c>
      <c r="M54" s="3" t="s">
        <v>194</v>
      </c>
      <c r="N54" s="3" t="s">
        <v>476</v>
      </c>
      <c r="O54" s="3"/>
      <c r="P54" s="3" t="s">
        <v>431</v>
      </c>
      <c r="Q54" s="3" t="s">
        <v>376</v>
      </c>
      <c r="R54" s="3" t="s">
        <v>436</v>
      </c>
      <c r="S54" s="3" t="s">
        <v>455</v>
      </c>
      <c r="T54" s="3" t="s">
        <v>403</v>
      </c>
      <c r="U54" s="3" t="s">
        <v>386</v>
      </c>
      <c r="V54" s="3" t="s">
        <v>419</v>
      </c>
      <c r="W54" s="25">
        <v>0.90900000000000003</v>
      </c>
      <c r="X54" s="3" t="s">
        <v>24</v>
      </c>
      <c r="Y54" s="19">
        <f t="shared" si="6"/>
        <v>2</v>
      </c>
      <c r="Z54" s="19">
        <f t="shared" ref="Z54:AA55" si="11">IF(AC54=0,5,IF(AC54&gt;=0.3,4,IF(AC54&gt;=-0.1,3,IF(AC54&gt;=-0.5,2,1))))</f>
        <v>4</v>
      </c>
      <c r="AA54" s="19">
        <f t="shared" si="11"/>
        <v>1</v>
      </c>
      <c r="AB54" s="1">
        <f t="shared" si="8"/>
        <v>0.93327905988956528</v>
      </c>
      <c r="AC54" s="1">
        <f t="shared" si="9"/>
        <v>0.61463626178972719</v>
      </c>
      <c r="AD54" s="1">
        <f t="shared" si="10"/>
        <v>-0.50072694382716065</v>
      </c>
      <c r="AE54" s="27">
        <v>1.847342499862685E-2</v>
      </c>
      <c r="AF54" s="26">
        <v>34301.430386521315</v>
      </c>
      <c r="AG54" s="26">
        <v>665579.67807692313</v>
      </c>
    </row>
    <row r="55" spans="1:33" x14ac:dyDescent="0.3">
      <c r="A55" s="3">
        <v>54</v>
      </c>
      <c r="B55" s="15" t="s">
        <v>390</v>
      </c>
      <c r="C55" s="3">
        <v>9</v>
      </c>
      <c r="D55" s="33">
        <v>96</v>
      </c>
      <c r="E55" s="33">
        <v>328535</v>
      </c>
      <c r="F55" s="33">
        <v>4</v>
      </c>
      <c r="G55" s="4">
        <f t="shared" si="3"/>
        <v>4.1666666666666664E-2</v>
      </c>
      <c r="H55" s="33">
        <v>1</v>
      </c>
      <c r="I55" s="5">
        <f t="shared" si="4"/>
        <v>82133.75</v>
      </c>
      <c r="J55" s="5">
        <f t="shared" si="5"/>
        <v>328535</v>
      </c>
      <c r="K55" s="3" t="s">
        <v>489</v>
      </c>
      <c r="L55" s="3" t="s">
        <v>193</v>
      </c>
      <c r="M55" s="3" t="s">
        <v>194</v>
      </c>
      <c r="N55" s="3" t="s">
        <v>427</v>
      </c>
      <c r="O55" s="3"/>
      <c r="P55" s="3" t="s">
        <v>370</v>
      </c>
      <c r="Q55" s="3" t="s">
        <v>376</v>
      </c>
      <c r="R55" s="3" t="s">
        <v>15</v>
      </c>
      <c r="S55" s="3" t="s">
        <v>455</v>
      </c>
      <c r="T55" s="3" t="s">
        <v>403</v>
      </c>
      <c r="U55" s="3" t="s">
        <v>451</v>
      </c>
      <c r="V55" s="3" t="s">
        <v>419</v>
      </c>
      <c r="W55" s="25">
        <v>0.90900000000000003</v>
      </c>
      <c r="X55" s="3" t="s">
        <v>24</v>
      </c>
      <c r="Y55" s="19">
        <f t="shared" si="6"/>
        <v>1</v>
      </c>
      <c r="Z55" s="19">
        <f t="shared" si="11"/>
        <v>4</v>
      </c>
      <c r="AA55" s="19">
        <f t="shared" si="11"/>
        <v>1</v>
      </c>
      <c r="AB55" s="1">
        <f t="shared" si="8"/>
        <v>1.2554922365378265</v>
      </c>
      <c r="AC55" s="1">
        <f t="shared" si="9"/>
        <v>1.3944701160997153</v>
      </c>
      <c r="AD55" s="1">
        <f t="shared" si="10"/>
        <v>-0.50639268171581675</v>
      </c>
      <c r="AE55" s="27">
        <v>1.847342499862685E-2</v>
      </c>
      <c r="AF55" s="26">
        <v>34301.430386521315</v>
      </c>
      <c r="AG55" s="26">
        <v>665579.67807692313</v>
      </c>
    </row>
    <row r="56" spans="1:33" x14ac:dyDescent="0.3">
      <c r="A56" s="3">
        <v>55</v>
      </c>
      <c r="B56" s="15" t="s">
        <v>105</v>
      </c>
      <c r="C56" s="3">
        <v>10</v>
      </c>
      <c r="D56" s="33">
        <v>907</v>
      </c>
      <c r="E56" s="33">
        <v>1379784</v>
      </c>
      <c r="F56" s="33">
        <v>42</v>
      </c>
      <c r="G56" s="4">
        <v>4.6300000000000001E-2</v>
      </c>
      <c r="H56" s="33">
        <v>1</v>
      </c>
      <c r="I56" s="5">
        <v>32852</v>
      </c>
      <c r="J56" s="5">
        <v>1379784</v>
      </c>
      <c r="K56" s="3" t="s">
        <v>232</v>
      </c>
      <c r="L56" s="3" t="s">
        <v>222</v>
      </c>
      <c r="M56" s="3" t="s">
        <v>27</v>
      </c>
      <c r="N56" s="3" t="s">
        <v>232</v>
      </c>
      <c r="O56" s="3"/>
      <c r="P56" s="3" t="s">
        <v>13</v>
      </c>
      <c r="Q56" s="3" t="s">
        <v>18</v>
      </c>
      <c r="R56" s="3" t="s">
        <v>16</v>
      </c>
      <c r="S56" s="3" t="s">
        <v>18</v>
      </c>
      <c r="T56" s="3" t="s">
        <v>322</v>
      </c>
      <c r="U56" s="3" t="s">
        <v>113</v>
      </c>
      <c r="V56" s="3" t="s">
        <v>21</v>
      </c>
      <c r="W56" s="3" t="s">
        <v>320</v>
      </c>
      <c r="X56" s="3" t="s">
        <v>23</v>
      </c>
      <c r="Y56" s="19">
        <f>IF(AB56=0,5,IF(AB56&lt;=-0.5,4,IF(AB56&lt;=0.2,3,IF(AB56&lt;=1,2,1))))</f>
        <v>3</v>
      </c>
      <c r="Z56" s="19">
        <f>IF(AC56=0,5,IF(AC56&gt;=0.3,4,IF(AC56&gt;=-0.1,3,IF(AC56&gt;=-0.5,2,1))))</f>
        <v>2</v>
      </c>
      <c r="AA56" s="19">
        <f>IF(AD56=0,5,IF(AD56&gt;=0.3,4,IF(AD56&gt;=-0.1,3,IF(AD56&gt;=-0.5,2,1))))</f>
        <v>1</v>
      </c>
      <c r="AB56" s="1">
        <f t="shared" si="8"/>
        <v>-3.5416666666666652E-2</v>
      </c>
      <c r="AC56" s="1">
        <f t="shared" si="9"/>
        <v>-0.19225000614688603</v>
      </c>
      <c r="AD56" s="1">
        <f t="shared" si="10"/>
        <v>-0.68827690224346982</v>
      </c>
      <c r="AE56" s="18">
        <v>4.8000000000000001E-2</v>
      </c>
      <c r="AF56" s="16">
        <v>40671</v>
      </c>
      <c r="AG56" s="16">
        <v>4426313</v>
      </c>
    </row>
    <row r="57" spans="1:33" x14ac:dyDescent="0.3">
      <c r="A57" s="3">
        <v>56</v>
      </c>
      <c r="B57" s="15" t="s">
        <v>105</v>
      </c>
      <c r="C57" s="3">
        <v>10</v>
      </c>
      <c r="D57" s="33">
        <v>1188</v>
      </c>
      <c r="E57" s="33">
        <v>1748088</v>
      </c>
      <c r="F57" s="33">
        <v>48</v>
      </c>
      <c r="G57" s="4">
        <v>4.0399999999999998E-2</v>
      </c>
      <c r="H57" s="33">
        <v>0</v>
      </c>
      <c r="I57" s="5">
        <v>36419</v>
      </c>
      <c r="J57" s="5">
        <v>0</v>
      </c>
      <c r="K57" s="3" t="s">
        <v>233</v>
      </c>
      <c r="L57" s="3" t="s">
        <v>222</v>
      </c>
      <c r="M57" s="3" t="s">
        <v>27</v>
      </c>
      <c r="N57" s="3" t="s">
        <v>233</v>
      </c>
      <c r="O57" s="3"/>
      <c r="P57" s="3" t="s">
        <v>13</v>
      </c>
      <c r="Q57" s="3" t="s">
        <v>18</v>
      </c>
      <c r="R57" s="3" t="s">
        <v>16</v>
      </c>
      <c r="S57" s="3" t="s">
        <v>18</v>
      </c>
      <c r="T57" s="3" t="s">
        <v>322</v>
      </c>
      <c r="U57" s="3" t="s">
        <v>203</v>
      </c>
      <c r="V57" s="3" t="s">
        <v>209</v>
      </c>
      <c r="W57" s="3" t="s">
        <v>323</v>
      </c>
      <c r="X57" s="3" t="s">
        <v>23</v>
      </c>
      <c r="Y57" s="19">
        <f t="shared" ref="Y57:Y116" si="12">IF(AB57=0,5,IF(AB57&lt;=-0.5,4,IF(AB57&lt;=0.2,3,IF(AB57&lt;=1,2,1))))</f>
        <v>3</v>
      </c>
      <c r="Z57" s="19">
        <f t="shared" ref="Z57:Z116" si="13">IF(AC57=0,5,IF(AC57&gt;=0.3,4,IF(AC57&gt;=-0.1,3,IF(AC57&gt;=-0.5,2,1))))</f>
        <v>2</v>
      </c>
      <c r="AA57" s="19">
        <f t="shared" ref="AA57:AA116" si="14">IF(AD57=0,5,IF(AD57&gt;=0.3,4,IF(AD57&gt;=-0.1,3,IF(AD57&gt;=-0.5,2,1))))</f>
        <v>5</v>
      </c>
      <c r="AB57" s="1">
        <f t="shared" si="8"/>
        <v>-0.15833333333333344</v>
      </c>
      <c r="AC57" s="1">
        <f t="shared" si="9"/>
        <v>-0.10454623687639841</v>
      </c>
      <c r="AD57" s="1">
        <f t="shared" si="10"/>
        <v>0</v>
      </c>
      <c r="AE57" s="18">
        <v>4.8000000000000001E-2</v>
      </c>
      <c r="AF57" s="16">
        <v>40671</v>
      </c>
      <c r="AG57" s="16">
        <v>4426313</v>
      </c>
    </row>
    <row r="58" spans="1:33" x14ac:dyDescent="0.3">
      <c r="A58" s="3">
        <v>57</v>
      </c>
      <c r="B58" s="15" t="s">
        <v>105</v>
      </c>
      <c r="C58" s="3">
        <v>10</v>
      </c>
      <c r="D58" s="33">
        <v>76</v>
      </c>
      <c r="E58" s="33">
        <v>129293</v>
      </c>
      <c r="F58" s="33">
        <v>2</v>
      </c>
      <c r="G58" s="4">
        <v>2.63E-2</v>
      </c>
      <c r="H58" s="33">
        <v>0</v>
      </c>
      <c r="I58" s="5">
        <v>64647</v>
      </c>
      <c r="J58" s="5">
        <v>0</v>
      </c>
      <c r="K58" s="3" t="s">
        <v>234</v>
      </c>
      <c r="L58" s="3" t="s">
        <v>222</v>
      </c>
      <c r="M58" s="3" t="s">
        <v>27</v>
      </c>
      <c r="N58" s="3" t="s">
        <v>234</v>
      </c>
      <c r="O58" s="3"/>
      <c r="P58" s="3" t="s">
        <v>13</v>
      </c>
      <c r="Q58" s="3" t="s">
        <v>324</v>
      </c>
      <c r="R58" s="3" t="s">
        <v>14</v>
      </c>
      <c r="S58" s="3" t="s">
        <v>17</v>
      </c>
      <c r="T58" s="3" t="s">
        <v>325</v>
      </c>
      <c r="U58" s="3" t="s">
        <v>113</v>
      </c>
      <c r="V58" s="3" t="s">
        <v>12</v>
      </c>
      <c r="W58" s="3" t="s">
        <v>326</v>
      </c>
      <c r="X58" s="3" t="s">
        <v>23</v>
      </c>
      <c r="Y58" s="19">
        <f t="shared" si="12"/>
        <v>3</v>
      </c>
      <c r="Z58" s="19">
        <f t="shared" si="13"/>
        <v>4</v>
      </c>
      <c r="AA58" s="19">
        <f t="shared" si="14"/>
        <v>5</v>
      </c>
      <c r="AB58" s="1">
        <f t="shared" si="8"/>
        <v>-0.45208333333333328</v>
      </c>
      <c r="AC58" s="1">
        <f t="shared" si="9"/>
        <v>0.58951095375082985</v>
      </c>
      <c r="AD58" s="1">
        <f t="shared" si="10"/>
        <v>0</v>
      </c>
      <c r="AE58" s="18">
        <v>4.8000000000000001E-2</v>
      </c>
      <c r="AF58" s="16">
        <v>40671</v>
      </c>
      <c r="AG58" s="16">
        <v>4426313</v>
      </c>
    </row>
    <row r="59" spans="1:33" x14ac:dyDescent="0.3">
      <c r="A59" s="3">
        <v>58</v>
      </c>
      <c r="B59" s="15" t="s">
        <v>105</v>
      </c>
      <c r="C59" s="3">
        <v>10</v>
      </c>
      <c r="D59" s="33">
        <v>328</v>
      </c>
      <c r="E59" s="33">
        <v>569080</v>
      </c>
      <c r="F59" s="33">
        <v>3</v>
      </c>
      <c r="G59" s="4">
        <v>9.1000000000000004E-3</v>
      </c>
      <c r="H59" s="33">
        <v>0</v>
      </c>
      <c r="I59" s="5">
        <v>189693</v>
      </c>
      <c r="J59" s="5">
        <v>0</v>
      </c>
      <c r="K59" s="3" t="s">
        <v>242</v>
      </c>
      <c r="L59" s="3" t="s">
        <v>222</v>
      </c>
      <c r="M59" s="3" t="s">
        <v>27</v>
      </c>
      <c r="N59" s="3" t="s">
        <v>242</v>
      </c>
      <c r="O59" s="3"/>
      <c r="P59" s="3" t="s">
        <v>13</v>
      </c>
      <c r="Q59" s="3" t="s">
        <v>327</v>
      </c>
      <c r="R59" s="3" t="s">
        <v>14</v>
      </c>
      <c r="S59" s="3" t="s">
        <v>18</v>
      </c>
      <c r="T59" s="3" t="s">
        <v>322</v>
      </c>
      <c r="U59" s="3" t="s">
        <v>203</v>
      </c>
      <c r="V59" s="3" t="s">
        <v>12</v>
      </c>
      <c r="W59" s="3" t="s">
        <v>326</v>
      </c>
      <c r="X59" s="3" t="s">
        <v>23</v>
      </c>
      <c r="Y59" s="19">
        <f t="shared" si="12"/>
        <v>4</v>
      </c>
      <c r="Z59" s="19">
        <f t="shared" si="13"/>
        <v>4</v>
      </c>
      <c r="AA59" s="19">
        <f t="shared" si="14"/>
        <v>5</v>
      </c>
      <c r="AB59" s="1">
        <f t="shared" si="8"/>
        <v>-0.81041666666666667</v>
      </c>
      <c r="AC59" s="1">
        <f t="shared" si="9"/>
        <v>3.6640849745518924</v>
      </c>
      <c r="AD59" s="1">
        <f t="shared" si="10"/>
        <v>0</v>
      </c>
      <c r="AE59" s="18">
        <v>4.8000000000000001E-2</v>
      </c>
      <c r="AF59" s="16">
        <v>40671</v>
      </c>
      <c r="AG59" s="16">
        <v>4426313</v>
      </c>
    </row>
    <row r="60" spans="1:33" x14ac:dyDescent="0.3">
      <c r="A60" s="3">
        <v>59</v>
      </c>
      <c r="B60" s="15" t="s">
        <v>105</v>
      </c>
      <c r="C60" s="3">
        <v>10</v>
      </c>
      <c r="D60" s="33">
        <v>44</v>
      </c>
      <c r="E60" s="33">
        <v>76283</v>
      </c>
      <c r="F60" s="33">
        <v>0</v>
      </c>
      <c r="G60" s="4">
        <v>0</v>
      </c>
      <c r="H60" s="33">
        <v>0</v>
      </c>
      <c r="I60" s="5">
        <v>0</v>
      </c>
      <c r="J60" s="5">
        <v>0</v>
      </c>
      <c r="K60" s="3" t="s">
        <v>235</v>
      </c>
      <c r="L60" s="3" t="s">
        <v>222</v>
      </c>
      <c r="M60" s="3" t="s">
        <v>27</v>
      </c>
      <c r="N60" s="3" t="s">
        <v>235</v>
      </c>
      <c r="O60" s="3"/>
      <c r="P60" s="3" t="s">
        <v>13</v>
      </c>
      <c r="Q60" s="3" t="s">
        <v>16</v>
      </c>
      <c r="R60" s="3" t="s">
        <v>14</v>
      </c>
      <c r="S60" s="3" t="s">
        <v>18</v>
      </c>
      <c r="T60" s="3" t="s">
        <v>325</v>
      </c>
      <c r="U60" s="3" t="s">
        <v>113</v>
      </c>
      <c r="V60" s="3" t="s">
        <v>12</v>
      </c>
      <c r="W60" s="3" t="s">
        <v>326</v>
      </c>
      <c r="X60" s="3" t="s">
        <v>23</v>
      </c>
      <c r="Y60" s="19">
        <f t="shared" si="12"/>
        <v>5</v>
      </c>
      <c r="Z60" s="19">
        <f t="shared" si="13"/>
        <v>5</v>
      </c>
      <c r="AA60" s="19">
        <f t="shared" si="14"/>
        <v>5</v>
      </c>
      <c r="AB60" s="1">
        <f t="shared" si="8"/>
        <v>0</v>
      </c>
      <c r="AC60" s="1">
        <f t="shared" si="9"/>
        <v>0</v>
      </c>
      <c r="AD60" s="1">
        <f t="shared" si="10"/>
        <v>0</v>
      </c>
      <c r="AE60" s="18">
        <v>4.8000000000000001E-2</v>
      </c>
      <c r="AF60" s="16">
        <v>40671</v>
      </c>
      <c r="AG60" s="16">
        <v>4426313</v>
      </c>
    </row>
    <row r="61" spans="1:33" x14ac:dyDescent="0.3">
      <c r="A61" s="3">
        <v>60</v>
      </c>
      <c r="B61" s="15" t="s">
        <v>105</v>
      </c>
      <c r="C61" s="3">
        <v>10</v>
      </c>
      <c r="D61" s="33">
        <v>194</v>
      </c>
      <c r="E61" s="33">
        <v>339284</v>
      </c>
      <c r="F61" s="33">
        <v>0</v>
      </c>
      <c r="G61" s="4">
        <v>0</v>
      </c>
      <c r="H61" s="33">
        <v>0</v>
      </c>
      <c r="I61" s="5">
        <v>0</v>
      </c>
      <c r="J61" s="5">
        <v>0</v>
      </c>
      <c r="K61" s="3" t="s">
        <v>236</v>
      </c>
      <c r="L61" s="3" t="s">
        <v>222</v>
      </c>
      <c r="M61" s="3" t="s">
        <v>27</v>
      </c>
      <c r="N61" s="3" t="s">
        <v>236</v>
      </c>
      <c r="O61" s="3"/>
      <c r="P61" s="3" t="s">
        <v>13</v>
      </c>
      <c r="Q61" s="3" t="s">
        <v>16</v>
      </c>
      <c r="R61" s="3" t="s">
        <v>14</v>
      </c>
      <c r="S61" s="3" t="s">
        <v>18</v>
      </c>
      <c r="T61" s="3" t="s">
        <v>325</v>
      </c>
      <c r="U61" s="3" t="s">
        <v>113</v>
      </c>
      <c r="V61" s="3" t="s">
        <v>12</v>
      </c>
      <c r="W61" s="3" t="s">
        <v>326</v>
      </c>
      <c r="X61" s="3" t="s">
        <v>23</v>
      </c>
      <c r="Y61" s="19">
        <f t="shared" si="12"/>
        <v>5</v>
      </c>
      <c r="Z61" s="19">
        <f t="shared" si="13"/>
        <v>5</v>
      </c>
      <c r="AA61" s="19">
        <f t="shared" si="14"/>
        <v>5</v>
      </c>
      <c r="AB61" s="1">
        <f t="shared" si="8"/>
        <v>0</v>
      </c>
      <c r="AC61" s="1">
        <f t="shared" si="9"/>
        <v>0</v>
      </c>
      <c r="AD61" s="1">
        <f t="shared" si="10"/>
        <v>0</v>
      </c>
      <c r="AE61" s="18">
        <v>4.8000000000000001E-2</v>
      </c>
      <c r="AF61" s="16">
        <v>40671</v>
      </c>
      <c r="AG61" s="16">
        <v>4426313</v>
      </c>
    </row>
    <row r="62" spans="1:33" x14ac:dyDescent="0.3">
      <c r="A62" s="3">
        <v>61</v>
      </c>
      <c r="B62" s="15" t="s">
        <v>105</v>
      </c>
      <c r="C62" s="3">
        <v>10</v>
      </c>
      <c r="D62" s="33">
        <v>772</v>
      </c>
      <c r="E62" s="33">
        <v>1616681</v>
      </c>
      <c r="F62" s="33">
        <v>29</v>
      </c>
      <c r="G62" s="4">
        <v>3.7600000000000001E-2</v>
      </c>
      <c r="H62" s="33">
        <v>1</v>
      </c>
      <c r="I62" s="5">
        <v>55748</v>
      </c>
      <c r="J62" s="5">
        <v>1616681</v>
      </c>
      <c r="K62" s="3" t="s">
        <v>329</v>
      </c>
      <c r="L62" s="3" t="s">
        <v>222</v>
      </c>
      <c r="M62" s="3" t="s">
        <v>27</v>
      </c>
      <c r="N62" s="3" t="s">
        <v>329</v>
      </c>
      <c r="O62" s="3"/>
      <c r="P62" s="3" t="s">
        <v>16</v>
      </c>
      <c r="Q62" s="3" t="s">
        <v>13</v>
      </c>
      <c r="R62" s="3" t="s">
        <v>14</v>
      </c>
      <c r="S62" s="3" t="s">
        <v>17</v>
      </c>
      <c r="T62" s="3" t="s">
        <v>322</v>
      </c>
      <c r="U62" s="3" t="s">
        <v>20</v>
      </c>
      <c r="V62" s="3" t="s">
        <v>12</v>
      </c>
      <c r="W62" s="3" t="s">
        <v>328</v>
      </c>
      <c r="X62" s="3" t="s">
        <v>23</v>
      </c>
      <c r="Y62" s="19">
        <f t="shared" si="12"/>
        <v>3</v>
      </c>
      <c r="Z62" s="19">
        <f t="shared" si="13"/>
        <v>4</v>
      </c>
      <c r="AA62" s="19">
        <f t="shared" si="14"/>
        <v>1</v>
      </c>
      <c r="AB62" s="1">
        <f t="shared" si="8"/>
        <v>-0.21666666666666667</v>
      </c>
      <c r="AC62" s="1">
        <f t="shared" si="9"/>
        <v>0.3707064001376903</v>
      </c>
      <c r="AD62" s="1">
        <f t="shared" si="10"/>
        <v>-0.63475673771827701</v>
      </c>
      <c r="AE62" s="18">
        <v>4.8000000000000001E-2</v>
      </c>
      <c r="AF62" s="16">
        <v>40671</v>
      </c>
      <c r="AG62" s="16">
        <v>4426313</v>
      </c>
    </row>
    <row r="63" spans="1:33" x14ac:dyDescent="0.3">
      <c r="A63" s="3">
        <v>62</v>
      </c>
      <c r="B63" s="15" t="s">
        <v>105</v>
      </c>
      <c r="C63" s="3">
        <v>10</v>
      </c>
      <c r="D63" s="33">
        <v>650</v>
      </c>
      <c r="E63" s="33">
        <v>1325670</v>
      </c>
      <c r="F63" s="33">
        <v>27</v>
      </c>
      <c r="G63" s="4">
        <v>4.1500000000000002E-2</v>
      </c>
      <c r="H63" s="33">
        <v>0</v>
      </c>
      <c r="I63" s="5">
        <v>49099</v>
      </c>
      <c r="J63" s="5">
        <v>0</v>
      </c>
      <c r="K63" s="3" t="s">
        <v>243</v>
      </c>
      <c r="L63" s="3" t="s">
        <v>222</v>
      </c>
      <c r="M63" s="3" t="s">
        <v>27</v>
      </c>
      <c r="N63" s="3" t="s">
        <v>243</v>
      </c>
      <c r="O63" s="3"/>
      <c r="P63" s="3" t="s">
        <v>13</v>
      </c>
      <c r="Q63" s="3" t="s">
        <v>16</v>
      </c>
      <c r="R63" s="3" t="s">
        <v>14</v>
      </c>
      <c r="S63" s="3" t="s">
        <v>150</v>
      </c>
      <c r="T63" s="3" t="s">
        <v>321</v>
      </c>
      <c r="U63" s="3" t="s">
        <v>289</v>
      </c>
      <c r="V63" s="3" t="s">
        <v>12</v>
      </c>
      <c r="W63" s="3" t="s">
        <v>328</v>
      </c>
      <c r="X63" s="3" t="s">
        <v>23</v>
      </c>
      <c r="Y63" s="19">
        <f t="shared" si="12"/>
        <v>3</v>
      </c>
      <c r="Z63" s="19">
        <f t="shared" si="13"/>
        <v>3</v>
      </c>
      <c r="AA63" s="19">
        <f t="shared" si="14"/>
        <v>5</v>
      </c>
      <c r="AB63" s="1">
        <f t="shared" si="8"/>
        <v>-0.13541666666666663</v>
      </c>
      <c r="AC63" s="1">
        <f t="shared" si="9"/>
        <v>0.20722382041257892</v>
      </c>
      <c r="AD63" s="1">
        <f t="shared" si="10"/>
        <v>0</v>
      </c>
      <c r="AE63" s="18">
        <v>4.8000000000000001E-2</v>
      </c>
      <c r="AF63" s="16">
        <v>40671</v>
      </c>
      <c r="AG63" s="16">
        <v>4426313</v>
      </c>
    </row>
    <row r="64" spans="1:33" x14ac:dyDescent="0.3">
      <c r="A64" s="3">
        <v>63</v>
      </c>
      <c r="B64" s="15" t="s">
        <v>105</v>
      </c>
      <c r="C64" s="3">
        <v>10</v>
      </c>
      <c r="D64" s="33">
        <v>74</v>
      </c>
      <c r="E64" s="33">
        <v>166044</v>
      </c>
      <c r="F64" s="33">
        <v>1</v>
      </c>
      <c r="G64" s="4">
        <v>1.35E-2</v>
      </c>
      <c r="H64" s="33">
        <v>0</v>
      </c>
      <c r="I64" s="5">
        <v>166044</v>
      </c>
      <c r="J64" s="5">
        <v>0</v>
      </c>
      <c r="K64" s="3" t="s">
        <v>237</v>
      </c>
      <c r="L64" s="3" t="s">
        <v>222</v>
      </c>
      <c r="M64" s="3" t="s">
        <v>27</v>
      </c>
      <c r="N64" s="3" t="s">
        <v>237</v>
      </c>
      <c r="O64" s="3"/>
      <c r="P64" s="3" t="s">
        <v>16</v>
      </c>
      <c r="Q64" s="3" t="s">
        <v>13</v>
      </c>
      <c r="R64" s="3" t="s">
        <v>14</v>
      </c>
      <c r="S64" s="3" t="s">
        <v>150</v>
      </c>
      <c r="T64" s="3" t="s">
        <v>321</v>
      </c>
      <c r="U64" s="3" t="s">
        <v>289</v>
      </c>
      <c r="V64" s="3" t="s">
        <v>22</v>
      </c>
      <c r="W64" s="3" t="s">
        <v>328</v>
      </c>
      <c r="X64" s="3" t="s">
        <v>23</v>
      </c>
      <c r="Y64" s="19">
        <f t="shared" si="12"/>
        <v>4</v>
      </c>
      <c r="Z64" s="19">
        <f t="shared" si="13"/>
        <v>4</v>
      </c>
      <c r="AA64" s="19">
        <f t="shared" si="14"/>
        <v>5</v>
      </c>
      <c r="AB64" s="1">
        <f t="shared" si="8"/>
        <v>-0.71875</v>
      </c>
      <c r="AC64" s="1">
        <f t="shared" si="9"/>
        <v>3.0826141476727891</v>
      </c>
      <c r="AD64" s="1">
        <f t="shared" si="10"/>
        <v>0</v>
      </c>
      <c r="AE64" s="18">
        <v>4.8000000000000001E-2</v>
      </c>
      <c r="AF64" s="16">
        <v>40671</v>
      </c>
      <c r="AG64" s="16">
        <v>4426313</v>
      </c>
    </row>
    <row r="65" spans="1:33" x14ac:dyDescent="0.3">
      <c r="A65" s="3">
        <v>64</v>
      </c>
      <c r="B65" s="15" t="s">
        <v>229</v>
      </c>
      <c r="C65" s="3">
        <v>11</v>
      </c>
      <c r="D65" s="33">
        <v>40</v>
      </c>
      <c r="E65" s="33">
        <v>56378</v>
      </c>
      <c r="F65" s="33">
        <v>1</v>
      </c>
      <c r="G65" s="4">
        <v>2.5000000000000001E-2</v>
      </c>
      <c r="H65" s="33">
        <v>0</v>
      </c>
      <c r="I65" s="5">
        <v>56378</v>
      </c>
      <c r="J65" s="5">
        <v>0</v>
      </c>
      <c r="K65" s="3" t="s">
        <v>329</v>
      </c>
      <c r="L65" s="3" t="s">
        <v>231</v>
      </c>
      <c r="M65" s="3" t="s">
        <v>26</v>
      </c>
      <c r="N65" s="3" t="s">
        <v>329</v>
      </c>
      <c r="O65" s="3"/>
      <c r="P65" s="3" t="s">
        <v>16</v>
      </c>
      <c r="Q65" s="3" t="s">
        <v>13</v>
      </c>
      <c r="R65" s="3" t="s">
        <v>14</v>
      </c>
      <c r="S65" s="3" t="s">
        <v>17</v>
      </c>
      <c r="T65" s="3" t="s">
        <v>322</v>
      </c>
      <c r="U65" s="3" t="s">
        <v>20</v>
      </c>
      <c r="V65" s="3" t="s">
        <v>12</v>
      </c>
      <c r="W65" s="3" t="s">
        <v>328</v>
      </c>
      <c r="X65" s="3" t="s">
        <v>23</v>
      </c>
      <c r="Y65" s="19">
        <f t="shared" si="12"/>
        <v>3</v>
      </c>
      <c r="Z65" s="19">
        <f t="shared" si="13"/>
        <v>3</v>
      </c>
      <c r="AA65" s="19">
        <f t="shared" si="14"/>
        <v>5</v>
      </c>
      <c r="AB65" s="1">
        <f t="shared" si="8"/>
        <v>-0.33333333333333326</v>
      </c>
      <c r="AC65" s="1">
        <f t="shared" si="9"/>
        <v>0.17512923128230784</v>
      </c>
      <c r="AD65" s="1">
        <f t="shared" si="10"/>
        <v>0</v>
      </c>
      <c r="AE65" s="18">
        <v>3.7499999999999999E-2</v>
      </c>
      <c r="AF65" s="16">
        <v>47976</v>
      </c>
      <c r="AG65" s="16">
        <v>1631190</v>
      </c>
    </row>
    <row r="66" spans="1:33" x14ac:dyDescent="0.3">
      <c r="A66" s="3">
        <v>65</v>
      </c>
      <c r="B66" s="15" t="s">
        <v>229</v>
      </c>
      <c r="C66" s="3">
        <v>11</v>
      </c>
      <c r="D66" s="33">
        <v>26</v>
      </c>
      <c r="E66" s="33">
        <v>28899</v>
      </c>
      <c r="F66" s="33">
        <v>0</v>
      </c>
      <c r="G66" s="4">
        <v>0</v>
      </c>
      <c r="H66" s="33">
        <v>0</v>
      </c>
      <c r="I66" s="5">
        <v>0</v>
      </c>
      <c r="J66" s="5">
        <v>0</v>
      </c>
      <c r="K66" s="3" t="s">
        <v>239</v>
      </c>
      <c r="L66" s="3" t="s">
        <v>231</v>
      </c>
      <c r="M66" s="3" t="s">
        <v>26</v>
      </c>
      <c r="N66" s="3" t="s">
        <v>239</v>
      </c>
      <c r="O66" s="3"/>
      <c r="P66" s="3" t="s">
        <v>13</v>
      </c>
      <c r="Q66" s="3" t="s">
        <v>16</v>
      </c>
      <c r="R66" s="3" t="s">
        <v>14</v>
      </c>
      <c r="S66" s="3" t="s">
        <v>150</v>
      </c>
      <c r="T66" s="3" t="s">
        <v>321</v>
      </c>
      <c r="U66" s="3" t="s">
        <v>289</v>
      </c>
      <c r="V66" s="3" t="s">
        <v>22</v>
      </c>
      <c r="W66" s="3" t="s">
        <v>328</v>
      </c>
      <c r="X66" s="3" t="s">
        <v>23</v>
      </c>
      <c r="Y66" s="19">
        <f t="shared" si="12"/>
        <v>5</v>
      </c>
      <c r="Z66" s="19">
        <f t="shared" si="13"/>
        <v>5</v>
      </c>
      <c r="AA66" s="19">
        <f t="shared" si="14"/>
        <v>5</v>
      </c>
      <c r="AB66" s="1">
        <f t="shared" ref="AB66:AB97" si="15">IF(G66/AE66-1=-1,0,(G66/AE66-1))</f>
        <v>0</v>
      </c>
      <c r="AC66" s="1">
        <f t="shared" ref="AC66:AC100" si="16">IF(I66/AF66-1=-1,0,I66/AF66-1)</f>
        <v>0</v>
      </c>
      <c r="AD66" s="1">
        <f t="shared" ref="AD66:AD100" si="17">IF(J66/AG66-1=-1,0,J66/AG66-1)</f>
        <v>0</v>
      </c>
      <c r="AE66" s="18">
        <v>3.7499999999999999E-2</v>
      </c>
      <c r="AF66" s="16">
        <v>47976</v>
      </c>
      <c r="AG66" s="16">
        <v>1631190</v>
      </c>
    </row>
    <row r="67" spans="1:33" x14ac:dyDescent="0.3">
      <c r="A67" s="3">
        <v>66</v>
      </c>
      <c r="B67" s="15" t="s">
        <v>229</v>
      </c>
      <c r="C67" s="3">
        <v>11</v>
      </c>
      <c r="D67" s="33">
        <v>125</v>
      </c>
      <c r="E67" s="33">
        <v>158844</v>
      </c>
      <c r="F67" s="33">
        <v>7</v>
      </c>
      <c r="G67" s="4">
        <v>5.6000000000000001E-2</v>
      </c>
      <c r="H67" s="33">
        <v>0</v>
      </c>
      <c r="I67" s="5">
        <v>22692</v>
      </c>
      <c r="J67" s="5">
        <v>0</v>
      </c>
      <c r="K67" s="3" t="s">
        <v>233</v>
      </c>
      <c r="L67" s="3" t="s">
        <v>231</v>
      </c>
      <c r="M67" s="3" t="s">
        <v>26</v>
      </c>
      <c r="N67" s="3" t="s">
        <v>233</v>
      </c>
      <c r="O67" s="3"/>
      <c r="P67" s="3" t="s">
        <v>13</v>
      </c>
      <c r="Q67" s="3" t="s">
        <v>18</v>
      </c>
      <c r="R67" s="3" t="s">
        <v>16</v>
      </c>
      <c r="S67" s="3" t="s">
        <v>18</v>
      </c>
      <c r="T67" s="3" t="s">
        <v>322</v>
      </c>
      <c r="U67" s="3" t="s">
        <v>203</v>
      </c>
      <c r="V67" s="3" t="s">
        <v>209</v>
      </c>
      <c r="W67" s="3" t="s">
        <v>323</v>
      </c>
      <c r="X67" s="3" t="s">
        <v>23</v>
      </c>
      <c r="Y67" s="19">
        <f t="shared" si="12"/>
        <v>2</v>
      </c>
      <c r="Z67" s="19">
        <f t="shared" si="13"/>
        <v>1</v>
      </c>
      <c r="AA67" s="19">
        <f t="shared" si="14"/>
        <v>5</v>
      </c>
      <c r="AB67" s="1">
        <f t="shared" si="15"/>
        <v>0.4933333333333334</v>
      </c>
      <c r="AC67" s="1">
        <f t="shared" si="16"/>
        <v>-0.52701350675337677</v>
      </c>
      <c r="AD67" s="1">
        <f t="shared" si="17"/>
        <v>0</v>
      </c>
      <c r="AE67" s="18">
        <v>3.7499999999999999E-2</v>
      </c>
      <c r="AF67" s="16">
        <v>47976</v>
      </c>
      <c r="AG67" s="16">
        <v>1631190</v>
      </c>
    </row>
    <row r="68" spans="1:33" x14ac:dyDescent="0.3">
      <c r="A68" s="3">
        <v>67</v>
      </c>
      <c r="B68" s="15" t="s">
        <v>229</v>
      </c>
      <c r="C68" s="3">
        <v>11</v>
      </c>
      <c r="D68" s="33">
        <v>123</v>
      </c>
      <c r="E68" s="33">
        <v>149274</v>
      </c>
      <c r="F68" s="33">
        <v>3</v>
      </c>
      <c r="G68" s="4">
        <v>2.4400000000000002E-2</v>
      </c>
      <c r="H68" s="33">
        <v>0</v>
      </c>
      <c r="I68" s="5">
        <v>49758</v>
      </c>
      <c r="J68" s="5">
        <v>0</v>
      </c>
      <c r="K68" s="3" t="s">
        <v>244</v>
      </c>
      <c r="L68" s="3" t="s">
        <v>231</v>
      </c>
      <c r="M68" s="3" t="s">
        <v>26</v>
      </c>
      <c r="N68" s="3" t="s">
        <v>244</v>
      </c>
      <c r="O68" s="3"/>
      <c r="P68" s="3" t="s">
        <v>13</v>
      </c>
      <c r="Q68" s="3" t="s">
        <v>330</v>
      </c>
      <c r="R68" s="3" t="s">
        <v>14</v>
      </c>
      <c r="S68" s="3" t="s">
        <v>330</v>
      </c>
      <c r="T68" s="3" t="s">
        <v>322</v>
      </c>
      <c r="U68" s="3" t="s">
        <v>205</v>
      </c>
      <c r="V68" s="3" t="s">
        <v>118</v>
      </c>
      <c r="W68" s="3" t="s">
        <v>212</v>
      </c>
      <c r="X68" s="3" t="s">
        <v>23</v>
      </c>
      <c r="Y68" s="19">
        <f t="shared" si="12"/>
        <v>3</v>
      </c>
      <c r="Z68" s="19">
        <f t="shared" si="13"/>
        <v>3</v>
      </c>
      <c r="AA68" s="19">
        <f t="shared" si="14"/>
        <v>5</v>
      </c>
      <c r="AB68" s="1">
        <f t="shared" si="15"/>
        <v>-0.34933333333333327</v>
      </c>
      <c r="AC68" s="1">
        <f t="shared" si="16"/>
        <v>3.7143571785893004E-2</v>
      </c>
      <c r="AD68" s="1">
        <f t="shared" si="17"/>
        <v>0</v>
      </c>
      <c r="AE68" s="18">
        <v>3.7499999999999999E-2</v>
      </c>
      <c r="AF68" s="16">
        <v>47976</v>
      </c>
      <c r="AG68" s="16">
        <v>1631190</v>
      </c>
    </row>
    <row r="69" spans="1:33" x14ac:dyDescent="0.3">
      <c r="A69" s="3">
        <v>68</v>
      </c>
      <c r="B69" s="15" t="s">
        <v>229</v>
      </c>
      <c r="C69" s="3">
        <v>11</v>
      </c>
      <c r="D69" s="33">
        <v>235</v>
      </c>
      <c r="E69" s="33">
        <v>298828</v>
      </c>
      <c r="F69" s="33">
        <v>6</v>
      </c>
      <c r="G69" s="4">
        <v>2.5499999999999998E-2</v>
      </c>
      <c r="H69" s="33">
        <v>0</v>
      </c>
      <c r="I69" s="5">
        <v>49805</v>
      </c>
      <c r="J69" s="5">
        <v>0</v>
      </c>
      <c r="K69" s="3" t="s">
        <v>245</v>
      </c>
      <c r="L69" s="3" t="s">
        <v>231</v>
      </c>
      <c r="M69" s="3" t="s">
        <v>26</v>
      </c>
      <c r="N69" s="3" t="s">
        <v>245</v>
      </c>
      <c r="O69" s="3"/>
      <c r="P69" s="3" t="s">
        <v>13</v>
      </c>
      <c r="Q69" s="3" t="s">
        <v>18</v>
      </c>
      <c r="R69" s="3" t="s">
        <v>14</v>
      </c>
      <c r="S69" s="3" t="s">
        <v>18</v>
      </c>
      <c r="T69" s="3" t="s">
        <v>322</v>
      </c>
      <c r="U69" s="3" t="s">
        <v>204</v>
      </c>
      <c r="V69" s="3" t="s">
        <v>118</v>
      </c>
      <c r="W69" s="3" t="s">
        <v>213</v>
      </c>
      <c r="X69" s="3" t="s">
        <v>23</v>
      </c>
      <c r="Y69" s="19">
        <f t="shared" si="12"/>
        <v>3</v>
      </c>
      <c r="Z69" s="19">
        <f t="shared" si="13"/>
        <v>3</v>
      </c>
      <c r="AA69" s="19">
        <f t="shared" si="14"/>
        <v>5</v>
      </c>
      <c r="AB69" s="1">
        <f t="shared" si="15"/>
        <v>-0.32000000000000006</v>
      </c>
      <c r="AC69" s="1">
        <f t="shared" si="16"/>
        <v>3.8123228280807053E-2</v>
      </c>
      <c r="AD69" s="1">
        <f t="shared" si="17"/>
        <v>0</v>
      </c>
      <c r="AE69" s="18">
        <v>3.7499999999999999E-2</v>
      </c>
      <c r="AF69" s="16">
        <v>47976</v>
      </c>
      <c r="AG69" s="16">
        <v>1631190</v>
      </c>
    </row>
    <row r="70" spans="1:33" x14ac:dyDescent="0.3">
      <c r="A70" s="3">
        <v>69</v>
      </c>
      <c r="B70" s="15" t="s">
        <v>229</v>
      </c>
      <c r="C70" s="3">
        <v>11</v>
      </c>
      <c r="D70" s="33">
        <v>305</v>
      </c>
      <c r="E70" s="33">
        <v>388040</v>
      </c>
      <c r="F70" s="33">
        <v>7</v>
      </c>
      <c r="G70" s="4">
        <v>2.3E-2</v>
      </c>
      <c r="H70" s="33">
        <v>0</v>
      </c>
      <c r="I70" s="5">
        <v>55434</v>
      </c>
      <c r="J70" s="5">
        <v>0</v>
      </c>
      <c r="K70" s="3" t="s">
        <v>246</v>
      </c>
      <c r="L70" s="3" t="s">
        <v>231</v>
      </c>
      <c r="M70" s="3" t="s">
        <v>26</v>
      </c>
      <c r="N70" s="3" t="s">
        <v>246</v>
      </c>
      <c r="O70" s="3"/>
      <c r="P70" s="3" t="s">
        <v>13</v>
      </c>
      <c r="Q70" s="3" t="s">
        <v>18</v>
      </c>
      <c r="R70" s="3" t="s">
        <v>14</v>
      </c>
      <c r="S70" s="3" t="s">
        <v>18</v>
      </c>
      <c r="T70" s="3" t="s">
        <v>322</v>
      </c>
      <c r="U70" s="3" t="s">
        <v>206</v>
      </c>
      <c r="V70" s="3" t="s">
        <v>118</v>
      </c>
      <c r="W70" s="3" t="s">
        <v>214</v>
      </c>
      <c r="X70" s="3" t="s">
        <v>23</v>
      </c>
      <c r="Y70" s="19">
        <f t="shared" si="12"/>
        <v>3</v>
      </c>
      <c r="Z70" s="19">
        <f t="shared" si="13"/>
        <v>3</v>
      </c>
      <c r="AA70" s="19">
        <f t="shared" si="14"/>
        <v>5</v>
      </c>
      <c r="AB70" s="1">
        <f t="shared" si="15"/>
        <v>-0.3866666666666666</v>
      </c>
      <c r="AC70" s="1">
        <f t="shared" si="16"/>
        <v>0.15545272636318153</v>
      </c>
      <c r="AD70" s="1">
        <f t="shared" si="17"/>
        <v>0</v>
      </c>
      <c r="AE70" s="18">
        <v>3.7499999999999999E-2</v>
      </c>
      <c r="AF70" s="16">
        <v>47976</v>
      </c>
      <c r="AG70" s="16">
        <v>1631190</v>
      </c>
    </row>
    <row r="71" spans="1:33" x14ac:dyDescent="0.3">
      <c r="A71" s="3">
        <v>70</v>
      </c>
      <c r="B71" s="15" t="s">
        <v>229</v>
      </c>
      <c r="C71" s="3">
        <v>12</v>
      </c>
      <c r="D71" s="33">
        <v>205</v>
      </c>
      <c r="E71" s="33">
        <v>450259</v>
      </c>
      <c r="F71" s="33">
        <v>5</v>
      </c>
      <c r="G71" s="4">
        <v>2.4400000000000002E-2</v>
      </c>
      <c r="H71" s="33">
        <v>0</v>
      </c>
      <c r="I71" s="5">
        <v>90052</v>
      </c>
      <c r="J71" s="5">
        <v>0</v>
      </c>
      <c r="K71" s="3" t="s">
        <v>247</v>
      </c>
      <c r="L71" s="3" t="s">
        <v>222</v>
      </c>
      <c r="M71" s="3" t="s">
        <v>27</v>
      </c>
      <c r="N71" s="3" t="s">
        <v>247</v>
      </c>
      <c r="O71" s="3"/>
      <c r="P71" s="3" t="s">
        <v>13</v>
      </c>
      <c r="Q71" s="3" t="s">
        <v>324</v>
      </c>
      <c r="R71" s="3" t="s">
        <v>14</v>
      </c>
      <c r="S71" s="3" t="s">
        <v>150</v>
      </c>
      <c r="T71" s="3" t="s">
        <v>322</v>
      </c>
      <c r="U71" s="3" t="s">
        <v>289</v>
      </c>
      <c r="V71" s="3" t="s">
        <v>118</v>
      </c>
      <c r="W71" s="3" t="s">
        <v>331</v>
      </c>
      <c r="X71" s="3" t="s">
        <v>23</v>
      </c>
      <c r="Y71" s="19">
        <f t="shared" si="12"/>
        <v>3</v>
      </c>
      <c r="Z71" s="19">
        <f t="shared" si="13"/>
        <v>4</v>
      </c>
      <c r="AA71" s="19">
        <f t="shared" si="14"/>
        <v>5</v>
      </c>
      <c r="AB71" s="1">
        <f t="shared" si="15"/>
        <v>-0.34933333333333327</v>
      </c>
      <c r="AC71" s="1">
        <f t="shared" si="16"/>
        <v>0.87702184425546115</v>
      </c>
      <c r="AD71" s="1">
        <f t="shared" si="17"/>
        <v>0</v>
      </c>
      <c r="AE71" s="18">
        <v>3.7499999999999999E-2</v>
      </c>
      <c r="AF71" s="16">
        <v>47976</v>
      </c>
      <c r="AG71" s="16">
        <v>1631190</v>
      </c>
    </row>
    <row r="72" spans="1:33" x14ac:dyDescent="0.3">
      <c r="A72" s="3">
        <v>71</v>
      </c>
      <c r="B72" s="15" t="s">
        <v>229</v>
      </c>
      <c r="C72" s="3">
        <v>12</v>
      </c>
      <c r="D72" s="33">
        <v>131</v>
      </c>
      <c r="E72" s="33">
        <v>280806</v>
      </c>
      <c r="F72" s="33">
        <v>4</v>
      </c>
      <c r="G72" s="4">
        <v>3.0499999999999999E-2</v>
      </c>
      <c r="H72" s="33">
        <v>0</v>
      </c>
      <c r="I72" s="5">
        <v>70202</v>
      </c>
      <c r="J72" s="5">
        <v>0</v>
      </c>
      <c r="K72" s="3" t="s">
        <v>240</v>
      </c>
      <c r="L72" s="3" t="s">
        <v>222</v>
      </c>
      <c r="M72" s="3" t="s">
        <v>27</v>
      </c>
      <c r="N72" s="3" t="s">
        <v>240</v>
      </c>
      <c r="O72" s="3"/>
      <c r="P72" s="3" t="s">
        <v>13</v>
      </c>
      <c r="Q72" s="3" t="s">
        <v>324</v>
      </c>
      <c r="R72" s="3" t="s">
        <v>14</v>
      </c>
      <c r="S72" s="3" t="s">
        <v>150</v>
      </c>
      <c r="T72" s="3" t="s">
        <v>322</v>
      </c>
      <c r="U72" s="3" t="s">
        <v>289</v>
      </c>
      <c r="V72" s="3" t="s">
        <v>332</v>
      </c>
      <c r="W72" s="3" t="s">
        <v>331</v>
      </c>
      <c r="X72" s="3" t="s">
        <v>23</v>
      </c>
      <c r="Y72" s="19">
        <f t="shared" si="12"/>
        <v>3</v>
      </c>
      <c r="Z72" s="19">
        <f t="shared" si="13"/>
        <v>4</v>
      </c>
      <c r="AA72" s="19">
        <f t="shared" si="14"/>
        <v>5</v>
      </c>
      <c r="AB72" s="1">
        <f t="shared" si="15"/>
        <v>-0.18666666666666665</v>
      </c>
      <c r="AC72" s="1">
        <f t="shared" si="16"/>
        <v>0.46327330331832584</v>
      </c>
      <c r="AD72" s="1">
        <f t="shared" si="17"/>
        <v>0</v>
      </c>
      <c r="AE72" s="18">
        <v>3.7499999999999999E-2</v>
      </c>
      <c r="AF72" s="16">
        <v>47976</v>
      </c>
      <c r="AG72" s="16">
        <v>1631190</v>
      </c>
    </row>
    <row r="73" spans="1:33" x14ac:dyDescent="0.3">
      <c r="A73" s="3">
        <v>72</v>
      </c>
      <c r="B73" s="15" t="s">
        <v>229</v>
      </c>
      <c r="C73" s="3">
        <v>12</v>
      </c>
      <c r="D73" s="33">
        <v>84</v>
      </c>
      <c r="E73" s="33">
        <v>141196</v>
      </c>
      <c r="F73" s="33">
        <v>0</v>
      </c>
      <c r="G73" s="4">
        <v>0</v>
      </c>
      <c r="H73" s="33">
        <v>0</v>
      </c>
      <c r="I73" s="5">
        <v>0</v>
      </c>
      <c r="J73" s="5">
        <v>0</v>
      </c>
      <c r="K73" s="3" t="s">
        <v>248</v>
      </c>
      <c r="L73" s="3" t="s">
        <v>222</v>
      </c>
      <c r="M73" s="3" t="s">
        <v>27</v>
      </c>
      <c r="N73" s="3" t="s">
        <v>248</v>
      </c>
      <c r="O73" s="3"/>
      <c r="P73" s="3" t="s">
        <v>13</v>
      </c>
      <c r="Q73" s="3" t="s">
        <v>324</v>
      </c>
      <c r="R73" s="3" t="s">
        <v>14</v>
      </c>
      <c r="S73" s="3" t="s">
        <v>150</v>
      </c>
      <c r="T73" s="3" t="s">
        <v>322</v>
      </c>
      <c r="U73" s="3" t="s">
        <v>289</v>
      </c>
      <c r="V73" s="3" t="s">
        <v>333</v>
      </c>
      <c r="W73" s="3" t="s">
        <v>331</v>
      </c>
      <c r="X73" s="3" t="s">
        <v>23</v>
      </c>
      <c r="Y73" s="19">
        <f t="shared" si="12"/>
        <v>5</v>
      </c>
      <c r="Z73" s="19">
        <f t="shared" si="13"/>
        <v>5</v>
      </c>
      <c r="AA73" s="19">
        <f t="shared" si="14"/>
        <v>5</v>
      </c>
      <c r="AB73" s="1">
        <f t="shared" si="15"/>
        <v>0</v>
      </c>
      <c r="AC73" s="1">
        <f t="shared" si="16"/>
        <v>0</v>
      </c>
      <c r="AD73" s="1">
        <f t="shared" si="17"/>
        <v>0</v>
      </c>
      <c r="AE73" s="18">
        <v>3.7499999999999999E-2</v>
      </c>
      <c r="AF73" s="16">
        <v>47976</v>
      </c>
      <c r="AG73" s="16">
        <v>1631190</v>
      </c>
    </row>
    <row r="74" spans="1:33" x14ac:dyDescent="0.3">
      <c r="A74" s="3">
        <v>73</v>
      </c>
      <c r="B74" s="15" t="s">
        <v>229</v>
      </c>
      <c r="C74" s="3">
        <v>12</v>
      </c>
      <c r="D74" s="33">
        <v>77</v>
      </c>
      <c r="E74" s="33">
        <v>121962</v>
      </c>
      <c r="F74" s="33">
        <v>1</v>
      </c>
      <c r="G74" s="4">
        <v>1.2999999999999999E-2</v>
      </c>
      <c r="H74" s="33">
        <v>0</v>
      </c>
      <c r="I74" s="5">
        <v>121962</v>
      </c>
      <c r="J74" s="5">
        <v>0</v>
      </c>
      <c r="K74" s="3" t="s">
        <v>241</v>
      </c>
      <c r="L74" s="3" t="s">
        <v>222</v>
      </c>
      <c r="M74" s="3" t="s">
        <v>27</v>
      </c>
      <c r="N74" s="3" t="s">
        <v>241</v>
      </c>
      <c r="O74" s="3"/>
      <c r="P74" s="3" t="s">
        <v>13</v>
      </c>
      <c r="Q74" s="3" t="s">
        <v>324</v>
      </c>
      <c r="R74" s="3" t="s">
        <v>14</v>
      </c>
      <c r="S74" s="3" t="s">
        <v>150</v>
      </c>
      <c r="T74" s="3" t="s">
        <v>322</v>
      </c>
      <c r="U74" s="3" t="s">
        <v>289</v>
      </c>
      <c r="V74" s="3" t="s">
        <v>21</v>
      </c>
      <c r="W74" s="3" t="s">
        <v>331</v>
      </c>
      <c r="X74" s="3" t="s">
        <v>23</v>
      </c>
      <c r="Y74" s="19">
        <f t="shared" si="12"/>
        <v>4</v>
      </c>
      <c r="Z74" s="19">
        <f t="shared" si="13"/>
        <v>4</v>
      </c>
      <c r="AA74" s="19">
        <f t="shared" si="14"/>
        <v>5</v>
      </c>
      <c r="AB74" s="1">
        <f t="shared" si="15"/>
        <v>-0.65333333333333332</v>
      </c>
      <c r="AC74" s="1">
        <f t="shared" si="16"/>
        <v>1.5421460730365184</v>
      </c>
      <c r="AD74" s="1">
        <f t="shared" si="17"/>
        <v>0</v>
      </c>
      <c r="AE74" s="18">
        <v>3.7499999999999999E-2</v>
      </c>
      <c r="AF74" s="16">
        <v>47976</v>
      </c>
      <c r="AG74" s="16">
        <v>1631190</v>
      </c>
    </row>
    <row r="75" spans="1:33" x14ac:dyDescent="0.3">
      <c r="A75" s="3">
        <v>74</v>
      </c>
      <c r="B75" s="15" t="s">
        <v>229</v>
      </c>
      <c r="C75" s="3">
        <v>12</v>
      </c>
      <c r="D75" s="33">
        <v>204</v>
      </c>
      <c r="E75" s="33">
        <v>345480</v>
      </c>
      <c r="F75" s="33">
        <v>9</v>
      </c>
      <c r="G75" s="4">
        <v>4.41E-2</v>
      </c>
      <c r="H75" s="33">
        <v>0</v>
      </c>
      <c r="I75" s="5">
        <v>38053</v>
      </c>
      <c r="J75" s="5">
        <v>0</v>
      </c>
      <c r="K75" s="3" t="s">
        <v>329</v>
      </c>
      <c r="L75" s="3" t="s">
        <v>222</v>
      </c>
      <c r="M75" s="3" t="s">
        <v>27</v>
      </c>
      <c r="N75" s="3" t="s">
        <v>329</v>
      </c>
      <c r="O75" s="3"/>
      <c r="P75" s="3" t="s">
        <v>16</v>
      </c>
      <c r="Q75" s="3" t="s">
        <v>13</v>
      </c>
      <c r="R75" s="3" t="s">
        <v>14</v>
      </c>
      <c r="S75" s="3" t="s">
        <v>17</v>
      </c>
      <c r="T75" s="3" t="s">
        <v>322</v>
      </c>
      <c r="U75" s="3" t="s">
        <v>20</v>
      </c>
      <c r="V75" s="3" t="s">
        <v>12</v>
      </c>
      <c r="W75" s="3" t="s">
        <v>123</v>
      </c>
      <c r="X75" s="3" t="s">
        <v>23</v>
      </c>
      <c r="Y75" s="19">
        <f t="shared" si="12"/>
        <v>3</v>
      </c>
      <c r="Z75" s="19">
        <f t="shared" si="13"/>
        <v>2</v>
      </c>
      <c r="AA75" s="19">
        <f t="shared" si="14"/>
        <v>5</v>
      </c>
      <c r="AB75" s="1">
        <f t="shared" si="15"/>
        <v>0.17600000000000016</v>
      </c>
      <c r="AC75" s="1">
        <f t="shared" si="16"/>
        <v>-0.20683258295814577</v>
      </c>
      <c r="AD75" s="1">
        <f t="shared" si="17"/>
        <v>0</v>
      </c>
      <c r="AE75" s="18">
        <v>3.7499999999999999E-2</v>
      </c>
      <c r="AF75" s="16">
        <v>47976</v>
      </c>
      <c r="AG75" s="16">
        <v>1631190</v>
      </c>
    </row>
    <row r="76" spans="1:33" x14ac:dyDescent="0.3">
      <c r="A76" s="3">
        <v>75</v>
      </c>
      <c r="B76" s="15" t="s">
        <v>229</v>
      </c>
      <c r="C76" s="3">
        <v>12</v>
      </c>
      <c r="D76" s="33">
        <v>214</v>
      </c>
      <c r="E76" s="33">
        <v>360052</v>
      </c>
      <c r="F76" s="33">
        <v>11</v>
      </c>
      <c r="G76" s="4">
        <v>5.1400000000000001E-2</v>
      </c>
      <c r="H76" s="33">
        <v>3</v>
      </c>
      <c r="I76" s="5">
        <v>32732</v>
      </c>
      <c r="J76" s="5">
        <v>120017</v>
      </c>
      <c r="K76" s="3" t="s">
        <v>239</v>
      </c>
      <c r="L76" s="3" t="s">
        <v>222</v>
      </c>
      <c r="M76" s="3" t="s">
        <v>27</v>
      </c>
      <c r="N76" s="3" t="s">
        <v>239</v>
      </c>
      <c r="O76" s="3"/>
      <c r="P76" s="3" t="s">
        <v>13</v>
      </c>
      <c r="Q76" s="3" t="s">
        <v>16</v>
      </c>
      <c r="R76" s="3" t="s">
        <v>14</v>
      </c>
      <c r="S76" s="3" t="s">
        <v>150</v>
      </c>
      <c r="T76" s="3" t="s">
        <v>321</v>
      </c>
      <c r="U76" s="3" t="s">
        <v>289</v>
      </c>
      <c r="V76" s="3" t="s">
        <v>22</v>
      </c>
      <c r="W76" s="3" t="s">
        <v>123</v>
      </c>
      <c r="X76" s="3" t="s">
        <v>23</v>
      </c>
      <c r="Y76" s="19">
        <f t="shared" si="12"/>
        <v>2</v>
      </c>
      <c r="Z76" s="19">
        <f t="shared" si="13"/>
        <v>2</v>
      </c>
      <c r="AA76" s="19">
        <f t="shared" si="14"/>
        <v>1</v>
      </c>
      <c r="AB76" s="1">
        <f t="shared" si="15"/>
        <v>0.3706666666666667</v>
      </c>
      <c r="AC76" s="1">
        <f t="shared" si="16"/>
        <v>-0.31774220443555112</v>
      </c>
      <c r="AD76" s="1">
        <f t="shared" si="17"/>
        <v>-0.92642365389684833</v>
      </c>
      <c r="AE76" s="18">
        <v>3.7499999999999999E-2</v>
      </c>
      <c r="AF76" s="16">
        <v>47976</v>
      </c>
      <c r="AG76" s="16">
        <v>1631190</v>
      </c>
    </row>
    <row r="77" spans="1:33" x14ac:dyDescent="0.3">
      <c r="A77" s="3">
        <v>76</v>
      </c>
      <c r="B77" s="15" t="s">
        <v>229</v>
      </c>
      <c r="C77" s="3">
        <v>12</v>
      </c>
      <c r="D77" s="33">
        <v>478</v>
      </c>
      <c r="E77" s="33">
        <v>807834</v>
      </c>
      <c r="F77" s="33">
        <v>13</v>
      </c>
      <c r="G77" s="4">
        <v>2.7199999999999998E-2</v>
      </c>
      <c r="H77" s="33">
        <v>2</v>
      </c>
      <c r="I77" s="5">
        <v>62141</v>
      </c>
      <c r="J77" s="5">
        <v>403917</v>
      </c>
      <c r="K77" s="3" t="s">
        <v>233</v>
      </c>
      <c r="L77" s="3" t="s">
        <v>222</v>
      </c>
      <c r="M77" s="3" t="s">
        <v>27</v>
      </c>
      <c r="N77" s="3" t="s">
        <v>233</v>
      </c>
      <c r="O77" s="3"/>
      <c r="P77" s="3" t="s">
        <v>13</v>
      </c>
      <c r="Q77" s="3" t="s">
        <v>18</v>
      </c>
      <c r="R77" s="3" t="s">
        <v>16</v>
      </c>
      <c r="S77" s="3" t="s">
        <v>18</v>
      </c>
      <c r="T77" s="3" t="s">
        <v>322</v>
      </c>
      <c r="U77" s="3" t="s">
        <v>203</v>
      </c>
      <c r="V77" s="3" t="s">
        <v>209</v>
      </c>
      <c r="W77" s="3" t="s">
        <v>323</v>
      </c>
      <c r="X77" s="3" t="s">
        <v>23</v>
      </c>
      <c r="Y77" s="19">
        <f t="shared" si="12"/>
        <v>3</v>
      </c>
      <c r="Z77" s="19">
        <f t="shared" si="13"/>
        <v>3</v>
      </c>
      <c r="AA77" s="19">
        <f t="shared" si="14"/>
        <v>1</v>
      </c>
      <c r="AB77" s="1">
        <f t="shared" si="15"/>
        <v>-0.27466666666666673</v>
      </c>
      <c r="AC77" s="1">
        <f t="shared" si="16"/>
        <v>0.29525179256294809</v>
      </c>
      <c r="AD77" s="1">
        <f t="shared" si="17"/>
        <v>-0.75237893807588319</v>
      </c>
      <c r="AE77" s="18">
        <v>3.7499999999999999E-2</v>
      </c>
      <c r="AF77" s="16">
        <v>47976</v>
      </c>
      <c r="AG77" s="16">
        <v>1631190</v>
      </c>
    </row>
    <row r="78" spans="1:33" x14ac:dyDescent="0.3">
      <c r="A78" s="3">
        <v>77</v>
      </c>
      <c r="B78" s="15" t="s">
        <v>105</v>
      </c>
      <c r="C78" s="3">
        <v>13</v>
      </c>
      <c r="D78" s="33">
        <v>1525</v>
      </c>
      <c r="E78" s="33">
        <v>2516250</v>
      </c>
      <c r="F78" s="33">
        <v>31</v>
      </c>
      <c r="G78" s="4">
        <v>2.0299999999999999E-2</v>
      </c>
      <c r="H78" s="33">
        <v>3</v>
      </c>
      <c r="I78" s="5">
        <v>81169</v>
      </c>
      <c r="J78" s="5">
        <v>838750</v>
      </c>
      <c r="K78" s="3" t="s">
        <v>249</v>
      </c>
      <c r="L78" s="3" t="s">
        <v>223</v>
      </c>
      <c r="M78" s="3" t="s">
        <v>28</v>
      </c>
      <c r="N78" s="3" t="s">
        <v>294</v>
      </c>
      <c r="O78" s="3"/>
      <c r="P78" s="3" t="s">
        <v>13</v>
      </c>
      <c r="Q78" s="3" t="s">
        <v>16</v>
      </c>
      <c r="R78" s="3" t="s">
        <v>14</v>
      </c>
      <c r="S78" s="3" t="s">
        <v>150</v>
      </c>
      <c r="T78" s="3" t="s">
        <v>321</v>
      </c>
      <c r="U78" s="3" t="s">
        <v>289</v>
      </c>
      <c r="V78" s="3" t="s">
        <v>22</v>
      </c>
      <c r="W78" s="3" t="s">
        <v>465</v>
      </c>
      <c r="X78" s="3" t="s">
        <v>23</v>
      </c>
      <c r="Y78" s="19">
        <f t="shared" si="12"/>
        <v>3</v>
      </c>
      <c r="Z78" s="19">
        <f t="shared" si="13"/>
        <v>3</v>
      </c>
      <c r="AA78" s="19">
        <f t="shared" si="14"/>
        <v>1</v>
      </c>
      <c r="AB78" s="1">
        <f t="shared" si="15"/>
        <v>-4.2452830188679291E-2</v>
      </c>
      <c r="AC78" s="1">
        <f t="shared" si="16"/>
        <v>4.166987500320829E-2</v>
      </c>
      <c r="AD78" s="1">
        <f t="shared" si="17"/>
        <v>-0.80309877340219493</v>
      </c>
      <c r="AE78" s="18">
        <v>2.12E-2</v>
      </c>
      <c r="AF78" s="16">
        <v>77922</v>
      </c>
      <c r="AG78" s="16">
        <v>4259750</v>
      </c>
    </row>
    <row r="79" spans="1:33" x14ac:dyDescent="0.3">
      <c r="A79" s="3">
        <v>78</v>
      </c>
      <c r="B79" s="15" t="s">
        <v>105</v>
      </c>
      <c r="C79" s="3">
        <v>13</v>
      </c>
      <c r="D79" s="33">
        <v>1570</v>
      </c>
      <c r="E79" s="33">
        <v>2590500</v>
      </c>
      <c r="F79" s="33">
        <v>46</v>
      </c>
      <c r="G79" s="4">
        <v>2.93E-2</v>
      </c>
      <c r="H79" s="33">
        <v>1</v>
      </c>
      <c r="I79" s="5">
        <v>56315</v>
      </c>
      <c r="J79" s="5">
        <v>2590500</v>
      </c>
      <c r="K79" s="3" t="s">
        <v>250</v>
      </c>
      <c r="L79" s="3" t="s">
        <v>223</v>
      </c>
      <c r="M79" s="3" t="s">
        <v>28</v>
      </c>
      <c r="N79" s="3" t="s">
        <v>293</v>
      </c>
      <c r="O79" s="3"/>
      <c r="P79" s="3" t="s">
        <v>13</v>
      </c>
      <c r="Q79" s="3" t="s">
        <v>16</v>
      </c>
      <c r="R79" s="3" t="s">
        <v>14</v>
      </c>
      <c r="S79" s="3" t="s">
        <v>150</v>
      </c>
      <c r="T79" s="3" t="s">
        <v>321</v>
      </c>
      <c r="U79" s="3" t="s">
        <v>289</v>
      </c>
      <c r="V79" s="3" t="s">
        <v>21</v>
      </c>
      <c r="W79" s="3" t="s">
        <v>118</v>
      </c>
      <c r="X79" s="3" t="s">
        <v>23</v>
      </c>
      <c r="Y79" s="19">
        <f t="shared" si="12"/>
        <v>2</v>
      </c>
      <c r="Z79" s="19">
        <f t="shared" si="13"/>
        <v>2</v>
      </c>
      <c r="AA79" s="19">
        <f t="shared" si="14"/>
        <v>2</v>
      </c>
      <c r="AB79" s="1">
        <f t="shared" si="15"/>
        <v>0.38207547169811318</v>
      </c>
      <c r="AC79" s="1">
        <f t="shared" si="16"/>
        <v>-0.277290110623444</v>
      </c>
      <c r="AD79" s="1">
        <f t="shared" si="17"/>
        <v>-0.39186571981923823</v>
      </c>
      <c r="AE79" s="18">
        <v>2.12E-2</v>
      </c>
      <c r="AF79" s="16">
        <v>77922</v>
      </c>
      <c r="AG79" s="16">
        <v>4259750</v>
      </c>
    </row>
    <row r="80" spans="1:33" x14ac:dyDescent="0.3">
      <c r="A80" s="3">
        <v>79</v>
      </c>
      <c r="B80" s="15" t="s">
        <v>105</v>
      </c>
      <c r="C80" s="3">
        <v>13</v>
      </c>
      <c r="D80" s="33">
        <v>1335</v>
      </c>
      <c r="E80" s="33">
        <v>2202750</v>
      </c>
      <c r="F80" s="33">
        <v>32</v>
      </c>
      <c r="G80" s="4">
        <v>2.4E-2</v>
      </c>
      <c r="H80" s="33">
        <v>0</v>
      </c>
      <c r="I80" s="5">
        <v>68836</v>
      </c>
      <c r="J80" s="5">
        <v>0</v>
      </c>
      <c r="K80" s="3" t="s">
        <v>251</v>
      </c>
      <c r="L80" s="3" t="s">
        <v>223</v>
      </c>
      <c r="M80" s="3" t="s">
        <v>28</v>
      </c>
      <c r="N80" s="3" t="s">
        <v>291</v>
      </c>
      <c r="O80" s="3"/>
      <c r="P80" s="3" t="s">
        <v>13</v>
      </c>
      <c r="Q80" s="3" t="s">
        <v>16</v>
      </c>
      <c r="R80" s="3" t="s">
        <v>14</v>
      </c>
      <c r="S80" s="3" t="s">
        <v>150</v>
      </c>
      <c r="T80" s="3" t="s">
        <v>321</v>
      </c>
      <c r="U80" s="3" t="s">
        <v>289</v>
      </c>
      <c r="V80" s="3" t="s">
        <v>21</v>
      </c>
      <c r="W80" s="3" t="s">
        <v>290</v>
      </c>
      <c r="X80" s="3" t="s">
        <v>23</v>
      </c>
      <c r="Y80" s="19">
        <f t="shared" si="12"/>
        <v>3</v>
      </c>
      <c r="Z80" s="19">
        <f t="shared" si="13"/>
        <v>2</v>
      </c>
      <c r="AA80" s="19">
        <f t="shared" si="14"/>
        <v>5</v>
      </c>
      <c r="AB80" s="1">
        <f t="shared" si="15"/>
        <v>0.13207547169811318</v>
      </c>
      <c r="AC80" s="1">
        <f t="shared" si="16"/>
        <v>-0.11660378327044996</v>
      </c>
      <c r="AD80" s="1">
        <f t="shared" si="17"/>
        <v>0</v>
      </c>
      <c r="AE80" s="18">
        <v>2.12E-2</v>
      </c>
      <c r="AF80" s="16">
        <v>77922</v>
      </c>
      <c r="AG80" s="16">
        <v>4259750</v>
      </c>
    </row>
    <row r="81" spans="1:33" x14ac:dyDescent="0.3">
      <c r="A81" s="3">
        <v>80</v>
      </c>
      <c r="B81" s="15" t="s">
        <v>105</v>
      </c>
      <c r="C81" s="3">
        <v>13</v>
      </c>
      <c r="D81" s="33">
        <v>1194</v>
      </c>
      <c r="E81" s="33">
        <v>1970100</v>
      </c>
      <c r="F81" s="33">
        <v>47</v>
      </c>
      <c r="G81" s="4">
        <v>3.9399999999999998E-2</v>
      </c>
      <c r="H81" s="33">
        <v>1</v>
      </c>
      <c r="I81" s="5">
        <v>41917</v>
      </c>
      <c r="J81" s="5">
        <v>1970100</v>
      </c>
      <c r="K81" s="3" t="s">
        <v>252</v>
      </c>
      <c r="L81" s="3" t="s">
        <v>223</v>
      </c>
      <c r="M81" s="3" t="s">
        <v>28</v>
      </c>
      <c r="N81" s="3" t="s">
        <v>292</v>
      </c>
      <c r="O81" s="3"/>
      <c r="P81" s="3" t="s">
        <v>13</v>
      </c>
      <c r="Q81" s="3" t="s">
        <v>16</v>
      </c>
      <c r="R81" s="3" t="s">
        <v>14</v>
      </c>
      <c r="S81" s="3" t="s">
        <v>150</v>
      </c>
      <c r="T81" s="3" t="s">
        <v>321</v>
      </c>
      <c r="U81" s="3" t="s">
        <v>289</v>
      </c>
      <c r="V81" s="3" t="s">
        <v>21</v>
      </c>
      <c r="W81" s="3" t="s">
        <v>290</v>
      </c>
      <c r="X81" s="3" t="s">
        <v>23</v>
      </c>
      <c r="Y81" s="19">
        <f t="shared" si="12"/>
        <v>2</v>
      </c>
      <c r="Z81" s="19">
        <f t="shared" si="13"/>
        <v>2</v>
      </c>
      <c r="AA81" s="19">
        <f t="shared" si="14"/>
        <v>1</v>
      </c>
      <c r="AB81" s="1">
        <f t="shared" si="15"/>
        <v>0.85849056603773577</v>
      </c>
      <c r="AC81" s="1">
        <f t="shared" si="16"/>
        <v>-0.46206462873129539</v>
      </c>
      <c r="AD81" s="1">
        <f t="shared" si="17"/>
        <v>-0.5375080697224015</v>
      </c>
      <c r="AE81" s="18">
        <v>2.12E-2</v>
      </c>
      <c r="AF81" s="16">
        <v>77922</v>
      </c>
      <c r="AG81" s="16">
        <v>4259750</v>
      </c>
    </row>
    <row r="82" spans="1:33" x14ac:dyDescent="0.3">
      <c r="A82" s="3">
        <v>81</v>
      </c>
      <c r="B82" s="15" t="s">
        <v>105</v>
      </c>
      <c r="C82" s="3">
        <v>13</v>
      </c>
      <c r="D82" s="33">
        <v>1484</v>
      </c>
      <c r="E82" s="33">
        <v>2448600</v>
      </c>
      <c r="F82" s="33">
        <v>35</v>
      </c>
      <c r="G82" s="4">
        <v>2.3599999999999999E-2</v>
      </c>
      <c r="H82" s="33">
        <v>3</v>
      </c>
      <c r="I82" s="5">
        <v>69960</v>
      </c>
      <c r="J82" s="5">
        <v>816200</v>
      </c>
      <c r="K82" s="3" t="s">
        <v>253</v>
      </c>
      <c r="L82" s="3" t="s">
        <v>223</v>
      </c>
      <c r="M82" s="3" t="s">
        <v>28</v>
      </c>
      <c r="N82" s="3" t="s">
        <v>295</v>
      </c>
      <c r="O82" s="3"/>
      <c r="P82" s="3" t="s">
        <v>13</v>
      </c>
      <c r="Q82" s="3" t="s">
        <v>16</v>
      </c>
      <c r="R82" s="3" t="s">
        <v>14</v>
      </c>
      <c r="S82" s="3" t="s">
        <v>150</v>
      </c>
      <c r="T82" s="3" t="s">
        <v>321</v>
      </c>
      <c r="U82" s="3" t="s">
        <v>289</v>
      </c>
      <c r="V82" s="3" t="s">
        <v>118</v>
      </c>
      <c r="W82" s="3" t="s">
        <v>118</v>
      </c>
      <c r="X82" s="3" t="s">
        <v>23</v>
      </c>
      <c r="Y82" s="19">
        <f t="shared" si="12"/>
        <v>3</v>
      </c>
      <c r="Z82" s="19">
        <f t="shared" si="13"/>
        <v>2</v>
      </c>
      <c r="AA82" s="19">
        <f t="shared" si="14"/>
        <v>1</v>
      </c>
      <c r="AB82" s="1">
        <f t="shared" si="15"/>
        <v>0.1132075471698113</v>
      </c>
      <c r="AC82" s="1">
        <f t="shared" si="16"/>
        <v>-0.1021791021791022</v>
      </c>
      <c r="AD82" s="1">
        <f t="shared" si="17"/>
        <v>-0.80839251129761136</v>
      </c>
      <c r="AE82" s="18">
        <v>2.12E-2</v>
      </c>
      <c r="AF82" s="16">
        <v>77922</v>
      </c>
      <c r="AG82" s="16">
        <v>4259750</v>
      </c>
    </row>
    <row r="83" spans="1:33" x14ac:dyDescent="0.3">
      <c r="A83" s="3">
        <v>82</v>
      </c>
      <c r="B83" s="15" t="s">
        <v>105</v>
      </c>
      <c r="C83" s="3">
        <v>13</v>
      </c>
      <c r="D83" s="33">
        <v>1891</v>
      </c>
      <c r="E83" s="33">
        <v>3120150</v>
      </c>
      <c r="F83" s="33">
        <v>39</v>
      </c>
      <c r="G83" s="4">
        <v>2.06E-2</v>
      </c>
      <c r="H83" s="33">
        <v>3</v>
      </c>
      <c r="I83" s="5">
        <v>80004</v>
      </c>
      <c r="J83" s="5">
        <v>1040050</v>
      </c>
      <c r="K83" s="3" t="s">
        <v>254</v>
      </c>
      <c r="L83" s="3" t="s">
        <v>223</v>
      </c>
      <c r="M83" s="3" t="s">
        <v>28</v>
      </c>
      <c r="N83" s="3" t="s">
        <v>296</v>
      </c>
      <c r="O83" s="3"/>
      <c r="P83" s="3" t="s">
        <v>13</v>
      </c>
      <c r="Q83" s="3" t="s">
        <v>16</v>
      </c>
      <c r="R83" s="3" t="s">
        <v>14</v>
      </c>
      <c r="S83" s="3" t="s">
        <v>150</v>
      </c>
      <c r="T83" s="3" t="s">
        <v>321</v>
      </c>
      <c r="U83" s="3" t="s">
        <v>289</v>
      </c>
      <c r="V83" s="3" t="s">
        <v>21</v>
      </c>
      <c r="W83" s="3" t="s">
        <v>335</v>
      </c>
      <c r="X83" s="3" t="s">
        <v>23</v>
      </c>
      <c r="Y83" s="19">
        <f t="shared" si="12"/>
        <v>3</v>
      </c>
      <c r="Z83" s="19">
        <f t="shared" si="13"/>
        <v>3</v>
      </c>
      <c r="AA83" s="19">
        <f t="shared" si="14"/>
        <v>1</v>
      </c>
      <c r="AB83" s="1">
        <f t="shared" si="15"/>
        <v>-2.8301886792452824E-2</v>
      </c>
      <c r="AC83" s="1">
        <f t="shared" si="16"/>
        <v>2.6719026719026706E-2</v>
      </c>
      <c r="AD83" s="1">
        <f t="shared" si="17"/>
        <v>-0.7558424790187217</v>
      </c>
      <c r="AE83" s="18">
        <v>2.12E-2</v>
      </c>
      <c r="AF83" s="16">
        <v>77922</v>
      </c>
      <c r="AG83" s="16">
        <v>4259750</v>
      </c>
    </row>
    <row r="84" spans="1:33" x14ac:dyDescent="0.3">
      <c r="A84" s="3">
        <v>83</v>
      </c>
      <c r="B84" s="15" t="s">
        <v>105</v>
      </c>
      <c r="C84" s="3">
        <v>13</v>
      </c>
      <c r="D84" s="33">
        <v>1795</v>
      </c>
      <c r="E84" s="33">
        <v>2961750</v>
      </c>
      <c r="F84" s="33">
        <v>40</v>
      </c>
      <c r="G84" s="4">
        <v>2.23E-2</v>
      </c>
      <c r="H84" s="33">
        <v>0</v>
      </c>
      <c r="I84" s="5">
        <v>74044</v>
      </c>
      <c r="J84" s="5">
        <v>0</v>
      </c>
      <c r="K84" s="3" t="s">
        <v>297</v>
      </c>
      <c r="L84" s="3" t="s">
        <v>223</v>
      </c>
      <c r="M84" s="3" t="s">
        <v>28</v>
      </c>
      <c r="N84" s="3" t="s">
        <v>297</v>
      </c>
      <c r="O84" s="3"/>
      <c r="P84" s="3" t="s">
        <v>13</v>
      </c>
      <c r="Q84" s="3" t="s">
        <v>16</v>
      </c>
      <c r="R84" s="3" t="s">
        <v>14</v>
      </c>
      <c r="S84" s="3" t="s">
        <v>150</v>
      </c>
      <c r="T84" s="3" t="s">
        <v>321</v>
      </c>
      <c r="U84" s="3" t="s">
        <v>289</v>
      </c>
      <c r="V84" s="3" t="s">
        <v>21</v>
      </c>
      <c r="W84" s="3" t="s">
        <v>290</v>
      </c>
      <c r="X84" s="3" t="s">
        <v>23</v>
      </c>
      <c r="Y84" s="19">
        <f t="shared" si="12"/>
        <v>3</v>
      </c>
      <c r="Z84" s="19">
        <f t="shared" si="13"/>
        <v>3</v>
      </c>
      <c r="AA84" s="19">
        <f t="shared" si="14"/>
        <v>5</v>
      </c>
      <c r="AB84" s="1">
        <f t="shared" si="15"/>
        <v>5.1886792452830122E-2</v>
      </c>
      <c r="AC84" s="1">
        <f t="shared" si="16"/>
        <v>-4.9767716434383047E-2</v>
      </c>
      <c r="AD84" s="1">
        <f t="shared" si="17"/>
        <v>0</v>
      </c>
      <c r="AE84" s="18">
        <v>2.12E-2</v>
      </c>
      <c r="AF84" s="16">
        <v>77922</v>
      </c>
      <c r="AG84" s="16">
        <v>4259750</v>
      </c>
    </row>
    <row r="85" spans="1:33" x14ac:dyDescent="0.3">
      <c r="A85" s="3">
        <v>84</v>
      </c>
      <c r="B85" s="15" t="s">
        <v>105</v>
      </c>
      <c r="C85" s="3">
        <v>13</v>
      </c>
      <c r="D85" s="33">
        <v>2759</v>
      </c>
      <c r="E85" s="33">
        <v>4552350</v>
      </c>
      <c r="F85" s="33">
        <v>82</v>
      </c>
      <c r="G85" s="4">
        <v>2.9700000000000001E-2</v>
      </c>
      <c r="H85" s="33">
        <v>2</v>
      </c>
      <c r="I85" s="5">
        <v>55516</v>
      </c>
      <c r="J85" s="5">
        <v>2276175</v>
      </c>
      <c r="K85" s="3" t="s">
        <v>298</v>
      </c>
      <c r="L85" s="3" t="s">
        <v>223</v>
      </c>
      <c r="M85" s="3" t="s">
        <v>28</v>
      </c>
      <c r="N85" s="3" t="s">
        <v>298</v>
      </c>
      <c r="O85" s="3"/>
      <c r="P85" s="3" t="s">
        <v>13</v>
      </c>
      <c r="Q85" s="3" t="s">
        <v>16</v>
      </c>
      <c r="R85" s="3" t="s">
        <v>14</v>
      </c>
      <c r="S85" s="3" t="s">
        <v>150</v>
      </c>
      <c r="T85" s="3" t="s">
        <v>321</v>
      </c>
      <c r="U85" s="3" t="s">
        <v>289</v>
      </c>
      <c r="V85" s="3" t="s">
        <v>21</v>
      </c>
      <c r="W85" s="3" t="s">
        <v>290</v>
      </c>
      <c r="X85" s="3" t="s">
        <v>23</v>
      </c>
      <c r="Y85" s="19">
        <f t="shared" si="12"/>
        <v>2</v>
      </c>
      <c r="Z85" s="19">
        <f t="shared" si="13"/>
        <v>2</v>
      </c>
      <c r="AA85" s="19">
        <f t="shared" si="14"/>
        <v>2</v>
      </c>
      <c r="AB85" s="1">
        <f t="shared" si="15"/>
        <v>0.40094339622641506</v>
      </c>
      <c r="AC85" s="1">
        <f t="shared" si="16"/>
        <v>-0.28754395421062084</v>
      </c>
      <c r="AD85" s="1">
        <f t="shared" si="17"/>
        <v>-0.46565526145900582</v>
      </c>
      <c r="AE85" s="18">
        <v>2.12E-2</v>
      </c>
      <c r="AF85" s="16">
        <v>77922</v>
      </c>
      <c r="AG85" s="16">
        <v>4259750</v>
      </c>
    </row>
    <row r="86" spans="1:33" x14ac:dyDescent="0.3">
      <c r="A86" s="3">
        <v>85</v>
      </c>
      <c r="B86" s="15" t="s">
        <v>105</v>
      </c>
      <c r="C86" s="3">
        <v>13</v>
      </c>
      <c r="D86" s="33">
        <v>3088</v>
      </c>
      <c r="E86" s="33">
        <v>5095200</v>
      </c>
      <c r="F86" s="33">
        <v>93</v>
      </c>
      <c r="G86" s="4">
        <v>3.0099999999999998E-2</v>
      </c>
      <c r="H86" s="33">
        <v>1</v>
      </c>
      <c r="I86" s="5">
        <v>54787</v>
      </c>
      <c r="J86" s="5">
        <v>5095200</v>
      </c>
      <c r="K86" s="3" t="s">
        <v>299</v>
      </c>
      <c r="L86" s="3" t="s">
        <v>223</v>
      </c>
      <c r="M86" s="3" t="s">
        <v>28</v>
      </c>
      <c r="N86" s="3" t="s">
        <v>299</v>
      </c>
      <c r="O86" s="3"/>
      <c r="P86" s="3" t="s">
        <v>13</v>
      </c>
      <c r="Q86" s="3" t="s">
        <v>16</v>
      </c>
      <c r="R86" s="3" t="s">
        <v>14</v>
      </c>
      <c r="S86" s="3" t="s">
        <v>150</v>
      </c>
      <c r="T86" s="3" t="s">
        <v>321</v>
      </c>
      <c r="U86" s="3" t="s">
        <v>289</v>
      </c>
      <c r="V86" s="3" t="s">
        <v>21</v>
      </c>
      <c r="W86" s="3" t="s">
        <v>290</v>
      </c>
      <c r="X86" s="3" t="s">
        <v>23</v>
      </c>
      <c r="Y86" s="19">
        <f t="shared" si="12"/>
        <v>2</v>
      </c>
      <c r="Z86" s="19">
        <f t="shared" si="13"/>
        <v>2</v>
      </c>
      <c r="AA86" s="19">
        <f t="shared" si="14"/>
        <v>3</v>
      </c>
      <c r="AB86" s="1">
        <f t="shared" si="15"/>
        <v>0.41981132075471694</v>
      </c>
      <c r="AC86" s="1">
        <f t="shared" si="16"/>
        <v>-0.29689946356613028</v>
      </c>
      <c r="AD86" s="1">
        <f t="shared" si="17"/>
        <v>0.19612653324725637</v>
      </c>
      <c r="AE86" s="18">
        <v>2.12E-2</v>
      </c>
      <c r="AF86" s="16">
        <v>77922</v>
      </c>
      <c r="AG86" s="16">
        <v>4259750</v>
      </c>
    </row>
    <row r="87" spans="1:33" x14ac:dyDescent="0.3">
      <c r="A87" s="3">
        <v>86</v>
      </c>
      <c r="B87" s="15" t="s">
        <v>105</v>
      </c>
      <c r="C87" s="3">
        <v>13</v>
      </c>
      <c r="D87" s="33">
        <v>961</v>
      </c>
      <c r="E87" s="33">
        <v>1585650</v>
      </c>
      <c r="F87" s="33">
        <v>14</v>
      </c>
      <c r="G87" s="4">
        <v>1.46E-2</v>
      </c>
      <c r="H87" s="33">
        <v>0</v>
      </c>
      <c r="I87" s="5">
        <v>113261</v>
      </c>
      <c r="J87" s="5">
        <v>0</v>
      </c>
      <c r="K87" s="3" t="s">
        <v>255</v>
      </c>
      <c r="L87" s="3" t="s">
        <v>223</v>
      </c>
      <c r="M87" s="3" t="s">
        <v>28</v>
      </c>
      <c r="N87" s="3" t="s">
        <v>300</v>
      </c>
      <c r="O87" s="3"/>
      <c r="P87" s="3" t="s">
        <v>13</v>
      </c>
      <c r="Q87" s="3" t="s">
        <v>16</v>
      </c>
      <c r="R87" s="3" t="s">
        <v>14</v>
      </c>
      <c r="S87" s="3" t="s">
        <v>203</v>
      </c>
      <c r="T87" s="3" t="s">
        <v>322</v>
      </c>
      <c r="U87" s="3" t="s">
        <v>203</v>
      </c>
      <c r="V87" s="3" t="s">
        <v>334</v>
      </c>
      <c r="W87" s="3" t="s">
        <v>336</v>
      </c>
      <c r="X87" s="3" t="s">
        <v>23</v>
      </c>
      <c r="Y87" s="19">
        <f t="shared" si="12"/>
        <v>3</v>
      </c>
      <c r="Z87" s="19">
        <f t="shared" si="13"/>
        <v>4</v>
      </c>
      <c r="AA87" s="19">
        <f t="shared" si="14"/>
        <v>5</v>
      </c>
      <c r="AB87" s="1">
        <f t="shared" si="15"/>
        <v>-0.31132075471698117</v>
      </c>
      <c r="AC87" s="1">
        <f t="shared" si="16"/>
        <v>0.45351762018428676</v>
      </c>
      <c r="AD87" s="1">
        <f t="shared" si="17"/>
        <v>0</v>
      </c>
      <c r="AE87" s="18">
        <v>2.12E-2</v>
      </c>
      <c r="AF87" s="16">
        <v>77922</v>
      </c>
      <c r="AG87" s="16">
        <v>4259750</v>
      </c>
    </row>
    <row r="88" spans="1:33" x14ac:dyDescent="0.3">
      <c r="A88" s="3">
        <v>87</v>
      </c>
      <c r="B88" s="15" t="s">
        <v>105</v>
      </c>
      <c r="C88" s="3">
        <v>13</v>
      </c>
      <c r="D88" s="33">
        <v>498</v>
      </c>
      <c r="E88" s="33">
        <v>821700</v>
      </c>
      <c r="F88" s="33">
        <v>9</v>
      </c>
      <c r="G88" s="4">
        <v>1.8100000000000002E-2</v>
      </c>
      <c r="H88" s="33">
        <v>0</v>
      </c>
      <c r="I88" s="5">
        <v>91300</v>
      </c>
      <c r="J88" s="5">
        <v>0</v>
      </c>
      <c r="K88" s="3" t="s">
        <v>256</v>
      </c>
      <c r="L88" s="3" t="s">
        <v>223</v>
      </c>
      <c r="M88" s="3" t="s">
        <v>28</v>
      </c>
      <c r="N88" s="3" t="s">
        <v>301</v>
      </c>
      <c r="O88" s="3"/>
      <c r="P88" s="3" t="s">
        <v>13</v>
      </c>
      <c r="Q88" s="3" t="s">
        <v>16</v>
      </c>
      <c r="R88" s="3" t="s">
        <v>14</v>
      </c>
      <c r="S88" s="3" t="s">
        <v>203</v>
      </c>
      <c r="T88" s="3" t="s">
        <v>322</v>
      </c>
      <c r="U88" s="3" t="s">
        <v>203</v>
      </c>
      <c r="V88" s="3" t="s">
        <v>12</v>
      </c>
      <c r="W88" s="3" t="s">
        <v>336</v>
      </c>
      <c r="X88" s="3" t="s">
        <v>23</v>
      </c>
      <c r="Y88" s="19">
        <f t="shared" si="12"/>
        <v>3</v>
      </c>
      <c r="Z88" s="19">
        <f t="shared" si="13"/>
        <v>3</v>
      </c>
      <c r="AA88" s="19">
        <f t="shared" si="14"/>
        <v>5</v>
      </c>
      <c r="AB88" s="1">
        <f t="shared" si="15"/>
        <v>-0.14622641509433953</v>
      </c>
      <c r="AC88" s="1">
        <f t="shared" si="16"/>
        <v>0.17168450501783838</v>
      </c>
      <c r="AD88" s="1">
        <f t="shared" si="17"/>
        <v>0</v>
      </c>
      <c r="AE88" s="18">
        <v>2.12E-2</v>
      </c>
      <c r="AF88" s="16">
        <v>77922</v>
      </c>
      <c r="AG88" s="16">
        <v>4259750</v>
      </c>
    </row>
    <row r="89" spans="1:33" x14ac:dyDescent="0.3">
      <c r="A89" s="3">
        <v>88</v>
      </c>
      <c r="B89" s="15" t="s">
        <v>105</v>
      </c>
      <c r="C89" s="3">
        <v>13</v>
      </c>
      <c r="D89" s="33">
        <v>749</v>
      </c>
      <c r="E89" s="33">
        <v>1235850</v>
      </c>
      <c r="F89" s="33">
        <v>14</v>
      </c>
      <c r="G89" s="4">
        <v>1.8700000000000001E-2</v>
      </c>
      <c r="H89" s="33">
        <v>0</v>
      </c>
      <c r="I89" s="5">
        <v>88275</v>
      </c>
      <c r="J89" s="5">
        <v>0</v>
      </c>
      <c r="K89" s="3" t="s">
        <v>257</v>
      </c>
      <c r="L89" s="3" t="s">
        <v>223</v>
      </c>
      <c r="M89" s="3" t="s">
        <v>28</v>
      </c>
      <c r="N89" s="3" t="s">
        <v>302</v>
      </c>
      <c r="O89" s="3"/>
      <c r="P89" s="3" t="s">
        <v>13</v>
      </c>
      <c r="Q89" s="3" t="s">
        <v>16</v>
      </c>
      <c r="R89" s="3" t="s">
        <v>14</v>
      </c>
      <c r="S89" s="3" t="s">
        <v>203</v>
      </c>
      <c r="T89" s="3" t="s">
        <v>322</v>
      </c>
      <c r="U89" s="3" t="s">
        <v>203</v>
      </c>
      <c r="V89" s="3" t="s">
        <v>12</v>
      </c>
      <c r="W89" s="3" t="s">
        <v>336</v>
      </c>
      <c r="X89" s="3" t="s">
        <v>23</v>
      </c>
      <c r="Y89" s="19">
        <f t="shared" si="12"/>
        <v>3</v>
      </c>
      <c r="Z89" s="19">
        <f t="shared" si="13"/>
        <v>3</v>
      </c>
      <c r="AA89" s="19">
        <f t="shared" si="14"/>
        <v>5</v>
      </c>
      <c r="AB89" s="1">
        <f t="shared" si="15"/>
        <v>-0.11792452830188671</v>
      </c>
      <c r="AC89" s="1">
        <f t="shared" si="16"/>
        <v>0.13286363286363279</v>
      </c>
      <c r="AD89" s="1">
        <f t="shared" si="17"/>
        <v>0</v>
      </c>
      <c r="AE89" s="18">
        <v>2.12E-2</v>
      </c>
      <c r="AF89" s="16">
        <v>77922</v>
      </c>
      <c r="AG89" s="16">
        <v>4259750</v>
      </c>
    </row>
    <row r="90" spans="1:33" x14ac:dyDescent="0.3">
      <c r="A90" s="3">
        <v>89</v>
      </c>
      <c r="B90" s="15" t="s">
        <v>105</v>
      </c>
      <c r="C90" s="3">
        <v>14</v>
      </c>
      <c r="D90" s="33">
        <v>10218</v>
      </c>
      <c r="E90" s="33">
        <v>7867860</v>
      </c>
      <c r="F90" s="33">
        <v>92</v>
      </c>
      <c r="G90" s="4">
        <v>8.9999999999999993E-3</v>
      </c>
      <c r="H90" s="33">
        <v>2</v>
      </c>
      <c r="I90" s="5">
        <v>85520</v>
      </c>
      <c r="J90" s="5">
        <v>3933930</v>
      </c>
      <c r="K90" s="3" t="s">
        <v>271</v>
      </c>
      <c r="L90" s="3" t="s">
        <v>224</v>
      </c>
      <c r="M90" s="3" t="s">
        <v>28</v>
      </c>
      <c r="N90" s="3" t="s">
        <v>303</v>
      </c>
      <c r="O90" s="3"/>
      <c r="P90" s="3" t="s">
        <v>13</v>
      </c>
      <c r="Q90" s="3" t="s">
        <v>16</v>
      </c>
      <c r="R90" s="3" t="s">
        <v>13</v>
      </c>
      <c r="S90" s="3" t="s">
        <v>113</v>
      </c>
      <c r="T90" s="3" t="s">
        <v>321</v>
      </c>
      <c r="U90" s="3" t="s">
        <v>113</v>
      </c>
      <c r="V90" s="3" t="s">
        <v>118</v>
      </c>
      <c r="W90" s="3" t="s">
        <v>118</v>
      </c>
      <c r="X90" s="3" t="s">
        <v>23</v>
      </c>
      <c r="Y90" s="19">
        <f t="shared" si="12"/>
        <v>3</v>
      </c>
      <c r="Z90" s="19">
        <f t="shared" si="13"/>
        <v>4</v>
      </c>
      <c r="AA90" s="19">
        <f t="shared" si="14"/>
        <v>2</v>
      </c>
      <c r="AB90" s="1">
        <f t="shared" si="15"/>
        <v>-0.3793103448275863</v>
      </c>
      <c r="AC90" s="1">
        <f t="shared" si="16"/>
        <v>0.56727632591723776</v>
      </c>
      <c r="AD90" s="1">
        <f t="shared" si="17"/>
        <v>-0.11588932912920069</v>
      </c>
      <c r="AE90" s="18">
        <v>1.4500000000000001E-2</v>
      </c>
      <c r="AF90" s="16">
        <v>54566</v>
      </c>
      <c r="AG90" s="16">
        <v>4449590</v>
      </c>
    </row>
    <row r="91" spans="1:33" x14ac:dyDescent="0.3">
      <c r="A91" s="3">
        <v>90</v>
      </c>
      <c r="B91" s="15" t="s">
        <v>105</v>
      </c>
      <c r="C91" s="3">
        <v>14</v>
      </c>
      <c r="D91" s="33">
        <v>14424</v>
      </c>
      <c r="E91" s="33">
        <v>11106480</v>
      </c>
      <c r="F91" s="33">
        <v>135</v>
      </c>
      <c r="G91" s="4">
        <v>9.4000000000000004E-3</v>
      </c>
      <c r="H91" s="33">
        <v>2</v>
      </c>
      <c r="I91" s="5">
        <v>82270</v>
      </c>
      <c r="J91" s="5">
        <v>5553240</v>
      </c>
      <c r="K91" s="3" t="s">
        <v>272</v>
      </c>
      <c r="L91" s="3" t="s">
        <v>224</v>
      </c>
      <c r="M91" s="3" t="s">
        <v>28</v>
      </c>
      <c r="N91" s="3" t="s">
        <v>304</v>
      </c>
      <c r="O91" s="3"/>
      <c r="P91" s="3" t="s">
        <v>13</v>
      </c>
      <c r="Q91" s="3" t="s">
        <v>16</v>
      </c>
      <c r="R91" s="3" t="s">
        <v>13</v>
      </c>
      <c r="S91" s="3" t="s">
        <v>203</v>
      </c>
      <c r="T91" s="3" t="s">
        <v>321</v>
      </c>
      <c r="U91" s="3" t="s">
        <v>203</v>
      </c>
      <c r="V91" s="3" t="s">
        <v>209</v>
      </c>
      <c r="W91" s="3" t="s">
        <v>336</v>
      </c>
      <c r="X91" s="3" t="s">
        <v>23</v>
      </c>
      <c r="Y91" s="19">
        <f t="shared" si="12"/>
        <v>3</v>
      </c>
      <c r="Z91" s="19">
        <f t="shared" si="13"/>
        <v>4</v>
      </c>
      <c r="AA91" s="19">
        <f t="shared" si="14"/>
        <v>3</v>
      </c>
      <c r="AB91" s="1">
        <f t="shared" si="15"/>
        <v>-0.35172413793103452</v>
      </c>
      <c r="AC91" s="1">
        <f t="shared" si="16"/>
        <v>0.50771542718909202</v>
      </c>
      <c r="AD91" s="1">
        <f t="shared" si="17"/>
        <v>0.24803408853399977</v>
      </c>
      <c r="AE91" s="18">
        <v>1.4500000000000001E-2</v>
      </c>
      <c r="AF91" s="16">
        <v>54566</v>
      </c>
      <c r="AG91" s="16">
        <v>4449590</v>
      </c>
    </row>
    <row r="92" spans="1:33" x14ac:dyDescent="0.3">
      <c r="A92" s="3">
        <v>91</v>
      </c>
      <c r="B92" s="15" t="s">
        <v>105</v>
      </c>
      <c r="C92" s="3">
        <v>14</v>
      </c>
      <c r="D92" s="33">
        <v>1171</v>
      </c>
      <c r="E92" s="33">
        <v>901670</v>
      </c>
      <c r="F92" s="33">
        <v>2</v>
      </c>
      <c r="G92" s="4">
        <v>1.6999999999999999E-3</v>
      </c>
      <c r="H92" s="33">
        <v>0</v>
      </c>
      <c r="I92" s="5">
        <v>450835</v>
      </c>
      <c r="J92" s="5">
        <v>0</v>
      </c>
      <c r="K92" s="3" t="s">
        <v>273</v>
      </c>
      <c r="L92" s="3" t="s">
        <v>224</v>
      </c>
      <c r="M92" s="3" t="s">
        <v>28</v>
      </c>
      <c r="N92" s="3" t="s">
        <v>305</v>
      </c>
      <c r="O92" s="3"/>
      <c r="P92" s="3" t="s">
        <v>13</v>
      </c>
      <c r="Q92" s="3" t="s">
        <v>16</v>
      </c>
      <c r="R92" s="3" t="s">
        <v>13</v>
      </c>
      <c r="S92" s="3" t="s">
        <v>289</v>
      </c>
      <c r="T92" s="3" t="s">
        <v>321</v>
      </c>
      <c r="U92" s="3" t="s">
        <v>289</v>
      </c>
      <c r="V92" s="3" t="s">
        <v>118</v>
      </c>
      <c r="W92" s="3" t="s">
        <v>118</v>
      </c>
      <c r="X92" s="3" t="s">
        <v>23</v>
      </c>
      <c r="Y92" s="19">
        <f t="shared" si="12"/>
        <v>4</v>
      </c>
      <c r="Z92" s="19">
        <f t="shared" si="13"/>
        <v>4</v>
      </c>
      <c r="AA92" s="19">
        <f t="shared" si="14"/>
        <v>5</v>
      </c>
      <c r="AB92" s="1">
        <f t="shared" si="15"/>
        <v>-0.88275862068965516</v>
      </c>
      <c r="AC92" s="1">
        <f t="shared" si="16"/>
        <v>7.2621962394164861</v>
      </c>
      <c r="AD92" s="1">
        <f t="shared" si="17"/>
        <v>0</v>
      </c>
      <c r="AE92" s="18">
        <v>1.4500000000000001E-2</v>
      </c>
      <c r="AF92" s="16">
        <v>54566</v>
      </c>
      <c r="AG92" s="16">
        <v>4449590</v>
      </c>
    </row>
    <row r="93" spans="1:33" x14ac:dyDescent="0.3">
      <c r="A93" s="3">
        <v>92</v>
      </c>
      <c r="B93" s="15" t="s">
        <v>105</v>
      </c>
      <c r="C93" s="3">
        <v>14</v>
      </c>
      <c r="D93" s="33">
        <v>1242</v>
      </c>
      <c r="E93" s="33">
        <v>956340</v>
      </c>
      <c r="F93" s="33">
        <v>1</v>
      </c>
      <c r="G93" s="4">
        <v>8.0000000000000004E-4</v>
      </c>
      <c r="H93" s="33">
        <v>0</v>
      </c>
      <c r="I93" s="5">
        <v>956340</v>
      </c>
      <c r="J93" s="5">
        <v>0</v>
      </c>
      <c r="K93" s="3" t="s">
        <v>274</v>
      </c>
      <c r="L93" s="3" t="s">
        <v>224</v>
      </c>
      <c r="M93" s="3" t="s">
        <v>28</v>
      </c>
      <c r="N93" s="3" t="s">
        <v>306</v>
      </c>
      <c r="O93" s="3"/>
      <c r="P93" s="3" t="s">
        <v>13</v>
      </c>
      <c r="Q93" s="3" t="s">
        <v>16</v>
      </c>
      <c r="R93" s="3" t="s">
        <v>13</v>
      </c>
      <c r="S93" s="3" t="s">
        <v>289</v>
      </c>
      <c r="T93" s="3" t="s">
        <v>321</v>
      </c>
      <c r="U93" s="3" t="s">
        <v>289</v>
      </c>
      <c r="V93" s="3" t="s">
        <v>118</v>
      </c>
      <c r="W93" s="3" t="s">
        <v>118</v>
      </c>
      <c r="X93" s="3" t="s">
        <v>23</v>
      </c>
      <c r="Y93" s="19">
        <f t="shared" si="12"/>
        <v>4</v>
      </c>
      <c r="Z93" s="19">
        <f t="shared" si="13"/>
        <v>4</v>
      </c>
      <c r="AA93" s="19">
        <f t="shared" si="14"/>
        <v>5</v>
      </c>
      <c r="AB93" s="1">
        <f t="shared" si="15"/>
        <v>-0.94482758620689655</v>
      </c>
      <c r="AC93" s="1">
        <f t="shared" si="16"/>
        <v>16.526298427592273</v>
      </c>
      <c r="AD93" s="1">
        <f t="shared" si="17"/>
        <v>0</v>
      </c>
      <c r="AE93" s="18">
        <v>1.4500000000000001E-2</v>
      </c>
      <c r="AF93" s="16">
        <v>54566</v>
      </c>
      <c r="AG93" s="16">
        <v>4449590</v>
      </c>
    </row>
    <row r="94" spans="1:33" x14ac:dyDescent="0.3">
      <c r="A94" s="3">
        <v>93</v>
      </c>
      <c r="B94" s="15" t="s">
        <v>105</v>
      </c>
      <c r="C94" s="3">
        <v>14</v>
      </c>
      <c r="D94" s="33">
        <v>1774</v>
      </c>
      <c r="E94" s="33">
        <v>1365980</v>
      </c>
      <c r="F94" s="33">
        <v>9</v>
      </c>
      <c r="G94" s="4">
        <v>5.1000000000000004E-3</v>
      </c>
      <c r="H94" s="33">
        <v>0</v>
      </c>
      <c r="I94" s="5">
        <v>151776</v>
      </c>
      <c r="J94" s="5">
        <v>0</v>
      </c>
      <c r="K94" s="3" t="s">
        <v>263</v>
      </c>
      <c r="L94" s="3" t="s">
        <v>224</v>
      </c>
      <c r="M94" s="3" t="s">
        <v>28</v>
      </c>
      <c r="N94" s="3" t="s">
        <v>263</v>
      </c>
      <c r="O94" s="3"/>
      <c r="P94" s="3" t="s">
        <v>13</v>
      </c>
      <c r="Q94" s="3" t="s">
        <v>16</v>
      </c>
      <c r="R94" s="3" t="s">
        <v>13</v>
      </c>
      <c r="S94" s="3" t="s">
        <v>289</v>
      </c>
      <c r="T94" s="3" t="s">
        <v>321</v>
      </c>
      <c r="U94" s="3" t="s">
        <v>289</v>
      </c>
      <c r="V94" s="3" t="s">
        <v>21</v>
      </c>
      <c r="W94" s="3" t="s">
        <v>290</v>
      </c>
      <c r="X94" s="3" t="s">
        <v>23</v>
      </c>
      <c r="Y94" s="19">
        <f t="shared" si="12"/>
        <v>4</v>
      </c>
      <c r="Z94" s="19">
        <f t="shared" si="13"/>
        <v>4</v>
      </c>
      <c r="AA94" s="19">
        <f t="shared" si="14"/>
        <v>5</v>
      </c>
      <c r="AB94" s="1">
        <f t="shared" si="15"/>
        <v>-0.64827586206896548</v>
      </c>
      <c r="AC94" s="1">
        <f t="shared" si="16"/>
        <v>1.7815122970347836</v>
      </c>
      <c r="AD94" s="1">
        <f t="shared" si="17"/>
        <v>0</v>
      </c>
      <c r="AE94" s="18">
        <v>1.4500000000000001E-2</v>
      </c>
      <c r="AF94" s="16">
        <v>54566</v>
      </c>
      <c r="AG94" s="16">
        <v>4449590</v>
      </c>
    </row>
    <row r="95" spans="1:33" x14ac:dyDescent="0.3">
      <c r="A95" s="3">
        <v>94</v>
      </c>
      <c r="B95" s="15" t="s">
        <v>105</v>
      </c>
      <c r="C95" s="3">
        <v>15</v>
      </c>
      <c r="D95" s="33">
        <v>310</v>
      </c>
      <c r="E95" s="33">
        <v>451282</v>
      </c>
      <c r="F95" s="33">
        <v>0</v>
      </c>
      <c r="G95" s="4">
        <v>0</v>
      </c>
      <c r="H95" s="33">
        <v>0</v>
      </c>
      <c r="I95" s="5">
        <v>0</v>
      </c>
      <c r="J95" s="5">
        <v>0</v>
      </c>
      <c r="K95" s="3" t="s">
        <v>258</v>
      </c>
      <c r="L95" s="3" t="s">
        <v>225</v>
      </c>
      <c r="M95" s="3" t="s">
        <v>26</v>
      </c>
      <c r="N95" s="3" t="s">
        <v>311</v>
      </c>
      <c r="O95" s="3"/>
      <c r="P95" s="3" t="s">
        <v>13</v>
      </c>
      <c r="Q95" s="3" t="s">
        <v>337</v>
      </c>
      <c r="R95" s="3" t="s">
        <v>14</v>
      </c>
      <c r="S95" s="3" t="s">
        <v>289</v>
      </c>
      <c r="T95" s="3" t="s">
        <v>321</v>
      </c>
      <c r="U95" s="3" t="s">
        <v>289</v>
      </c>
      <c r="V95" s="3" t="s">
        <v>118</v>
      </c>
      <c r="W95" s="3" t="s">
        <v>118</v>
      </c>
      <c r="X95" s="3" t="s">
        <v>23</v>
      </c>
      <c r="Y95" s="19">
        <f t="shared" si="12"/>
        <v>5</v>
      </c>
      <c r="Z95" s="19">
        <f t="shared" si="13"/>
        <v>5</v>
      </c>
      <c r="AA95" s="19">
        <f t="shared" si="14"/>
        <v>5</v>
      </c>
      <c r="AB95" s="1">
        <f t="shared" si="15"/>
        <v>0</v>
      </c>
      <c r="AC95" s="1">
        <f t="shared" si="16"/>
        <v>0</v>
      </c>
      <c r="AD95" s="1">
        <f t="shared" si="17"/>
        <v>0</v>
      </c>
      <c r="AE95" s="18">
        <v>1.66E-2</v>
      </c>
      <c r="AF95" s="16">
        <v>50964</v>
      </c>
      <c r="AG95" s="16">
        <v>1885664</v>
      </c>
    </row>
    <row r="96" spans="1:33" x14ac:dyDescent="0.3">
      <c r="A96" s="3">
        <v>95</v>
      </c>
      <c r="B96" s="15" t="s">
        <v>105</v>
      </c>
      <c r="C96" s="3">
        <v>15</v>
      </c>
      <c r="D96" s="33">
        <v>996</v>
      </c>
      <c r="E96" s="33">
        <v>789744</v>
      </c>
      <c r="F96" s="33">
        <v>23</v>
      </c>
      <c r="G96" s="4">
        <v>2.3099999999999999E-2</v>
      </c>
      <c r="H96" s="33">
        <v>1</v>
      </c>
      <c r="I96" s="5">
        <v>34337</v>
      </c>
      <c r="J96" s="5">
        <v>789744</v>
      </c>
      <c r="K96" s="3" t="s">
        <v>259</v>
      </c>
      <c r="L96" s="3" t="s">
        <v>225</v>
      </c>
      <c r="M96" s="3" t="s">
        <v>26</v>
      </c>
      <c r="N96" s="3" t="s">
        <v>307</v>
      </c>
      <c r="O96" s="3"/>
      <c r="P96" s="3" t="s">
        <v>13</v>
      </c>
      <c r="Q96" s="3" t="s">
        <v>18</v>
      </c>
      <c r="R96" s="3" t="s">
        <v>14</v>
      </c>
      <c r="S96" s="3" t="s">
        <v>203</v>
      </c>
      <c r="T96" s="3" t="s">
        <v>322</v>
      </c>
      <c r="U96" s="3" t="s">
        <v>203</v>
      </c>
      <c r="V96" s="3" t="s">
        <v>12</v>
      </c>
      <c r="W96" s="3" t="s">
        <v>336</v>
      </c>
      <c r="X96" s="3" t="s">
        <v>23</v>
      </c>
      <c r="Y96" s="19">
        <f t="shared" si="12"/>
        <v>2</v>
      </c>
      <c r="Z96" s="19">
        <f t="shared" si="13"/>
        <v>2</v>
      </c>
      <c r="AA96" s="19">
        <f t="shared" si="14"/>
        <v>1</v>
      </c>
      <c r="AB96" s="1">
        <f t="shared" si="15"/>
        <v>0.39156626506024095</v>
      </c>
      <c r="AC96" s="1">
        <f t="shared" si="16"/>
        <v>-0.32624990189153125</v>
      </c>
      <c r="AD96" s="1">
        <f t="shared" si="17"/>
        <v>-0.58118519524157009</v>
      </c>
      <c r="AE96" s="18">
        <v>1.66E-2</v>
      </c>
      <c r="AF96" s="16">
        <v>50964</v>
      </c>
      <c r="AG96" s="16">
        <v>1885664</v>
      </c>
    </row>
    <row r="97" spans="1:33" x14ac:dyDescent="0.3">
      <c r="A97" s="3">
        <v>96</v>
      </c>
      <c r="B97" s="15" t="s">
        <v>105</v>
      </c>
      <c r="C97" s="3">
        <v>15</v>
      </c>
      <c r="D97" s="33">
        <v>987</v>
      </c>
      <c r="E97" s="33">
        <v>789744</v>
      </c>
      <c r="F97" s="33">
        <v>17</v>
      </c>
      <c r="G97" s="4">
        <v>1.72E-2</v>
      </c>
      <c r="H97" s="33">
        <v>0</v>
      </c>
      <c r="I97" s="5">
        <v>46456</v>
      </c>
      <c r="J97" s="5">
        <v>0</v>
      </c>
      <c r="K97" s="3" t="s">
        <v>260</v>
      </c>
      <c r="L97" s="3" t="s">
        <v>225</v>
      </c>
      <c r="M97" s="3" t="s">
        <v>26</v>
      </c>
      <c r="N97" s="3" t="s">
        <v>310</v>
      </c>
      <c r="O97" s="3"/>
      <c r="P97" s="3" t="s">
        <v>13</v>
      </c>
      <c r="Q97" s="3" t="s">
        <v>337</v>
      </c>
      <c r="R97" s="3" t="s">
        <v>14</v>
      </c>
      <c r="S97" s="3" t="s">
        <v>203</v>
      </c>
      <c r="T97" s="3" t="s">
        <v>321</v>
      </c>
      <c r="U97" s="3" t="s">
        <v>203</v>
      </c>
      <c r="V97" s="3" t="s">
        <v>209</v>
      </c>
      <c r="W97" s="3" t="s">
        <v>336</v>
      </c>
      <c r="X97" s="3" t="s">
        <v>23</v>
      </c>
      <c r="Y97" s="19">
        <f t="shared" si="12"/>
        <v>3</v>
      </c>
      <c r="Z97" s="19">
        <f t="shared" si="13"/>
        <v>3</v>
      </c>
      <c r="AA97" s="19">
        <f t="shared" si="14"/>
        <v>5</v>
      </c>
      <c r="AB97" s="1">
        <f t="shared" si="15"/>
        <v>3.6144578313253017E-2</v>
      </c>
      <c r="AC97" s="1">
        <f t="shared" si="16"/>
        <v>-8.8454595400675018E-2</v>
      </c>
      <c r="AD97" s="1">
        <f t="shared" si="17"/>
        <v>0</v>
      </c>
      <c r="AE97" s="18">
        <v>1.66E-2</v>
      </c>
      <c r="AF97" s="16">
        <v>50964</v>
      </c>
      <c r="AG97" s="16">
        <v>1885664</v>
      </c>
    </row>
    <row r="98" spans="1:33" x14ac:dyDescent="0.3">
      <c r="A98" s="3">
        <v>97</v>
      </c>
      <c r="B98" s="15" t="s">
        <v>105</v>
      </c>
      <c r="C98" s="3">
        <v>15</v>
      </c>
      <c r="D98" s="33">
        <v>952</v>
      </c>
      <c r="E98" s="33">
        <v>789744</v>
      </c>
      <c r="F98" s="33">
        <v>13</v>
      </c>
      <c r="G98" s="4">
        <v>1.37E-2</v>
      </c>
      <c r="H98" s="33">
        <v>0</v>
      </c>
      <c r="I98" s="5">
        <v>60750</v>
      </c>
      <c r="J98" s="5">
        <v>0</v>
      </c>
      <c r="K98" s="3" t="s">
        <v>261</v>
      </c>
      <c r="L98" s="3" t="s">
        <v>225</v>
      </c>
      <c r="M98" s="3" t="s">
        <v>26</v>
      </c>
      <c r="N98" s="3" t="s">
        <v>308</v>
      </c>
      <c r="O98" s="3"/>
      <c r="P98" s="3" t="s">
        <v>13</v>
      </c>
      <c r="Q98" s="3" t="s">
        <v>18</v>
      </c>
      <c r="R98" s="3" t="s">
        <v>14</v>
      </c>
      <c r="S98" s="3" t="s">
        <v>203</v>
      </c>
      <c r="T98" s="3" t="s">
        <v>322</v>
      </c>
      <c r="U98" s="3" t="s">
        <v>203</v>
      </c>
      <c r="V98" s="3" t="s">
        <v>12</v>
      </c>
      <c r="W98" s="3" t="s">
        <v>336</v>
      </c>
      <c r="X98" s="3" t="s">
        <v>23</v>
      </c>
      <c r="Y98" s="19">
        <f t="shared" si="12"/>
        <v>3</v>
      </c>
      <c r="Z98" s="19">
        <f t="shared" si="13"/>
        <v>3</v>
      </c>
      <c r="AA98" s="19">
        <f t="shared" si="14"/>
        <v>5</v>
      </c>
      <c r="AB98" s="1">
        <f t="shared" ref="AB98:AB131" si="18">IF(G98/AE98-1=-1,0,(G98/AE98-1))</f>
        <v>-0.17469879518072284</v>
      </c>
      <c r="AC98" s="1">
        <f t="shared" si="16"/>
        <v>0.19201789498469513</v>
      </c>
      <c r="AD98" s="1">
        <f t="shared" si="17"/>
        <v>0</v>
      </c>
      <c r="AE98" s="18">
        <v>1.66E-2</v>
      </c>
      <c r="AF98" s="16">
        <v>50964</v>
      </c>
      <c r="AG98" s="16">
        <v>1885664</v>
      </c>
    </row>
    <row r="99" spans="1:33" x14ac:dyDescent="0.3">
      <c r="A99" s="3">
        <v>98</v>
      </c>
      <c r="B99" s="15" t="s">
        <v>105</v>
      </c>
      <c r="C99" s="3">
        <v>15</v>
      </c>
      <c r="D99" s="33">
        <v>952</v>
      </c>
      <c r="E99" s="33">
        <v>789744</v>
      </c>
      <c r="F99" s="33">
        <v>11</v>
      </c>
      <c r="G99" s="4">
        <v>1.1599999999999999E-2</v>
      </c>
      <c r="H99" s="33">
        <v>0</v>
      </c>
      <c r="I99" s="5">
        <v>71795</v>
      </c>
      <c r="J99" s="5">
        <v>0</v>
      </c>
      <c r="K99" s="3" t="s">
        <v>262</v>
      </c>
      <c r="L99" s="3" t="s">
        <v>225</v>
      </c>
      <c r="M99" s="3" t="s">
        <v>26</v>
      </c>
      <c r="N99" s="3" t="s">
        <v>309</v>
      </c>
      <c r="O99" s="3"/>
      <c r="P99" s="3" t="s">
        <v>13</v>
      </c>
      <c r="Q99" s="3" t="s">
        <v>18</v>
      </c>
      <c r="R99" s="3" t="s">
        <v>14</v>
      </c>
      <c r="S99" s="3" t="s">
        <v>203</v>
      </c>
      <c r="T99" s="3" t="s">
        <v>322</v>
      </c>
      <c r="U99" s="3" t="s">
        <v>203</v>
      </c>
      <c r="V99" s="3" t="s">
        <v>12</v>
      </c>
      <c r="W99" s="3" t="s">
        <v>326</v>
      </c>
      <c r="X99" s="3" t="s">
        <v>23</v>
      </c>
      <c r="Y99" s="19">
        <f t="shared" si="12"/>
        <v>3</v>
      </c>
      <c r="Z99" s="19">
        <f t="shared" si="13"/>
        <v>4</v>
      </c>
      <c r="AA99" s="19">
        <f t="shared" si="14"/>
        <v>5</v>
      </c>
      <c r="AB99" s="1">
        <f t="shared" si="18"/>
        <v>-0.30120481927710852</v>
      </c>
      <c r="AC99" s="1">
        <f t="shared" si="16"/>
        <v>0.40873950239384671</v>
      </c>
      <c r="AD99" s="1">
        <f t="shared" si="17"/>
        <v>0</v>
      </c>
      <c r="AE99" s="18">
        <v>1.66E-2</v>
      </c>
      <c r="AF99" s="16">
        <v>50964</v>
      </c>
      <c r="AG99" s="16">
        <v>1885664</v>
      </c>
    </row>
    <row r="100" spans="1:33" x14ac:dyDescent="0.3">
      <c r="A100" s="3">
        <v>99</v>
      </c>
      <c r="B100" s="15" t="s">
        <v>105</v>
      </c>
      <c r="C100" s="3">
        <v>15</v>
      </c>
      <c r="D100" s="33">
        <v>884</v>
      </c>
      <c r="E100" s="33">
        <v>789744</v>
      </c>
      <c r="F100" s="33">
        <v>10</v>
      </c>
      <c r="G100" s="4">
        <v>1.1299999999999999E-2</v>
      </c>
      <c r="H100" s="33">
        <v>0</v>
      </c>
      <c r="I100" s="5">
        <v>78974</v>
      </c>
      <c r="J100" s="5">
        <v>0</v>
      </c>
      <c r="K100" s="3" t="s">
        <v>263</v>
      </c>
      <c r="L100" s="3" t="s">
        <v>225</v>
      </c>
      <c r="M100" s="3" t="s">
        <v>26</v>
      </c>
      <c r="N100" s="3" t="s">
        <v>299</v>
      </c>
      <c r="O100" s="3"/>
      <c r="P100" s="3" t="s">
        <v>13</v>
      </c>
      <c r="Q100" s="3" t="s">
        <v>337</v>
      </c>
      <c r="R100" s="3" t="s">
        <v>14</v>
      </c>
      <c r="S100" s="3" t="s">
        <v>289</v>
      </c>
      <c r="T100" s="3" t="s">
        <v>321</v>
      </c>
      <c r="U100" s="3" t="s">
        <v>289</v>
      </c>
      <c r="V100" s="3" t="s">
        <v>21</v>
      </c>
      <c r="W100" s="3" t="s">
        <v>290</v>
      </c>
      <c r="X100" s="3" t="s">
        <v>23</v>
      </c>
      <c r="Y100" s="19">
        <f t="shared" si="12"/>
        <v>3</v>
      </c>
      <c r="Z100" s="19">
        <f t="shared" si="13"/>
        <v>4</v>
      </c>
      <c r="AA100" s="19">
        <f t="shared" si="14"/>
        <v>5</v>
      </c>
      <c r="AB100" s="1">
        <f t="shared" si="18"/>
        <v>-0.31927710843373502</v>
      </c>
      <c r="AC100" s="1">
        <f t="shared" si="16"/>
        <v>0.54960364178635901</v>
      </c>
      <c r="AD100" s="1">
        <f t="shared" si="17"/>
        <v>0</v>
      </c>
      <c r="AE100" s="18">
        <v>1.66E-2</v>
      </c>
      <c r="AF100" s="16">
        <v>50964</v>
      </c>
      <c r="AG100" s="16">
        <v>1885664</v>
      </c>
    </row>
    <row r="101" spans="1:33" x14ac:dyDescent="0.3">
      <c r="A101" s="3">
        <v>100</v>
      </c>
      <c r="B101" s="15" t="s">
        <v>229</v>
      </c>
      <c r="C101" s="3">
        <v>16</v>
      </c>
      <c r="D101" s="33">
        <v>942</v>
      </c>
      <c r="E101" s="33">
        <v>778931</v>
      </c>
      <c r="F101" s="33">
        <v>24</v>
      </c>
      <c r="G101" s="4">
        <v>2.5499999999999998E-2</v>
      </c>
      <c r="H101" s="33">
        <v>1</v>
      </c>
      <c r="I101" s="5">
        <v>32455</v>
      </c>
      <c r="J101" s="5">
        <v>778931</v>
      </c>
      <c r="K101" s="3" t="s">
        <v>264</v>
      </c>
      <c r="L101" s="3" t="s">
        <v>225</v>
      </c>
      <c r="M101" s="3" t="s">
        <v>26</v>
      </c>
      <c r="N101" s="3" t="s">
        <v>315</v>
      </c>
      <c r="O101" s="3"/>
      <c r="P101" s="3" t="s">
        <v>13</v>
      </c>
      <c r="Q101" s="3" t="s">
        <v>338</v>
      </c>
      <c r="R101" s="3" t="s">
        <v>14</v>
      </c>
      <c r="S101" s="3" t="s">
        <v>113</v>
      </c>
      <c r="T101" s="3" t="s">
        <v>321</v>
      </c>
      <c r="U101" s="3" t="s">
        <v>113</v>
      </c>
      <c r="V101" s="3" t="s">
        <v>118</v>
      </c>
      <c r="W101" s="3" t="s">
        <v>118</v>
      </c>
      <c r="X101" s="3" t="s">
        <v>23</v>
      </c>
      <c r="Y101" s="19">
        <f t="shared" si="12"/>
        <v>2</v>
      </c>
      <c r="Z101" s="19">
        <f t="shared" si="13"/>
        <v>1</v>
      </c>
      <c r="AA101" s="19">
        <f t="shared" si="14"/>
        <v>5</v>
      </c>
      <c r="AB101" s="1">
        <f t="shared" si="18"/>
        <v>0.83453237410071934</v>
      </c>
      <c r="AC101" s="1">
        <f t="shared" ref="AC101:AC131" si="19">IF(I101/AF101-1=-1,0,I101/AF101-1)</f>
        <v>-0.77133899320111321</v>
      </c>
      <c r="AD101" s="1">
        <v>0</v>
      </c>
      <c r="AE101" s="18">
        <v>1.3899999999999999E-2</v>
      </c>
      <c r="AF101" s="16">
        <v>141935</v>
      </c>
      <c r="AG101" s="16">
        <v>0</v>
      </c>
    </row>
    <row r="102" spans="1:33" x14ac:dyDescent="0.3">
      <c r="A102" s="3">
        <v>101</v>
      </c>
      <c r="B102" s="15" t="s">
        <v>229</v>
      </c>
      <c r="C102" s="3">
        <v>16</v>
      </c>
      <c r="D102" s="33">
        <v>1193</v>
      </c>
      <c r="E102" s="33">
        <v>787173</v>
      </c>
      <c r="F102" s="33">
        <v>22</v>
      </c>
      <c r="G102" s="4">
        <v>1.84E-2</v>
      </c>
      <c r="H102" s="33">
        <v>0</v>
      </c>
      <c r="I102" s="5">
        <v>35781</v>
      </c>
      <c r="J102" s="5" t="s">
        <v>228</v>
      </c>
      <c r="K102" s="3" t="s">
        <v>265</v>
      </c>
      <c r="L102" s="3" t="s">
        <v>225</v>
      </c>
      <c r="M102" s="3" t="s">
        <v>26</v>
      </c>
      <c r="N102" s="3" t="s">
        <v>314</v>
      </c>
      <c r="O102" s="3"/>
      <c r="P102" s="3" t="s">
        <v>13</v>
      </c>
      <c r="Q102" s="3" t="s">
        <v>338</v>
      </c>
      <c r="R102" s="3" t="s">
        <v>14</v>
      </c>
      <c r="S102" s="3" t="s">
        <v>203</v>
      </c>
      <c r="T102" s="3" t="s">
        <v>325</v>
      </c>
      <c r="U102" s="3" t="s">
        <v>203</v>
      </c>
      <c r="V102" s="3" t="s">
        <v>12</v>
      </c>
      <c r="W102" s="3" t="s">
        <v>336</v>
      </c>
      <c r="X102" s="3" t="s">
        <v>23</v>
      </c>
      <c r="Y102" s="19">
        <f t="shared" si="12"/>
        <v>2</v>
      </c>
      <c r="Z102" s="19">
        <f t="shared" si="13"/>
        <v>1</v>
      </c>
      <c r="AA102" s="19">
        <f t="shared" si="14"/>
        <v>5</v>
      </c>
      <c r="AB102" s="1">
        <f t="shared" si="18"/>
        <v>0.32374100719424459</v>
      </c>
      <c r="AC102" s="1">
        <f t="shared" si="19"/>
        <v>-0.74790573149681194</v>
      </c>
      <c r="AD102" s="1">
        <v>0</v>
      </c>
      <c r="AE102" s="18">
        <v>1.3899999999999999E-2</v>
      </c>
      <c r="AF102" s="16">
        <v>141935</v>
      </c>
      <c r="AG102" s="16">
        <v>0</v>
      </c>
    </row>
    <row r="103" spans="1:33" x14ac:dyDescent="0.3">
      <c r="A103" s="3">
        <v>102</v>
      </c>
      <c r="B103" s="15" t="s">
        <v>229</v>
      </c>
      <c r="C103" s="3">
        <v>16</v>
      </c>
      <c r="D103" s="33">
        <v>1276</v>
      </c>
      <c r="E103" s="33">
        <v>784276</v>
      </c>
      <c r="F103" s="33">
        <v>20</v>
      </c>
      <c r="G103" s="4">
        <v>1.5699999999999999E-2</v>
      </c>
      <c r="H103" s="33">
        <v>0</v>
      </c>
      <c r="I103" s="5">
        <v>39214</v>
      </c>
      <c r="J103" s="5" t="s">
        <v>228</v>
      </c>
      <c r="K103" s="3" t="s">
        <v>266</v>
      </c>
      <c r="L103" s="3" t="s">
        <v>225</v>
      </c>
      <c r="M103" s="3" t="s">
        <v>26</v>
      </c>
      <c r="N103" s="3" t="s">
        <v>316</v>
      </c>
      <c r="O103" s="3"/>
      <c r="P103" s="3" t="s">
        <v>13</v>
      </c>
      <c r="Q103" s="3" t="s">
        <v>16</v>
      </c>
      <c r="R103" s="3" t="s">
        <v>14</v>
      </c>
      <c r="S103" s="3" t="s">
        <v>203</v>
      </c>
      <c r="T103" s="3" t="s">
        <v>325</v>
      </c>
      <c r="U103" s="3" t="s">
        <v>203</v>
      </c>
      <c r="V103" s="3" t="s">
        <v>209</v>
      </c>
      <c r="W103" s="3" t="s">
        <v>336</v>
      </c>
      <c r="X103" s="3" t="s">
        <v>23</v>
      </c>
      <c r="Y103" s="19">
        <f t="shared" si="12"/>
        <v>3</v>
      </c>
      <c r="Z103" s="19">
        <f t="shared" si="13"/>
        <v>1</v>
      </c>
      <c r="AA103" s="19">
        <f t="shared" si="14"/>
        <v>5</v>
      </c>
      <c r="AB103" s="1">
        <f t="shared" si="18"/>
        <v>0.12949640287769792</v>
      </c>
      <c r="AC103" s="1">
        <f t="shared" si="19"/>
        <v>-0.72371860358614859</v>
      </c>
      <c r="AD103" s="1">
        <v>0</v>
      </c>
      <c r="AE103" s="18">
        <v>1.3899999999999999E-2</v>
      </c>
      <c r="AF103" s="16">
        <v>141935</v>
      </c>
      <c r="AG103" s="16">
        <v>0</v>
      </c>
    </row>
    <row r="104" spans="1:33" x14ac:dyDescent="0.3">
      <c r="A104" s="3">
        <v>103</v>
      </c>
      <c r="B104" s="15" t="s">
        <v>229</v>
      </c>
      <c r="C104" s="3">
        <v>16</v>
      </c>
      <c r="D104" s="33">
        <v>927</v>
      </c>
      <c r="E104" s="33">
        <v>794728</v>
      </c>
      <c r="F104" s="33">
        <v>12</v>
      </c>
      <c r="G104" s="4">
        <v>1.29E-2</v>
      </c>
      <c r="H104" s="33">
        <v>1</v>
      </c>
      <c r="I104" s="5">
        <v>66227</v>
      </c>
      <c r="J104" s="5">
        <v>794728</v>
      </c>
      <c r="K104" s="3" t="s">
        <v>267</v>
      </c>
      <c r="L104" s="3" t="s">
        <v>225</v>
      </c>
      <c r="M104" s="3" t="s">
        <v>26</v>
      </c>
      <c r="N104" s="3" t="s">
        <v>313</v>
      </c>
      <c r="O104" s="3"/>
      <c r="P104" s="3" t="s">
        <v>13</v>
      </c>
      <c r="Q104" s="3" t="s">
        <v>16</v>
      </c>
      <c r="R104" s="3" t="s">
        <v>14</v>
      </c>
      <c r="S104" s="3" t="s">
        <v>289</v>
      </c>
      <c r="T104" s="3" t="s">
        <v>321</v>
      </c>
      <c r="U104" s="3" t="s">
        <v>289</v>
      </c>
      <c r="V104" s="3" t="s">
        <v>21</v>
      </c>
      <c r="W104" s="3" t="s">
        <v>290</v>
      </c>
      <c r="X104" s="3" t="s">
        <v>23</v>
      </c>
      <c r="Y104" s="19">
        <f t="shared" si="12"/>
        <v>3</v>
      </c>
      <c r="Z104" s="19">
        <f t="shared" si="13"/>
        <v>1</v>
      </c>
      <c r="AA104" s="19">
        <f t="shared" si="14"/>
        <v>5</v>
      </c>
      <c r="AB104" s="1">
        <f t="shared" si="18"/>
        <v>-7.1942446043165464E-2</v>
      </c>
      <c r="AC104" s="1">
        <f t="shared" si="19"/>
        <v>-0.53339909113326522</v>
      </c>
      <c r="AD104" s="1">
        <v>0</v>
      </c>
      <c r="AE104" s="18">
        <v>1.3899999999999999E-2</v>
      </c>
      <c r="AF104" s="16">
        <v>141935</v>
      </c>
      <c r="AG104" s="16">
        <v>0</v>
      </c>
    </row>
    <row r="105" spans="1:33" x14ac:dyDescent="0.3">
      <c r="A105" s="3">
        <v>104</v>
      </c>
      <c r="B105" s="15" t="s">
        <v>229</v>
      </c>
      <c r="C105" s="3">
        <v>16</v>
      </c>
      <c r="D105" s="33">
        <v>805</v>
      </c>
      <c r="E105" s="33">
        <v>791783</v>
      </c>
      <c r="F105" s="33">
        <v>17</v>
      </c>
      <c r="G105" s="4">
        <v>2.1100000000000001E-2</v>
      </c>
      <c r="H105" s="33">
        <v>0</v>
      </c>
      <c r="I105" s="5">
        <v>46575</v>
      </c>
      <c r="J105" s="5" t="s">
        <v>228</v>
      </c>
      <c r="K105" s="3" t="s">
        <v>249</v>
      </c>
      <c r="L105" s="3" t="s">
        <v>225</v>
      </c>
      <c r="M105" s="3" t="s">
        <v>26</v>
      </c>
      <c r="N105" s="3" t="s">
        <v>294</v>
      </c>
      <c r="O105" s="3"/>
      <c r="P105" s="3" t="s">
        <v>13</v>
      </c>
      <c r="Q105" s="3" t="s">
        <v>16</v>
      </c>
      <c r="R105" s="3" t="s">
        <v>14</v>
      </c>
      <c r="S105" s="3" t="s">
        <v>150</v>
      </c>
      <c r="T105" s="3" t="s">
        <v>321</v>
      </c>
      <c r="U105" s="3" t="s">
        <v>289</v>
      </c>
      <c r="V105" s="3" t="s">
        <v>22</v>
      </c>
      <c r="W105" s="3" t="s">
        <v>465</v>
      </c>
      <c r="X105" s="3" t="s">
        <v>23</v>
      </c>
      <c r="Y105" s="19">
        <f t="shared" si="12"/>
        <v>2</v>
      </c>
      <c r="Z105" s="19">
        <f t="shared" si="13"/>
        <v>1</v>
      </c>
      <c r="AA105" s="19">
        <f t="shared" si="14"/>
        <v>5</v>
      </c>
      <c r="AB105" s="1">
        <f t="shared" si="18"/>
        <v>0.51798561151079148</v>
      </c>
      <c r="AC105" s="1">
        <f t="shared" si="19"/>
        <v>-0.67185683587557687</v>
      </c>
      <c r="AD105" s="1">
        <v>0</v>
      </c>
      <c r="AE105" s="18">
        <v>1.3899999999999999E-2</v>
      </c>
      <c r="AF105" s="16">
        <v>141935</v>
      </c>
      <c r="AG105" s="16">
        <v>0</v>
      </c>
    </row>
    <row r="106" spans="1:33" x14ac:dyDescent="0.3">
      <c r="A106" s="3">
        <v>105</v>
      </c>
      <c r="B106" s="15" t="s">
        <v>229</v>
      </c>
      <c r="C106" s="3">
        <v>16</v>
      </c>
      <c r="D106" s="33">
        <v>395</v>
      </c>
      <c r="E106" s="33">
        <v>366960</v>
      </c>
      <c r="F106" s="33">
        <v>11</v>
      </c>
      <c r="G106" s="4">
        <v>2.7799999999999998E-2</v>
      </c>
      <c r="H106" s="33">
        <v>1</v>
      </c>
      <c r="I106" s="5">
        <v>33360</v>
      </c>
      <c r="J106" s="5">
        <v>366960</v>
      </c>
      <c r="K106" s="3" t="s">
        <v>268</v>
      </c>
      <c r="L106" s="3" t="s">
        <v>225</v>
      </c>
      <c r="M106" s="3" t="s">
        <v>26</v>
      </c>
      <c r="N106" s="3" t="s">
        <v>317</v>
      </c>
      <c r="O106" s="3"/>
      <c r="P106" s="3" t="s">
        <v>13</v>
      </c>
      <c r="Q106" s="3" t="s">
        <v>18</v>
      </c>
      <c r="R106" s="3" t="s">
        <v>14</v>
      </c>
      <c r="S106" s="3" t="s">
        <v>18</v>
      </c>
      <c r="T106" s="3" t="s">
        <v>322</v>
      </c>
      <c r="U106" s="3" t="s">
        <v>203</v>
      </c>
      <c r="V106" s="3" t="s">
        <v>12</v>
      </c>
      <c r="W106" s="3" t="s">
        <v>336</v>
      </c>
      <c r="X106" s="3" t="s">
        <v>23</v>
      </c>
      <c r="Y106" s="19">
        <f t="shared" si="12"/>
        <v>2</v>
      </c>
      <c r="Z106" s="19">
        <f t="shared" si="13"/>
        <v>1</v>
      </c>
      <c r="AA106" s="19">
        <f t="shared" si="14"/>
        <v>5</v>
      </c>
      <c r="AB106" s="1">
        <f t="shared" si="18"/>
        <v>1</v>
      </c>
      <c r="AC106" s="1">
        <f t="shared" si="19"/>
        <v>-0.76496283510057417</v>
      </c>
      <c r="AD106" s="1">
        <v>0</v>
      </c>
      <c r="AE106" s="18">
        <v>1.3899999999999999E-2</v>
      </c>
      <c r="AF106" s="16">
        <v>141935</v>
      </c>
      <c r="AG106" s="16">
        <v>0</v>
      </c>
    </row>
    <row r="107" spans="1:33" x14ac:dyDescent="0.3">
      <c r="A107" s="3">
        <v>106</v>
      </c>
      <c r="B107" s="15" t="s">
        <v>229</v>
      </c>
      <c r="C107" s="3">
        <v>16</v>
      </c>
      <c r="D107" s="33">
        <v>513</v>
      </c>
      <c r="E107" s="33">
        <v>419251</v>
      </c>
      <c r="F107" s="33">
        <v>9</v>
      </c>
      <c r="G107" s="4">
        <v>1.7500000000000002E-2</v>
      </c>
      <c r="H107" s="33">
        <v>0</v>
      </c>
      <c r="I107" s="5">
        <v>46583</v>
      </c>
      <c r="J107" s="5" t="s">
        <v>228</v>
      </c>
      <c r="K107" s="3" t="s">
        <v>269</v>
      </c>
      <c r="L107" s="3" t="s">
        <v>225</v>
      </c>
      <c r="M107" s="3" t="s">
        <v>26</v>
      </c>
      <c r="N107" s="3" t="s">
        <v>312</v>
      </c>
      <c r="O107" s="3"/>
      <c r="P107" s="3" t="s">
        <v>13</v>
      </c>
      <c r="Q107" s="3" t="s">
        <v>18</v>
      </c>
      <c r="R107" s="3" t="s">
        <v>14</v>
      </c>
      <c r="S107" s="3" t="s">
        <v>18</v>
      </c>
      <c r="T107" s="3" t="s">
        <v>339</v>
      </c>
      <c r="U107" s="3" t="s">
        <v>203</v>
      </c>
      <c r="V107" s="3" t="s">
        <v>12</v>
      </c>
      <c r="W107" s="3" t="s">
        <v>336</v>
      </c>
      <c r="X107" s="3" t="s">
        <v>23</v>
      </c>
      <c r="Y107" s="19">
        <f t="shared" si="12"/>
        <v>2</v>
      </c>
      <c r="Z107" s="19">
        <f t="shared" si="13"/>
        <v>1</v>
      </c>
      <c r="AA107" s="19">
        <f t="shared" si="14"/>
        <v>5</v>
      </c>
      <c r="AB107" s="1">
        <f t="shared" si="18"/>
        <v>0.25899280575539585</v>
      </c>
      <c r="AC107" s="1">
        <f t="shared" si="19"/>
        <v>-0.67180047204706383</v>
      </c>
      <c r="AD107" s="1">
        <v>0</v>
      </c>
      <c r="AE107" s="18">
        <v>1.3899999999999999E-2</v>
      </c>
      <c r="AF107" s="16">
        <v>141935</v>
      </c>
      <c r="AG107" s="16">
        <v>0</v>
      </c>
    </row>
    <row r="108" spans="1:33" x14ac:dyDescent="0.3">
      <c r="A108" s="3">
        <v>107</v>
      </c>
      <c r="B108" s="15" t="s">
        <v>229</v>
      </c>
      <c r="C108" s="3">
        <v>16</v>
      </c>
      <c r="D108" s="33">
        <v>986</v>
      </c>
      <c r="E108" s="33">
        <v>776898</v>
      </c>
      <c r="F108" s="33">
        <v>18</v>
      </c>
      <c r="G108" s="4">
        <v>1.83E-2</v>
      </c>
      <c r="H108" s="33">
        <v>0</v>
      </c>
      <c r="I108" s="5">
        <v>43161</v>
      </c>
      <c r="J108" s="5" t="s">
        <v>228</v>
      </c>
      <c r="K108" s="3" t="s">
        <v>270</v>
      </c>
      <c r="L108" s="3" t="s">
        <v>225</v>
      </c>
      <c r="M108" s="3" t="s">
        <v>26</v>
      </c>
      <c r="N108" s="3" t="s">
        <v>318</v>
      </c>
      <c r="O108" s="3"/>
      <c r="P108" s="3" t="s">
        <v>13</v>
      </c>
      <c r="Q108" s="3" t="s">
        <v>16</v>
      </c>
      <c r="R108" s="3" t="s">
        <v>14</v>
      </c>
      <c r="S108" s="3" t="s">
        <v>18</v>
      </c>
      <c r="T108" s="3" t="s">
        <v>322</v>
      </c>
      <c r="U108" s="3" t="s">
        <v>203</v>
      </c>
      <c r="V108" s="3" t="s">
        <v>12</v>
      </c>
      <c r="W108" s="3" t="s">
        <v>336</v>
      </c>
      <c r="X108" s="3" t="s">
        <v>23</v>
      </c>
      <c r="Y108" s="19">
        <f t="shared" si="12"/>
        <v>2</v>
      </c>
      <c r="Z108" s="19">
        <f t="shared" si="13"/>
        <v>1</v>
      </c>
      <c r="AA108" s="19">
        <f t="shared" si="14"/>
        <v>5</v>
      </c>
      <c r="AB108" s="1">
        <f t="shared" si="18"/>
        <v>0.31654676258992809</v>
      </c>
      <c r="AC108" s="1">
        <f t="shared" si="19"/>
        <v>-0.69591009969352169</v>
      </c>
      <c r="AD108" s="1">
        <v>0</v>
      </c>
      <c r="AE108" s="18">
        <v>1.3899999999999999E-2</v>
      </c>
      <c r="AF108" s="16">
        <v>141935</v>
      </c>
      <c r="AG108" s="16">
        <v>0</v>
      </c>
    </row>
    <row r="109" spans="1:33" x14ac:dyDescent="0.3">
      <c r="A109" s="3">
        <v>108</v>
      </c>
      <c r="B109" s="15" t="s">
        <v>105</v>
      </c>
      <c r="C109" s="3">
        <v>17</v>
      </c>
      <c r="D109" s="33">
        <v>14938</v>
      </c>
      <c r="E109" s="33">
        <v>6326261</v>
      </c>
      <c r="F109" s="33">
        <v>142</v>
      </c>
      <c r="G109" s="4">
        <v>9.4999999999999998E-3</v>
      </c>
      <c r="H109" s="33">
        <v>15</v>
      </c>
      <c r="I109" s="5">
        <v>44551</v>
      </c>
      <c r="J109" s="5">
        <v>421751</v>
      </c>
      <c r="K109" s="3" t="s">
        <v>275</v>
      </c>
      <c r="L109" s="3" t="s">
        <v>226</v>
      </c>
      <c r="M109" s="3" t="s">
        <v>194</v>
      </c>
      <c r="N109" s="3" t="s">
        <v>275</v>
      </c>
      <c r="O109" s="3"/>
      <c r="P109" s="3" t="s">
        <v>13</v>
      </c>
      <c r="Q109" s="3" t="s">
        <v>16</v>
      </c>
      <c r="R109" s="3" t="s">
        <v>14</v>
      </c>
      <c r="S109" s="3" t="s">
        <v>19</v>
      </c>
      <c r="T109" s="3" t="s">
        <v>321</v>
      </c>
      <c r="U109" s="3" t="s">
        <v>289</v>
      </c>
      <c r="V109" s="3" t="s">
        <v>22</v>
      </c>
      <c r="W109" s="3" t="s">
        <v>328</v>
      </c>
      <c r="X109" s="3" t="s">
        <v>23</v>
      </c>
      <c r="Y109" s="19">
        <f t="shared" si="12"/>
        <v>3</v>
      </c>
      <c r="Z109" s="19">
        <f t="shared" si="13"/>
        <v>3</v>
      </c>
      <c r="AA109" s="19">
        <f t="shared" si="14"/>
        <v>1</v>
      </c>
      <c r="AB109" s="1">
        <f t="shared" si="18"/>
        <v>-0.29629629629629628</v>
      </c>
      <c r="AC109" s="1">
        <f t="shared" si="19"/>
        <v>0.15080205615684661</v>
      </c>
      <c r="AD109" s="1">
        <f t="shared" ref="AD109:AD125" si="20">IF(J109/AG109-1=-1,0,J109/AG109-1)</f>
        <v>-0.56008949432576771</v>
      </c>
      <c r="AE109" s="18">
        <v>1.35E-2</v>
      </c>
      <c r="AF109" s="16">
        <v>38713</v>
      </c>
      <c r="AG109" s="16">
        <v>958720</v>
      </c>
    </row>
    <row r="110" spans="1:33" x14ac:dyDescent="0.3">
      <c r="A110" s="3">
        <v>109</v>
      </c>
      <c r="B110" s="15" t="s">
        <v>105</v>
      </c>
      <c r="C110" s="3">
        <v>17</v>
      </c>
      <c r="D110" s="33">
        <v>10590</v>
      </c>
      <c r="E110" s="33">
        <v>3802312</v>
      </c>
      <c r="F110" s="33">
        <v>85</v>
      </c>
      <c r="G110" s="4">
        <v>8.0000000000000002E-3</v>
      </c>
      <c r="H110" s="33">
        <v>0</v>
      </c>
      <c r="I110" s="5">
        <v>44733</v>
      </c>
      <c r="J110" s="5">
        <v>0</v>
      </c>
      <c r="K110" s="3" t="s">
        <v>249</v>
      </c>
      <c r="L110" s="3" t="s">
        <v>226</v>
      </c>
      <c r="M110" s="3" t="s">
        <v>194</v>
      </c>
      <c r="N110" s="3" t="s">
        <v>249</v>
      </c>
      <c r="O110" s="3"/>
      <c r="P110" s="3" t="s">
        <v>13</v>
      </c>
      <c r="Q110" s="3" t="s">
        <v>16</v>
      </c>
      <c r="R110" s="3" t="s">
        <v>14</v>
      </c>
      <c r="S110" s="3" t="s">
        <v>150</v>
      </c>
      <c r="T110" s="3" t="s">
        <v>321</v>
      </c>
      <c r="U110" s="3" t="s">
        <v>289</v>
      </c>
      <c r="V110" s="3" t="s">
        <v>22</v>
      </c>
      <c r="W110" s="3" t="s">
        <v>465</v>
      </c>
      <c r="X110" s="3" t="s">
        <v>23</v>
      </c>
      <c r="Y110" s="19">
        <f t="shared" si="12"/>
        <v>3</v>
      </c>
      <c r="Z110" s="19">
        <f t="shared" si="13"/>
        <v>3</v>
      </c>
      <c r="AA110" s="19">
        <f t="shared" si="14"/>
        <v>5</v>
      </c>
      <c r="AB110" s="1">
        <f t="shared" si="18"/>
        <v>-0.40740740740740744</v>
      </c>
      <c r="AC110" s="1">
        <f t="shared" si="19"/>
        <v>0.15550331929842698</v>
      </c>
      <c r="AD110" s="1">
        <f t="shared" si="20"/>
        <v>0</v>
      </c>
      <c r="AE110" s="18">
        <v>1.35E-2</v>
      </c>
      <c r="AF110" s="16">
        <v>38713</v>
      </c>
      <c r="AG110" s="16">
        <v>958720</v>
      </c>
    </row>
    <row r="111" spans="1:33" x14ac:dyDescent="0.3">
      <c r="A111" s="3">
        <v>110</v>
      </c>
      <c r="B111" s="15" t="s">
        <v>105</v>
      </c>
      <c r="C111" s="3">
        <v>17</v>
      </c>
      <c r="D111" s="33">
        <v>2056</v>
      </c>
      <c r="E111" s="33">
        <v>873496</v>
      </c>
      <c r="F111" s="33">
        <v>8</v>
      </c>
      <c r="G111" s="4">
        <v>3.8999999999999998E-3</v>
      </c>
      <c r="H111" s="33">
        <v>1</v>
      </c>
      <c r="I111" s="5">
        <v>109187</v>
      </c>
      <c r="J111" s="5">
        <v>873496</v>
      </c>
      <c r="K111" s="3" t="s">
        <v>253</v>
      </c>
      <c r="L111" s="3" t="s">
        <v>226</v>
      </c>
      <c r="M111" s="3" t="s">
        <v>194</v>
      </c>
      <c r="N111" s="3" t="s">
        <v>253</v>
      </c>
      <c r="O111" s="3"/>
      <c r="P111" s="3" t="s">
        <v>13</v>
      </c>
      <c r="Q111" s="3" t="s">
        <v>16</v>
      </c>
      <c r="R111" s="3" t="s">
        <v>14</v>
      </c>
      <c r="S111" s="3" t="s">
        <v>150</v>
      </c>
      <c r="T111" s="3" t="s">
        <v>321</v>
      </c>
      <c r="U111" s="3" t="s">
        <v>289</v>
      </c>
      <c r="V111" s="3" t="s">
        <v>118</v>
      </c>
      <c r="W111" s="3" t="s">
        <v>118</v>
      </c>
      <c r="X111" s="3" t="s">
        <v>23</v>
      </c>
      <c r="Y111" s="19">
        <f t="shared" si="12"/>
        <v>4</v>
      </c>
      <c r="Z111" s="19">
        <f t="shared" si="13"/>
        <v>4</v>
      </c>
      <c r="AA111" s="19">
        <f t="shared" si="14"/>
        <v>3</v>
      </c>
      <c r="AB111" s="1">
        <f t="shared" si="18"/>
        <v>-0.71111111111111114</v>
      </c>
      <c r="AC111" s="1">
        <f t="shared" si="19"/>
        <v>1.8204220804380959</v>
      </c>
      <c r="AD111" s="1">
        <f t="shared" si="20"/>
        <v>-8.8893524699599435E-2</v>
      </c>
      <c r="AE111" s="18">
        <v>1.35E-2</v>
      </c>
      <c r="AF111" s="16">
        <v>38713</v>
      </c>
      <c r="AG111" s="16">
        <v>958720</v>
      </c>
    </row>
    <row r="112" spans="1:33" x14ac:dyDescent="0.3">
      <c r="A112" s="3">
        <v>111</v>
      </c>
      <c r="B112" s="15" t="s">
        <v>105</v>
      </c>
      <c r="C112" s="3">
        <v>17</v>
      </c>
      <c r="D112" s="33">
        <v>2705</v>
      </c>
      <c r="E112" s="33">
        <v>1079560</v>
      </c>
      <c r="F112" s="33">
        <v>9</v>
      </c>
      <c r="G112" s="4">
        <v>3.3E-3</v>
      </c>
      <c r="H112" s="33">
        <v>0</v>
      </c>
      <c r="I112" s="5">
        <v>119951</v>
      </c>
      <c r="J112" s="5">
        <v>0</v>
      </c>
      <c r="K112" s="3" t="s">
        <v>276</v>
      </c>
      <c r="L112" s="3" t="s">
        <v>226</v>
      </c>
      <c r="M112" s="3" t="s">
        <v>194</v>
      </c>
      <c r="N112" s="3" t="s">
        <v>276</v>
      </c>
      <c r="O112" s="3"/>
      <c r="P112" s="3" t="s">
        <v>13</v>
      </c>
      <c r="Q112" s="3" t="s">
        <v>18</v>
      </c>
      <c r="R112" s="3" t="s">
        <v>14</v>
      </c>
      <c r="S112" s="3" t="s">
        <v>150</v>
      </c>
      <c r="T112" s="3" t="s">
        <v>321</v>
      </c>
      <c r="U112" s="3" t="s">
        <v>289</v>
      </c>
      <c r="V112" s="3" t="s">
        <v>12</v>
      </c>
      <c r="W112" s="3" t="s">
        <v>210</v>
      </c>
      <c r="X112" s="3" t="s">
        <v>23</v>
      </c>
      <c r="Y112" s="19">
        <f t="shared" si="12"/>
        <v>4</v>
      </c>
      <c r="Z112" s="19">
        <f t="shared" si="13"/>
        <v>4</v>
      </c>
      <c r="AA112" s="19">
        <f t="shared" si="14"/>
        <v>5</v>
      </c>
      <c r="AB112" s="1">
        <f t="shared" si="18"/>
        <v>-0.75555555555555554</v>
      </c>
      <c r="AC112" s="1">
        <f t="shared" si="19"/>
        <v>2.0984682148115619</v>
      </c>
      <c r="AD112" s="1">
        <f t="shared" si="20"/>
        <v>0</v>
      </c>
      <c r="AE112" s="18">
        <v>1.35E-2</v>
      </c>
      <c r="AF112" s="16">
        <v>38713</v>
      </c>
      <c r="AG112" s="16">
        <v>958720</v>
      </c>
    </row>
    <row r="113" spans="1:33" x14ac:dyDescent="0.3">
      <c r="A113" s="3">
        <v>112</v>
      </c>
      <c r="B113" s="15" t="s">
        <v>105</v>
      </c>
      <c r="C113" s="3">
        <v>17</v>
      </c>
      <c r="D113" s="33">
        <v>3895</v>
      </c>
      <c r="E113" s="33">
        <v>1402522</v>
      </c>
      <c r="F113" s="33">
        <v>17</v>
      </c>
      <c r="G113" s="4">
        <v>4.4000000000000003E-3</v>
      </c>
      <c r="H113" s="33">
        <v>0</v>
      </c>
      <c r="I113" s="5">
        <v>82501</v>
      </c>
      <c r="J113" s="5">
        <v>0</v>
      </c>
      <c r="K113" s="3" t="s">
        <v>277</v>
      </c>
      <c r="L113" s="3" t="s">
        <v>226</v>
      </c>
      <c r="M113" s="3" t="s">
        <v>194</v>
      </c>
      <c r="N113" s="3" t="s">
        <v>277</v>
      </c>
      <c r="O113" s="3"/>
      <c r="P113" s="3" t="s">
        <v>13</v>
      </c>
      <c r="Q113" s="3" t="s">
        <v>16</v>
      </c>
      <c r="R113" s="3" t="s">
        <v>14</v>
      </c>
      <c r="S113" s="3" t="s">
        <v>203</v>
      </c>
      <c r="T113" s="3" t="s">
        <v>355</v>
      </c>
      <c r="U113" s="3" t="s">
        <v>203</v>
      </c>
      <c r="V113" s="3" t="s">
        <v>22</v>
      </c>
      <c r="W113" s="3" t="s">
        <v>465</v>
      </c>
      <c r="X113" s="3" t="s">
        <v>23</v>
      </c>
      <c r="Y113" s="19">
        <f t="shared" si="12"/>
        <v>4</v>
      </c>
      <c r="Z113" s="19">
        <f t="shared" si="13"/>
        <v>4</v>
      </c>
      <c r="AA113" s="19">
        <f t="shared" si="14"/>
        <v>5</v>
      </c>
      <c r="AB113" s="1">
        <f t="shared" si="18"/>
        <v>-0.67407407407407405</v>
      </c>
      <c r="AC113" s="1">
        <f t="shared" si="19"/>
        <v>1.1310929145248365</v>
      </c>
      <c r="AD113" s="1">
        <f t="shared" si="20"/>
        <v>0</v>
      </c>
      <c r="AE113" s="18">
        <v>1.35E-2</v>
      </c>
      <c r="AF113" s="16">
        <v>38713</v>
      </c>
      <c r="AG113" s="16">
        <v>958720</v>
      </c>
    </row>
    <row r="114" spans="1:33" x14ac:dyDescent="0.3">
      <c r="A114" s="3">
        <v>113</v>
      </c>
      <c r="B114" s="15" t="s">
        <v>229</v>
      </c>
      <c r="C114" s="3">
        <v>18</v>
      </c>
      <c r="D114" s="33">
        <v>641</v>
      </c>
      <c r="E114" s="33">
        <v>181475.8</v>
      </c>
      <c r="F114" s="33">
        <v>3</v>
      </c>
      <c r="G114" s="4">
        <v>4.6801872074882997E-3</v>
      </c>
      <c r="H114" s="33">
        <v>0</v>
      </c>
      <c r="I114" s="5">
        <v>60491.933333333327</v>
      </c>
      <c r="J114" s="5">
        <v>0</v>
      </c>
      <c r="K114" s="3" t="s">
        <v>277</v>
      </c>
      <c r="L114" s="3" t="s">
        <v>226</v>
      </c>
      <c r="M114" s="3" t="s">
        <v>194</v>
      </c>
      <c r="N114" s="3" t="s">
        <v>277</v>
      </c>
      <c r="O114" s="3"/>
      <c r="P114" s="3" t="s">
        <v>13</v>
      </c>
      <c r="Q114" s="3" t="s">
        <v>16</v>
      </c>
      <c r="R114" s="3" t="s">
        <v>14</v>
      </c>
      <c r="S114" s="3" t="s">
        <v>203</v>
      </c>
      <c r="T114" s="3" t="s">
        <v>355</v>
      </c>
      <c r="U114" s="3" t="s">
        <v>203</v>
      </c>
      <c r="V114" s="3" t="s">
        <v>22</v>
      </c>
      <c r="W114" s="3" t="s">
        <v>465</v>
      </c>
      <c r="X114" s="3" t="s">
        <v>23</v>
      </c>
      <c r="Y114" s="19">
        <f t="shared" si="12"/>
        <v>3</v>
      </c>
      <c r="Z114" s="19">
        <f t="shared" si="13"/>
        <v>3</v>
      </c>
      <c r="AA114" s="19">
        <f t="shared" si="14"/>
        <v>5</v>
      </c>
      <c r="AB114" s="1">
        <f t="shared" si="18"/>
        <v>-0.39218347954697408</v>
      </c>
      <c r="AC114" s="1">
        <f t="shared" si="19"/>
        <v>0.17537662404953425</v>
      </c>
      <c r="AD114" s="1">
        <f t="shared" si="20"/>
        <v>0</v>
      </c>
      <c r="AE114" s="18">
        <v>7.7000000000000002E-3</v>
      </c>
      <c r="AF114" s="16">
        <v>51466</v>
      </c>
      <c r="AG114" s="16">
        <v>842759</v>
      </c>
    </row>
    <row r="115" spans="1:33" x14ac:dyDescent="0.3">
      <c r="A115" s="3">
        <v>114</v>
      </c>
      <c r="B115" s="15" t="s">
        <v>229</v>
      </c>
      <c r="C115" s="3">
        <v>18</v>
      </c>
      <c r="D115" s="33">
        <v>4795</v>
      </c>
      <c r="E115" s="33">
        <v>1759060.5999999996</v>
      </c>
      <c r="F115" s="33">
        <v>78</v>
      </c>
      <c r="G115" s="4">
        <v>1.626694473409802E-2</v>
      </c>
      <c r="H115" s="33">
        <v>3</v>
      </c>
      <c r="I115" s="5">
        <v>22552.05897435897</v>
      </c>
      <c r="J115" s="5">
        <v>586353.53333333321</v>
      </c>
      <c r="K115" s="3" t="s">
        <v>238</v>
      </c>
      <c r="L115" s="3" t="s">
        <v>226</v>
      </c>
      <c r="M115" s="3" t="s">
        <v>194</v>
      </c>
      <c r="N115" s="3" t="s">
        <v>238</v>
      </c>
      <c r="O115" s="3"/>
      <c r="P115" s="3" t="s">
        <v>13</v>
      </c>
      <c r="Q115" s="3" t="s">
        <v>18</v>
      </c>
      <c r="R115" s="3" t="s">
        <v>16</v>
      </c>
      <c r="S115" s="3" t="s">
        <v>18</v>
      </c>
      <c r="T115" s="3" t="s">
        <v>322</v>
      </c>
      <c r="U115" s="3" t="s">
        <v>203</v>
      </c>
      <c r="V115" s="3" t="s">
        <v>209</v>
      </c>
      <c r="W115" s="3" t="s">
        <v>323</v>
      </c>
      <c r="X115" s="3" t="s">
        <v>23</v>
      </c>
      <c r="Y115" s="19">
        <f t="shared" si="12"/>
        <v>1</v>
      </c>
      <c r="Z115" s="19">
        <f t="shared" si="13"/>
        <v>1</v>
      </c>
      <c r="AA115" s="19">
        <f t="shared" si="14"/>
        <v>2</v>
      </c>
      <c r="AB115" s="1">
        <f t="shared" si="18"/>
        <v>1.1125902252075353</v>
      </c>
      <c r="AC115" s="1">
        <f t="shared" si="19"/>
        <v>-0.56180664954807114</v>
      </c>
      <c r="AD115" s="1">
        <f t="shared" si="20"/>
        <v>-0.30424530223547519</v>
      </c>
      <c r="AE115" s="18">
        <v>7.7000000000000002E-3</v>
      </c>
      <c r="AF115" s="16">
        <v>51466</v>
      </c>
      <c r="AG115" s="16">
        <v>842759</v>
      </c>
    </row>
    <row r="116" spans="1:33" x14ac:dyDescent="0.3">
      <c r="A116" s="3">
        <v>115</v>
      </c>
      <c r="B116" s="15" t="s">
        <v>229</v>
      </c>
      <c r="C116" s="3">
        <v>18</v>
      </c>
      <c r="D116" s="33">
        <v>10408</v>
      </c>
      <c r="E116" s="33">
        <v>4600167</v>
      </c>
      <c r="F116" s="33">
        <v>89</v>
      </c>
      <c r="G116" s="4">
        <v>8.5511145272867024E-3</v>
      </c>
      <c r="H116" s="33">
        <v>3</v>
      </c>
      <c r="I116" s="5">
        <v>51687.269662921346</v>
      </c>
      <c r="J116" s="5">
        <v>1533389</v>
      </c>
      <c r="K116" s="3" t="s">
        <v>249</v>
      </c>
      <c r="L116" s="3" t="s">
        <v>226</v>
      </c>
      <c r="M116" s="3" t="s">
        <v>194</v>
      </c>
      <c r="N116" s="3" t="s">
        <v>249</v>
      </c>
      <c r="O116" s="3"/>
      <c r="P116" s="3" t="s">
        <v>13</v>
      </c>
      <c r="Q116" s="3" t="s">
        <v>16</v>
      </c>
      <c r="R116" s="3" t="s">
        <v>14</v>
      </c>
      <c r="S116" s="3" t="s">
        <v>19</v>
      </c>
      <c r="T116" s="3" t="s">
        <v>321</v>
      </c>
      <c r="U116" s="3" t="s">
        <v>289</v>
      </c>
      <c r="V116" s="3" t="s">
        <v>22</v>
      </c>
      <c r="W116" s="3" t="s">
        <v>465</v>
      </c>
      <c r="X116" s="3" t="s">
        <v>23</v>
      </c>
      <c r="Y116" s="19">
        <f t="shared" si="12"/>
        <v>3</v>
      </c>
      <c r="Z116" s="19">
        <f t="shared" si="13"/>
        <v>3</v>
      </c>
      <c r="AA116" s="19">
        <f t="shared" si="14"/>
        <v>4</v>
      </c>
      <c r="AB116" s="1">
        <f t="shared" si="18"/>
        <v>0.11053435419307811</v>
      </c>
      <c r="AC116" s="1">
        <f t="shared" si="19"/>
        <v>4.2993367062011956E-3</v>
      </c>
      <c r="AD116" s="1">
        <f t="shared" si="20"/>
        <v>0.81948694703942637</v>
      </c>
      <c r="AE116" s="18">
        <v>7.7000000000000002E-3</v>
      </c>
      <c r="AF116" s="16">
        <v>51466</v>
      </c>
      <c r="AG116" s="16">
        <v>842759</v>
      </c>
    </row>
    <row r="117" spans="1:33" x14ac:dyDescent="0.3">
      <c r="A117" s="3">
        <v>116</v>
      </c>
      <c r="B117" s="15" t="s">
        <v>229</v>
      </c>
      <c r="C117" s="3">
        <v>18</v>
      </c>
      <c r="D117" s="33">
        <v>3231</v>
      </c>
      <c r="E117" s="33">
        <v>1258859.7999999998</v>
      </c>
      <c r="F117" s="33">
        <v>26</v>
      </c>
      <c r="G117" s="4">
        <v>8.0470442587434222E-3</v>
      </c>
      <c r="H117" s="33">
        <v>3</v>
      </c>
      <c r="I117" s="5">
        <v>48417.684615384605</v>
      </c>
      <c r="J117" s="5">
        <v>419619.93333333329</v>
      </c>
      <c r="K117" s="3" t="s">
        <v>239</v>
      </c>
      <c r="L117" s="3" t="s">
        <v>226</v>
      </c>
      <c r="M117" s="3" t="s">
        <v>194</v>
      </c>
      <c r="N117" s="3" t="s">
        <v>239</v>
      </c>
      <c r="O117" s="3"/>
      <c r="P117" s="3" t="s">
        <v>13</v>
      </c>
      <c r="Q117" s="3" t="s">
        <v>16</v>
      </c>
      <c r="R117" s="3" t="s">
        <v>14</v>
      </c>
      <c r="S117" s="3" t="s">
        <v>19</v>
      </c>
      <c r="T117" s="3" t="s">
        <v>321</v>
      </c>
      <c r="U117" s="3" t="s">
        <v>289</v>
      </c>
      <c r="V117" s="3" t="s">
        <v>22</v>
      </c>
      <c r="W117" s="3" t="s">
        <v>328</v>
      </c>
      <c r="X117" s="3" t="s">
        <v>23</v>
      </c>
      <c r="Y117" s="19">
        <f t="shared" ref="Y117:Y131" si="21">IF(AB117=0,5,IF(AB117&lt;=-0.5,4,IF(AB117&lt;=0.2,3,IF(AB117&lt;=1,2,1))))</f>
        <v>3</v>
      </c>
      <c r="Z117" s="19">
        <f t="shared" ref="Z117:Z131" si="22">IF(AC117=0,5,IF(AC117&gt;=0.3,4,IF(AC117&gt;=-0.1,3,IF(AC117&gt;=-0.5,2,1))))</f>
        <v>3</v>
      </c>
      <c r="AA117" s="19">
        <f t="shared" ref="AA117:AA125" si="23">IF(AD117=0,5,IF(AD117&gt;=0.3,4,IF(AD117&gt;=-0.1,3,IF(AD117&gt;=-0.5,2,1))))</f>
        <v>1</v>
      </c>
      <c r="AB117" s="1">
        <f t="shared" si="18"/>
        <v>4.5070682953691099E-2</v>
      </c>
      <c r="AC117" s="1">
        <f t="shared" si="19"/>
        <v>-5.9229693090883218E-2</v>
      </c>
      <c r="AD117" s="1">
        <f t="shared" si="20"/>
        <v>-0.50208786458129395</v>
      </c>
      <c r="AE117" s="18">
        <v>7.7000000000000002E-3</v>
      </c>
      <c r="AF117" s="16">
        <v>51466</v>
      </c>
      <c r="AG117" s="16">
        <v>842759</v>
      </c>
    </row>
    <row r="118" spans="1:33" x14ac:dyDescent="0.3">
      <c r="A118" s="3">
        <v>117</v>
      </c>
      <c r="B118" s="15" t="s">
        <v>229</v>
      </c>
      <c r="C118" s="3">
        <v>18</v>
      </c>
      <c r="D118" s="33">
        <v>13182</v>
      </c>
      <c r="E118" s="33">
        <v>5472734.3000000007</v>
      </c>
      <c r="F118" s="33">
        <v>99</v>
      </c>
      <c r="G118" s="4">
        <v>7.5102412380518889E-3</v>
      </c>
      <c r="H118" s="33">
        <v>5</v>
      </c>
      <c r="I118" s="5">
        <v>55280.14444444445</v>
      </c>
      <c r="J118" s="5">
        <v>1094546.8600000001</v>
      </c>
      <c r="K118" s="3" t="s">
        <v>275</v>
      </c>
      <c r="L118" s="3" t="s">
        <v>226</v>
      </c>
      <c r="M118" s="3" t="s">
        <v>194</v>
      </c>
      <c r="N118" s="3" t="s">
        <v>275</v>
      </c>
      <c r="O118" s="3"/>
      <c r="P118" s="3" t="s">
        <v>13</v>
      </c>
      <c r="Q118" s="3" t="s">
        <v>16</v>
      </c>
      <c r="R118" s="3" t="s">
        <v>14</v>
      </c>
      <c r="S118" s="3" t="s">
        <v>150</v>
      </c>
      <c r="T118" s="3" t="s">
        <v>321</v>
      </c>
      <c r="U118" s="3" t="s">
        <v>289</v>
      </c>
      <c r="V118" s="3" t="s">
        <v>22</v>
      </c>
      <c r="W118" s="3" t="s">
        <v>328</v>
      </c>
      <c r="X118" s="3" t="s">
        <v>23</v>
      </c>
      <c r="Y118" s="19">
        <f t="shared" si="21"/>
        <v>3</v>
      </c>
      <c r="Z118" s="19">
        <f t="shared" si="22"/>
        <v>3</v>
      </c>
      <c r="AA118" s="19">
        <f t="shared" si="23"/>
        <v>3</v>
      </c>
      <c r="AB118" s="1">
        <f t="shared" si="18"/>
        <v>-2.4643995058196255E-2</v>
      </c>
      <c r="AC118" s="1">
        <f t="shared" si="19"/>
        <v>7.4109984153508224E-2</v>
      </c>
      <c r="AD118" s="1">
        <f t="shared" si="20"/>
        <v>0.29876614785484357</v>
      </c>
      <c r="AE118" s="18">
        <v>7.7000000000000002E-3</v>
      </c>
      <c r="AF118" s="16">
        <v>51466</v>
      </c>
      <c r="AG118" s="16">
        <v>842759</v>
      </c>
    </row>
    <row r="119" spans="1:33" x14ac:dyDescent="0.3">
      <c r="A119" s="3">
        <v>118</v>
      </c>
      <c r="B119" s="15" t="s">
        <v>229</v>
      </c>
      <c r="C119" s="3">
        <v>18</v>
      </c>
      <c r="D119" s="33">
        <v>6583</v>
      </c>
      <c r="E119" s="33">
        <v>3143299.5</v>
      </c>
      <c r="F119" s="33">
        <v>78</v>
      </c>
      <c r="G119" s="4">
        <v>1.1848701200060763E-2</v>
      </c>
      <c r="H119" s="33">
        <v>6</v>
      </c>
      <c r="I119" s="5">
        <v>40298.711538461539</v>
      </c>
      <c r="J119" s="5">
        <v>523883.25</v>
      </c>
      <c r="K119" s="3" t="s">
        <v>233</v>
      </c>
      <c r="L119" s="3" t="s">
        <v>226</v>
      </c>
      <c r="M119" s="3" t="s">
        <v>194</v>
      </c>
      <c r="N119" s="3" t="s">
        <v>233</v>
      </c>
      <c r="O119" s="3"/>
      <c r="P119" s="3" t="s">
        <v>16</v>
      </c>
      <c r="Q119" s="3" t="s">
        <v>13</v>
      </c>
      <c r="R119" s="3" t="s">
        <v>14</v>
      </c>
      <c r="S119" s="3" t="s">
        <v>17</v>
      </c>
      <c r="T119" s="3" t="s">
        <v>322</v>
      </c>
      <c r="U119" s="3" t="s">
        <v>20</v>
      </c>
      <c r="V119" s="3" t="s">
        <v>12</v>
      </c>
      <c r="W119" s="3" t="s">
        <v>328</v>
      </c>
      <c r="X119" s="3" t="s">
        <v>23</v>
      </c>
      <c r="Y119" s="19">
        <f t="shared" si="21"/>
        <v>2</v>
      </c>
      <c r="Z119" s="19">
        <f t="shared" si="22"/>
        <v>2</v>
      </c>
      <c r="AA119" s="19">
        <f t="shared" si="23"/>
        <v>2</v>
      </c>
      <c r="AB119" s="1">
        <f t="shared" si="18"/>
        <v>0.53879236364425487</v>
      </c>
      <c r="AC119" s="1">
        <f t="shared" si="19"/>
        <v>-0.2169838040947123</v>
      </c>
      <c r="AD119" s="1">
        <f t="shared" si="20"/>
        <v>-0.37837121881819125</v>
      </c>
      <c r="AE119" s="18">
        <v>7.7000000000000002E-3</v>
      </c>
      <c r="AF119" s="16">
        <v>51466</v>
      </c>
      <c r="AG119" s="16">
        <v>842759</v>
      </c>
    </row>
    <row r="120" spans="1:33" x14ac:dyDescent="0.3">
      <c r="A120" s="3">
        <v>119</v>
      </c>
      <c r="B120" s="15" t="s">
        <v>105</v>
      </c>
      <c r="C120" s="3">
        <v>19</v>
      </c>
      <c r="D120" s="33">
        <v>916</v>
      </c>
      <c r="E120" s="33">
        <v>975180</v>
      </c>
      <c r="F120" s="33">
        <v>4</v>
      </c>
      <c r="G120" s="4">
        <v>4.4000000000000003E-3</v>
      </c>
      <c r="H120" s="33">
        <v>0</v>
      </c>
      <c r="I120" s="5">
        <v>243795</v>
      </c>
      <c r="J120" s="5">
        <v>0</v>
      </c>
      <c r="K120" s="3" t="s">
        <v>278</v>
      </c>
      <c r="L120" s="3" t="s">
        <v>227</v>
      </c>
      <c r="M120" s="3" t="s">
        <v>26</v>
      </c>
      <c r="N120" s="3" t="s">
        <v>278</v>
      </c>
      <c r="O120" s="3"/>
      <c r="P120" s="3" t="s">
        <v>13</v>
      </c>
      <c r="Q120" s="3" t="s">
        <v>319</v>
      </c>
      <c r="R120" s="3" t="s">
        <v>14</v>
      </c>
      <c r="S120" s="3" t="s">
        <v>17</v>
      </c>
      <c r="T120" s="3" t="s">
        <v>322</v>
      </c>
      <c r="U120" s="3" t="s">
        <v>340</v>
      </c>
      <c r="V120" s="3" t="s">
        <v>118</v>
      </c>
      <c r="W120" s="3" t="s">
        <v>341</v>
      </c>
      <c r="X120" s="3" t="s">
        <v>23</v>
      </c>
      <c r="Y120" s="19">
        <f t="shared" si="21"/>
        <v>4</v>
      </c>
      <c r="Z120" s="19">
        <f t="shared" si="22"/>
        <v>4</v>
      </c>
      <c r="AA120" s="19">
        <f t="shared" si="23"/>
        <v>5</v>
      </c>
      <c r="AB120" s="1">
        <f t="shared" si="18"/>
        <v>-0.67407407407407405</v>
      </c>
      <c r="AC120" s="1">
        <f t="shared" si="19"/>
        <v>5.2974969648438508</v>
      </c>
      <c r="AD120" s="1">
        <f t="shared" si="20"/>
        <v>0</v>
      </c>
      <c r="AE120" s="18">
        <v>1.35E-2</v>
      </c>
      <c r="AF120" s="16">
        <v>38713</v>
      </c>
      <c r="AG120" s="16">
        <v>958720</v>
      </c>
    </row>
    <row r="121" spans="1:33" x14ac:dyDescent="0.3">
      <c r="A121" s="3">
        <v>120</v>
      </c>
      <c r="B121" s="15" t="s">
        <v>105</v>
      </c>
      <c r="C121" s="3">
        <v>19</v>
      </c>
      <c r="D121" s="33">
        <v>1477</v>
      </c>
      <c r="E121" s="33">
        <v>1655317</v>
      </c>
      <c r="F121" s="33">
        <v>8</v>
      </c>
      <c r="G121" s="4">
        <v>5.4000000000000003E-3</v>
      </c>
      <c r="H121" s="33">
        <v>0</v>
      </c>
      <c r="I121" s="5">
        <v>206915</v>
      </c>
      <c r="J121" s="5">
        <v>0</v>
      </c>
      <c r="K121" s="3" t="s">
        <v>279</v>
      </c>
      <c r="L121" s="3" t="s">
        <v>227</v>
      </c>
      <c r="M121" s="3" t="s">
        <v>26</v>
      </c>
      <c r="N121" s="3" t="s">
        <v>279</v>
      </c>
      <c r="O121" s="3"/>
      <c r="P121" s="3" t="s">
        <v>13</v>
      </c>
      <c r="Q121" s="3" t="s">
        <v>319</v>
      </c>
      <c r="R121" s="3" t="s">
        <v>14</v>
      </c>
      <c r="S121" s="3" t="s">
        <v>17</v>
      </c>
      <c r="T121" s="3" t="s">
        <v>322</v>
      </c>
      <c r="U121" s="3" t="s">
        <v>351</v>
      </c>
      <c r="V121" s="3" t="s">
        <v>209</v>
      </c>
      <c r="W121" s="3" t="s">
        <v>342</v>
      </c>
      <c r="X121" s="3" t="s">
        <v>23</v>
      </c>
      <c r="Y121" s="19">
        <f t="shared" si="21"/>
        <v>4</v>
      </c>
      <c r="Z121" s="19">
        <f t="shared" si="22"/>
        <v>4</v>
      </c>
      <c r="AA121" s="19">
        <f t="shared" si="23"/>
        <v>5</v>
      </c>
      <c r="AB121" s="1">
        <f t="shared" si="18"/>
        <v>-0.6</v>
      </c>
      <c r="AC121" s="1">
        <f t="shared" si="19"/>
        <v>4.344845400769767</v>
      </c>
      <c r="AD121" s="1">
        <f t="shared" si="20"/>
        <v>0</v>
      </c>
      <c r="AE121" s="18">
        <v>1.35E-2</v>
      </c>
      <c r="AF121" s="16">
        <v>38713</v>
      </c>
      <c r="AG121" s="16">
        <v>958720</v>
      </c>
    </row>
    <row r="122" spans="1:33" x14ac:dyDescent="0.3">
      <c r="A122" s="3">
        <v>121</v>
      </c>
      <c r="B122" s="15" t="s">
        <v>105</v>
      </c>
      <c r="C122" s="3">
        <v>19</v>
      </c>
      <c r="D122" s="33">
        <v>544</v>
      </c>
      <c r="E122" s="33">
        <v>738514</v>
      </c>
      <c r="F122" s="33">
        <v>2</v>
      </c>
      <c r="G122" s="4">
        <v>3.7000000000000002E-3</v>
      </c>
      <c r="H122" s="33">
        <v>0</v>
      </c>
      <c r="I122" s="5">
        <v>369257</v>
      </c>
      <c r="J122" s="5">
        <v>0</v>
      </c>
      <c r="K122" s="3" t="s">
        <v>280</v>
      </c>
      <c r="L122" s="3" t="s">
        <v>227</v>
      </c>
      <c r="M122" s="3" t="s">
        <v>26</v>
      </c>
      <c r="N122" s="3" t="s">
        <v>280</v>
      </c>
      <c r="O122" s="3"/>
      <c r="P122" s="3" t="s">
        <v>13</v>
      </c>
      <c r="Q122" s="3" t="s">
        <v>319</v>
      </c>
      <c r="R122" s="3" t="s">
        <v>14</v>
      </c>
      <c r="S122" s="3" t="s">
        <v>17</v>
      </c>
      <c r="T122" s="3" t="s">
        <v>322</v>
      </c>
      <c r="U122" s="3" t="s">
        <v>352</v>
      </c>
      <c r="V122" s="3" t="s">
        <v>118</v>
      </c>
      <c r="W122" s="3" t="s">
        <v>343</v>
      </c>
      <c r="X122" s="3" t="s">
        <v>23</v>
      </c>
      <c r="Y122" s="19">
        <f t="shared" si="21"/>
        <v>4</v>
      </c>
      <c r="Z122" s="19">
        <f t="shared" si="22"/>
        <v>4</v>
      </c>
      <c r="AA122" s="19">
        <f t="shared" si="23"/>
        <v>5</v>
      </c>
      <c r="AB122" s="1">
        <f t="shared" si="18"/>
        <v>-0.72592592592592586</v>
      </c>
      <c r="AC122" s="1">
        <f t="shared" si="19"/>
        <v>8.5383204608271122</v>
      </c>
      <c r="AD122" s="1">
        <f t="shared" si="20"/>
        <v>0</v>
      </c>
      <c r="AE122" s="18">
        <v>1.35E-2</v>
      </c>
      <c r="AF122" s="16">
        <v>38713</v>
      </c>
      <c r="AG122" s="16">
        <v>958720</v>
      </c>
    </row>
    <row r="123" spans="1:33" x14ac:dyDescent="0.3">
      <c r="A123" s="3">
        <v>122</v>
      </c>
      <c r="B123" s="15" t="s">
        <v>105</v>
      </c>
      <c r="C123" s="3">
        <v>19</v>
      </c>
      <c r="D123" s="33">
        <v>287</v>
      </c>
      <c r="E123" s="33">
        <v>400920</v>
      </c>
      <c r="F123" s="33">
        <v>1</v>
      </c>
      <c r="G123" s="4">
        <v>3.5000000000000001E-3</v>
      </c>
      <c r="H123" s="33">
        <v>0</v>
      </c>
      <c r="I123" s="5">
        <v>400920</v>
      </c>
      <c r="J123" s="5">
        <v>0</v>
      </c>
      <c r="K123" s="3" t="s">
        <v>281</v>
      </c>
      <c r="L123" s="3" t="s">
        <v>227</v>
      </c>
      <c r="M123" s="3" t="s">
        <v>26</v>
      </c>
      <c r="N123" s="3" t="s">
        <v>281</v>
      </c>
      <c r="O123" s="3"/>
      <c r="P123" s="3" t="s">
        <v>13</v>
      </c>
      <c r="Q123" s="3" t="s">
        <v>319</v>
      </c>
      <c r="R123" s="3" t="s">
        <v>14</v>
      </c>
      <c r="S123" s="3" t="s">
        <v>17</v>
      </c>
      <c r="T123" s="3" t="s">
        <v>322</v>
      </c>
      <c r="U123" s="3" t="s">
        <v>353</v>
      </c>
      <c r="V123" s="3" t="s">
        <v>118</v>
      </c>
      <c r="W123" s="3" t="s">
        <v>344</v>
      </c>
      <c r="X123" s="3" t="s">
        <v>23</v>
      </c>
      <c r="Y123" s="19">
        <f t="shared" si="21"/>
        <v>4</v>
      </c>
      <c r="Z123" s="19">
        <f t="shared" si="22"/>
        <v>4</v>
      </c>
      <c r="AA123" s="19">
        <f t="shared" si="23"/>
        <v>5</v>
      </c>
      <c r="AB123" s="1">
        <f t="shared" si="18"/>
        <v>-0.7407407407407407</v>
      </c>
      <c r="AC123" s="1">
        <f t="shared" si="19"/>
        <v>9.3562110918812795</v>
      </c>
      <c r="AD123" s="1">
        <f t="shared" si="20"/>
        <v>0</v>
      </c>
      <c r="AE123" s="18">
        <v>1.35E-2</v>
      </c>
      <c r="AF123" s="16">
        <v>38713</v>
      </c>
      <c r="AG123" s="16">
        <v>958720</v>
      </c>
    </row>
    <row r="124" spans="1:33" x14ac:dyDescent="0.3">
      <c r="A124" s="3">
        <v>123</v>
      </c>
      <c r="B124" s="15" t="s">
        <v>105</v>
      </c>
      <c r="C124" s="3">
        <v>19</v>
      </c>
      <c r="D124" s="33">
        <v>220</v>
      </c>
      <c r="E124" s="33">
        <v>276662</v>
      </c>
      <c r="F124" s="33">
        <v>3</v>
      </c>
      <c r="G124" s="4">
        <v>1.3599999999999999E-2</v>
      </c>
      <c r="H124" s="33">
        <v>0</v>
      </c>
      <c r="I124" s="5">
        <v>92221</v>
      </c>
      <c r="J124" s="5">
        <v>0</v>
      </c>
      <c r="K124" s="3" t="s">
        <v>282</v>
      </c>
      <c r="L124" s="3" t="s">
        <v>227</v>
      </c>
      <c r="M124" s="3" t="s">
        <v>26</v>
      </c>
      <c r="N124" s="3" t="s">
        <v>282</v>
      </c>
      <c r="O124" s="3"/>
      <c r="P124" s="3" t="s">
        <v>13</v>
      </c>
      <c r="Q124" s="3" t="s">
        <v>319</v>
      </c>
      <c r="R124" s="3" t="s">
        <v>14</v>
      </c>
      <c r="S124" s="3" t="s">
        <v>17</v>
      </c>
      <c r="T124" s="3" t="s">
        <v>322</v>
      </c>
      <c r="U124" s="3" t="s">
        <v>354</v>
      </c>
      <c r="V124" s="3" t="s">
        <v>118</v>
      </c>
      <c r="W124" s="3" t="s">
        <v>465</v>
      </c>
      <c r="X124" s="3" t="s">
        <v>23</v>
      </c>
      <c r="Y124" s="19">
        <f t="shared" si="21"/>
        <v>3</v>
      </c>
      <c r="Z124" s="19">
        <f t="shared" si="22"/>
        <v>4</v>
      </c>
      <c r="AA124" s="19">
        <f t="shared" si="23"/>
        <v>5</v>
      </c>
      <c r="AB124" s="1">
        <f t="shared" si="18"/>
        <v>7.4074074074073071E-3</v>
      </c>
      <c r="AC124" s="1">
        <f t="shared" si="19"/>
        <v>1.382171363624622</v>
      </c>
      <c r="AD124" s="1">
        <f t="shared" si="20"/>
        <v>0</v>
      </c>
      <c r="AE124" s="18">
        <v>1.35E-2</v>
      </c>
      <c r="AF124" s="16">
        <v>38713</v>
      </c>
      <c r="AG124" s="16">
        <v>958720</v>
      </c>
    </row>
    <row r="125" spans="1:33" x14ac:dyDescent="0.3">
      <c r="A125" s="3">
        <v>124</v>
      </c>
      <c r="B125" s="15" t="s">
        <v>105</v>
      </c>
      <c r="C125" s="3">
        <v>19</v>
      </c>
      <c r="D125" s="33">
        <v>256</v>
      </c>
      <c r="E125" s="33">
        <v>329662</v>
      </c>
      <c r="F125" s="33">
        <v>0</v>
      </c>
      <c r="G125" s="4">
        <v>0</v>
      </c>
      <c r="H125" s="33">
        <v>0</v>
      </c>
      <c r="I125" s="5">
        <v>0</v>
      </c>
      <c r="J125" s="5">
        <v>0</v>
      </c>
      <c r="K125" s="3" t="s">
        <v>283</v>
      </c>
      <c r="L125" s="3" t="s">
        <v>227</v>
      </c>
      <c r="M125" s="3" t="s">
        <v>26</v>
      </c>
      <c r="N125" s="3" t="s">
        <v>283</v>
      </c>
      <c r="O125" s="3"/>
      <c r="P125" s="3" t="s">
        <v>13</v>
      </c>
      <c r="Q125" s="3" t="s">
        <v>319</v>
      </c>
      <c r="R125" s="3" t="s">
        <v>14</v>
      </c>
      <c r="S125" s="3" t="s">
        <v>17</v>
      </c>
      <c r="T125" s="3" t="s">
        <v>322</v>
      </c>
      <c r="U125" s="3" t="s">
        <v>354</v>
      </c>
      <c r="V125" s="3" t="s">
        <v>118</v>
      </c>
      <c r="W125" s="3" t="s">
        <v>123</v>
      </c>
      <c r="X125" s="3" t="s">
        <v>23</v>
      </c>
      <c r="Y125" s="19">
        <f t="shared" si="21"/>
        <v>5</v>
      </c>
      <c r="Z125" s="19">
        <f t="shared" si="22"/>
        <v>5</v>
      </c>
      <c r="AA125" s="19">
        <f t="shared" si="23"/>
        <v>5</v>
      </c>
      <c r="AB125" s="1">
        <f t="shared" si="18"/>
        <v>0</v>
      </c>
      <c r="AC125" s="1">
        <f t="shared" si="19"/>
        <v>0</v>
      </c>
      <c r="AD125" s="1">
        <f t="shared" si="20"/>
        <v>0</v>
      </c>
      <c r="AE125" s="18">
        <v>1.35E-2</v>
      </c>
      <c r="AF125" s="16">
        <v>38713</v>
      </c>
      <c r="AG125" s="16">
        <v>958720</v>
      </c>
    </row>
    <row r="126" spans="1:33" x14ac:dyDescent="0.3">
      <c r="A126" s="3">
        <v>125</v>
      </c>
      <c r="B126" s="15" t="s">
        <v>229</v>
      </c>
      <c r="C126" s="3">
        <v>20</v>
      </c>
      <c r="D126" s="33">
        <v>2047</v>
      </c>
      <c r="E126" s="33">
        <v>1672974.6</v>
      </c>
      <c r="F126" s="33">
        <v>4</v>
      </c>
      <c r="G126" s="4">
        <v>2.3E-3</v>
      </c>
      <c r="H126" s="33">
        <v>0</v>
      </c>
      <c r="I126" s="5">
        <v>329991</v>
      </c>
      <c r="J126" s="5">
        <v>0</v>
      </c>
      <c r="K126" s="3" t="s">
        <v>284</v>
      </c>
      <c r="L126" s="3" t="s">
        <v>230</v>
      </c>
      <c r="M126" s="3" t="s">
        <v>26</v>
      </c>
      <c r="N126" s="3" t="s">
        <v>284</v>
      </c>
      <c r="O126" s="3"/>
      <c r="P126" s="3" t="s">
        <v>13</v>
      </c>
      <c r="Q126" s="3" t="s">
        <v>174</v>
      </c>
      <c r="R126" s="3" t="s">
        <v>14</v>
      </c>
      <c r="S126" s="3" t="s">
        <v>17</v>
      </c>
      <c r="T126" s="3" t="s">
        <v>325</v>
      </c>
      <c r="U126" s="3" t="s">
        <v>345</v>
      </c>
      <c r="V126" s="3" t="s">
        <v>118</v>
      </c>
      <c r="W126" s="3" t="s">
        <v>350</v>
      </c>
      <c r="X126" s="3" t="s">
        <v>23</v>
      </c>
      <c r="Y126" s="19">
        <f t="shared" si="21"/>
        <v>3</v>
      </c>
      <c r="Z126" s="19">
        <f t="shared" si="22"/>
        <v>4</v>
      </c>
      <c r="AA126" s="19">
        <v>0</v>
      </c>
      <c r="AB126" s="1">
        <f t="shared" si="18"/>
        <v>-0.41146357160709823</v>
      </c>
      <c r="AC126" s="1">
        <f t="shared" si="19"/>
        <v>0.45207607560701879</v>
      </c>
      <c r="AD126" s="1">
        <v>0</v>
      </c>
      <c r="AE126" s="18">
        <v>3.9079993846439362E-3</v>
      </c>
      <c r="AF126" s="16">
        <v>227254.62222222218</v>
      </c>
      <c r="AG126" s="16">
        <v>0</v>
      </c>
    </row>
    <row r="127" spans="1:33" x14ac:dyDescent="0.3">
      <c r="A127" s="3">
        <v>126</v>
      </c>
      <c r="B127" s="15" t="s">
        <v>229</v>
      </c>
      <c r="C127" s="3">
        <v>20</v>
      </c>
      <c r="D127" s="33">
        <v>727</v>
      </c>
      <c r="E127" s="33">
        <v>616073.69999999995</v>
      </c>
      <c r="F127" s="33">
        <v>2</v>
      </c>
      <c r="G127" s="4">
        <v>3.5999999999999999E-3</v>
      </c>
      <c r="H127" s="33">
        <v>0</v>
      </c>
      <c r="I127" s="5">
        <v>214243</v>
      </c>
      <c r="J127" s="5">
        <v>0</v>
      </c>
      <c r="K127" s="3" t="s">
        <v>285</v>
      </c>
      <c r="L127" s="3" t="s">
        <v>230</v>
      </c>
      <c r="M127" s="3" t="s">
        <v>26</v>
      </c>
      <c r="N127" s="3" t="s">
        <v>285</v>
      </c>
      <c r="O127" s="3"/>
      <c r="P127" s="3" t="s">
        <v>16</v>
      </c>
      <c r="Q127" s="3" t="s">
        <v>14</v>
      </c>
      <c r="R127" s="3" t="s">
        <v>13</v>
      </c>
      <c r="S127" s="3" t="s">
        <v>17</v>
      </c>
      <c r="T127" s="3" t="s">
        <v>322</v>
      </c>
      <c r="U127" s="3" t="s">
        <v>347</v>
      </c>
      <c r="V127" s="3" t="s">
        <v>22</v>
      </c>
      <c r="W127" s="3" t="s">
        <v>346</v>
      </c>
      <c r="X127" s="3" t="s">
        <v>23</v>
      </c>
      <c r="Y127" s="19">
        <f t="shared" si="21"/>
        <v>3</v>
      </c>
      <c r="Z127" s="19">
        <f t="shared" si="22"/>
        <v>3</v>
      </c>
      <c r="AA127" s="19">
        <v>0</v>
      </c>
      <c r="AB127" s="1">
        <f t="shared" si="18"/>
        <v>-7.8812546863284205E-2</v>
      </c>
      <c r="AC127" s="1">
        <f t="shared" si="19"/>
        <v>-5.7255698893986406E-2</v>
      </c>
      <c r="AD127" s="1">
        <v>0</v>
      </c>
      <c r="AE127" s="18">
        <v>3.9079993846439362E-3</v>
      </c>
      <c r="AF127" s="16">
        <v>227254.62222222218</v>
      </c>
      <c r="AG127" s="16">
        <v>0</v>
      </c>
    </row>
    <row r="128" spans="1:33" x14ac:dyDescent="0.3">
      <c r="A128" s="3">
        <v>127</v>
      </c>
      <c r="B128" s="15" t="s">
        <v>229</v>
      </c>
      <c r="C128" s="3">
        <v>20</v>
      </c>
      <c r="D128" s="33">
        <v>1911</v>
      </c>
      <c r="E128" s="33">
        <v>1436902.4999999998</v>
      </c>
      <c r="F128" s="33">
        <v>2</v>
      </c>
      <c r="G128" s="4">
        <v>1.1000000000000001E-3</v>
      </c>
      <c r="H128" s="33">
        <v>0</v>
      </c>
      <c r="I128" s="5">
        <v>678157</v>
      </c>
      <c r="J128" s="5">
        <v>0</v>
      </c>
      <c r="K128" s="3" t="s">
        <v>286</v>
      </c>
      <c r="L128" s="3" t="s">
        <v>230</v>
      </c>
      <c r="M128" s="3" t="s">
        <v>26</v>
      </c>
      <c r="N128" s="3" t="s">
        <v>286</v>
      </c>
      <c r="O128" s="3"/>
      <c r="P128" s="3" t="s">
        <v>13</v>
      </c>
      <c r="Q128" s="3" t="s">
        <v>324</v>
      </c>
      <c r="R128" s="3" t="s">
        <v>14</v>
      </c>
      <c r="S128" s="3" t="s">
        <v>17</v>
      </c>
      <c r="T128" s="3" t="s">
        <v>322</v>
      </c>
      <c r="U128" s="3" t="s">
        <v>349</v>
      </c>
      <c r="V128" s="3" t="s">
        <v>21</v>
      </c>
      <c r="W128" s="3" t="s">
        <v>348</v>
      </c>
      <c r="X128" s="3" t="s">
        <v>23</v>
      </c>
      <c r="Y128" s="19">
        <f t="shared" si="21"/>
        <v>4</v>
      </c>
      <c r="Z128" s="19">
        <f t="shared" si="22"/>
        <v>4</v>
      </c>
      <c r="AA128" s="19">
        <v>0</v>
      </c>
      <c r="AB128" s="1">
        <f t="shared" si="18"/>
        <v>-0.7185260559860035</v>
      </c>
      <c r="AC128" s="1">
        <f t="shared" si="19"/>
        <v>1.9841285223094842</v>
      </c>
      <c r="AD128" s="1">
        <v>0</v>
      </c>
      <c r="AE128" s="18">
        <v>3.9079993846439362E-3</v>
      </c>
      <c r="AF128" s="16">
        <v>227254.62222222218</v>
      </c>
      <c r="AG128" s="16">
        <v>0</v>
      </c>
    </row>
    <row r="129" spans="1:33" x14ac:dyDescent="0.3">
      <c r="A129" s="3">
        <v>128</v>
      </c>
      <c r="B129" s="15" t="s">
        <v>229</v>
      </c>
      <c r="C129" s="3">
        <v>20</v>
      </c>
      <c r="D129" s="33">
        <v>1461</v>
      </c>
      <c r="E129" s="33">
        <v>1063273.2</v>
      </c>
      <c r="F129" s="33">
        <v>7</v>
      </c>
      <c r="G129" s="4">
        <v>4.7999999999999996E-3</v>
      </c>
      <c r="H129" s="33">
        <v>0</v>
      </c>
      <c r="I129" s="5">
        <v>151896</v>
      </c>
      <c r="J129" s="5">
        <v>0</v>
      </c>
      <c r="K129" s="3" t="s">
        <v>287</v>
      </c>
      <c r="L129" s="3" t="s">
        <v>230</v>
      </c>
      <c r="M129" s="3" t="s">
        <v>26</v>
      </c>
      <c r="N129" s="3" t="s">
        <v>287</v>
      </c>
      <c r="O129" s="3"/>
      <c r="P129" s="3" t="s">
        <v>13</v>
      </c>
      <c r="Q129" s="3" t="s">
        <v>16</v>
      </c>
      <c r="R129" s="3" t="s">
        <v>14</v>
      </c>
      <c r="S129" s="3" t="s">
        <v>150</v>
      </c>
      <c r="T129" s="3" t="s">
        <v>322</v>
      </c>
      <c r="U129" s="3" t="s">
        <v>289</v>
      </c>
      <c r="V129" s="3" t="s">
        <v>22</v>
      </c>
      <c r="W129" s="3" t="s">
        <v>465</v>
      </c>
      <c r="X129" s="3" t="s">
        <v>23</v>
      </c>
      <c r="Y129" s="19">
        <f t="shared" si="21"/>
        <v>2</v>
      </c>
      <c r="Z129" s="19">
        <f t="shared" si="22"/>
        <v>2</v>
      </c>
      <c r="AA129" s="19">
        <v>0</v>
      </c>
      <c r="AB129" s="1">
        <f t="shared" si="18"/>
        <v>0.22824993751562084</v>
      </c>
      <c r="AC129" s="1">
        <f t="shared" si="19"/>
        <v>-0.3316043541175252</v>
      </c>
      <c r="AD129" s="1">
        <v>0</v>
      </c>
      <c r="AE129" s="18">
        <v>3.9079993846439362E-3</v>
      </c>
      <c r="AF129" s="16">
        <v>227254.62222222218</v>
      </c>
      <c r="AG129" s="16">
        <v>0</v>
      </c>
    </row>
    <row r="130" spans="1:33" x14ac:dyDescent="0.3">
      <c r="A130" s="3">
        <v>129</v>
      </c>
      <c r="B130" s="15" t="s">
        <v>229</v>
      </c>
      <c r="C130" s="3">
        <v>20</v>
      </c>
      <c r="D130" s="33">
        <v>1419</v>
      </c>
      <c r="E130" s="33">
        <v>1023178.2</v>
      </c>
      <c r="F130" s="33">
        <v>7</v>
      </c>
      <c r="G130" s="4">
        <v>4.8999999999999998E-3</v>
      </c>
      <c r="H130" s="33">
        <v>0</v>
      </c>
      <c r="I130" s="5">
        <v>146168</v>
      </c>
      <c r="J130" s="5"/>
      <c r="K130" s="3" t="s">
        <v>233</v>
      </c>
      <c r="L130" s="3" t="s">
        <v>230</v>
      </c>
      <c r="M130" s="3" t="s">
        <v>26</v>
      </c>
      <c r="N130" s="3" t="s">
        <v>233</v>
      </c>
      <c r="O130" s="3"/>
      <c r="P130" s="3" t="s">
        <v>13</v>
      </c>
      <c r="Q130" s="3" t="s">
        <v>18</v>
      </c>
      <c r="R130" s="3" t="s">
        <v>16</v>
      </c>
      <c r="S130" s="3" t="s">
        <v>18</v>
      </c>
      <c r="T130" s="3" t="s">
        <v>322</v>
      </c>
      <c r="U130" s="3" t="s">
        <v>203</v>
      </c>
      <c r="V130" s="3" t="s">
        <v>209</v>
      </c>
      <c r="W130" s="3" t="s">
        <v>323</v>
      </c>
      <c r="X130" s="3" t="s">
        <v>23</v>
      </c>
      <c r="Y130" s="19">
        <f t="shared" si="21"/>
        <v>2</v>
      </c>
      <c r="Z130" s="19">
        <f t="shared" si="22"/>
        <v>2</v>
      </c>
      <c r="AA130" s="19">
        <v>0</v>
      </c>
      <c r="AB130" s="1">
        <f t="shared" si="18"/>
        <v>0.25383847788052982</v>
      </c>
      <c r="AC130" s="1">
        <f t="shared" si="19"/>
        <v>-0.35680956202039837</v>
      </c>
      <c r="AD130" s="1">
        <v>0</v>
      </c>
      <c r="AE130" s="18">
        <v>3.9079993846439362E-3</v>
      </c>
      <c r="AF130" s="16">
        <v>227254.62222222218</v>
      </c>
      <c r="AG130" s="16">
        <v>0</v>
      </c>
    </row>
    <row r="131" spans="1:33" x14ac:dyDescent="0.3">
      <c r="A131" s="3">
        <v>130</v>
      </c>
      <c r="B131" s="15" t="s">
        <v>229</v>
      </c>
      <c r="C131" s="3">
        <v>20</v>
      </c>
      <c r="D131" s="33">
        <v>437</v>
      </c>
      <c r="E131" s="33">
        <v>323472.59999999998</v>
      </c>
      <c r="F131" s="33">
        <v>5</v>
      </c>
      <c r="G131" s="4">
        <v>1.14E-2</v>
      </c>
      <c r="H131" s="33">
        <v>0</v>
      </c>
      <c r="I131" s="5">
        <v>64695</v>
      </c>
      <c r="J131" s="5">
        <v>0</v>
      </c>
      <c r="K131" s="3" t="s">
        <v>288</v>
      </c>
      <c r="L131" s="3" t="s">
        <v>230</v>
      </c>
      <c r="M131" s="3" t="s">
        <v>26</v>
      </c>
      <c r="N131" s="3" t="s">
        <v>288</v>
      </c>
      <c r="O131" s="3"/>
      <c r="P131" s="3" t="s">
        <v>13</v>
      </c>
      <c r="Q131" s="3" t="s">
        <v>16</v>
      </c>
      <c r="R131" s="3" t="s">
        <v>14</v>
      </c>
      <c r="S131" s="3" t="s">
        <v>19</v>
      </c>
      <c r="T131" s="3" t="s">
        <v>322</v>
      </c>
      <c r="U131" s="3" t="s">
        <v>289</v>
      </c>
      <c r="V131" s="3" t="s">
        <v>118</v>
      </c>
      <c r="W131" s="3" t="s">
        <v>350</v>
      </c>
      <c r="X131" s="3" t="s">
        <v>23</v>
      </c>
      <c r="Y131" s="19">
        <f t="shared" si="21"/>
        <v>1</v>
      </c>
      <c r="Z131" s="19">
        <f t="shared" si="22"/>
        <v>1</v>
      </c>
      <c r="AA131" s="19">
        <v>0</v>
      </c>
      <c r="AB131" s="1">
        <f t="shared" si="18"/>
        <v>1.9170936015995999</v>
      </c>
      <c r="AC131" s="1">
        <f t="shared" si="19"/>
        <v>-0.71531932170454327</v>
      </c>
      <c r="AD131" s="1">
        <v>0</v>
      </c>
      <c r="AE131" s="18">
        <v>3.9079993846439362E-3</v>
      </c>
      <c r="AF131" s="16">
        <v>227254.62222222218</v>
      </c>
      <c r="AG131" s="16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인덱스</vt:lpstr>
      <vt:lpstr>raw_구당토</vt:lpstr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2024-03-20T09:43:39Z</dcterms:modified>
</cp:coreProperties>
</file>