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lternate Functions" sheetId="1" state="visible" r:id="rId3"/>
    <sheet name="Pinouts" sheetId="2" state="visible" r:id="rId4"/>
    <sheet name="Sheet3" sheetId="3" state="visible" r:id="rId5"/>
  </sheets>
  <definedNames>
    <definedName function="false" hidden="true" localSheetId="0" name="_xlnm._FilterDatabase" vbProcedure="false">'Alternate Functions'!$A$1:$W$143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<sst xmlns="http://schemas.openxmlformats.org/spreadsheetml/2006/main" count="6905" uniqueCount="1022">
  <si>
    <t xml:space="preserve">Use?</t>
  </si>
  <si>
    <t xml:space="preserve">Pin Function</t>
  </si>
  <si>
    <t xml:space="preserve">Net</t>
  </si>
  <si>
    <t xml:space="preserve">GPIO</t>
  </si>
  <si>
    <t xml:space="preserve">Additional Function</t>
  </si>
  <si>
    <t xml:space="preserve">AF0</t>
  </si>
  <si>
    <t xml:space="preserve">AF1</t>
  </si>
  <si>
    <t xml:space="preserve">AF2</t>
  </si>
  <si>
    <t xml:space="preserve">AF3</t>
  </si>
  <si>
    <t xml:space="preserve">AF4</t>
  </si>
  <si>
    <t xml:space="preserve">AF5</t>
  </si>
  <si>
    <t xml:space="preserve">AF6</t>
  </si>
  <si>
    <t xml:space="preserve">AF7</t>
  </si>
  <si>
    <t xml:space="preserve">AF8</t>
  </si>
  <si>
    <t xml:space="preserve">AF9</t>
  </si>
  <si>
    <t xml:space="preserve">AF10</t>
  </si>
  <si>
    <t xml:space="preserve">AF11</t>
  </si>
  <si>
    <t xml:space="preserve">AF12</t>
  </si>
  <si>
    <t xml:space="preserve">AF13</t>
  </si>
  <si>
    <t xml:space="preserve">AF14</t>
  </si>
  <si>
    <t xml:space="preserve">AF15</t>
  </si>
  <si>
    <t xml:space="preserve">Notes</t>
  </si>
  <si>
    <t xml:space="preserve">l</t>
  </si>
  <si>
    <t xml:space="preserve">-</t>
  </si>
  <si>
    <t xml:space="preserve">NRST</t>
  </si>
  <si>
    <t xml:space="preserve">nRST</t>
  </si>
  <si>
    <t xml:space="preserve">PA0</t>
  </si>
  <si>
    <t xml:space="preserve">TIM5_CH1</t>
  </si>
  <si>
    <t xml:space="preserve">TIM8_ETR</t>
  </si>
  <si>
    <t xml:space="preserve">TIM15_BKIN</t>
  </si>
  <si>
    <t xml:space="preserve">SPI6_NSS</t>
  </si>
  <si>
    <t xml:space="preserve">SPI3_RDY</t>
  </si>
  <si>
    <t xml:space="preserve">USART2_CTS/ USART2_NSS</t>
  </si>
  <si>
    <t xml:space="preserve">UART4_TX</t>
  </si>
  <si>
    <t xml:space="preserve">SDMMC2_CMD</t>
  </si>
  <si>
    <t xml:space="preserve">SAI2_SD_B</t>
  </si>
  <si>
    <t xml:space="preserve">ETH_MII_CRS</t>
  </si>
  <si>
    <t xml:space="preserve">TIM2_ETR</t>
  </si>
  <si>
    <t xml:space="preserve">EVENTOUT</t>
  </si>
  <si>
    <t xml:space="preserve">PA1</t>
  </si>
  <si>
    <t xml:space="preserve">PHY_REF_CLK</t>
  </si>
  <si>
    <t xml:space="preserve">TIM2_CH2</t>
  </si>
  <si>
    <t xml:space="preserve">TIM5_CH2</t>
  </si>
  <si>
    <t xml:space="preserve">TIM15_CH1N</t>
  </si>
  <si>
    <t xml:space="preserve">LPTIM1_IN1</t>
  </si>
  <si>
    <t xml:space="preserve">OCTOSPI1_DQS</t>
  </si>
  <si>
    <t xml:space="preserve">USART2_RTS</t>
  </si>
  <si>
    <t xml:space="preserve">UART4_RX</t>
  </si>
  <si>
    <t xml:space="preserve">OCTOSPI1_IO3</t>
  </si>
  <si>
    <t xml:space="preserve">SAI2_MCLK_B</t>
  </si>
  <si>
    <t xml:space="preserve">ETH_MII_RX_CLK/ ETH_RMII_REF_CLK</t>
  </si>
  <si>
    <t xml:space="preserve">PA10</t>
  </si>
  <si>
    <t xml:space="preserve">USART1.RX</t>
  </si>
  <si>
    <t xml:space="preserve">TIM1_CH3</t>
  </si>
  <si>
    <t xml:space="preserve">LPUART1_RX</t>
  </si>
  <si>
    <t xml:space="preserve">LPTIM2_IN2</t>
  </si>
  <si>
    <t xml:space="preserve">UCPD1_FRSTX</t>
  </si>
  <si>
    <t xml:space="preserve">USART1_RX</t>
  </si>
  <si>
    <t xml:space="preserve">FDCAN2_TX</t>
  </si>
  <si>
    <t xml:space="preserve">SDMMC1_D0</t>
  </si>
  <si>
    <t xml:space="preserve">DCMI_D1/PSSI_D1</t>
  </si>
  <si>
    <t xml:space="preserve">PA11</t>
  </si>
  <si>
    <t xml:space="preserve">TIM1_CH4</t>
  </si>
  <si>
    <t xml:space="preserve">LPUART1_CTS</t>
  </si>
  <si>
    <t xml:space="preserve">SPI2_NSS/I2S2_WS</t>
  </si>
  <si>
    <t xml:space="preserve">ART1_NSS</t>
  </si>
  <si>
    <t xml:space="preserve">FDCAN1_RX</t>
  </si>
  <si>
    <t xml:space="preserve">USB_DM</t>
  </si>
  <si>
    <t xml:space="preserve">PA12</t>
  </si>
  <si>
    <t xml:space="preserve">TIM1_ETR</t>
  </si>
  <si>
    <t xml:space="preserve">LPUART1_RTS</t>
  </si>
  <si>
    <t xml:space="preserve">SPI2_SCK/I2S2_CK</t>
  </si>
  <si>
    <t xml:space="preserve">USART1_RTS</t>
  </si>
  <si>
    <t xml:space="preserve">SAI2_FS_B</t>
  </si>
  <si>
    <t xml:space="preserve">FDCAN1_TX</t>
  </si>
  <si>
    <t xml:space="preserve">USB_DP</t>
  </si>
  <si>
    <t xml:space="preserve">PA13(JTMS/SWDIO)</t>
  </si>
  <si>
    <t xml:space="preserve">SWDIO</t>
  </si>
  <si>
    <t xml:space="preserve">JTMS/SWDIO</t>
  </si>
  <si>
    <t xml:space="preserve">PA14(JTCK/SWCLK)</t>
  </si>
  <si>
    <t xml:space="preserve">SWCLK</t>
  </si>
  <si>
    <t xml:space="preserve">JTCK/SWCLK</t>
  </si>
  <si>
    <t xml:space="preserve">PA15(JTDI)</t>
  </si>
  <si>
    <t xml:space="preserve">JTDI</t>
  </si>
  <si>
    <t xml:space="preserve">TIM2_CH1</t>
  </si>
  <si>
    <t xml:space="preserve">LPTIM3_IN2</t>
  </si>
  <si>
    <t xml:space="preserve">HDMI_CEC</t>
  </si>
  <si>
    <t xml:space="preserve">SPI1_NSS/I2S1_WS</t>
  </si>
  <si>
    <t xml:space="preserve">SPI3_NSS/I2S3_WS</t>
  </si>
  <si>
    <t xml:space="preserve">UART4_RTS</t>
  </si>
  <si>
    <t xml:space="preserve">UART7_TX</t>
  </si>
  <si>
    <t xml:space="preserve">FMC_NBL1</t>
  </si>
  <si>
    <t xml:space="preserve">DCMI_D11/PSSI_D11</t>
  </si>
  <si>
    <t xml:space="preserve">PA2</t>
  </si>
  <si>
    <t xml:space="preserve">MAC.MDIO</t>
  </si>
  <si>
    <t xml:space="preserve">TIM2_CH3</t>
  </si>
  <si>
    <t xml:space="preserve">TIM5_CH3</t>
  </si>
  <si>
    <t xml:space="preserve">TIM15_CH1</t>
  </si>
  <si>
    <t xml:space="preserve">LPTIM1_IN2</t>
  </si>
  <si>
    <t xml:space="preserve">USART2_TX</t>
  </si>
  <si>
    <t xml:space="preserve">SAI2_SCK_B</t>
  </si>
  <si>
    <t xml:space="preserve">ETH_MDIO</t>
  </si>
  <si>
    <t xml:space="preserve">PA3</t>
  </si>
  <si>
    <t xml:space="preserve">TIM2_CH4</t>
  </si>
  <si>
    <t xml:space="preserve">TIM5_CH4</t>
  </si>
  <si>
    <t xml:space="preserve">OCTOSPI1_CLK</t>
  </si>
  <si>
    <t xml:space="preserve">TIM15_CH2</t>
  </si>
  <si>
    <t xml:space="preserve">SAI1_SD_B</t>
  </si>
  <si>
    <t xml:space="preserve">USART2_RX</t>
  </si>
  <si>
    <t xml:space="preserve">ETH_MII_COL</t>
  </si>
  <si>
    <t xml:space="preserve">PA4</t>
  </si>
  <si>
    <t xml:space="preserve">DAC</t>
  </si>
  <si>
    <t xml:space="preserve">TIM5_ETR</t>
  </si>
  <si>
    <t xml:space="preserve">LPTIM2_CH1</t>
  </si>
  <si>
    <t xml:space="preserve">USART2_CK</t>
  </si>
  <si>
    <t xml:space="preserve">DCMI_HSYNC/PSSI_DE</t>
  </si>
  <si>
    <t xml:space="preserve">PA5</t>
  </si>
  <si>
    <t xml:space="preserve">TIM8_CH1N</t>
  </si>
  <si>
    <t xml:space="preserve">SPI1_SCK/I2S1_CK</t>
  </si>
  <si>
    <t xml:space="preserve">SPI6_SCK</t>
  </si>
  <si>
    <t xml:space="preserve">ETH_MII_TX_EN/ ETH_RMII_TX_EN</t>
  </si>
  <si>
    <t xml:space="preserve">PSSI_D14</t>
  </si>
  <si>
    <t xml:space="preserve">PA6</t>
  </si>
  <si>
    <t xml:space="preserve">TIM1_BKIN</t>
  </si>
  <si>
    <t xml:space="preserve">TIM3_CH1</t>
  </si>
  <si>
    <t xml:space="preserve">TIM8_BKIN</t>
  </si>
  <si>
    <t xml:space="preserve">SPI1_MISO/I2S1_SDI</t>
  </si>
  <si>
    <t xml:space="preserve">USART11_TX</t>
  </si>
  <si>
    <t xml:space="preserve">SPI6_MISO</t>
  </si>
  <si>
    <t xml:space="preserve">TIM13_CH1</t>
  </si>
  <si>
    <t xml:space="preserve">DCMI_PIXCLK/PSSI_PDCK</t>
  </si>
  <si>
    <t xml:space="preserve">PA7</t>
  </si>
  <si>
    <t xml:space="preserve">MAC.CRSDV</t>
  </si>
  <si>
    <t xml:space="preserve">TIM1_CH1N</t>
  </si>
  <si>
    <t xml:space="preserve">TIM3_CH2</t>
  </si>
  <si>
    <t xml:space="preserve">SPI1_MOSI/I2S1_SDO</t>
  </si>
  <si>
    <t xml:space="preserve">USART11_RX</t>
  </si>
  <si>
    <t xml:space="preserve">SPI6_MOSI</t>
  </si>
  <si>
    <t xml:space="preserve">TIM14_CH1</t>
  </si>
  <si>
    <t xml:space="preserve">OCTOSPI1_IO2</t>
  </si>
  <si>
    <t xml:space="preserve">ETH_MII_RX_DV/ ETH_RMII_CRS_DV</t>
  </si>
  <si>
    <t xml:space="preserve">FMC_SDNWE</t>
  </si>
  <si>
    <t xml:space="preserve">FMC_NWE</t>
  </si>
  <si>
    <t xml:space="preserve">PA8</t>
  </si>
  <si>
    <t xml:space="preserve">MCO1</t>
  </si>
  <si>
    <t xml:space="preserve">TIM1_CH1</t>
  </si>
  <si>
    <t xml:space="preserve">TIM8_BKIN2</t>
  </si>
  <si>
    <t xml:space="preserve">I2C3_SCL</t>
  </si>
  <si>
    <t xml:space="preserve">SPI1_RDY</t>
  </si>
  <si>
    <t xml:space="preserve">USART1_CK</t>
  </si>
  <si>
    <t xml:space="preserve">USB_SOF</t>
  </si>
  <si>
    <t xml:space="preserve">UART7_RX</t>
  </si>
  <si>
    <t xml:space="preserve">FMC_NOE</t>
  </si>
  <si>
    <t xml:space="preserve">DCMI_D3/PSSI_D3</t>
  </si>
  <si>
    <t xml:space="preserve">PA9</t>
  </si>
  <si>
    <t xml:space="preserve">USART1.TX</t>
  </si>
  <si>
    <t xml:space="preserve">TIM1_CH2</t>
  </si>
  <si>
    <t xml:space="preserve">LPUART1_TX</t>
  </si>
  <si>
    <t xml:space="preserve">I2C3_SMBA</t>
  </si>
  <si>
    <t xml:space="preserve">USART1_TX</t>
  </si>
  <si>
    <t xml:space="preserve">ETH_MII_TX_ER</t>
  </si>
  <si>
    <t xml:space="preserve">DCMI_D0/PSSI_D0</t>
  </si>
  <si>
    <t xml:space="preserve">PB0</t>
  </si>
  <si>
    <t xml:space="preserve">TIM1_CH2N</t>
  </si>
  <si>
    <t xml:space="preserve">TIM3_CH3</t>
  </si>
  <si>
    <t xml:space="preserve">TIM8_CH2N</t>
  </si>
  <si>
    <t xml:space="preserve">OCTOSPI1_IO1</t>
  </si>
  <si>
    <t xml:space="preserve">USART11_CK</t>
  </si>
  <si>
    <t xml:space="preserve">UART4_CTS</t>
  </si>
  <si>
    <t xml:space="preserve">ETH_MII_RXD2</t>
  </si>
  <si>
    <t xml:space="preserve">LPTIM3_CH1</t>
  </si>
  <si>
    <t xml:space="preserve">PB1</t>
  </si>
  <si>
    <t xml:space="preserve">TIM1_CH3N</t>
  </si>
  <si>
    <t xml:space="preserve">TIM3_CH4</t>
  </si>
  <si>
    <t xml:space="preserve">TIM8_CH3N</t>
  </si>
  <si>
    <t xml:space="preserve">OCTOSPI1_IO0</t>
  </si>
  <si>
    <t xml:space="preserve">ETH_MII_RXD3</t>
  </si>
  <si>
    <t xml:space="preserve">LPTIM3_CH2</t>
  </si>
  <si>
    <t xml:space="preserve">PB10</t>
  </si>
  <si>
    <t xml:space="preserve">MAC.RXER</t>
  </si>
  <si>
    <t xml:space="preserve">LPTIM2_IN1</t>
  </si>
  <si>
    <t xml:space="preserve">I2C2_SCL</t>
  </si>
  <si>
    <t xml:space="preserve">USART3_TX</t>
  </si>
  <si>
    <t xml:space="preserve">OCTOSPI1_NCS</t>
  </si>
  <si>
    <t xml:space="preserve">ETH_MII_RX_ER</t>
  </si>
  <si>
    <t xml:space="preserve">PB11</t>
  </si>
  <si>
    <t xml:space="preserve">MAX.TXEN</t>
  </si>
  <si>
    <t xml:space="preserve">LPTIM2_ETR</t>
  </si>
  <si>
    <t xml:space="preserve">I2C2_SDA</t>
  </si>
  <si>
    <t xml:space="preserve">SPI2_RDY</t>
  </si>
  <si>
    <t xml:space="preserve">SPI4_RDY</t>
  </si>
  <si>
    <t xml:space="preserve">USART3_RX</t>
  </si>
  <si>
    <t xml:space="preserve">PB12</t>
  </si>
  <si>
    <t xml:space="preserve">MAC.TXD0</t>
  </si>
  <si>
    <t xml:space="preserve">OCTOSPI1_NCLK</t>
  </si>
  <si>
    <t xml:space="preserve">USART3_CK</t>
  </si>
  <si>
    <t xml:space="preserve">FDCAN2_RX</t>
  </si>
  <si>
    <t xml:space="preserve">ETH_MII_TXD0/ ETH_RMII_TXD0</t>
  </si>
  <si>
    <t xml:space="preserve">UART5_RX</t>
  </si>
  <si>
    <t xml:space="preserve">PB13</t>
  </si>
  <si>
    <t xml:space="preserve">LPTIM3_IN1</t>
  </si>
  <si>
    <t xml:space="preserve">I2C2_SMBA</t>
  </si>
  <si>
    <t xml:space="preserve">USART3_CTS/USART3_NSS</t>
  </si>
  <si>
    <t xml:space="preserve">UART5_TX</t>
  </si>
  <si>
    <t xml:space="preserve">PB14</t>
  </si>
  <si>
    <t xml:space="preserve">TIM12_CH1</t>
  </si>
  <si>
    <t xml:space="preserve">SPI2_MISO/I2S2_SDI</t>
  </si>
  <si>
    <t xml:space="preserve">USART3_RTS</t>
  </si>
  <si>
    <t xml:space="preserve">SDMMC2_D0</t>
  </si>
  <si>
    <t xml:space="preserve">LPTIM3_ETR</t>
  </si>
  <si>
    <t xml:space="preserve">PB15</t>
  </si>
  <si>
    <t xml:space="preserve">MAC.TXD1</t>
  </si>
  <si>
    <t xml:space="preserve">RTC_REFIN</t>
  </si>
  <si>
    <t xml:space="preserve">TIM12_CH2</t>
  </si>
  <si>
    <t xml:space="preserve">SPI2_MOSI/I2S2_SDO</t>
  </si>
  <si>
    <t xml:space="preserve">USART11_CTS/USART11_NSS</t>
  </si>
  <si>
    <t xml:space="preserve">SDMMC2_D1</t>
  </si>
  <si>
    <t xml:space="preserve">ETH_MII_TXD1/ ETH_RMII_TXD1</t>
  </si>
  <si>
    <t xml:space="preserve">DCMI_D2/PSSI_D2</t>
  </si>
  <si>
    <t xml:space="preserve">PB2</t>
  </si>
  <si>
    <t xml:space="preserve">OCTOSPI1.DQS</t>
  </si>
  <si>
    <t xml:space="preserve">RTC_OUT2</t>
  </si>
  <si>
    <t xml:space="preserve">SAI1_D1</t>
  </si>
  <si>
    <t xml:space="preserve">TIM8_CH4N</t>
  </si>
  <si>
    <t xml:space="preserve">LPTIM1_CH1</t>
  </si>
  <si>
    <t xml:space="preserve">SAI1_SD_A</t>
  </si>
  <si>
    <t xml:space="preserve">SPI3_MOSI/I2S3_SDO</t>
  </si>
  <si>
    <t xml:space="preserve">SDMMC1_CMD</t>
  </si>
  <si>
    <t xml:space="preserve">LPTIM5_ETR</t>
  </si>
  <si>
    <t xml:space="preserve">PB3(JTDO/TRACESWO)</t>
  </si>
  <si>
    <t xml:space="preserve">JTDO/TRACESWO</t>
  </si>
  <si>
    <t xml:space="preserve">SPI3_SCK/I2S3_CK</t>
  </si>
  <si>
    <t xml:space="preserve">UART12_CTS/UART12_NSS</t>
  </si>
  <si>
    <t xml:space="preserve">SDMMC2_D2</t>
  </si>
  <si>
    <t xml:space="preserve">CRS_SYNC</t>
  </si>
  <si>
    <t xml:space="preserve">LPTIM6_ETR</t>
  </si>
  <si>
    <t xml:space="preserve">PB4(NJTRST)</t>
  </si>
  <si>
    <t xml:space="preserve">NJTRST</t>
  </si>
  <si>
    <t xml:space="preserve">TIM16_BKIN</t>
  </si>
  <si>
    <t xml:space="preserve">LPTIM1_CH2</t>
  </si>
  <si>
    <t xml:space="preserve">SPI3_MISO/I2S3_SDI</t>
  </si>
  <si>
    <t xml:space="preserve">SDMMC2_D3</t>
  </si>
  <si>
    <t xml:space="preserve">DCMI_D7/PSSI_D7</t>
  </si>
  <si>
    <t xml:space="preserve">PB5</t>
  </si>
  <si>
    <t xml:space="preserve">OCTOSPI1.NCLK</t>
  </si>
  <si>
    <t xml:space="preserve">TIM17_BKIN</t>
  </si>
  <si>
    <t xml:space="preserve">I2C1_SMBA</t>
  </si>
  <si>
    <t xml:space="preserve">I2C4_SMBA</t>
  </si>
  <si>
    <t xml:space="preserve">ETH_PPS_OUT</t>
  </si>
  <si>
    <t xml:space="preserve">FMC_SDCKE1</t>
  </si>
  <si>
    <t xml:space="preserve">DCMI_D10/PSSI_D10</t>
  </si>
  <si>
    <t xml:space="preserve">PB6</t>
  </si>
  <si>
    <t xml:space="preserve">TIM16_CH1N</t>
  </si>
  <si>
    <t xml:space="preserve">TIM4_CH1</t>
  </si>
  <si>
    <t xml:space="preserve">I3C1_SCL</t>
  </si>
  <si>
    <t xml:space="preserve">I2C1_SCL</t>
  </si>
  <si>
    <t xml:space="preserve">I2C4_SCL</t>
  </si>
  <si>
    <t xml:space="preserve">FMC_SDNE1</t>
  </si>
  <si>
    <t xml:space="preserve">DCMI_D5/PSSI_D5</t>
  </si>
  <si>
    <t xml:space="preserve">PB7</t>
  </si>
  <si>
    <t xml:space="preserve">TIM17_CH1N</t>
  </si>
  <si>
    <t xml:space="preserve">TIM4_CH2</t>
  </si>
  <si>
    <t xml:space="preserve">I3C1_SDA</t>
  </si>
  <si>
    <t xml:space="preserve">I2C1_SDA</t>
  </si>
  <si>
    <t xml:space="preserve">I2C4_SDA</t>
  </si>
  <si>
    <t xml:space="preserve">SDMMC2_D5</t>
  </si>
  <si>
    <t xml:space="preserve">SDMMC2_CKIN</t>
  </si>
  <si>
    <t xml:space="preserve">FMC_NL</t>
  </si>
  <si>
    <t xml:space="preserve">DCMI_VSYNC/PSSI_RDY</t>
  </si>
  <si>
    <t xml:space="preserve">PB8</t>
  </si>
  <si>
    <t xml:space="preserve">I2C1.SCL</t>
  </si>
  <si>
    <t xml:space="preserve">TIM16_CH1</t>
  </si>
  <si>
    <t xml:space="preserve">TIM4_CH3</t>
  </si>
  <si>
    <t xml:space="preserve">SDMMC1_CKIN</t>
  </si>
  <si>
    <t xml:space="preserve">SDMMC2_D4</t>
  </si>
  <si>
    <t xml:space="preserve">ETH_MII_TXD3</t>
  </si>
  <si>
    <t xml:space="preserve">SDMMC1_D4</t>
  </si>
  <si>
    <t xml:space="preserve">DCMI_D6/PSSI_D6</t>
  </si>
  <si>
    <t xml:space="preserve">PB9</t>
  </si>
  <si>
    <t xml:space="preserve">I2C1.SDA</t>
  </si>
  <si>
    <t xml:space="preserve">TIM17_CH1</t>
  </si>
  <si>
    <t xml:space="preserve">TIM4_CH4</t>
  </si>
  <si>
    <t xml:space="preserve">++</t>
  </si>
  <si>
    <t xml:space="preserve">SDMMC1_CDIR</t>
  </si>
  <si>
    <t xml:space="preserve">SDMMC1_D5</t>
  </si>
  <si>
    <t xml:space="preserve">PC0</t>
  </si>
  <si>
    <t xml:space="preserve">TX_ISENSE</t>
  </si>
  <si>
    <t xml:space="preserve">SAI1_MCLK_A</t>
  </si>
  <si>
    <t xml:space="preserve">FMC_A25</t>
  </si>
  <si>
    <t xml:space="preserve">OCTOSPI1_IO7</t>
  </si>
  <si>
    <t xml:space="preserve">PC1</t>
  </si>
  <si>
    <t xml:space="preserve">MAC.MDC</t>
  </si>
  <si>
    <t xml:space="preserve">TRACED0</t>
  </si>
  <si>
    <t xml:space="preserve">USART11_RTS</t>
  </si>
  <si>
    <t xml:space="preserve">SAI2_SD_A</t>
  </si>
  <si>
    <t xml:space="preserve">SDMMC2_CK</t>
  </si>
  <si>
    <t xml:space="preserve">OCTOSPI1_IO4</t>
  </si>
  <si>
    <t xml:space="preserve">ETH_MDC</t>
  </si>
  <si>
    <t xml:space="preserve">PC10</t>
  </si>
  <si>
    <t xml:space="preserve">OCTOSPI1_IO1-</t>
  </si>
  <si>
    <t xml:space="preserve">SDMMC1_D2</t>
  </si>
  <si>
    <t xml:space="preserve">DCMI_D8/PSSI_D8</t>
  </si>
  <si>
    <t xml:space="preserve">PC11</t>
  </si>
  <si>
    <t xml:space="preserve">SDMMC1_D3</t>
  </si>
  <si>
    <t xml:space="preserve">DCMI_D4/PSSI_D4</t>
  </si>
  <si>
    <t xml:space="preserve">PC12</t>
  </si>
  <si>
    <t xml:space="preserve">TRACED3</t>
  </si>
  <si>
    <t xml:space="preserve">SDMMC1_CK</t>
  </si>
  <si>
    <t xml:space="preserve">DCMI_D9/PSSI_D9</t>
  </si>
  <si>
    <t xml:space="preserve">PC13</t>
  </si>
  <si>
    <t xml:space="preserve">PC14(OSC32_IN)</t>
  </si>
  <si>
    <t xml:space="preserve">PC15(OSC32_OUT)</t>
  </si>
  <si>
    <t xml:space="preserve">PC2</t>
  </si>
  <si>
    <t xml:space="preserve">PWR_CSLEEP</t>
  </si>
  <si>
    <t xml:space="preserve">OCTOSPI1_IO5</t>
  </si>
  <si>
    <t xml:space="preserve">ETH_MII_TXD2</t>
  </si>
  <si>
    <t xml:space="preserve">FMC_SDNE0</t>
  </si>
  <si>
    <t xml:space="preserve">PC3</t>
  </si>
  <si>
    <t xml:space="preserve">PWR_CSTOP</t>
  </si>
  <si>
    <t xml:space="preserve">SAI1_D3</t>
  </si>
  <si>
    <t xml:space="preserve">OCTOSPI1_IO6</t>
  </si>
  <si>
    <t xml:space="preserve">ETH_MII_TX_CLK</t>
  </si>
  <si>
    <t xml:space="preserve">FMC_SDCKE0</t>
  </si>
  <si>
    <t xml:space="preserve">PC4</t>
  </si>
  <si>
    <t xml:space="preserve">MAC.RXD0</t>
  </si>
  <si>
    <t xml:space="preserve">SAI1_CK1</t>
  </si>
  <si>
    <t xml:space="preserve">I2S1_MCK</t>
  </si>
  <si>
    <t xml:space="preserve">ETH_MII_RXD0/ ETH_RMII_RXD0</t>
  </si>
  <si>
    <t xml:space="preserve">PC5</t>
  </si>
  <si>
    <t xml:space="preserve">MAC.RXD1</t>
  </si>
  <si>
    <t xml:space="preserve">TIM1_CH4N</t>
  </si>
  <si>
    <t xml:space="preserve">PSSI_D15</t>
  </si>
  <si>
    <t xml:space="preserve">SAI1_FS_A</t>
  </si>
  <si>
    <t xml:space="preserve">UART12_RTS</t>
  </si>
  <si>
    <t xml:space="preserve">ETH_MII_RXD1/ ETH_RMII_RXD1</t>
  </si>
  <si>
    <t xml:space="preserve">PC6</t>
  </si>
  <si>
    <t xml:space="preserve">TIM8_CH1</t>
  </si>
  <si>
    <t xml:space="preserve">I2S2_MCK</t>
  </si>
  <si>
    <t xml:space="preserve">SAI1_SCK_A</t>
  </si>
  <si>
    <t xml:space="preserve">USART6_TX</t>
  </si>
  <si>
    <t xml:space="preserve">SDMMC1_D0DIR</t>
  </si>
  <si>
    <t xml:space="preserve">FMC_NWAIT</t>
  </si>
  <si>
    <t xml:space="preserve">SDMMC2_D6</t>
  </si>
  <si>
    <t xml:space="preserve">SDMMC1_D6</t>
  </si>
  <si>
    <t xml:space="preserve">PC7</t>
  </si>
  <si>
    <t xml:space="preserve">TRGIO</t>
  </si>
  <si>
    <t xml:space="preserve">TIM8_CH2</t>
  </si>
  <si>
    <t xml:space="preserve">I2S3_MCK</t>
  </si>
  <si>
    <t xml:space="preserve">USART6_RX</t>
  </si>
  <si>
    <t xml:space="preserve">SDMMC1_D123DIR</t>
  </si>
  <si>
    <t xml:space="preserve">FMC_NE1</t>
  </si>
  <si>
    <t xml:space="preserve">SDMMC2_D7</t>
  </si>
  <si>
    <t xml:space="preserve">SDMMC1_D7</t>
  </si>
  <si>
    <t xml:space="preserve">PC8</t>
  </si>
  <si>
    <t xml:space="preserve">TRACED1</t>
  </si>
  <si>
    <t xml:space="preserve">TIM8_CH3</t>
  </si>
  <si>
    <t xml:space="preserve">USART6_CK</t>
  </si>
  <si>
    <t xml:space="preserve">UART5_RTS</t>
  </si>
  <si>
    <t xml:space="preserve">FMC_NE2/FMC_NCE</t>
  </si>
  <si>
    <t xml:space="preserve">FMC_INT</t>
  </si>
  <si>
    <t xml:space="preserve">FMC_ALE</t>
  </si>
  <si>
    <t xml:space="preserve">PC9</t>
  </si>
  <si>
    <t xml:space="preserve">MCO2</t>
  </si>
  <si>
    <t xml:space="preserve">TIM8_CH4</t>
  </si>
  <si>
    <t xml:space="preserve">I2C3_SDA</t>
  </si>
  <si>
    <t xml:space="preserve">AUDIOCLK</t>
  </si>
  <si>
    <t xml:space="preserve">UART5_CTS</t>
  </si>
  <si>
    <t xml:space="preserve">FMC_CLE</t>
  </si>
  <si>
    <t xml:space="preserve">SDMMC1_D1</t>
  </si>
  <si>
    <t xml:space="preserve">PD0</t>
  </si>
  <si>
    <t xml:space="preserve">TGC_RST</t>
  </si>
  <si>
    <t xml:space="preserve">UART9_CTS</t>
  </si>
  <si>
    <t xml:space="preserve">FMC_D2/FMC_AD2</t>
  </si>
  <si>
    <t xml:space="preserve">PD1</t>
  </si>
  <si>
    <t xml:space="preserve">TX_EN</t>
  </si>
  <si>
    <t xml:space="preserve">FMC_D3/FMC_AD3</t>
  </si>
  <si>
    <t xml:space="preserve">PD10</t>
  </si>
  <si>
    <t xml:space="preserve">LPTIM2_CH2</t>
  </si>
  <si>
    <t xml:space="preserve">FMC_D15/FMC_AD15</t>
  </si>
  <si>
    <t xml:space="preserve">PD11</t>
  </si>
  <si>
    <t xml:space="preserve">FMC_A16/FMC_CLE</t>
  </si>
  <si>
    <t xml:space="preserve">PD12</t>
  </si>
  <si>
    <t xml:space="preserve">TX_PWM_A</t>
  </si>
  <si>
    <t xml:space="preserve">SAI2_FS_A</t>
  </si>
  <si>
    <t xml:space="preserve">FMC_A17/FMC_ALE</t>
  </si>
  <si>
    <t xml:space="preserve">DCMI_D12/PSSI_D12</t>
  </si>
  <si>
    <t xml:space="preserve">PD13</t>
  </si>
  <si>
    <t xml:space="preserve">SAI2_SCK_A</t>
  </si>
  <si>
    <t xml:space="preserve">UART9_RTS</t>
  </si>
  <si>
    <t xml:space="preserve">FMC_A18</t>
  </si>
  <si>
    <t xml:space="preserve">DCMI_D13/PSSI_D13</t>
  </si>
  <si>
    <t xml:space="preserve">LPTIM4_IN1</t>
  </si>
  <si>
    <t xml:space="preserve">PD14</t>
  </si>
  <si>
    <t xml:space="preserve">TX_PWM_B</t>
  </si>
  <si>
    <t xml:space="preserve">UART8_CTS</t>
  </si>
  <si>
    <t xml:space="preserve">UART9_RX</t>
  </si>
  <si>
    <t xml:space="preserve">FMC_D0/FMC_AD0</t>
  </si>
  <si>
    <t xml:space="preserve">PD15</t>
  </si>
  <si>
    <t xml:space="preserve">UART8_RTS</t>
  </si>
  <si>
    <t xml:space="preserve">UART9_TX</t>
  </si>
  <si>
    <t xml:space="preserve">FMC_D1/FMC_AD1</t>
  </si>
  <si>
    <t xml:space="preserve">PD2</t>
  </si>
  <si>
    <t xml:space="preserve">TX_2X_ATT</t>
  </si>
  <si>
    <t xml:space="preserve">TRACED2</t>
  </si>
  <si>
    <t xml:space="preserve">TIM3_ETR</t>
  </si>
  <si>
    <t xml:space="preserve">LPTIM4_ETR</t>
  </si>
  <si>
    <t xml:space="preserve">PD3</t>
  </si>
  <si>
    <t xml:space="preserve">TX_10X_ATT</t>
  </si>
  <si>
    <t xml:space="preserve">USART2_CTS/USART2_NSS</t>
  </si>
  <si>
    <t xml:space="preserve">FMC_CLK</t>
  </si>
  <si>
    <t xml:space="preserve">PD4</t>
  </si>
  <si>
    <t xml:space="preserve">PD5</t>
  </si>
  <si>
    <t xml:space="preserve">PD6</t>
  </si>
  <si>
    <t xml:space="preserve">PD7</t>
  </si>
  <si>
    <t xml:space="preserve">FMC_NE1/FMC_NCE</t>
  </si>
  <si>
    <t xml:space="preserve">LPTIM4_OUT</t>
  </si>
  <si>
    <t xml:space="preserve">PD8</t>
  </si>
  <si>
    <t xml:space="preserve">FMC_D13/FMC_AD13</t>
  </si>
  <si>
    <t xml:space="preserve">PD9</t>
  </si>
  <si>
    <t xml:space="preserve">FMC_D14/FMC_AD14</t>
  </si>
  <si>
    <t xml:space="preserve">PE0</t>
  </si>
  <si>
    <t xml:space="preserve">LPTIM1_ETR</t>
  </si>
  <si>
    <t xml:space="preserve">TIM4_ETR</t>
  </si>
  <si>
    <t xml:space="preserve">UART8_RX</t>
  </si>
  <si>
    <t xml:space="preserve">SAI2_MCLK_A</t>
  </si>
  <si>
    <t xml:space="preserve">FMC_NBL0</t>
  </si>
  <si>
    <t xml:space="preserve">PE1</t>
  </si>
  <si>
    <t xml:space="preserve">UART8_TX</t>
  </si>
  <si>
    <t xml:space="preserve">PE10</t>
  </si>
  <si>
    <t xml:space="preserve">OCTOSPI1.IO7</t>
  </si>
  <si>
    <t xml:space="preserve">UART12_TX</t>
  </si>
  <si>
    <t xml:space="preserve">UART7_CTS</t>
  </si>
  <si>
    <t xml:space="preserve">FMC_D7/FMC_AD7</t>
  </si>
  <si>
    <t xml:space="preserve">PE11</t>
  </si>
  <si>
    <t xml:space="preserve">OCTOSPI1.NCS</t>
  </si>
  <si>
    <t xml:space="preserve">SPI4_NSS</t>
  </si>
  <si>
    <t xml:space="preserve">FMC_D8/FMC_AD8</t>
  </si>
  <si>
    <t xml:space="preserve">PE12</t>
  </si>
  <si>
    <t xml:space="preserve">PSRAM_nRST</t>
  </si>
  <si>
    <t xml:space="preserve">SPI4_SCK</t>
  </si>
  <si>
    <t xml:space="preserve">FMC_D9/FMC_AD9</t>
  </si>
  <si>
    <t xml:space="preserve">PE13</t>
  </si>
  <si>
    <t xml:space="preserve">SPI4_MISO</t>
  </si>
  <si>
    <t xml:space="preserve">SAI2_FS_B-</t>
  </si>
  <si>
    <t xml:space="preserve">FMC_D10/FMC_AD10</t>
  </si>
  <si>
    <t xml:space="preserve">PE14</t>
  </si>
  <si>
    <t xml:space="preserve">SPI4_MOSI</t>
  </si>
  <si>
    <t xml:space="preserve">SAI2_MCLK_B-</t>
  </si>
  <si>
    <t xml:space="preserve">FMC_D11/FMC_AD11</t>
  </si>
  <si>
    <t xml:space="preserve">PE15</t>
  </si>
  <si>
    <t xml:space="preserve">USART10_CK</t>
  </si>
  <si>
    <t xml:space="preserve">FMC_D12/FMC_AD12</t>
  </si>
  <si>
    <t xml:space="preserve">PE2</t>
  </si>
  <si>
    <t xml:space="preserve">OCTOSPI1.IO2</t>
  </si>
  <si>
    <t xml:space="preserve">TRACECLK</t>
  </si>
  <si>
    <t xml:space="preserve">USART10_RX</t>
  </si>
  <si>
    <t xml:space="preserve">FMC_A23</t>
  </si>
  <si>
    <t xml:space="preserve">PE3</t>
  </si>
  <si>
    <t xml:space="preserve">USART10_TX</t>
  </si>
  <si>
    <t xml:space="preserve">FMC_A19</t>
  </si>
  <si>
    <t xml:space="preserve">PE4</t>
  </si>
  <si>
    <t xml:space="preserve">SAI1_D2</t>
  </si>
  <si>
    <t xml:space="preserve">FMC_A20</t>
  </si>
  <si>
    <t xml:space="preserve">PE5</t>
  </si>
  <si>
    <t xml:space="preserve">SAI1_CK2</t>
  </si>
  <si>
    <t xml:space="preserve">FMC_A21</t>
  </si>
  <si>
    <t xml:space="preserve">PE6</t>
  </si>
  <si>
    <t xml:space="preserve">TIM1_BKIN2</t>
  </si>
  <si>
    <t xml:space="preserve">FMC_A22</t>
  </si>
  <si>
    <t xml:space="preserve">PE7</t>
  </si>
  <si>
    <t xml:space="preserve">FMC_D4/FMC_AD4</t>
  </si>
  <si>
    <t xml:space="preserve">PE8</t>
  </si>
  <si>
    <t xml:space="preserve">OCTOSPI1.IO5</t>
  </si>
  <si>
    <t xml:space="preserve">FMC_D5/FMC_AD5</t>
  </si>
  <si>
    <t xml:space="preserve">PE9</t>
  </si>
  <si>
    <t xml:space="preserve">OCTOSPI1.IO6</t>
  </si>
  <si>
    <t xml:space="preserve">UART12_RX</t>
  </si>
  <si>
    <t xml:space="preserve">UART7_RTS</t>
  </si>
  <si>
    <t xml:space="preserve">FMC_D6/FMC_AD6</t>
  </si>
  <si>
    <t xml:space="preserve">PF0</t>
  </si>
  <si>
    <t xml:space="preserve">FMC_A0</t>
  </si>
  <si>
    <t xml:space="preserve">LPTIM5_CH1</t>
  </si>
  <si>
    <t xml:space="preserve">PF1</t>
  </si>
  <si>
    <t xml:space="preserve">FMC_A1</t>
  </si>
  <si>
    <t xml:space="preserve">LPTIM5_CH2</t>
  </si>
  <si>
    <t xml:space="preserve">PF10</t>
  </si>
  <si>
    <t xml:space="preserve">OCTOSPI1.CLK</t>
  </si>
  <si>
    <t xml:space="preserve">PF11</t>
  </si>
  <si>
    <t xml:space="preserve">VTHERM</t>
  </si>
  <si>
    <t xml:space="preserve">SPI5_MOSI</t>
  </si>
  <si>
    <t xml:space="preserve">FMC_NRAS</t>
  </si>
  <si>
    <t xml:space="preserve">LPTIM6_CH1</t>
  </si>
  <si>
    <t xml:space="preserve">PF12</t>
  </si>
  <si>
    <t xml:space="preserve">VSENSE</t>
  </si>
  <si>
    <t xml:space="preserve">FMC_A6</t>
  </si>
  <si>
    <t xml:space="preserve">LPTIM6_CH2</t>
  </si>
  <si>
    <t xml:space="preserve">PF13</t>
  </si>
  <si>
    <t xml:space="preserve">RX_SIG</t>
  </si>
  <si>
    <t xml:space="preserve">FMC_A7</t>
  </si>
  <si>
    <t xml:space="preserve">LPTIM6_IN1</t>
  </si>
  <si>
    <t xml:space="preserve">PF14</t>
  </si>
  <si>
    <t xml:space="preserve">FMC_A8</t>
  </si>
  <si>
    <t xml:space="preserve">LPTIM6_IN2</t>
  </si>
  <si>
    <t xml:space="preserve">PF15</t>
  </si>
  <si>
    <t xml:space="preserve">FMC_A9</t>
  </si>
  <si>
    <t xml:space="preserve">PF2</t>
  </si>
  <si>
    <t xml:space="preserve">FMC_A2</t>
  </si>
  <si>
    <t xml:space="preserve">LPTIM5_IN1</t>
  </si>
  <si>
    <t xml:space="preserve">PF3</t>
  </si>
  <si>
    <t xml:space="preserve">FMC_A3</t>
  </si>
  <si>
    <t xml:space="preserve">LPTIM5_IN2</t>
  </si>
  <si>
    <t xml:space="preserve">PF4</t>
  </si>
  <si>
    <t xml:space="preserve">FMC_A4</t>
  </si>
  <si>
    <t xml:space="preserve">PF5</t>
  </si>
  <si>
    <t xml:space="preserve">FMC_A5</t>
  </si>
  <si>
    <t xml:space="preserve">PF6</t>
  </si>
  <si>
    <t xml:space="preserve">OCTOSPI1.IO3</t>
  </si>
  <si>
    <t xml:space="preserve">SPI5_NSS</t>
  </si>
  <si>
    <t xml:space="preserve">PF7</t>
  </si>
  <si>
    <t xml:space="preserve">DEBUG_LED</t>
  </si>
  <si>
    <t xml:space="preserve">SPI5_SCK</t>
  </si>
  <si>
    <t xml:space="preserve">SAI1_MCLK_B</t>
  </si>
  <si>
    <t xml:space="preserve">PF8</t>
  </si>
  <si>
    <t xml:space="preserve">OCTOSPI1.IO0</t>
  </si>
  <si>
    <t xml:space="preserve">SPI5_MISO</t>
  </si>
  <si>
    <t xml:space="preserve">SAI1_SCK_B</t>
  </si>
  <si>
    <t xml:space="preserve">PF9</t>
  </si>
  <si>
    <t xml:space="preserve">OCTOSPI1.IO1</t>
  </si>
  <si>
    <t xml:space="preserve">SAI1_FS_B</t>
  </si>
  <si>
    <t xml:space="preserve">PG0</t>
  </si>
  <si>
    <t xml:space="preserve">VCC_EN</t>
  </si>
  <si>
    <t xml:space="preserve">FMC_A10</t>
  </si>
  <si>
    <t xml:space="preserve">PG1</t>
  </si>
  <si>
    <t xml:space="preserve">VCC_MODE</t>
  </si>
  <si>
    <t xml:space="preserve">FMC_A11</t>
  </si>
  <si>
    <t xml:space="preserve">PG10</t>
  </si>
  <si>
    <t xml:space="preserve">FMC_NE3</t>
  </si>
  <si>
    <t xml:space="preserve">PG11</t>
  </si>
  <si>
    <t xml:space="preserve">PG12</t>
  </si>
  <si>
    <t xml:space="preserve">USART6_RTS</t>
  </si>
  <si>
    <t xml:space="preserve">FMC_NE4</t>
  </si>
  <si>
    <t xml:space="preserve">PG13</t>
  </si>
  <si>
    <t xml:space="preserve">USART10_CTS/USART10_NSS</t>
  </si>
  <si>
    <t xml:space="preserve">USART6_CTS/USART6_NSS</t>
  </si>
  <si>
    <t xml:space="preserve">FMC_A24</t>
  </si>
  <si>
    <t xml:space="preserve">PG14</t>
  </si>
  <si>
    <t xml:space="preserve">USART10_RTS</t>
  </si>
  <si>
    <t xml:space="preserve">PG15</t>
  </si>
  <si>
    <t xml:space="preserve">FMC_NCAS</t>
  </si>
  <si>
    <t xml:space="preserve">PG2</t>
  </si>
  <si>
    <t xml:space="preserve">FMC_A12</t>
  </si>
  <si>
    <t xml:space="preserve">PG3</t>
  </si>
  <si>
    <t xml:space="preserve">FMC_A13</t>
  </si>
  <si>
    <t xml:space="preserve">PG4</t>
  </si>
  <si>
    <t xml:space="preserve">FMC_A14/FMC_BA0</t>
  </si>
  <si>
    <t xml:space="preserve">PG5</t>
  </si>
  <si>
    <t xml:space="preserve">FMC_A15/FMC_BA1</t>
  </si>
  <si>
    <t xml:space="preserve">PG6</t>
  </si>
  <si>
    <t xml:space="preserve">PG7</t>
  </si>
  <si>
    <t xml:space="preserve">PG8</t>
  </si>
  <si>
    <t xml:space="preserve">FMC_SDCLK</t>
  </si>
  <si>
    <t xml:space="preserve">PG9</t>
  </si>
  <si>
    <t xml:space="preserve">PH0(OSC_IN)</t>
  </si>
  <si>
    <t xml:space="preserve">OSC_IN</t>
  </si>
  <si>
    <t xml:space="preserve">PH1(OSC_OUT)</t>
  </si>
  <si>
    <t xml:space="preserve">OSC_OUT</t>
  </si>
  <si>
    <t xml:space="preserve">PH10</t>
  </si>
  <si>
    <t xml:space="preserve">SPI5_RDY</t>
  </si>
  <si>
    <t xml:space="preserve">PH11</t>
  </si>
  <si>
    <t xml:space="preserve">I2C4.SCL</t>
  </si>
  <si>
    <t xml:space="preserve">PH12</t>
  </si>
  <si>
    <t xml:space="preserve">I2C4.SDA</t>
  </si>
  <si>
    <t xml:space="preserve">PH13</t>
  </si>
  <si>
    <t xml:space="preserve">PH14</t>
  </si>
  <si>
    <t xml:space="preserve">PH15</t>
  </si>
  <si>
    <t xml:space="preserve">PH2</t>
  </si>
  <si>
    <t xml:space="preserve">OCTOSPI1.IO4</t>
  </si>
  <si>
    <t xml:space="preserve">PH3</t>
  </si>
  <si>
    <t xml:space="preserve">PH4</t>
  </si>
  <si>
    <t xml:space="preserve">SPI6_RDY</t>
  </si>
  <si>
    <t xml:space="preserve">PH5</t>
  </si>
  <si>
    <t xml:space="preserve">SPI5.NSS</t>
  </si>
  <si>
    <t xml:space="preserve">PH6</t>
  </si>
  <si>
    <t xml:space="preserve">SPI5.SCK</t>
  </si>
  <si>
    <t xml:space="preserve">PH7</t>
  </si>
  <si>
    <t xml:space="preserve">SPI5.MISO</t>
  </si>
  <si>
    <t xml:space="preserve">PH8</t>
  </si>
  <si>
    <t xml:space="preserve">SPI5.MOSI</t>
  </si>
  <si>
    <t xml:space="preserve">PH9</t>
  </si>
  <si>
    <t xml:space="preserve">PHY_nRST</t>
  </si>
  <si>
    <t xml:space="preserve">PI0</t>
  </si>
  <si>
    <t xml:space="preserve">PI1</t>
  </si>
  <si>
    <t xml:space="preserve">PI10</t>
  </si>
  <si>
    <t xml:space="preserve">PI11</t>
  </si>
  <si>
    <t xml:space="preserve">PI2</t>
  </si>
  <si>
    <t xml:space="preserve">PI3</t>
  </si>
  <si>
    <t xml:space="preserve">PI4</t>
  </si>
  <si>
    <t xml:space="preserve">PI5</t>
  </si>
  <si>
    <t xml:space="preserve">PI6</t>
  </si>
  <si>
    <t xml:space="preserve">PI7</t>
  </si>
  <si>
    <t xml:space="preserve">PI8</t>
  </si>
  <si>
    <t xml:space="preserve">PI9</t>
  </si>
  <si>
    <t xml:space="preserve">Pin function</t>
  </si>
  <si>
    <t xml:space="preserve">Order in Data Sheet Table 14</t>
  </si>
  <si>
    <t xml:space="preserve">Pin Type</t>
  </si>
  <si>
    <t xml:space="preserve">I/O Structure</t>
  </si>
  <si>
    <t xml:space="preserve">WLCSP80 SMPS</t>
  </si>
  <si>
    <t xml:space="preserve">LQFP100 SMPS</t>
  </si>
  <si>
    <t xml:space="preserve">LQFP144 SMPS</t>
  </si>
  <si>
    <t xml:space="preserve">UFBGA169 SMPS</t>
  </si>
  <si>
    <t xml:space="preserve">LQFP176 SMPS</t>
  </si>
  <si>
    <t xml:space="preserve">UFBGA176+25 SMPS</t>
  </si>
  <si>
    <t xml:space="preserve">LQFP64</t>
  </si>
  <si>
    <t xml:space="preserve">LQFP100</t>
  </si>
  <si>
    <t xml:space="preserve">LQFP144</t>
  </si>
  <si>
    <t xml:space="preserve">UFBGA169</t>
  </si>
  <si>
    <t xml:space="preserve">LQFP176</t>
  </si>
  <si>
    <t xml:space="preserve">UFBGA176+25</t>
  </si>
  <si>
    <t xml:space="preserve">VFQFPN68</t>
  </si>
  <si>
    <t xml:space="preserve">Column1</t>
  </si>
  <si>
    <t xml:space="preserve">BOOT0</t>
  </si>
  <si>
    <t xml:space="preserve">I</t>
  </si>
  <si>
    <t xml:space="preserve">B</t>
  </si>
  <si>
    <t xml:space="preserve">D8</t>
  </si>
  <si>
    <t xml:space="preserve">B5</t>
  </si>
  <si>
    <t xml:space="preserve">A5</t>
  </si>
  <si>
    <t xml:space="preserve">D6</t>
  </si>
  <si>
    <t xml:space="preserve">I/O</t>
  </si>
  <si>
    <t xml:space="preserve">RST</t>
  </si>
  <si>
    <t xml:space="preserve">F8</t>
  </si>
  <si>
    <t xml:space="preserve">H3</t>
  </si>
  <si>
    <t xml:space="preserve">K3</t>
  </si>
  <si>
    <t xml:space="preserve">H4</t>
  </si>
  <si>
    <t xml:space="preserve">J1</t>
  </si>
  <si>
    <t xml:space="preserve">ADC12_INP0, ADC12_INN1, TAMP_IN2,TAMP_OUT1, WKUP1</t>
  </si>
  <si>
    <t xml:space="preserve">FT_at</t>
  </si>
  <si>
    <t xml:space="preserve">K8</t>
  </si>
  <si>
    <t xml:space="preserve">P2</t>
  </si>
  <si>
    <t xml:space="preserve">J4</t>
  </si>
  <si>
    <t xml:space="preserve">N3</t>
  </si>
  <si>
    <t xml:space="preserve">ADC12_INP1, TAMP_IN5,TAMP_OUT4</t>
  </si>
  <si>
    <t xml:space="preserve">FT_aht</t>
  </si>
  <si>
    <t xml:space="preserve">J7</t>
  </si>
  <si>
    <t xml:space="preserve">H5</t>
  </si>
  <si>
    <t xml:space="preserve">L3</t>
  </si>
  <si>
    <t xml:space="preserve">J5</t>
  </si>
  <si>
    <t xml:space="preserve">N2</t>
  </si>
  <si>
    <t xml:space="preserve">ADC12_INP14, TAMP_IN4,TAMP_OUT3, WKUP2</t>
  </si>
  <si>
    <t xml:space="preserve">FT_hat</t>
  </si>
  <si>
    <t xml:space="preserve">M8</t>
  </si>
  <si>
    <t xml:space="preserve">M3</t>
  </si>
  <si>
    <t xml:space="preserve">ADC12_INP15</t>
  </si>
  <si>
    <t xml:space="preserve">FT_ah-</t>
  </si>
  <si>
    <t xml:space="preserve">T10</t>
  </si>
  <si>
    <t xml:space="preserve">K4</t>
  </si>
  <si>
    <t xml:space="preserve">N5</t>
  </si>
  <si>
    <t xml:space="preserve">R2</t>
  </si>
  <si>
    <t xml:space="preserve">DAC1_OUT1, ADC12_INP18</t>
  </si>
  <si>
    <t xml:space="preserve">TT_a-</t>
  </si>
  <si>
    <t xml:space="preserve">R9</t>
  </si>
  <si>
    <t xml:space="preserve">M4</t>
  </si>
  <si>
    <t xml:space="preserve">M5</t>
  </si>
  <si>
    <t xml:space="preserve">L4</t>
  </si>
  <si>
    <t xml:space="preserve">N4</t>
  </si>
  <si>
    <t xml:space="preserve">ADC12_INP19, ADC12_INN18, DAC1_OUT2</t>
  </si>
  <si>
    <t xml:space="preserve">TT_ah-</t>
  </si>
  <si>
    <t xml:space="preserve">L7</t>
  </si>
  <si>
    <t xml:space="preserve">R3</t>
  </si>
  <si>
    <t xml:space="preserve">P4</t>
  </si>
  <si>
    <t xml:space="preserve">ADC12_INP3</t>
  </si>
  <si>
    <t xml:space="preserve">H6</t>
  </si>
  <si>
    <t xml:space="preserve">P5</t>
  </si>
  <si>
    <t xml:space="preserve">P3</t>
  </si>
  <si>
    <t xml:space="preserve">ADC12_INP7, ADC12_INN3</t>
  </si>
  <si>
    <t xml:space="preserve">K6</t>
  </si>
  <si>
    <t xml:space="preserve">K5</t>
  </si>
  <si>
    <t xml:space="preserve">R4</t>
  </si>
  <si>
    <t xml:space="preserve">FT_fh</t>
  </si>
  <si>
    <t xml:space="preserve">G3</t>
  </si>
  <si>
    <t xml:space="preserve">E10</t>
  </si>
  <si>
    <t xml:space="preserve">F15</t>
  </si>
  <si>
    <t xml:space="preserve">F12</t>
  </si>
  <si>
    <t xml:space="preserve">UCPD1_DB1</t>
  </si>
  <si>
    <t xml:space="preserve">FT_d</t>
  </si>
  <si>
    <t xml:space="preserve">F13</t>
  </si>
  <si>
    <t xml:space="preserve">E15</t>
  </si>
  <si>
    <t xml:space="preserve">E11</t>
  </si>
  <si>
    <t xml:space="preserve">FT_h</t>
  </si>
  <si>
    <t xml:space="preserve">G5</t>
  </si>
  <si>
    <t xml:space="preserve">E14</t>
  </si>
  <si>
    <t xml:space="preserve">D15</t>
  </si>
  <si>
    <t xml:space="preserve">FT_u</t>
  </si>
  <si>
    <t xml:space="preserve">E1</t>
  </si>
  <si>
    <t xml:space="preserve">C13</t>
  </si>
  <si>
    <t xml:space="preserve">C15</t>
  </si>
  <si>
    <t xml:space="preserve">C1</t>
  </si>
  <si>
    <t xml:space="preserve">B13</t>
  </si>
  <si>
    <t xml:space="preserve">E13</t>
  </si>
  <si>
    <t xml:space="preserve">B15</t>
  </si>
  <si>
    <t xml:space="preserve">FT</t>
  </si>
  <si>
    <t xml:space="preserve">F4</t>
  </si>
  <si>
    <t xml:space="preserve">D12</t>
  </si>
  <si>
    <t xml:space="preserve">E12</t>
  </si>
  <si>
    <t xml:space="preserve">A15</t>
  </si>
  <si>
    <t xml:space="preserve">E3</t>
  </si>
  <si>
    <t xml:space="preserve">C10</t>
  </si>
  <si>
    <t xml:space="preserve">A12</t>
  </si>
  <si>
    <t xml:space="preserve">A14</t>
  </si>
  <si>
    <t xml:space="preserve">D4</t>
  </si>
  <si>
    <t xml:space="preserve">B10</t>
  </si>
  <si>
    <t xml:space="preserve">B11</t>
  </si>
  <si>
    <t xml:space="preserve">A13</t>
  </si>
  <si>
    <t xml:space="preserve">ADC12_INP9, ADC12_INN5</t>
  </si>
  <si>
    <t xml:space="preserve">R7</t>
  </si>
  <si>
    <t xml:space="preserve">R5</t>
  </si>
  <si>
    <t xml:space="preserve">L5</t>
  </si>
  <si>
    <t xml:space="preserve">ADC12_INP5</t>
  </si>
  <si>
    <t xml:space="preserve">P6</t>
  </si>
  <si>
    <t xml:space="preserve">N6</t>
  </si>
  <si>
    <t xml:space="preserve">LSCO</t>
  </si>
  <si>
    <t xml:space="preserve">L6</t>
  </si>
  <si>
    <t xml:space="preserve">M6</t>
  </si>
  <si>
    <t xml:space="preserve">C5</t>
  </si>
  <si>
    <t xml:space="preserve">F6</t>
  </si>
  <si>
    <t xml:space="preserve">B7</t>
  </si>
  <si>
    <t xml:space="preserve">E6</t>
  </si>
  <si>
    <t xml:space="preserve">A10</t>
  </si>
  <si>
    <t xml:space="preserve">B6</t>
  </si>
  <si>
    <t xml:space="preserve">C7</t>
  </si>
  <si>
    <t xml:space="preserve">A6</t>
  </si>
  <si>
    <t xml:space="preserve">A9</t>
  </si>
  <si>
    <t xml:space="preserve">C6</t>
  </si>
  <si>
    <t xml:space="preserve">FT_f</t>
  </si>
  <si>
    <t xml:space="preserve">E7</t>
  </si>
  <si>
    <t xml:space="preserve">WKUP5</t>
  </si>
  <si>
    <t xml:space="preserve">FT_fa</t>
  </si>
  <si>
    <t xml:space="preserve">E9</t>
  </si>
  <si>
    <t xml:space="preserve">F5</t>
  </si>
  <si>
    <t xml:space="preserve">E5</t>
  </si>
  <si>
    <t xml:space="preserve">A4</t>
  </si>
  <si>
    <t xml:space="preserve">B4</t>
  </si>
  <si>
    <t xml:space="preserve">K9</t>
  </si>
  <si>
    <t xml:space="preserve">M10</t>
  </si>
  <si>
    <t xml:space="preserve">R12</t>
  </si>
  <si>
    <t xml:space="preserve">L10</t>
  </si>
  <si>
    <t xml:space="preserve">N12</t>
  </si>
  <si>
    <t xml:space="preserve">M9</t>
  </si>
  <si>
    <t xml:space="preserve">R13</t>
  </si>
  <si>
    <t xml:space="preserve">K11</t>
  </si>
  <si>
    <t xml:space="preserve">L12</t>
  </si>
  <si>
    <t xml:space="preserve">P12</t>
  </si>
  <si>
    <t xml:space="preserve">UCPD1_CC1</t>
  </si>
  <si>
    <t xml:space="preserve">FT_c-</t>
  </si>
  <si>
    <t xml:space="preserve">M2</t>
  </si>
  <si>
    <t xml:space="preserve">K12</t>
  </si>
  <si>
    <t xml:space="preserve">R15</t>
  </si>
  <si>
    <t xml:space="preserve">L11</t>
  </si>
  <si>
    <t xml:space="preserve">P13</t>
  </si>
  <si>
    <t xml:space="preserve">UCPD1_CC2</t>
  </si>
  <si>
    <t xml:space="preserve">N1</t>
  </si>
  <si>
    <t xml:space="preserve">J10</t>
  </si>
  <si>
    <t xml:space="preserve">N15</t>
  </si>
  <si>
    <t xml:space="preserve">M13</t>
  </si>
  <si>
    <t xml:space="preserve">R14</t>
  </si>
  <si>
    <t xml:space="preserve">PVD_IN</t>
  </si>
  <si>
    <t xml:space="preserve">L1</t>
  </si>
  <si>
    <t xml:space="preserve">H10</t>
  </si>
  <si>
    <t xml:space="preserve">M14</t>
  </si>
  <si>
    <t xml:space="preserve">ADC12_INP10</t>
  </si>
  <si>
    <t xml:space="preserve">FT_a-</t>
  </si>
  <si>
    <t xml:space="preserve">H8</t>
  </si>
  <si>
    <t xml:space="preserve">J2</t>
  </si>
  <si>
    <t xml:space="preserve">ADC12_INP11, ADC12_INN10, TAMP_IN3,TAMP_OUT5, WKUP6</t>
  </si>
  <si>
    <t xml:space="preserve">G7</t>
  </si>
  <si>
    <t xml:space="preserve">J3</t>
  </si>
  <si>
    <t xml:space="preserve">L2</t>
  </si>
  <si>
    <t xml:space="preserve">ADC12_INP12, ADC12_INN11</t>
  </si>
  <si>
    <t xml:space="preserve">K1</t>
  </si>
  <si>
    <t xml:space="preserve">ADC12_INP13, ADC12_INN12</t>
  </si>
  <si>
    <t xml:space="preserve">L9</t>
  </si>
  <si>
    <t xml:space="preserve">K2</t>
  </si>
  <si>
    <t xml:space="preserve">ADC12_INP4</t>
  </si>
  <si>
    <t xml:space="preserve">ADC12_INP8, ADC12_INN4</t>
  </si>
  <si>
    <t xml:space="preserve">N7</t>
  </si>
  <si>
    <t xml:space="preserve">F10</t>
  </si>
  <si>
    <t xml:space="preserve">G14</t>
  </si>
  <si>
    <t xml:space="preserve">F9</t>
  </si>
  <si>
    <t xml:space="preserve">H15</t>
  </si>
  <si>
    <t xml:space="preserve">F11</t>
  </si>
  <si>
    <t xml:space="preserve">G13</t>
  </si>
  <si>
    <t xml:space="preserve">G15</t>
  </si>
  <si>
    <t xml:space="preserve">F14</t>
  </si>
  <si>
    <t xml:space="preserve">G12</t>
  </si>
  <si>
    <t xml:space="preserve">UCPD1_DB2</t>
  </si>
  <si>
    <t xml:space="preserve">F2</t>
  </si>
  <si>
    <t xml:space="preserve">C3</t>
  </si>
  <si>
    <t xml:space="preserve">B14</t>
  </si>
  <si>
    <t xml:space="preserve">C12</t>
  </si>
  <si>
    <t xml:space="preserve">A11</t>
  </si>
  <si>
    <t xml:space="preserve">D9</t>
  </si>
  <si>
    <t xml:space="preserve">C11</t>
  </si>
  <si>
    <t xml:space="preserve">B9</t>
  </si>
  <si>
    <t xml:space="preserve">TAMP_IN1,TAMP_OUT2,RTC_OUT1,TAMP_OUT3, WKUP4, RTC_TS</t>
  </si>
  <si>
    <t xml:space="preserve">FT_t</t>
  </si>
  <si>
    <t xml:space="preserve">C9</t>
  </si>
  <si>
    <t xml:space="preserve">E4</t>
  </si>
  <si>
    <t xml:space="preserve">D1</t>
  </si>
  <si>
    <t xml:space="preserve">OSC32_IN</t>
  </si>
  <si>
    <t xml:space="preserve">D10</t>
  </si>
  <si>
    <t xml:space="preserve">D2</t>
  </si>
  <si>
    <t xml:space="preserve">B1</t>
  </si>
  <si>
    <t xml:space="preserve">OSC32_OUT</t>
  </si>
  <si>
    <t xml:space="preserve">A3</t>
  </si>
  <si>
    <t xml:space="preserve">B12</t>
  </si>
  <si>
    <t xml:space="preserve">WKUP7</t>
  </si>
  <si>
    <t xml:space="preserve">E8</t>
  </si>
  <si>
    <t xml:space="preserve">WKUP8</t>
  </si>
  <si>
    <t xml:space="preserve">C8</t>
  </si>
  <si>
    <t xml:space="preserve">D11</t>
  </si>
  <si>
    <t xml:space="preserve">A7</t>
  </si>
  <si>
    <t xml:space="preserve">FT_sh</t>
  </si>
  <si>
    <t xml:space="preserve">F7</t>
  </si>
  <si>
    <t xml:space="preserve">B8</t>
  </si>
  <si>
    <t xml:space="preserve">J11</t>
  </si>
  <si>
    <t xml:space="preserve">M15</t>
  </si>
  <si>
    <t xml:space="preserve">P15</t>
  </si>
  <si>
    <t xml:space="preserve">H9</t>
  </si>
  <si>
    <t xml:space="preserve">L13</t>
  </si>
  <si>
    <t xml:space="preserve">J9</t>
  </si>
  <si>
    <t xml:space="preserve">P14</t>
  </si>
  <si>
    <t xml:space="preserve">K13</t>
  </si>
  <si>
    <t xml:space="preserve">L14</t>
  </si>
  <si>
    <t xml:space="preserve">N14</t>
  </si>
  <si>
    <t xml:space="preserve">H11</t>
  </si>
  <si>
    <t xml:space="preserve">K14</t>
  </si>
  <si>
    <t xml:space="preserve">N13</t>
  </si>
  <si>
    <t xml:space="preserve">G8</t>
  </si>
  <si>
    <t xml:space="preserve">L15</t>
  </si>
  <si>
    <t xml:space="preserve">H12</t>
  </si>
  <si>
    <t xml:space="preserve">G10</t>
  </si>
  <si>
    <t xml:space="preserve">J13</t>
  </si>
  <si>
    <t xml:space="preserve">D5</t>
  </si>
  <si>
    <t xml:space="preserve">A1</t>
  </si>
  <si>
    <t xml:space="preserve">A2</t>
  </si>
  <si>
    <t xml:space="preserve">TAMP_IN6,TAMP_OUT3</t>
  </si>
  <si>
    <t xml:space="preserve">B2</t>
  </si>
  <si>
    <t xml:space="preserve">TAMP_IN7,TAMP_OUT8</t>
  </si>
  <si>
    <t xml:space="preserve">D3</t>
  </si>
  <si>
    <t xml:space="preserve">TAMP_IN8,TAMP_OUT7</t>
  </si>
  <si>
    <t xml:space="preserve">C2</t>
  </si>
  <si>
    <t xml:space="preserve">TAMP_IN3,TAMP_OUT6</t>
  </si>
  <si>
    <t xml:space="preserve">B3</t>
  </si>
  <si>
    <t xml:space="preserve">T6</t>
  </si>
  <si>
    <t xml:space="preserve">N8</t>
  </si>
  <si>
    <t xml:space="preserve">R8</t>
  </si>
  <si>
    <t xml:space="preserve">J8</t>
  </si>
  <si>
    <t xml:space="preserve">P9</t>
  </si>
  <si>
    <t xml:space="preserve">P8</t>
  </si>
  <si>
    <t xml:space="preserve">N9</t>
  </si>
  <si>
    <t xml:space="preserve">L8</t>
  </si>
  <si>
    <t xml:space="preserve">R10</t>
  </si>
  <si>
    <t xml:space="preserve">P10</t>
  </si>
  <si>
    <t xml:space="preserve">R11</t>
  </si>
  <si>
    <t xml:space="preserve">P11</t>
  </si>
  <si>
    <t xml:space="preserve">N11</t>
  </si>
  <si>
    <t xml:space="preserve">N10</t>
  </si>
  <si>
    <t xml:space="preserve">E2</t>
  </si>
  <si>
    <t xml:space="preserve">F3</t>
  </si>
  <si>
    <t xml:space="preserve">F1</t>
  </si>
  <si>
    <t xml:space="preserve">H2</t>
  </si>
  <si>
    <t xml:space="preserve">G6</t>
  </si>
  <si>
    <t xml:space="preserve">G2</t>
  </si>
  <si>
    <t xml:space="preserve">G1</t>
  </si>
  <si>
    <t xml:space="preserve">H1</t>
  </si>
  <si>
    <t xml:space="preserve">G4</t>
  </si>
  <si>
    <t xml:space="preserve">ADC1_INP2</t>
  </si>
  <si>
    <t xml:space="preserve">J6</t>
  </si>
  <si>
    <t xml:space="preserve">R6</t>
  </si>
  <si>
    <t xml:space="preserve">ADC1_INP6, ADC1_INN2</t>
  </si>
  <si>
    <t xml:space="preserve">ADC2_INP2</t>
  </si>
  <si>
    <t xml:space="preserve">H7</t>
  </si>
  <si>
    <t xml:space="preserve">P7</t>
  </si>
  <si>
    <t xml:space="preserve">ADC2_INP6, ADC2_INN2</t>
  </si>
  <si>
    <t xml:space="preserve">FT_fah-</t>
  </si>
  <si>
    <t xml:space="preserve">K7</t>
  </si>
  <si>
    <t xml:space="preserve">M7</t>
  </si>
  <si>
    <t xml:space="preserve">H13</t>
  </si>
  <si>
    <t xml:space="preserve">K15</t>
  </si>
  <si>
    <t xml:space="preserve">J12</t>
  </si>
  <si>
    <t xml:space="preserve">G9</t>
  </si>
  <si>
    <t xml:space="preserve">H14</t>
  </si>
  <si>
    <t xml:space="preserve">G11</t>
  </si>
  <si>
    <t xml:space="preserve">J15</t>
  </si>
  <si>
    <t xml:space="preserve">J14</t>
  </si>
  <si>
    <t xml:space="preserve">A8</t>
  </si>
  <si>
    <t xml:space="preserve">D7</t>
  </si>
  <si>
    <t xml:space="preserve">K10</t>
  </si>
  <si>
    <t xml:space="preserve">R1</t>
  </si>
  <si>
    <t xml:space="preserve">P1</t>
  </si>
  <si>
    <t xml:space="preserve">FT-</t>
  </si>
  <si>
    <t xml:space="preserve">M11</t>
  </si>
  <si>
    <t xml:space="preserve">M12</t>
  </si>
  <si>
    <t xml:space="preserve">D13</t>
  </si>
  <si>
    <t xml:space="preserve">C14</t>
  </si>
  <si>
    <t xml:space="preserve">D14</t>
  </si>
  <si>
    <t xml:space="preserve">C4</t>
  </si>
  <si>
    <t xml:space="preserve">TAMP_IN2,TAMP_OUT3, WKUP3, RTC_OUT2</t>
  </si>
  <si>
    <t xml:space="preserve">TAMP_IN4,TAMP_OUT5</t>
  </si>
  <si>
    <t xml:space="preserve">VBAT</t>
  </si>
  <si>
    <t xml:space="preserve">S</t>
  </si>
  <si>
    <t xml:space="preserve">VCAP</t>
  </si>
  <si>
    <t xml:space="preserve">T2</t>
  </si>
  <si>
    <t xml:space="preserve">VDD</t>
  </si>
  <si>
    <t xml:space="preserve">M1</t>
  </si>
  <si>
    <t xml:space="preserve">T8</t>
  </si>
  <si>
    <t xml:space="preserve">VDDA</t>
  </si>
  <si>
    <t xml:space="preserve">VDDIO2</t>
  </si>
  <si>
    <t xml:space="preserve">VDDSMPS</t>
  </si>
  <si>
    <t xml:space="preserve">VDDUSB</t>
  </si>
  <si>
    <t xml:space="preserve">VLXSMPS</t>
  </si>
  <si>
    <t xml:space="preserve">T4</t>
  </si>
  <si>
    <t xml:space="preserve">VREF-</t>
  </si>
  <si>
    <t xml:space="preserve">VREF+</t>
  </si>
  <si>
    <t xml:space="preserve">VSS</t>
  </si>
  <si>
    <t xml:space="preserve">--</t>
  </si>
  <si>
    <t xml:space="preserve">VSSA</t>
  </si>
  <si>
    <t xml:space="preserve">VSSSMPS</t>
  </si>
  <si>
    <t xml:space="preserve">169 pin BGA wihtout SMPS</t>
  </si>
  <si>
    <t xml:space="preserve">Bidirectional</t>
  </si>
  <si>
    <t xml:space="preserve">Line</t>
  </si>
  <si>
    <t xml:space="preserve">Left</t>
  </si>
  <si>
    <t xml:space="preserve">38.1 mm</t>
  </si>
  <si>
    <t xml:space="preserve">71.12 mm</t>
  </si>
  <si>
    <t xml:space="preserve">Right</t>
  </si>
  <si>
    <t xml:space="preserve">-35.56 mm</t>
  </si>
  <si>
    <t xml:space="preserve">-71.12 mm</t>
  </si>
  <si>
    <t xml:space="preserve">Power input</t>
  </si>
  <si>
    <t xml:space="preserve">Down</t>
  </si>
  <si>
    <t xml:space="preserve">-12.7 mm</t>
  </si>
  <si>
    <t xml:space="preserve">-114.3 mm</t>
  </si>
  <si>
    <t xml:space="preserve">-40.64 mm</t>
  </si>
  <si>
    <t xml:space="preserve">-48.26 mm</t>
  </si>
  <si>
    <t xml:space="preserve">-53.34 mm</t>
  </si>
  <si>
    <t xml:space="preserve">17.78 mm</t>
  </si>
  <si>
    <t xml:space="preserve">5.08 mm</t>
  </si>
  <si>
    <t xml:space="preserve">30.48 mm</t>
  </si>
  <si>
    <t xml:space="preserve">-10.16 mm</t>
  </si>
  <si>
    <t xml:space="preserve">7.62 mm</t>
  </si>
  <si>
    <t xml:space="preserve">-81.28 mm</t>
  </si>
  <si>
    <t xml:space="preserve">15.24 mm</t>
  </si>
  <si>
    <t xml:space="preserve">73.66 mm</t>
  </si>
  <si>
    <t xml:space="preserve">Up</t>
  </si>
  <si>
    <t xml:space="preserve">0 mm</t>
  </si>
  <si>
    <t xml:space="preserve">114.3 mm</t>
  </si>
  <si>
    <t xml:space="preserve">Power output</t>
  </si>
  <si>
    <t xml:space="preserve">66.04 mm</t>
  </si>
  <si>
    <t xml:space="preserve">Input</t>
  </si>
  <si>
    <t xml:space="preserve">-101.6 mm</t>
  </si>
  <si>
    <t xml:space="preserve">Passive</t>
  </si>
  <si>
    <t xml:space="preserve">40.64 mm</t>
  </si>
  <si>
    <t xml:space="preserve">10.16 mm</t>
  </si>
  <si>
    <t xml:space="preserve">-68.58 mm</t>
  </si>
  <si>
    <t xml:space="preserve">-83.82 mm</t>
  </si>
  <si>
    <t xml:space="preserve">-86.36 mm</t>
  </si>
  <si>
    <t xml:space="preserve">78.74 mm</t>
  </si>
  <si>
    <t xml:space="preserve">-73.66 mm</t>
  </si>
  <si>
    <t xml:space="preserve">-76.2 mm</t>
  </si>
  <si>
    <t xml:space="preserve">-50.8 mm</t>
  </si>
  <si>
    <t xml:space="preserve">27.94 mm</t>
  </si>
  <si>
    <t xml:space="preserve">-78.74 mm</t>
  </si>
  <si>
    <t xml:space="preserve">-7.62 mm</t>
  </si>
  <si>
    <t xml:space="preserve">-5.08 mm</t>
  </si>
  <si>
    <t xml:space="preserve">81.28 mm</t>
  </si>
  <si>
    <t xml:space="preserve">76.2 mm</t>
  </si>
  <si>
    <t xml:space="preserve">68.58 mm</t>
  </si>
  <si>
    <t xml:space="preserve">-45.72 mm</t>
  </si>
  <si>
    <t xml:space="preserve">12.7 mm</t>
  </si>
  <si>
    <t xml:space="preserve">35.56 mm</t>
  </si>
  <si>
    <t xml:space="preserve">22.86 mm</t>
  </si>
  <si>
    <t xml:space="preserve">-27.94 mm</t>
  </si>
  <si>
    <t xml:space="preserve">-25.4 mm</t>
  </si>
  <si>
    <t xml:space="preserve">-30.48 mm</t>
  </si>
  <si>
    <t xml:space="preserve">20.32 mm</t>
  </si>
  <si>
    <t xml:space="preserve">25.4 mm</t>
  </si>
  <si>
    <t xml:space="preserve">-15.24 mm</t>
  </si>
  <si>
    <t xml:space="preserve">-43.18 mm</t>
  </si>
  <si>
    <t xml:space="preserve">-55.88 mm</t>
  </si>
  <si>
    <t xml:space="preserve">33.02 mm</t>
  </si>
  <si>
    <t xml:space="preserve">-66.04 mm</t>
  </si>
  <si>
    <t xml:space="preserve">2.54 mm</t>
  </si>
  <si>
    <t xml:space="preserve">-2.54 mm</t>
  </si>
  <si>
    <t xml:space="preserve">43.18 mm</t>
  </si>
  <si>
    <t xml:space="preserve">48.26 mm</t>
  </si>
  <si>
    <t xml:space="preserve">86.36 mm</t>
  </si>
  <si>
    <t xml:space="preserve">-60.96 mm</t>
  </si>
  <si>
    <t xml:space="preserve">-58.42 mm</t>
  </si>
  <si>
    <t xml:space="preserve">45.72 mm</t>
  </si>
  <si>
    <t xml:space="preserve">-106.68 mm</t>
  </si>
  <si>
    <t xml:space="preserve">55.88 mm</t>
  </si>
  <si>
    <t xml:space="preserve">91.44 mm</t>
  </si>
  <si>
    <t xml:space="preserve">60.96 mm</t>
  </si>
  <si>
    <t xml:space="preserve">50.8 mm</t>
  </si>
  <si>
    <t xml:space="preserve">58.42 mm</t>
  </si>
  <si>
    <t xml:space="preserve">-20.32 mm</t>
  </si>
  <si>
    <t xml:space="preserve">-17.78 mm</t>
  </si>
  <si>
    <t xml:space="preserve">-104.14 mm</t>
  </si>
  <si>
    <t xml:space="preserve">101.6 mm</t>
  </si>
  <si>
    <t xml:space="preserve">-91.44 mm</t>
  </si>
  <si>
    <t xml:space="preserve">-93.98 mm</t>
  </si>
  <si>
    <t xml:space="preserve">-88.9 mm</t>
  </si>
  <si>
    <t xml:space="preserve">96.52 mm</t>
  </si>
  <si>
    <t xml:space="preserve">-38.1 mm</t>
  </si>
  <si>
    <t xml:space="preserve">-33.02 mm</t>
  </si>
  <si>
    <t xml:space="preserve">53.34 mm</t>
  </si>
  <si>
    <t xml:space="preserve">-96.52 mm</t>
  </si>
  <si>
    <t xml:space="preserve">-63.5 mm</t>
  </si>
  <si>
    <t xml:space="preserve">88.9 mm</t>
  </si>
  <si>
    <t xml:space="preserve">99.06 mm</t>
  </si>
  <si>
    <t xml:space="preserve">93.98 mm</t>
  </si>
  <si>
    <t xml:space="preserve">-99.06 mm</t>
  </si>
  <si>
    <t xml:space="preserve">83.82 mm</t>
  </si>
  <si>
    <t xml:space="preserve">104.14 mm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</si>
</sst>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13">
    <font>
      <sz val="10"/>
      <color theme="1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FFFFFF"/>
      <name val="Arial"/>
      <family val="0"/>
      <charset val="1"/>
    </font>
    <font>
      <b val="true"/>
      <sz val="10"/>
      <color theme="1"/>
      <name val="Arial"/>
      <family val="0"/>
      <charset val="1"/>
    </font>
    <font>
      <i val="true"/>
      <sz val="10"/>
      <color rgb="FF808080"/>
      <name val="Arial"/>
      <family val="0"/>
      <charset val="1"/>
    </font>
    <font>
      <b val="true"/>
      <sz val="24"/>
      <color rgb="FF000000"/>
      <name val="Arial"/>
      <family val="0"/>
      <charset val="1"/>
    </font>
    <font>
      <u val="single"/>
      <sz val="10"/>
      <color rgb="FF0000EE"/>
      <name val="Arial"/>
      <family val="0"/>
      <charset val="1"/>
    </font>
    <font>
      <b val="true"/>
      <i val="true"/>
      <u val="single"/>
      <sz val="10"/>
      <color theme="1"/>
      <name val="Arial"/>
      <family val="0"/>
      <charset val="1"/>
    </font>
    <font>
      <sz val="10"/>
      <color rgb="FFCC0000"/>
      <name val="Arial"/>
      <family val="0"/>
      <charset val="1"/>
    </font>
    <font>
      <b val="true"/>
      <sz val="11"/>
      <color theme="1"/>
      <name val="Arial"/>
      <family val="0"/>
      <charset val="1"/>
    </font>
    <font>
      <b val="true"/>
      <sz val="9"/>
      <color theme="1"/>
      <name val="Arial"/>
      <family val="0"/>
      <charset val="1"/>
    </font>
  </fonts>
  <fills count="11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D1D1D1"/>
      </patternFill>
    </fill>
    <fill>
      <patternFill patternType="solid">
        <fgColor rgb="FFCC0000"/>
        <bgColor rgb="FF800000"/>
      </patternFill>
    </fill>
    <fill>
      <patternFill patternType="solid">
        <fgColor theme="3" tint="0.7499"/>
        <bgColor rgb="FF96DCF8"/>
      </patternFill>
    </fill>
    <fill>
      <patternFill patternType="solid">
        <fgColor theme="0"/>
        <bgColor rgb="FFFFFFCC"/>
      </patternFill>
    </fill>
    <fill>
      <patternFill patternType="solid">
        <fgColor theme="7" tint="0.5999"/>
        <bgColor rgb="FFA6CAEC"/>
      </patternFill>
    </fill>
    <fill>
      <patternFill patternType="solid">
        <fgColor theme="4" tint="0.5999"/>
        <bgColor rgb="FF96DCF8"/>
      </patternFill>
    </fill>
    <fill>
      <patternFill patternType="solid">
        <fgColor theme="9" tint="0.7999"/>
        <bgColor rgb="FFDDDDDD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3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5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0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1" fillId="6" borderId="1" xfId="24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6" borderId="1" xfId="24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2" fillId="6" borderId="1" xfId="24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24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24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0" xfId="24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7" borderId="0" xfId="24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0" xfId="24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0" xfId="24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9" borderId="0" xfId="24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24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0" xfId="24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8" borderId="0" xfId="24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0" borderId="0" xfId="24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1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5" xfId="20"/>
    <cellStyle name="Accent 2 6" xfId="21"/>
    <cellStyle name="Accent 3 7" xfId="22"/>
    <cellStyle name="Accent 4" xfId="23"/>
    <cellStyle name="Default 8" xfId="24"/>
    <cellStyle name="Error 9" xfId="25"/>
    <cellStyle name="Footnote 10" xfId="26"/>
    <cellStyle name="Heading 11" xfId="27"/>
    <cellStyle name="Hyperlink 12" xfId="28"/>
    <cellStyle name="Result 13" xfId="29"/>
    <cellStyle name="Status 14" xfId="30"/>
    <cellStyle name="Text 15" xfId="31"/>
    <cellStyle name="Warning 16" xfId="32"/>
  </cellStyles>
  <dxfs count="9">
    <dxf>
      <fill>
        <patternFill patternType="solid">
          <fgColor rgb="FFA6CAEC"/>
          <bgColor rgb="FF000000"/>
        </patternFill>
      </fill>
    </dxf>
    <dxf>
      <fill>
        <patternFill patternType="solid">
          <fgColor rgb="FFD1D1D1"/>
          <bgColor rgb="FF000000"/>
        </patternFill>
      </fill>
    </dxf>
    <dxf>
      <fill>
        <patternFill patternType="solid">
          <fgColor rgb="FFFFFFFF"/>
          <bgColor rgb="FF000000"/>
        </patternFill>
      </fill>
    </dxf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96DCF8"/>
          <bgColor rgb="FF000000"/>
        </patternFill>
      </fill>
    </dxf>
    <dxf>
      <fill>
        <patternFill patternType="solid">
          <fgColor rgb="FF83CBEB"/>
          <bgColor rgb="FF000000"/>
        </patternFill>
      </fill>
    </dxf>
    <dxf>
      <fill>
        <patternFill>
          <bgColor theme="2" tint="-0.1"/>
        </patternFill>
      </fill>
    </dxf>
    <dxf>
      <fill>
        <patternFill patternType="solid">
          <fgColor rgb="FFD9F2D0"/>
          <bgColor rgb="FF000000"/>
        </patternFill>
      </fill>
    </dxf>
  </dxf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DDDDD"/>
      <rgbColor rgb="FF808080"/>
      <rgbColor rgb="FF83CBEB"/>
      <rgbColor rgb="FF993366"/>
      <rgbColor rgb="FFFFFFCC"/>
      <rgbColor rgb="FF96DCF8"/>
      <rgbColor rgb="FF660066"/>
      <rgbColor rgb="FFFF8080"/>
      <rgbColor rgb="FF0066CC"/>
      <rgbColor rgb="FFD1D1D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F2D0"/>
      <rgbColor rgb="FFFFFF99"/>
      <rgbColor rgb="FFA6CAEC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ables/table1.xml><?xml version="1.0" encoding="utf-8"?>
<table xmlns="http://schemas.openxmlformats.org/spreadsheetml/2006/main" id="1" name="__Anonymous_Sheet_DB__1" displayName="__Anonymous_Sheet_DB__1" ref="A4:S227" headerRowCount="1" totalsRowCount="0" totalsRowShown="0">
  <tableColumns count="19">
    <tableColumn id="1" name="Pin function"/>
    <tableColumn id="2" name="Order in Data Sheet Table 14"/>
    <tableColumn id="3" name="Additional Function"/>
    <tableColumn id="4" name="Pin Type"/>
    <tableColumn id="5" name="I/O Structure"/>
    <tableColumn id="6" name="WLCSP80 SMPS"/>
    <tableColumn id="7" name="LQFP100 SMPS"/>
    <tableColumn id="8" name="LQFP144 SMPS"/>
    <tableColumn id="9" name="UFBGA169 SMPS"/>
    <tableColumn id="10" name="LQFP176 SMPS"/>
    <tableColumn id="11" name="UFBGA176+25 SMPS"/>
    <tableColumn id="12" name="LQFP64"/>
    <tableColumn id="13" name="LQFP100"/>
    <tableColumn id="14" name="LQFP144"/>
    <tableColumn id="15" name="UFBGA169"/>
    <tableColumn id="16" name="LQFP176"/>
    <tableColumn id="17" name="UFBGA176+25"/>
    <tableColumn id="18" name="VFQFPN68"/>
    <tableColumn id="19" name="Column1"/>
  </tableColumns>
</table>
</file>

<file path=xl/tables/table2.xml><?xml version="1.0" encoding="utf-8"?>
<table xmlns="http://schemas.openxmlformats.org/spreadsheetml/2006/main" id="2" name="__Anonymous_Sheet_DB__2" displayName="__Anonymous_Sheet_DB__2" ref="F5:L173" headerRowCount="0" totalsRowCount="0" totalsRowShown="0">
  <tableColumns count="7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</tableColumns>
</table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 pitchFamily="0" charset="1"/>
        <a:ea typeface=""/>
        <a:cs typeface=""/>
      </a:majorFont>
      <a:minorFont>
        <a:latin typeface="Aptos Narrow" panose="0211000402020202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  <a:ln w="254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table" Target="../tables/table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W143"/>
  <sheetViews>
    <sheetView showFormulas="false" showGridLines="true" showRowColHeaders="true" showZeros="true" rightToLeft="false" tabSelected="true" showOutlineSymbols="true" defaultGridColor="true" view="normal" topLeftCell="A1" colorId="64" zoomScale="86" zoomScaleNormal="86" zoomScalePageLayoutView="100" workbookViewId="0">
      <selection pane="topLeft" activeCell="D102" activeCellId="0" sqref="D102"/>
    </sheetView>
  </sheetViews>
  <sheetFormatPr defaultColWidth="11.6328125" defaultRowHeight="12" customHeight="true" zeroHeight="false" outlineLevelRow="0" outlineLevelCol="0"/>
  <cols>
    <col collapsed="false" customWidth="true" hidden="false" outlineLevel="0" max="1" min="1" style="1" width="9.27"/>
    <col collapsed="false" customWidth="true" hidden="false" outlineLevel="0" max="2" min="2" style="2" width="10"/>
    <col collapsed="false" customWidth="true" hidden="false" outlineLevel="0" max="3" min="3" style="3" width="9.63"/>
    <col collapsed="false" customWidth="true" hidden="false" outlineLevel="0" max="4" min="4" style="3" width="25.18"/>
    <col collapsed="false" customWidth="true" hidden="false" outlineLevel="0" max="5" min="5" style="3" width="12.73"/>
    <col collapsed="false" customWidth="true" hidden="false" outlineLevel="0" max="6" min="6" style="1" width="79.27"/>
    <col collapsed="false" customWidth="true" hidden="false" outlineLevel="0" max="7" min="7" style="1" width="17.18"/>
    <col collapsed="false" customWidth="true" hidden="false" outlineLevel="0" max="8" min="8" style="1" width="12.45"/>
    <col collapsed="false" customWidth="true" hidden="false" outlineLevel="0" max="9" min="9" style="1" width="12.36"/>
    <col collapsed="false" customWidth="true" hidden="false" outlineLevel="0" max="10" min="10" style="1" width="16.45"/>
    <col collapsed="false" customWidth="true" hidden="false" outlineLevel="0" max="11" min="11" style="1" width="12.45"/>
    <col collapsed="false" customWidth="true" hidden="false" outlineLevel="0" max="12" min="12" style="1" width="20.36"/>
    <col collapsed="false" customWidth="true" hidden="false" outlineLevel="0" max="13" min="13" style="1" width="20.73"/>
    <col collapsed="false" customWidth="true" hidden="false" outlineLevel="0" max="14" min="14" style="1" width="25.91"/>
    <col collapsed="false" customWidth="true" hidden="false" outlineLevel="0" max="15" min="15" style="1" width="17.73"/>
    <col collapsed="false" customWidth="true" hidden="false" outlineLevel="0" max="16" min="16" style="1" width="19.09"/>
    <col collapsed="false" customWidth="true" hidden="false" outlineLevel="0" max="17" min="17" style="1" width="15.63"/>
    <col collapsed="false" customWidth="true" hidden="false" outlineLevel="0" max="18" min="18" style="1" width="34.54"/>
    <col collapsed="false" customWidth="true" hidden="false" outlineLevel="0" max="19" min="19" style="1" width="19.63"/>
    <col collapsed="false" customWidth="true" hidden="false" outlineLevel="0" max="20" min="20" style="1" width="20.54"/>
    <col collapsed="false" customWidth="true" hidden="false" outlineLevel="0" max="21" min="21" style="1" width="12.63"/>
    <col collapsed="false" customWidth="true" hidden="false" outlineLevel="0" max="22" min="22" style="1" width="17.36"/>
    <col collapsed="false" customWidth="true" hidden="false" outlineLevel="0" max="23" min="23" style="1" width="56"/>
    <col collapsed="false" customWidth="true" hidden="false" outlineLevel="0" max="29" min="24" style="1" width="49.27"/>
  </cols>
  <sheetData>
    <row r="1" s="4" customFormat="true" ht="25.5" hidden="false" customHeight="true" outlineLevel="0" collapsed="false">
      <c r="A1" s="4" t="s">
        <v>0</v>
      </c>
      <c r="B1" s="5" t="s">
        <v>1</v>
      </c>
      <c r="C1" s="6" t="str">
        <f aca="false">Pinouts!O4</f>
        <v>UFBGA169</v>
      </c>
      <c r="D1" s="6" t="s">
        <v>2</v>
      </c>
      <c r="E1" s="6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17</v>
      </c>
      <c r="T1" s="4" t="s">
        <v>18</v>
      </c>
      <c r="U1" s="4" t="s">
        <v>19</v>
      </c>
      <c r="V1" s="4" t="s">
        <v>20</v>
      </c>
      <c r="W1" s="4" t="s">
        <v>21</v>
      </c>
    </row>
    <row r="2" s="7" customFormat="true" ht="13" hidden="false" customHeight="false" outlineLevel="0" collapsed="false">
      <c r="A2" s="7" t="b">
        <f aca="false">FALSE()</f>
        <v>0</v>
      </c>
      <c r="B2" s="8" t="s">
        <v>22</v>
      </c>
      <c r="C2" s="9" t="str">
        <f aca="false">IFERROR(VLOOKUP($B2,Pinouts!$A$4:$R$227,15,FALSE()),"")</f>
        <v/>
      </c>
      <c r="D2" s="9"/>
      <c r="E2" s="9" t="s">
        <v>23</v>
      </c>
      <c r="F2" s="7" t="str">
        <f aca="false">IFERROR(VLOOKUP($B2,Pinouts!$A$5:$R$227,3,FALSE()),"")</f>
        <v/>
      </c>
      <c r="G2" s="7" t="s">
        <v>23</v>
      </c>
      <c r="H2" s="7" t="s">
        <v>23</v>
      </c>
      <c r="I2" s="7" t="s">
        <v>23</v>
      </c>
      <c r="J2" s="7" t="s">
        <v>23</v>
      </c>
      <c r="K2" s="7" t="s">
        <v>23</v>
      </c>
      <c r="L2" s="7" t="s">
        <v>23</v>
      </c>
      <c r="M2" s="7" t="s">
        <v>23</v>
      </c>
      <c r="N2" s="7" t="s">
        <v>23</v>
      </c>
      <c r="O2" s="7" t="s">
        <v>23</v>
      </c>
      <c r="P2" s="7" t="s">
        <v>23</v>
      </c>
      <c r="Q2" s="7" t="s">
        <v>23</v>
      </c>
      <c r="R2" s="7" t="s">
        <v>23</v>
      </c>
      <c r="S2" s="7" t="s">
        <v>23</v>
      </c>
      <c r="T2" s="7" t="s">
        <v>23</v>
      </c>
      <c r="U2" s="7" t="s">
        <v>23</v>
      </c>
      <c r="V2" s="7" t="s">
        <v>23</v>
      </c>
    </row>
    <row r="3" s="10" customFormat="true" ht="13" hidden="false" customHeight="false" outlineLevel="0" collapsed="false">
      <c r="A3" s="7" t="b">
        <f aca="false">TRUE()</f>
        <v>1</v>
      </c>
      <c r="B3" s="8" t="s">
        <v>24</v>
      </c>
      <c r="C3" s="9" t="str">
        <f aca="false">IFERROR(VLOOKUP($B3,Pinouts!$A$4:$R$227,9,FALSE()),"")</f>
        <v>H3</v>
      </c>
      <c r="D3" s="9" t="s">
        <v>25</v>
      </c>
      <c r="E3" s="9" t="s">
        <v>23</v>
      </c>
      <c r="F3" s="7" t="n">
        <f aca="false">IFERROR(VLOOKUP($B3,Pinouts!$A$5:$R$227,3,FALSE()),"")</f>
        <v>0</v>
      </c>
      <c r="G3" s="7" t="s">
        <v>23</v>
      </c>
      <c r="H3" s="7" t="s">
        <v>23</v>
      </c>
      <c r="I3" s="7" t="s">
        <v>23</v>
      </c>
      <c r="J3" s="7" t="s">
        <v>23</v>
      </c>
      <c r="K3" s="7" t="s">
        <v>23</v>
      </c>
      <c r="L3" s="7" t="s">
        <v>23</v>
      </c>
      <c r="M3" s="7" t="s">
        <v>23</v>
      </c>
      <c r="N3" s="7" t="s">
        <v>23</v>
      </c>
      <c r="O3" s="7" t="s">
        <v>23</v>
      </c>
      <c r="P3" s="7" t="s">
        <v>23</v>
      </c>
      <c r="Q3" s="7" t="s">
        <v>23</v>
      </c>
      <c r="R3" s="7" t="s">
        <v>23</v>
      </c>
      <c r="S3" s="7" t="s">
        <v>23</v>
      </c>
      <c r="T3" s="7" t="s">
        <v>23</v>
      </c>
      <c r="U3" s="7" t="s">
        <v>23</v>
      </c>
      <c r="V3" s="7" t="s">
        <v>23</v>
      </c>
      <c r="W3" s="7"/>
    </row>
    <row r="4" s="10" customFormat="true" ht="13" hidden="false" customHeight="false" outlineLevel="0" collapsed="false">
      <c r="A4" s="7" t="b">
        <f aca="false">FALSE()</f>
        <v>0</v>
      </c>
      <c r="B4" s="8" t="s">
        <v>26</v>
      </c>
      <c r="C4" s="9" t="str">
        <f aca="false">IFERROR(VLOOKUP($B4,Pinouts!$A$4:$R$227,9,FALSE()),"")</f>
        <v>K3</v>
      </c>
      <c r="D4" s="9"/>
      <c r="E4" s="9" t="s">
        <v>3</v>
      </c>
      <c r="F4" s="11" t="str">
        <f aca="false">IFERROR(VLOOKUP($B4,Pinouts!$A$5:$R$227,3,FALSE()),"")</f>
        <v>ADC12_INP0, ADC12_INN1, TAMP_IN2,TAMP_OUT1, WKUP1</v>
      </c>
      <c r="G4" s="7"/>
      <c r="H4" s="7"/>
      <c r="I4" s="7" t="s">
        <v>27</v>
      </c>
      <c r="J4" s="7" t="s">
        <v>28</v>
      </c>
      <c r="K4" s="7" t="s">
        <v>29</v>
      </c>
      <c r="L4" s="7" t="s">
        <v>30</v>
      </c>
      <c r="M4" s="7" t="s">
        <v>31</v>
      </c>
      <c r="N4" s="7" t="s">
        <v>32</v>
      </c>
      <c r="O4" s="7" t="s">
        <v>33</v>
      </c>
      <c r="P4" s="7" t="s">
        <v>34</v>
      </c>
      <c r="Q4" s="7" t="s">
        <v>35</v>
      </c>
      <c r="R4" s="7" t="s">
        <v>36</v>
      </c>
      <c r="S4" s="7" t="s">
        <v>23</v>
      </c>
      <c r="T4" s="7" t="s">
        <v>23</v>
      </c>
      <c r="U4" s="7" t="s">
        <v>37</v>
      </c>
      <c r="V4" s="7" t="s">
        <v>38</v>
      </c>
      <c r="W4" s="7"/>
    </row>
    <row r="5" s="7" customFormat="true" ht="13" hidden="false" customHeight="false" outlineLevel="0" collapsed="false">
      <c r="A5" s="10" t="b">
        <f aca="false">TRUE()</f>
        <v>1</v>
      </c>
      <c r="B5" s="12" t="s">
        <v>39</v>
      </c>
      <c r="C5" s="9" t="str">
        <f aca="false">IFERROR(VLOOKUP($B5,Pinouts!$A$4:$R$227,9,FALSE()),"")</f>
        <v>H5</v>
      </c>
      <c r="D5" s="9" t="s">
        <v>40</v>
      </c>
      <c r="E5" s="9" t="s">
        <v>3</v>
      </c>
      <c r="F5" s="10" t="str">
        <f aca="false">IFERROR(VLOOKUP($B5,Pinouts!$A$5:$R$227,3,FALSE()),"")</f>
        <v>ADC12_INP1, TAMP_IN5,TAMP_OUT4</v>
      </c>
      <c r="G5" s="10" t="s">
        <v>23</v>
      </c>
      <c r="H5" s="10" t="s">
        <v>41</v>
      </c>
      <c r="I5" s="10" t="s">
        <v>42</v>
      </c>
      <c r="J5" s="10" t="s">
        <v>23</v>
      </c>
      <c r="K5" s="10" t="s">
        <v>43</v>
      </c>
      <c r="L5" s="10" t="s">
        <v>44</v>
      </c>
      <c r="M5" s="10" t="s">
        <v>45</v>
      </c>
      <c r="N5" s="10" t="s">
        <v>46</v>
      </c>
      <c r="O5" s="10" t="s">
        <v>47</v>
      </c>
      <c r="P5" s="10" t="s">
        <v>48</v>
      </c>
      <c r="Q5" s="10" t="s">
        <v>49</v>
      </c>
      <c r="R5" s="11" t="s">
        <v>50</v>
      </c>
      <c r="S5" s="10" t="s">
        <v>23</v>
      </c>
      <c r="T5" s="10" t="s">
        <v>23</v>
      </c>
      <c r="U5" s="10" t="s">
        <v>23</v>
      </c>
      <c r="V5" s="10" t="s">
        <v>38</v>
      </c>
      <c r="W5" s="10"/>
    </row>
    <row r="6" s="7" customFormat="true" ht="13" hidden="false" customHeight="false" outlineLevel="0" collapsed="false">
      <c r="A6" s="7" t="b">
        <f aca="false">TRUE()</f>
        <v>1</v>
      </c>
      <c r="B6" s="8" t="s">
        <v>51</v>
      </c>
      <c r="C6" s="9" t="str">
        <f aca="false">IFERROR(VLOOKUP($B6,Pinouts!$A$4:$R$227,9,FALSE()),"")</f>
        <v>E11</v>
      </c>
      <c r="D6" s="9" t="s">
        <v>52</v>
      </c>
      <c r="E6" s="9" t="s">
        <v>3</v>
      </c>
      <c r="F6" s="7" t="str">
        <f aca="false">IFERROR(VLOOKUP($B6,Pinouts!$A$5:$R$227,3,FALSE()),"")</f>
        <v>-</v>
      </c>
      <c r="G6" s="7" t="s">
        <v>23</v>
      </c>
      <c r="H6" s="7" t="s">
        <v>53</v>
      </c>
      <c r="I6" s="7" t="s">
        <v>23</v>
      </c>
      <c r="J6" s="7" t="s">
        <v>54</v>
      </c>
      <c r="K6" s="7" t="s">
        <v>55</v>
      </c>
      <c r="L6" s="7" t="s">
        <v>23</v>
      </c>
      <c r="M6" s="7" t="s">
        <v>56</v>
      </c>
      <c r="N6" s="13" t="s">
        <v>57</v>
      </c>
      <c r="O6" s="7" t="s">
        <v>23</v>
      </c>
      <c r="P6" s="7" t="s">
        <v>58</v>
      </c>
      <c r="Q6" s="7" t="s">
        <v>23</v>
      </c>
      <c r="R6" s="7" t="s">
        <v>23</v>
      </c>
      <c r="S6" s="7" t="s">
        <v>59</v>
      </c>
      <c r="T6" s="7" t="s">
        <v>60</v>
      </c>
      <c r="U6" s="7" t="s">
        <v>23</v>
      </c>
      <c r="V6" s="7" t="s">
        <v>38</v>
      </c>
    </row>
    <row r="7" s="7" customFormat="true" ht="13" hidden="false" customHeight="false" outlineLevel="0" collapsed="false">
      <c r="A7" s="7" t="b">
        <f aca="false">FALSE()</f>
        <v>0</v>
      </c>
      <c r="B7" s="8" t="s">
        <v>61</v>
      </c>
      <c r="C7" s="9" t="str">
        <f aca="false">IFERROR(VLOOKUP($B7,Pinouts!$A$4:$R$227,9,FALSE()),"")</f>
        <v>C13</v>
      </c>
      <c r="D7" s="9"/>
      <c r="E7" s="9" t="s">
        <v>3</v>
      </c>
      <c r="F7" s="7" t="str">
        <f aca="false">IFERROR(VLOOKUP($B7,Pinouts!$A$5:$R$227,3,FALSE()),"")</f>
        <v>-</v>
      </c>
      <c r="G7" s="7" t="s">
        <v>23</v>
      </c>
      <c r="H7" s="7" t="s">
        <v>62</v>
      </c>
      <c r="I7" s="7" t="s">
        <v>23</v>
      </c>
      <c r="J7" s="7" t="s">
        <v>63</v>
      </c>
      <c r="K7" s="7" t="s">
        <v>23</v>
      </c>
      <c r="L7" s="7" t="s">
        <v>64</v>
      </c>
      <c r="M7" s="7" t="s">
        <v>47</v>
      </c>
      <c r="N7" s="7" t="s">
        <v>65</v>
      </c>
      <c r="O7" s="7" t="s">
        <v>23</v>
      </c>
      <c r="P7" s="7" t="s">
        <v>66</v>
      </c>
      <c r="Q7" s="13" t="s">
        <v>67</v>
      </c>
      <c r="R7" s="7" t="s">
        <v>23</v>
      </c>
      <c r="S7" s="7" t="s">
        <v>23</v>
      </c>
      <c r="T7" s="7" t="s">
        <v>23</v>
      </c>
      <c r="U7" s="7" t="s">
        <v>23</v>
      </c>
      <c r="V7" s="7" t="s">
        <v>38</v>
      </c>
    </row>
    <row r="8" s="7" customFormat="true" ht="13" hidden="false" customHeight="false" outlineLevel="0" collapsed="false">
      <c r="A8" s="7" t="b">
        <f aca="false">FALSE()</f>
        <v>0</v>
      </c>
      <c r="B8" s="8" t="s">
        <v>68</v>
      </c>
      <c r="C8" s="9" t="str">
        <f aca="false">IFERROR(VLOOKUP($B8,Pinouts!$A$4:$R$227,9,FALSE()),"")</f>
        <v>B13</v>
      </c>
      <c r="D8" s="9"/>
      <c r="E8" s="9" t="s">
        <v>3</v>
      </c>
      <c r="F8" s="7" t="str">
        <f aca="false">IFERROR(VLOOKUP($B8,Pinouts!$A$5:$R$227,3,FALSE()),"")</f>
        <v>-</v>
      </c>
      <c r="G8" s="7" t="s">
        <v>23</v>
      </c>
      <c r="H8" s="7" t="s">
        <v>69</v>
      </c>
      <c r="I8" s="7" t="s">
        <v>23</v>
      </c>
      <c r="J8" s="7" t="s">
        <v>70</v>
      </c>
      <c r="K8" s="7" t="s">
        <v>23</v>
      </c>
      <c r="L8" s="7" t="s">
        <v>71</v>
      </c>
      <c r="M8" s="7" t="s">
        <v>33</v>
      </c>
      <c r="N8" s="7" t="s">
        <v>72</v>
      </c>
      <c r="O8" s="7" t="s">
        <v>73</v>
      </c>
      <c r="P8" s="7" t="s">
        <v>74</v>
      </c>
      <c r="Q8" s="13" t="s">
        <v>75</v>
      </c>
      <c r="R8" s="7" t="s">
        <v>23</v>
      </c>
      <c r="S8" s="7" t="s">
        <v>23</v>
      </c>
      <c r="T8" s="7" t="s">
        <v>23</v>
      </c>
      <c r="U8" s="7" t="s">
        <v>23</v>
      </c>
      <c r="V8" s="7" t="s">
        <v>38</v>
      </c>
    </row>
    <row r="9" s="7" customFormat="true" ht="13" hidden="false" customHeight="false" outlineLevel="0" collapsed="false">
      <c r="A9" s="7" t="b">
        <f aca="false">TRUE()</f>
        <v>1</v>
      </c>
      <c r="B9" s="8" t="s">
        <v>76</v>
      </c>
      <c r="C9" s="9" t="str">
        <f aca="false">IFERROR(VLOOKUP($B9,Pinouts!$A$4:$R$227,9,FALSE()),"")</f>
        <v>D12</v>
      </c>
      <c r="D9" s="9" t="s">
        <v>77</v>
      </c>
      <c r="E9" s="9" t="s">
        <v>3</v>
      </c>
      <c r="F9" s="7" t="str">
        <f aca="false">IFERROR(VLOOKUP($B9,Pinouts!$A$5:$R$227,3,FALSE()),"")</f>
        <v>-</v>
      </c>
      <c r="G9" s="13" t="s">
        <v>78</v>
      </c>
      <c r="H9" s="7" t="s">
        <v>23</v>
      </c>
      <c r="I9" s="7" t="s">
        <v>23</v>
      </c>
      <c r="J9" s="7" t="s">
        <v>23</v>
      </c>
      <c r="K9" s="7" t="s">
        <v>23</v>
      </c>
      <c r="L9" s="7" t="s">
        <v>23</v>
      </c>
      <c r="M9" s="7" t="s">
        <v>23</v>
      </c>
      <c r="O9" s="7" t="s">
        <v>23</v>
      </c>
      <c r="P9" s="7" t="s">
        <v>23</v>
      </c>
      <c r="Q9" s="7" t="s">
        <v>23</v>
      </c>
      <c r="R9" s="7" t="s">
        <v>23</v>
      </c>
      <c r="S9" s="7" t="s">
        <v>23</v>
      </c>
      <c r="T9" s="7" t="s">
        <v>23</v>
      </c>
      <c r="U9" s="7" t="s">
        <v>23</v>
      </c>
      <c r="V9" s="7" t="s">
        <v>38</v>
      </c>
    </row>
    <row r="10" s="7" customFormat="true" ht="13" hidden="false" customHeight="false" outlineLevel="0" collapsed="false">
      <c r="A10" s="7" t="b">
        <f aca="false">TRUE()</f>
        <v>1</v>
      </c>
      <c r="B10" s="8" t="s">
        <v>79</v>
      </c>
      <c r="C10" s="9" t="str">
        <f aca="false">IFERROR(VLOOKUP($B10,Pinouts!$A$4:$R$227,9,FALSE()),"")</f>
        <v>C10</v>
      </c>
      <c r="D10" s="9" t="s">
        <v>80</v>
      </c>
      <c r="E10" s="9" t="s">
        <v>3</v>
      </c>
      <c r="F10" s="7" t="str">
        <f aca="false">IFERROR(VLOOKUP($B10,Pinouts!$A$5:$R$227,3,FALSE()),"")</f>
        <v>-</v>
      </c>
      <c r="G10" s="13" t="s">
        <v>81</v>
      </c>
      <c r="H10" s="7" t="s">
        <v>23</v>
      </c>
      <c r="I10" s="7" t="s">
        <v>23</v>
      </c>
      <c r="J10" s="7" t="s">
        <v>23</v>
      </c>
      <c r="K10" s="7" t="s">
        <v>23</v>
      </c>
      <c r="L10" s="7" t="s">
        <v>23</v>
      </c>
      <c r="M10" s="7" t="s">
        <v>23</v>
      </c>
      <c r="O10" s="7" t="s">
        <v>23</v>
      </c>
      <c r="P10" s="7" t="s">
        <v>23</v>
      </c>
      <c r="Q10" s="7" t="s">
        <v>23</v>
      </c>
      <c r="R10" s="7" t="s">
        <v>23</v>
      </c>
      <c r="S10" s="7" t="s">
        <v>23</v>
      </c>
      <c r="T10" s="7" t="s">
        <v>23</v>
      </c>
      <c r="U10" s="7" t="s">
        <v>23</v>
      </c>
      <c r="V10" s="7" t="s">
        <v>38</v>
      </c>
    </row>
    <row r="11" s="7" customFormat="true" ht="13" hidden="false" customHeight="false" outlineLevel="0" collapsed="false">
      <c r="A11" s="7" t="b">
        <f aca="false">FALSE()</f>
        <v>0</v>
      </c>
      <c r="B11" s="8" t="s">
        <v>82</v>
      </c>
      <c r="C11" s="9" t="str">
        <f aca="false">IFERROR(VLOOKUP($B11,Pinouts!$A$4:$R$227,9,FALSE()),"")</f>
        <v>B10</v>
      </c>
      <c r="D11" s="9"/>
      <c r="E11" s="9" t="s">
        <v>3</v>
      </c>
      <c r="F11" s="7" t="str">
        <f aca="false">IFERROR(VLOOKUP($B11,Pinouts!$A$5:$R$227,3,FALSE()),"")</f>
        <v>-</v>
      </c>
      <c r="G11" s="7" t="s">
        <v>83</v>
      </c>
      <c r="H11" s="7" t="s">
        <v>84</v>
      </c>
      <c r="I11" s="7" t="s">
        <v>85</v>
      </c>
      <c r="J11" s="7" t="s">
        <v>23</v>
      </c>
      <c r="K11" s="7" t="s">
        <v>86</v>
      </c>
      <c r="L11" s="7" t="s">
        <v>87</v>
      </c>
      <c r="M11" s="7" t="s">
        <v>88</v>
      </c>
      <c r="N11" s="7" t="s">
        <v>30</v>
      </c>
      <c r="O11" s="7" t="s">
        <v>89</v>
      </c>
      <c r="P11" s="7" t="s">
        <v>23</v>
      </c>
      <c r="Q11" s="7" t="s">
        <v>23</v>
      </c>
      <c r="R11" s="7" t="s">
        <v>90</v>
      </c>
      <c r="S11" s="7" t="s">
        <v>91</v>
      </c>
      <c r="T11" s="7" t="s">
        <v>92</v>
      </c>
      <c r="U11" s="7" t="s">
        <v>37</v>
      </c>
      <c r="V11" s="7" t="s">
        <v>38</v>
      </c>
    </row>
    <row r="12" s="7" customFormat="true" ht="13" hidden="false" customHeight="false" outlineLevel="0" collapsed="false">
      <c r="A12" s="10" t="b">
        <f aca="false">TRUE()</f>
        <v>1</v>
      </c>
      <c r="B12" s="12" t="s">
        <v>93</v>
      </c>
      <c r="C12" s="9" t="str">
        <f aca="false">IFERROR(VLOOKUP($B12,Pinouts!$A$4:$R$227,9,FALSE()),"")</f>
        <v>L3</v>
      </c>
      <c r="D12" s="9" t="s">
        <v>94</v>
      </c>
      <c r="E12" s="9" t="s">
        <v>3</v>
      </c>
      <c r="F12" s="10" t="str">
        <f aca="false">IFERROR(VLOOKUP($B12,Pinouts!$A$5:$R$227,3,FALSE()),"")</f>
        <v>ADC12_INP14, TAMP_IN4,TAMP_OUT3, WKUP2</v>
      </c>
      <c r="G12" s="10" t="s">
        <v>23</v>
      </c>
      <c r="H12" s="10" t="s">
        <v>95</v>
      </c>
      <c r="I12" s="10" t="s">
        <v>96</v>
      </c>
      <c r="J12" s="10" t="s">
        <v>23</v>
      </c>
      <c r="K12" s="10" t="s">
        <v>97</v>
      </c>
      <c r="L12" s="10" t="s">
        <v>98</v>
      </c>
      <c r="M12" s="10" t="s">
        <v>23</v>
      </c>
      <c r="N12" s="10" t="s">
        <v>99</v>
      </c>
      <c r="O12" s="10" t="s">
        <v>100</v>
      </c>
      <c r="P12" s="10" t="s">
        <v>23</v>
      </c>
      <c r="Q12" s="10" t="s">
        <v>23</v>
      </c>
      <c r="R12" s="11" t="s">
        <v>101</v>
      </c>
      <c r="S12" s="10" t="s">
        <v>23</v>
      </c>
      <c r="T12" s="10" t="s">
        <v>23</v>
      </c>
      <c r="U12" s="10" t="s">
        <v>23</v>
      </c>
      <c r="V12" s="10" t="s">
        <v>38</v>
      </c>
      <c r="W12" s="10"/>
    </row>
    <row r="13" s="7" customFormat="true" ht="13" hidden="false" customHeight="false" outlineLevel="0" collapsed="false">
      <c r="A13" s="7" t="b">
        <f aca="false">FALSE()</f>
        <v>0</v>
      </c>
      <c r="B13" s="8" t="s">
        <v>102</v>
      </c>
      <c r="C13" s="9" t="str">
        <f aca="false">IFERROR(VLOOKUP($B13,Pinouts!$A$4:$R$227,9,FALSE()),"")</f>
        <v>K4</v>
      </c>
      <c r="D13" s="9"/>
      <c r="E13" s="9" t="s">
        <v>3</v>
      </c>
      <c r="F13" s="11" t="str">
        <f aca="false">IFERROR(VLOOKUP($B13,Pinouts!$A$5:$R$227,3,FALSE()),"")</f>
        <v>ADC12_INP15</v>
      </c>
      <c r="G13" s="7" t="s">
        <v>23</v>
      </c>
      <c r="H13" s="7" t="s">
        <v>103</v>
      </c>
      <c r="I13" s="7" t="s">
        <v>104</v>
      </c>
      <c r="J13" s="7" t="s">
        <v>105</v>
      </c>
      <c r="K13" s="7" t="s">
        <v>106</v>
      </c>
      <c r="L13" s="7" t="s">
        <v>64</v>
      </c>
      <c r="M13" s="7" t="s">
        <v>107</v>
      </c>
      <c r="N13" s="7" t="s">
        <v>108</v>
      </c>
      <c r="O13" s="7" t="s">
        <v>23</v>
      </c>
      <c r="P13" s="7" t="s">
        <v>23</v>
      </c>
      <c r="Q13" s="7" t="s">
        <v>23</v>
      </c>
      <c r="R13" s="7" t="s">
        <v>109</v>
      </c>
      <c r="S13" s="7" t="s">
        <v>23</v>
      </c>
      <c r="T13" s="7" t="s">
        <v>23</v>
      </c>
      <c r="U13" s="7" t="s">
        <v>23</v>
      </c>
      <c r="V13" s="7" t="s">
        <v>38</v>
      </c>
    </row>
    <row r="14" s="7" customFormat="true" ht="13" hidden="false" customHeight="false" outlineLevel="0" collapsed="false">
      <c r="A14" s="7" t="b">
        <f aca="false">TRUE()</f>
        <v>1</v>
      </c>
      <c r="B14" s="8" t="s">
        <v>110</v>
      </c>
      <c r="C14" s="9" t="str">
        <f aca="false">IFERROR(VLOOKUP($B14,Pinouts!$A$4:$R$227,9,FALSE()),"")</f>
        <v>M4</v>
      </c>
      <c r="D14" s="9" t="s">
        <v>111</v>
      </c>
      <c r="E14" s="9" t="s">
        <v>3</v>
      </c>
      <c r="F14" s="13" t="str">
        <f aca="false">IFERROR(VLOOKUP($B14,Pinouts!$A$5:$R$227,3,FALSE()),"")</f>
        <v>DAC1_OUT1, ADC12_INP18</v>
      </c>
      <c r="G14" s="7" t="s">
        <v>23</v>
      </c>
      <c r="H14" s="7" t="s">
        <v>23</v>
      </c>
      <c r="I14" s="7" t="s">
        <v>112</v>
      </c>
      <c r="J14" s="7" t="s">
        <v>113</v>
      </c>
      <c r="K14" s="7" t="s">
        <v>23</v>
      </c>
      <c r="L14" s="7" t="s">
        <v>87</v>
      </c>
      <c r="M14" s="7" t="s">
        <v>88</v>
      </c>
      <c r="N14" s="7" t="s">
        <v>114</v>
      </c>
      <c r="O14" s="7" t="s">
        <v>30</v>
      </c>
      <c r="P14" s="7" t="s">
        <v>23</v>
      </c>
      <c r="Q14" s="7" t="s">
        <v>23</v>
      </c>
      <c r="R14" s="7" t="s">
        <v>23</v>
      </c>
      <c r="S14" s="7" t="s">
        <v>23</v>
      </c>
      <c r="T14" s="7" t="s">
        <v>115</v>
      </c>
      <c r="U14" s="7" t="s">
        <v>23</v>
      </c>
      <c r="V14" s="7" t="s">
        <v>38</v>
      </c>
    </row>
    <row r="15" s="7" customFormat="true" ht="13" hidden="false" customHeight="false" outlineLevel="0" collapsed="false">
      <c r="A15" s="7" t="b">
        <f aca="false">FALSE()</f>
        <v>0</v>
      </c>
      <c r="B15" s="8" t="s">
        <v>116</v>
      </c>
      <c r="C15" s="9" t="str">
        <f aca="false">IFERROR(VLOOKUP($B15,Pinouts!$A$4:$R$227,9,FALSE()),"")</f>
        <v>J5</v>
      </c>
      <c r="D15" s="9"/>
      <c r="E15" s="9" t="s">
        <v>3</v>
      </c>
      <c r="F15" s="13" t="str">
        <f aca="false">IFERROR(VLOOKUP($B15,Pinouts!$A$5:$R$227,3,FALSE()),"")</f>
        <v>ADC12_INP19, ADC12_INN18, DAC1_OUT2</v>
      </c>
      <c r="G15" s="7" t="s">
        <v>23</v>
      </c>
      <c r="H15" s="7" t="s">
        <v>84</v>
      </c>
      <c r="I15" s="7" t="s">
        <v>23</v>
      </c>
      <c r="J15" s="7" t="s">
        <v>117</v>
      </c>
      <c r="K15" s="7" t="s">
        <v>23</v>
      </c>
      <c r="L15" s="7" t="s">
        <v>118</v>
      </c>
      <c r="M15" s="7" t="s">
        <v>23</v>
      </c>
      <c r="O15" s="7" t="s">
        <v>119</v>
      </c>
      <c r="P15" s="7" t="s">
        <v>23</v>
      </c>
      <c r="Q15" s="7" t="s">
        <v>23</v>
      </c>
      <c r="R15" s="7" t="s">
        <v>120</v>
      </c>
      <c r="S15" s="7" t="s">
        <v>23</v>
      </c>
      <c r="T15" s="7" t="s">
        <v>121</v>
      </c>
      <c r="U15" s="7" t="s">
        <v>37</v>
      </c>
      <c r="V15" s="7" t="s">
        <v>38</v>
      </c>
    </row>
    <row r="16" s="7" customFormat="true" ht="13" hidden="false" customHeight="false" outlineLevel="0" collapsed="false">
      <c r="A16" s="7" t="b">
        <f aca="false">FALSE()</f>
        <v>0</v>
      </c>
      <c r="B16" s="8" t="s">
        <v>122</v>
      </c>
      <c r="C16" s="9" t="str">
        <f aca="false">IFERROR(VLOOKUP($B16,Pinouts!$A$4:$R$227,9,FALSE()),"")</f>
        <v>N4</v>
      </c>
      <c r="D16" s="9"/>
      <c r="E16" s="9" t="s">
        <v>3</v>
      </c>
      <c r="F16" s="13" t="str">
        <f aca="false">IFERROR(VLOOKUP($B16,Pinouts!$A$5:$R$227,3,FALSE()),"")</f>
        <v>ADC12_INP3</v>
      </c>
      <c r="G16" s="7" t="s">
        <v>23</v>
      </c>
      <c r="H16" s="7" t="s">
        <v>123</v>
      </c>
      <c r="I16" s="7" t="s">
        <v>124</v>
      </c>
      <c r="J16" s="7" t="s">
        <v>125</v>
      </c>
      <c r="K16" s="7" t="s">
        <v>23</v>
      </c>
      <c r="L16" s="7" t="s">
        <v>126</v>
      </c>
      <c r="M16" s="7" t="s">
        <v>48</v>
      </c>
      <c r="N16" s="7" t="s">
        <v>127</v>
      </c>
      <c r="O16" s="7" t="s">
        <v>128</v>
      </c>
      <c r="P16" s="7" t="s">
        <v>129</v>
      </c>
      <c r="Q16" s="7" t="s">
        <v>23</v>
      </c>
      <c r="R16" s="7" t="s">
        <v>23</v>
      </c>
      <c r="S16" s="7" t="s">
        <v>23</v>
      </c>
      <c r="T16" s="7" t="s">
        <v>130</v>
      </c>
      <c r="U16" s="7" t="s">
        <v>23</v>
      </c>
      <c r="V16" s="7" t="s">
        <v>38</v>
      </c>
    </row>
    <row r="17" s="7" customFormat="true" ht="13" hidden="false" customHeight="false" outlineLevel="0" collapsed="false">
      <c r="A17" s="7" t="b">
        <f aca="false">TRUE()</f>
        <v>1</v>
      </c>
      <c r="B17" s="8" t="s">
        <v>131</v>
      </c>
      <c r="C17" s="9" t="str">
        <f aca="false">IFERROR(VLOOKUP($B17,Pinouts!$A$4:$R$227,9,FALSE()),"")</f>
        <v>K5</v>
      </c>
      <c r="D17" s="9" t="s">
        <v>132</v>
      </c>
      <c r="E17" s="9" t="s">
        <v>3</v>
      </c>
      <c r="F17" s="7" t="str">
        <f aca="false">IFERROR(VLOOKUP($B17,Pinouts!$A$5:$R$227,3,FALSE()),"")</f>
        <v>ADC12_INP7, ADC12_INN3</v>
      </c>
      <c r="G17" s="7" t="s">
        <v>23</v>
      </c>
      <c r="H17" s="7" t="s">
        <v>133</v>
      </c>
      <c r="I17" s="7" t="s">
        <v>134</v>
      </c>
      <c r="J17" s="7" t="s">
        <v>117</v>
      </c>
      <c r="K17" s="7" t="s">
        <v>23</v>
      </c>
      <c r="L17" s="7" t="s">
        <v>135</v>
      </c>
      <c r="M17" s="7" t="s">
        <v>23</v>
      </c>
      <c r="N17" s="7" t="s">
        <v>136</v>
      </c>
      <c r="O17" s="7" t="s">
        <v>137</v>
      </c>
      <c r="P17" s="7" t="s">
        <v>138</v>
      </c>
      <c r="Q17" s="7" t="s">
        <v>139</v>
      </c>
      <c r="R17" s="13" t="s">
        <v>140</v>
      </c>
      <c r="S17" s="7" t="s">
        <v>141</v>
      </c>
      <c r="T17" s="7" t="s">
        <v>142</v>
      </c>
      <c r="U17" s="7" t="s">
        <v>23</v>
      </c>
      <c r="V17" s="7" t="s">
        <v>38</v>
      </c>
    </row>
    <row r="18" s="7" customFormat="true" ht="13" hidden="false" customHeight="false" outlineLevel="0" collapsed="false">
      <c r="A18" s="7" t="b">
        <f aca="false">FALSE()</f>
        <v>0</v>
      </c>
      <c r="B18" s="8" t="s">
        <v>143</v>
      </c>
      <c r="C18" s="9" t="str">
        <f aca="false">IFERROR(VLOOKUP($B18,Pinouts!$A$4:$R$227,9,FALSE()),"")</f>
        <v>E10</v>
      </c>
      <c r="D18" s="9"/>
      <c r="E18" s="9" t="s">
        <v>3</v>
      </c>
      <c r="F18" s="7" t="str">
        <f aca="false">IFERROR(VLOOKUP($B18,Pinouts!$A$5:$R$227,3,FALSE()),"")</f>
        <v>-</v>
      </c>
      <c r="G18" s="7" t="s">
        <v>144</v>
      </c>
      <c r="H18" s="13" t="s">
        <v>145</v>
      </c>
      <c r="I18" s="7" t="s">
        <v>23</v>
      </c>
      <c r="J18" s="7" t="s">
        <v>146</v>
      </c>
      <c r="K18" s="7" t="s">
        <v>147</v>
      </c>
      <c r="L18" s="7" t="s">
        <v>148</v>
      </c>
      <c r="M18" s="7" t="s">
        <v>23</v>
      </c>
      <c r="N18" s="7" t="s">
        <v>149</v>
      </c>
      <c r="O18" s="7" t="s">
        <v>23</v>
      </c>
      <c r="P18" s="7" t="s">
        <v>23</v>
      </c>
      <c r="Q18" s="7" t="s">
        <v>150</v>
      </c>
      <c r="R18" s="7" t="s">
        <v>151</v>
      </c>
      <c r="S18" s="7" t="s">
        <v>152</v>
      </c>
      <c r="T18" s="7" t="s">
        <v>153</v>
      </c>
      <c r="U18" s="7" t="s">
        <v>23</v>
      </c>
      <c r="V18" s="7" t="s">
        <v>38</v>
      </c>
    </row>
    <row r="19" s="7" customFormat="true" ht="13" hidden="false" customHeight="false" outlineLevel="0" collapsed="false">
      <c r="A19" s="14" t="n">
        <f aca="false">TRUE()</f>
        <v>1</v>
      </c>
      <c r="B19" s="8" t="s">
        <v>154</v>
      </c>
      <c r="C19" s="9" t="str">
        <f aca="false">IFERROR(VLOOKUP($B19,Pinouts!$A$4:$R$227,9,FALSE()),"")</f>
        <v>F13</v>
      </c>
      <c r="D19" s="9" t="s">
        <v>155</v>
      </c>
      <c r="E19" s="9" t="s">
        <v>3</v>
      </c>
      <c r="F19" s="7" t="str">
        <f aca="false">IFERROR(VLOOKUP($B19,Pinouts!$A$5:$R$227,3,FALSE()),"")</f>
        <v>UCPD1_DB1</v>
      </c>
      <c r="G19" s="7" t="s">
        <v>23</v>
      </c>
      <c r="H19" s="7" t="s">
        <v>156</v>
      </c>
      <c r="I19" s="7" t="s">
        <v>23</v>
      </c>
      <c r="J19" s="7" t="s">
        <v>157</v>
      </c>
      <c r="K19" s="7" t="s">
        <v>158</v>
      </c>
      <c r="L19" s="7" t="s">
        <v>71</v>
      </c>
      <c r="M19" s="7" t="s">
        <v>23</v>
      </c>
      <c r="N19" s="13" t="s">
        <v>159</v>
      </c>
      <c r="O19" s="7" t="s">
        <v>23</v>
      </c>
      <c r="P19" s="7" t="s">
        <v>23</v>
      </c>
      <c r="Q19" s="7" t="s">
        <v>23</v>
      </c>
      <c r="R19" s="7" t="s">
        <v>160</v>
      </c>
      <c r="S19" s="7" t="s">
        <v>142</v>
      </c>
      <c r="T19" s="7" t="s">
        <v>161</v>
      </c>
      <c r="U19" s="7" t="s">
        <v>23</v>
      </c>
      <c r="V19" s="7" t="s">
        <v>38</v>
      </c>
    </row>
    <row r="20" s="7" customFormat="true" ht="13" hidden="false" customHeight="false" outlineLevel="0" collapsed="false">
      <c r="A20" s="7" t="b">
        <f aca="false">FALSE()</f>
        <v>0</v>
      </c>
      <c r="B20" s="8" t="s">
        <v>162</v>
      </c>
      <c r="C20" s="9" t="str">
        <f aca="false">IFERROR(VLOOKUP($B20,Pinouts!$A$4:$R$227,9,FALSE()),"")</f>
        <v>N5</v>
      </c>
      <c r="D20" s="9"/>
      <c r="E20" s="9" t="s">
        <v>3</v>
      </c>
      <c r="F20" s="13" t="str">
        <f aca="false">IFERROR(VLOOKUP($B20,Pinouts!$A$5:$R$227,3,FALSE()),"")</f>
        <v>ADC12_INP9, ADC12_INN5</v>
      </c>
      <c r="G20" s="7" t="s">
        <v>23</v>
      </c>
      <c r="H20" s="7" t="s">
        <v>163</v>
      </c>
      <c r="I20" s="7" t="s">
        <v>164</v>
      </c>
      <c r="J20" s="7" t="s">
        <v>165</v>
      </c>
      <c r="K20" s="7" t="s">
        <v>23</v>
      </c>
      <c r="L20" s="7" t="s">
        <v>23</v>
      </c>
      <c r="M20" s="7" t="s">
        <v>166</v>
      </c>
      <c r="N20" s="7" t="s">
        <v>167</v>
      </c>
      <c r="O20" s="7" t="s">
        <v>168</v>
      </c>
      <c r="P20" s="7" t="s">
        <v>23</v>
      </c>
      <c r="Q20" s="7" t="s">
        <v>23</v>
      </c>
      <c r="R20" s="7" t="s">
        <v>169</v>
      </c>
      <c r="S20" s="7" t="s">
        <v>23</v>
      </c>
      <c r="T20" s="7" t="s">
        <v>23</v>
      </c>
      <c r="U20" s="7" t="s">
        <v>170</v>
      </c>
      <c r="V20" s="7" t="s">
        <v>38</v>
      </c>
    </row>
    <row r="21" s="7" customFormat="true" ht="13" hidden="false" customHeight="false" outlineLevel="0" collapsed="false">
      <c r="A21" s="7" t="b">
        <f aca="false">FALSE()</f>
        <v>0</v>
      </c>
      <c r="B21" s="8" t="s">
        <v>171</v>
      </c>
      <c r="C21" s="9" t="str">
        <f aca="false">IFERROR(VLOOKUP($B21,Pinouts!$A$4:$R$227,9,FALSE()),"")</f>
        <v>H6</v>
      </c>
      <c r="D21" s="9"/>
      <c r="E21" s="9" t="s">
        <v>3</v>
      </c>
      <c r="F21" s="13" t="str">
        <f aca="false">IFERROR(VLOOKUP($B21,Pinouts!$A$5:$R$227,3,FALSE()),"")</f>
        <v>ADC12_INP5</v>
      </c>
      <c r="G21" s="7" t="s">
        <v>23</v>
      </c>
      <c r="H21" s="7" t="s">
        <v>172</v>
      </c>
      <c r="I21" s="7" t="s">
        <v>173</v>
      </c>
      <c r="J21" s="7" t="s">
        <v>174</v>
      </c>
      <c r="K21" s="7" t="s">
        <v>23</v>
      </c>
      <c r="L21" s="7" t="s">
        <v>23</v>
      </c>
      <c r="M21" s="7" t="s">
        <v>175</v>
      </c>
      <c r="N21" s="7" t="s">
        <v>23</v>
      </c>
      <c r="O21" s="7" t="s">
        <v>23</v>
      </c>
      <c r="P21" s="7" t="s">
        <v>23</v>
      </c>
      <c r="Q21" s="7" t="s">
        <v>23</v>
      </c>
      <c r="R21" s="7" t="s">
        <v>176</v>
      </c>
      <c r="S21" s="7" t="s">
        <v>23</v>
      </c>
      <c r="T21" s="7" t="s">
        <v>23</v>
      </c>
      <c r="U21" s="7" t="s">
        <v>177</v>
      </c>
      <c r="V21" s="7" t="s">
        <v>38</v>
      </c>
    </row>
    <row r="22" s="7" customFormat="true" ht="13" hidden="false" customHeight="false" outlineLevel="0" collapsed="false">
      <c r="A22" s="7" t="b">
        <f aca="false">TRUE()</f>
        <v>1</v>
      </c>
      <c r="B22" s="8" t="s">
        <v>178</v>
      </c>
      <c r="C22" s="9" t="str">
        <f aca="false">IFERROR(VLOOKUP($B22,Pinouts!$A$4:$R$227,9,FALSE()),"")</f>
        <v>K9</v>
      </c>
      <c r="D22" s="9" t="s">
        <v>179</v>
      </c>
      <c r="E22" s="9" t="s">
        <v>3</v>
      </c>
      <c r="F22" s="7" t="str">
        <f aca="false">IFERROR(VLOOKUP($B22,Pinouts!$A$5:$R$227,3,FALSE()),"")</f>
        <v>-</v>
      </c>
      <c r="G22" s="7" t="s">
        <v>23</v>
      </c>
      <c r="H22" s="7" t="s">
        <v>95</v>
      </c>
      <c r="I22" s="7" t="s">
        <v>170</v>
      </c>
      <c r="J22" s="7" t="s">
        <v>180</v>
      </c>
      <c r="K22" s="7" t="s">
        <v>181</v>
      </c>
      <c r="L22" s="7" t="s">
        <v>71</v>
      </c>
      <c r="M22" s="7" t="s">
        <v>23</v>
      </c>
      <c r="N22" s="7" t="s">
        <v>182</v>
      </c>
      <c r="O22" s="7" t="s">
        <v>23</v>
      </c>
      <c r="P22" s="7" t="s">
        <v>183</v>
      </c>
      <c r="Q22" s="7" t="s">
        <v>23</v>
      </c>
      <c r="R22" s="13" t="s">
        <v>184</v>
      </c>
      <c r="S22" s="7" t="s">
        <v>23</v>
      </c>
      <c r="T22" s="7" t="s">
        <v>23</v>
      </c>
      <c r="U22" s="7" t="s">
        <v>23</v>
      </c>
      <c r="V22" s="7" t="s">
        <v>38</v>
      </c>
    </row>
    <row r="23" s="7" customFormat="true" ht="13" hidden="false" customHeight="false" outlineLevel="0" collapsed="false">
      <c r="A23" s="7" t="b">
        <f aca="false">TRUE()</f>
        <v>1</v>
      </c>
      <c r="B23" s="8" t="s">
        <v>185</v>
      </c>
      <c r="C23" s="9" t="str">
        <f aca="false">IFERROR(VLOOKUP($B23,Pinouts!$A$4:$R$227,9,FALSE()),"")</f>
        <v>L10</v>
      </c>
      <c r="D23" s="9" t="s">
        <v>186</v>
      </c>
      <c r="E23" s="9" t="s">
        <v>3</v>
      </c>
      <c r="F23" s="7" t="str">
        <f aca="false">IFERROR(VLOOKUP($B23,Pinouts!$A$5:$R$227,3,FALSE()),"")</f>
        <v>-</v>
      </c>
      <c r="G23" s="7" t="s">
        <v>23</v>
      </c>
      <c r="H23" s="7" t="s">
        <v>103</v>
      </c>
      <c r="I23" s="7" t="s">
        <v>23</v>
      </c>
      <c r="J23" s="7" t="s">
        <v>187</v>
      </c>
      <c r="K23" s="7" t="s">
        <v>188</v>
      </c>
      <c r="L23" s="7" t="s">
        <v>189</v>
      </c>
      <c r="M23" s="7" t="s">
        <v>190</v>
      </c>
      <c r="N23" s="7" t="s">
        <v>191</v>
      </c>
      <c r="O23" s="7" t="s">
        <v>23</v>
      </c>
      <c r="P23" s="7" t="s">
        <v>23</v>
      </c>
      <c r="Q23" s="7" t="s">
        <v>23</v>
      </c>
      <c r="R23" s="13" t="s">
        <v>120</v>
      </c>
      <c r="S23" s="7" t="s">
        <v>91</v>
      </c>
      <c r="T23" s="7" t="s">
        <v>23</v>
      </c>
      <c r="U23" s="7" t="s">
        <v>23</v>
      </c>
      <c r="V23" s="7" t="s">
        <v>38</v>
      </c>
    </row>
    <row r="24" s="7" customFormat="true" ht="13" hidden="false" customHeight="false" outlineLevel="0" collapsed="false">
      <c r="A24" s="7" t="b">
        <f aca="false">TRUE()</f>
        <v>1</v>
      </c>
      <c r="B24" s="8" t="s">
        <v>192</v>
      </c>
      <c r="C24" s="9" t="str">
        <f aca="false">IFERROR(VLOOKUP($B24,Pinouts!$A$4:$R$227,9,FALSE()),"")</f>
        <v>K11</v>
      </c>
      <c r="D24" s="9" t="s">
        <v>193</v>
      </c>
      <c r="E24" s="9" t="s">
        <v>3</v>
      </c>
      <c r="F24" s="7" t="str">
        <f aca="false">IFERROR(VLOOKUP($B24,Pinouts!$A$5:$R$227,3,FALSE()),"")</f>
        <v>-</v>
      </c>
      <c r="G24" s="7" t="s">
        <v>23</v>
      </c>
      <c r="H24" s="7" t="s">
        <v>123</v>
      </c>
      <c r="I24" s="7" t="s">
        <v>23</v>
      </c>
      <c r="J24" s="7" t="s">
        <v>194</v>
      </c>
      <c r="K24" s="7" t="s">
        <v>188</v>
      </c>
      <c r="L24" s="7" t="s">
        <v>64</v>
      </c>
      <c r="M24" s="7" t="s">
        <v>56</v>
      </c>
      <c r="N24" s="7" t="s">
        <v>195</v>
      </c>
      <c r="O24" s="7" t="s">
        <v>23</v>
      </c>
      <c r="P24" s="7" t="s">
        <v>196</v>
      </c>
      <c r="Q24" s="7" t="s">
        <v>23</v>
      </c>
      <c r="R24" s="11" t="s">
        <v>197</v>
      </c>
      <c r="S24" s="7" t="s">
        <v>23</v>
      </c>
      <c r="T24" s="7" t="s">
        <v>23</v>
      </c>
      <c r="U24" s="7" t="s">
        <v>198</v>
      </c>
      <c r="V24" s="7" t="s">
        <v>38</v>
      </c>
    </row>
    <row r="25" s="7" customFormat="true" ht="13" hidden="false" customHeight="false" outlineLevel="0" collapsed="false">
      <c r="A25" s="7" t="b">
        <f aca="false">FALSE()</f>
        <v>0</v>
      </c>
      <c r="B25" s="8" t="s">
        <v>199</v>
      </c>
      <c r="C25" s="9" t="str">
        <f aca="false">IFERROR(VLOOKUP($B25,Pinouts!$A$4:$R$227,9,FALSE()),"")</f>
        <v>K12</v>
      </c>
      <c r="D25" s="9"/>
      <c r="E25" s="9" t="s">
        <v>3</v>
      </c>
      <c r="F25" s="7" t="str">
        <f aca="false">IFERROR(VLOOKUP($B25,Pinouts!$A$5:$R$227,3,FALSE()),"")</f>
        <v>UCPD1_CC1</v>
      </c>
      <c r="G25" s="7" t="s">
        <v>23</v>
      </c>
      <c r="H25" s="7" t="s">
        <v>133</v>
      </c>
      <c r="I25" s="7" t="s">
        <v>200</v>
      </c>
      <c r="J25" s="7" t="s">
        <v>113</v>
      </c>
      <c r="K25" s="7" t="s">
        <v>201</v>
      </c>
      <c r="L25" s="7" t="s">
        <v>71</v>
      </c>
      <c r="M25" s="7" t="s">
        <v>23</v>
      </c>
      <c r="N25" s="7" t="s">
        <v>202</v>
      </c>
      <c r="O25" s="7" t="s">
        <v>23</v>
      </c>
      <c r="P25" s="7" t="s">
        <v>58</v>
      </c>
      <c r="Q25" s="7" t="s">
        <v>23</v>
      </c>
      <c r="R25" s="7" t="s">
        <v>23</v>
      </c>
      <c r="S25" s="7" t="s">
        <v>59</v>
      </c>
      <c r="T25" s="7" t="s">
        <v>23</v>
      </c>
      <c r="U25" s="7" t="s">
        <v>203</v>
      </c>
      <c r="V25" s="7" t="s">
        <v>38</v>
      </c>
    </row>
    <row r="26" s="7" customFormat="true" ht="13" hidden="false" customHeight="false" outlineLevel="0" collapsed="false">
      <c r="A26" s="7" t="b">
        <f aca="false">FALSE()</f>
        <v>0</v>
      </c>
      <c r="B26" s="8" t="s">
        <v>204</v>
      </c>
      <c r="C26" s="9" t="str">
        <f aca="false">IFERROR(VLOOKUP($B26,Pinouts!$A$4:$R$227,9,FALSE()),"")</f>
        <v>J10</v>
      </c>
      <c r="D26" s="9"/>
      <c r="E26" s="15" t="s">
        <v>3</v>
      </c>
      <c r="F26" s="7" t="str">
        <f aca="false">IFERROR(VLOOKUP($B26,Pinouts!$A$5:$R$227,3,FALSE()),"")</f>
        <v>UCPD1_CC2</v>
      </c>
      <c r="G26" s="7" t="s">
        <v>23</v>
      </c>
      <c r="H26" s="7" t="s">
        <v>163</v>
      </c>
      <c r="I26" s="7" t="s">
        <v>205</v>
      </c>
      <c r="J26" s="7" t="s">
        <v>165</v>
      </c>
      <c r="K26" s="7" t="s">
        <v>159</v>
      </c>
      <c r="L26" s="7" t="s">
        <v>206</v>
      </c>
      <c r="M26" s="7" t="s">
        <v>23</v>
      </c>
      <c r="N26" s="7" t="s">
        <v>207</v>
      </c>
      <c r="O26" s="7" t="s">
        <v>89</v>
      </c>
      <c r="P26" s="7" t="s">
        <v>208</v>
      </c>
      <c r="Q26" s="7" t="s">
        <v>23</v>
      </c>
      <c r="R26" s="7" t="s">
        <v>23</v>
      </c>
      <c r="S26" s="7" t="s">
        <v>23</v>
      </c>
      <c r="T26" s="7" t="s">
        <v>23</v>
      </c>
      <c r="U26" s="7" t="s">
        <v>209</v>
      </c>
      <c r="V26" s="7" t="s">
        <v>38</v>
      </c>
    </row>
    <row r="27" s="7" customFormat="true" ht="13" hidden="false" customHeight="false" outlineLevel="0" collapsed="false">
      <c r="A27" s="7" t="b">
        <f aca="false">TRUE()</f>
        <v>1</v>
      </c>
      <c r="B27" s="8" t="s">
        <v>210</v>
      </c>
      <c r="C27" s="9" t="str">
        <f aca="false">IFERROR(VLOOKUP($B27,Pinouts!$A$4:$R$227,9,FALSE()),"")</f>
        <v>H10</v>
      </c>
      <c r="D27" s="9" t="s">
        <v>211</v>
      </c>
      <c r="E27" s="9" t="s">
        <v>3</v>
      </c>
      <c r="F27" s="7" t="str">
        <f aca="false">IFERROR(VLOOKUP($B27,Pinouts!$A$5:$R$227,3,FALSE()),"")</f>
        <v>PVD_IN</v>
      </c>
      <c r="G27" s="7" t="s">
        <v>212</v>
      </c>
      <c r="H27" s="7" t="s">
        <v>172</v>
      </c>
      <c r="I27" s="7" t="s">
        <v>213</v>
      </c>
      <c r="J27" s="7" t="s">
        <v>174</v>
      </c>
      <c r="K27" s="7" t="s">
        <v>57</v>
      </c>
      <c r="L27" s="7" t="s">
        <v>214</v>
      </c>
      <c r="N27" s="7" t="s">
        <v>215</v>
      </c>
      <c r="O27" s="7" t="s">
        <v>168</v>
      </c>
      <c r="P27" s="7" t="s">
        <v>216</v>
      </c>
      <c r="Q27" s="7" t="s">
        <v>105</v>
      </c>
      <c r="R27" s="11" t="s">
        <v>217</v>
      </c>
      <c r="S27" s="7" t="s">
        <v>23</v>
      </c>
      <c r="T27" s="7" t="s">
        <v>218</v>
      </c>
      <c r="U27" s="7" t="s">
        <v>198</v>
      </c>
      <c r="V27" s="7" t="s">
        <v>38</v>
      </c>
    </row>
    <row r="28" s="7" customFormat="true" ht="13" hidden="false" customHeight="false" outlineLevel="0" collapsed="false">
      <c r="A28" s="7" t="b">
        <f aca="false">TRUE()</f>
        <v>1</v>
      </c>
      <c r="B28" s="8" t="s">
        <v>219</v>
      </c>
      <c r="C28" s="9" t="str">
        <f aca="false">IFERROR(VLOOKUP($B28,Pinouts!$A$4:$R$227,9,FALSE()),"")</f>
        <v>N6</v>
      </c>
      <c r="D28" s="9" t="s">
        <v>220</v>
      </c>
      <c r="E28" s="9" t="s">
        <v>3</v>
      </c>
      <c r="F28" s="7" t="str">
        <f aca="false">IFERROR(VLOOKUP($B28,Pinouts!$A$5:$R$227,3,FALSE()),"")</f>
        <v>LSCO</v>
      </c>
      <c r="G28" s="7" t="s">
        <v>221</v>
      </c>
      <c r="H28" s="7" t="s">
        <v>23</v>
      </c>
      <c r="I28" s="7" t="s">
        <v>222</v>
      </c>
      <c r="J28" s="7" t="s">
        <v>223</v>
      </c>
      <c r="K28" s="7" t="s">
        <v>148</v>
      </c>
      <c r="L28" s="7" t="s">
        <v>224</v>
      </c>
      <c r="M28" s="7" t="s">
        <v>225</v>
      </c>
      <c r="N28" s="7" t="s">
        <v>226</v>
      </c>
      <c r="O28" s="7" t="s">
        <v>23</v>
      </c>
      <c r="P28" s="7" t="s">
        <v>105</v>
      </c>
      <c r="Q28" s="13" t="s">
        <v>45</v>
      </c>
      <c r="R28" s="7" t="s">
        <v>23</v>
      </c>
      <c r="S28" s="7" t="s">
        <v>227</v>
      </c>
      <c r="T28" s="7" t="s">
        <v>228</v>
      </c>
      <c r="U28" s="7" t="s">
        <v>23</v>
      </c>
      <c r="V28" s="7" t="s">
        <v>38</v>
      </c>
    </row>
    <row r="29" s="7" customFormat="true" ht="13" hidden="false" customHeight="false" outlineLevel="0" collapsed="false">
      <c r="A29" s="7" t="b">
        <f aca="false">FALSE()</f>
        <v>0</v>
      </c>
      <c r="B29" s="8" t="s">
        <v>229</v>
      </c>
      <c r="C29" s="9" t="str">
        <f aca="false">IFERROR(VLOOKUP($B29,Pinouts!$A$4:$R$227,9,FALSE()),"")</f>
        <v>F6</v>
      </c>
      <c r="D29" s="9"/>
      <c r="E29" s="9" t="s">
        <v>3</v>
      </c>
      <c r="F29" s="7" t="str">
        <f aca="false">IFERROR(VLOOKUP($B29,Pinouts!$A$5:$R$227,3,FALSE()),"")</f>
        <v>-</v>
      </c>
      <c r="G29" s="7" t="s">
        <v>230</v>
      </c>
      <c r="H29" s="7" t="s">
        <v>41</v>
      </c>
      <c r="I29" s="7" t="s">
        <v>23</v>
      </c>
      <c r="J29" s="7" t="s">
        <v>23</v>
      </c>
      <c r="K29" s="7" t="s">
        <v>188</v>
      </c>
      <c r="L29" s="7" t="s">
        <v>118</v>
      </c>
      <c r="M29" s="7" t="s">
        <v>231</v>
      </c>
      <c r="N29" s="7" t="s">
        <v>232</v>
      </c>
      <c r="O29" s="7" t="s">
        <v>119</v>
      </c>
      <c r="P29" s="7" t="s">
        <v>233</v>
      </c>
      <c r="Q29" s="7" t="s">
        <v>234</v>
      </c>
      <c r="R29" s="7" t="s">
        <v>151</v>
      </c>
      <c r="S29" s="7" t="s">
        <v>23</v>
      </c>
      <c r="T29" s="7" t="s">
        <v>23</v>
      </c>
      <c r="U29" s="7" t="s">
        <v>235</v>
      </c>
      <c r="V29" s="7" t="s">
        <v>38</v>
      </c>
    </row>
    <row r="30" s="7" customFormat="true" ht="13" hidden="false" customHeight="false" outlineLevel="0" collapsed="false">
      <c r="A30" s="7" t="b">
        <f aca="false">FALSE()</f>
        <v>0</v>
      </c>
      <c r="B30" s="8" t="s">
        <v>236</v>
      </c>
      <c r="C30" s="9" t="str">
        <f aca="false">IFERROR(VLOOKUP($B30,Pinouts!$A$4:$R$227,9,FALSE()),"")</f>
        <v>A5</v>
      </c>
      <c r="D30" s="9"/>
      <c r="E30" s="9" t="s">
        <v>3</v>
      </c>
      <c r="F30" s="7" t="str">
        <f aca="false">IFERROR(VLOOKUP($B30,Pinouts!$A$5:$R$227,3,FALSE()),"")</f>
        <v>-</v>
      </c>
      <c r="G30" s="7" t="s">
        <v>237</v>
      </c>
      <c r="H30" s="7" t="s">
        <v>238</v>
      </c>
      <c r="I30" s="7" t="s">
        <v>124</v>
      </c>
      <c r="J30" s="7" t="s">
        <v>105</v>
      </c>
      <c r="K30" s="7" t="s">
        <v>239</v>
      </c>
      <c r="L30" s="7" t="s">
        <v>126</v>
      </c>
      <c r="M30" s="7" t="s">
        <v>240</v>
      </c>
      <c r="N30" s="7" t="s">
        <v>64</v>
      </c>
      <c r="O30" s="7" t="s">
        <v>128</v>
      </c>
      <c r="P30" s="7" t="s">
        <v>241</v>
      </c>
      <c r="Q30" s="7" t="s">
        <v>23</v>
      </c>
      <c r="R30" s="7" t="s">
        <v>90</v>
      </c>
      <c r="S30" s="7" t="s">
        <v>23</v>
      </c>
      <c r="T30" s="7" t="s">
        <v>242</v>
      </c>
      <c r="U30" s="7" t="s">
        <v>23</v>
      </c>
      <c r="V30" s="7" t="s">
        <v>38</v>
      </c>
    </row>
    <row r="31" s="7" customFormat="true" ht="13" hidden="false" customHeight="false" outlineLevel="0" collapsed="false">
      <c r="A31" s="7" t="b">
        <f aca="false">TRUE()</f>
        <v>1</v>
      </c>
      <c r="B31" s="8" t="s">
        <v>243</v>
      </c>
      <c r="C31" s="9" t="str">
        <f aca="false">IFERROR(VLOOKUP($B31,Pinouts!$A$4:$R$227,9,FALSE()),"")</f>
        <v>E6</v>
      </c>
      <c r="D31" s="9" t="s">
        <v>244</v>
      </c>
      <c r="E31" s="9" t="s">
        <v>3</v>
      </c>
      <c r="F31" s="7" t="str">
        <f aca="false">IFERROR(VLOOKUP($B31,Pinouts!$A$5:$R$227,3,FALSE()),"")</f>
        <v>-</v>
      </c>
      <c r="G31" s="7" t="s">
        <v>23</v>
      </c>
      <c r="H31" s="7" t="s">
        <v>245</v>
      </c>
      <c r="I31" s="7" t="s">
        <v>134</v>
      </c>
      <c r="J31" s="13" t="s">
        <v>194</v>
      </c>
      <c r="K31" s="7" t="s">
        <v>246</v>
      </c>
      <c r="L31" s="7" t="s">
        <v>135</v>
      </c>
      <c r="M31" s="7" t="s">
        <v>247</v>
      </c>
      <c r="N31" s="7" t="s">
        <v>226</v>
      </c>
      <c r="O31" s="7" t="s">
        <v>137</v>
      </c>
      <c r="P31" s="7" t="s">
        <v>196</v>
      </c>
      <c r="Q31" s="7" t="s">
        <v>23</v>
      </c>
      <c r="R31" s="7" t="s">
        <v>248</v>
      </c>
      <c r="S31" s="7" t="s">
        <v>249</v>
      </c>
      <c r="T31" s="7" t="s">
        <v>250</v>
      </c>
      <c r="U31" s="7" t="s">
        <v>198</v>
      </c>
      <c r="V31" s="7" t="s">
        <v>38</v>
      </c>
    </row>
    <row r="32" s="7" customFormat="true" ht="13" hidden="false" customHeight="false" outlineLevel="0" collapsed="false">
      <c r="A32" s="14" t="n">
        <f aca="false">FALSE()</f>
        <v>0</v>
      </c>
      <c r="B32" s="8" t="s">
        <v>251</v>
      </c>
      <c r="C32" s="9" t="str">
        <f aca="false">IFERROR(VLOOKUP($B32,Pinouts!$A$4:$R$227,9,FALSE()),"")</f>
        <v>C6</v>
      </c>
      <c r="D32" s="9"/>
      <c r="E32" s="9" t="s">
        <v>3</v>
      </c>
      <c r="F32" s="7" t="str">
        <f aca="false">IFERROR(VLOOKUP($B32,Pinouts!$A$5:$R$227,3,FALSE()),"")</f>
        <v>-</v>
      </c>
      <c r="G32" s="7" t="s">
        <v>23</v>
      </c>
      <c r="H32" s="7" t="s">
        <v>252</v>
      </c>
      <c r="I32" s="13" t="s">
        <v>253</v>
      </c>
      <c r="J32" s="7" t="s">
        <v>254</v>
      </c>
      <c r="K32" s="7" t="s">
        <v>255</v>
      </c>
      <c r="L32" s="7" t="s">
        <v>86</v>
      </c>
      <c r="M32" s="7" t="s">
        <v>256</v>
      </c>
      <c r="N32" s="7" t="s">
        <v>159</v>
      </c>
      <c r="O32" s="7" t="s">
        <v>157</v>
      </c>
      <c r="P32" s="7" t="s">
        <v>58</v>
      </c>
      <c r="Q32" s="7" t="s">
        <v>183</v>
      </c>
      <c r="R32" s="7" t="s">
        <v>23</v>
      </c>
      <c r="S32" s="7" t="s">
        <v>257</v>
      </c>
      <c r="T32" s="7" t="s">
        <v>258</v>
      </c>
      <c r="U32" s="7" t="s">
        <v>203</v>
      </c>
      <c r="V32" s="7" t="s">
        <v>38</v>
      </c>
    </row>
    <row r="33" s="7" customFormat="true" ht="13" hidden="false" customHeight="false" outlineLevel="0" collapsed="false">
      <c r="A33" s="14" t="n">
        <f aca="false">FALSE()</f>
        <v>0</v>
      </c>
      <c r="B33" s="8" t="s">
        <v>259</v>
      </c>
      <c r="C33" s="9" t="str">
        <f aca="false">IFERROR(VLOOKUP($B33,Pinouts!$A$4:$R$227,9,FALSE()),"")</f>
        <v>D6</v>
      </c>
      <c r="D33" s="9"/>
      <c r="E33" s="9" t="s">
        <v>3</v>
      </c>
      <c r="F33" s="7" t="str">
        <f aca="false">IFERROR(VLOOKUP($B33,Pinouts!$A$5:$R$227,3,FALSE()),"")</f>
        <v>WKUP5</v>
      </c>
      <c r="G33" s="7" t="s">
        <v>23</v>
      </c>
      <c r="H33" s="7" t="s">
        <v>260</v>
      </c>
      <c r="I33" s="13" t="s">
        <v>261</v>
      </c>
      <c r="J33" s="7" t="s">
        <v>262</v>
      </c>
      <c r="K33" s="7" t="s">
        <v>263</v>
      </c>
      <c r="L33" s="7" t="s">
        <v>23</v>
      </c>
      <c r="M33" s="7" t="s">
        <v>264</v>
      </c>
      <c r="N33" s="7" t="s">
        <v>57</v>
      </c>
      <c r="O33" s="7" t="s">
        <v>54</v>
      </c>
      <c r="P33" s="7" t="s">
        <v>74</v>
      </c>
      <c r="Q33" s="7" t="s">
        <v>265</v>
      </c>
      <c r="R33" s="7" t="s">
        <v>266</v>
      </c>
      <c r="S33" s="7" t="s">
        <v>267</v>
      </c>
      <c r="T33" s="7" t="s">
        <v>268</v>
      </c>
      <c r="U33" s="7" t="s">
        <v>23</v>
      </c>
      <c r="V33" s="7" t="s">
        <v>38</v>
      </c>
    </row>
    <row r="34" s="7" customFormat="true" ht="13" hidden="false" customHeight="false" outlineLevel="0" collapsed="false">
      <c r="A34" s="14" t="n">
        <f aca="false">TRUE()</f>
        <v>1</v>
      </c>
      <c r="B34" s="8" t="s">
        <v>269</v>
      </c>
      <c r="C34" s="9" t="str">
        <f aca="false">IFERROR(VLOOKUP($B34,Pinouts!$A$4:$R$227,9,FALSE()),"")</f>
        <v>F5</v>
      </c>
      <c r="D34" s="9" t="s">
        <v>270</v>
      </c>
      <c r="E34" s="9" t="s">
        <v>3</v>
      </c>
      <c r="F34" s="7" t="str">
        <f aca="false">IFERROR(VLOOKUP($B34,Pinouts!$A$5:$R$227,3,FALSE()),"")</f>
        <v>-</v>
      </c>
      <c r="G34" s="7" t="s">
        <v>23</v>
      </c>
      <c r="H34" s="7" t="s">
        <v>271</v>
      </c>
      <c r="I34" s="7" t="s">
        <v>272</v>
      </c>
      <c r="J34" s="7" t="s">
        <v>254</v>
      </c>
      <c r="K34" s="13" t="s">
        <v>255</v>
      </c>
      <c r="L34" s="7" t="s">
        <v>190</v>
      </c>
      <c r="M34" s="7" t="s">
        <v>256</v>
      </c>
      <c r="N34" s="7" t="s">
        <v>273</v>
      </c>
      <c r="O34" s="7" t="s">
        <v>47</v>
      </c>
      <c r="P34" s="7" t="s">
        <v>66</v>
      </c>
      <c r="Q34" s="7" t="s">
        <v>274</v>
      </c>
      <c r="R34" s="7" t="s">
        <v>275</v>
      </c>
      <c r="S34" s="7" t="s">
        <v>276</v>
      </c>
      <c r="T34" s="7" t="s">
        <v>277</v>
      </c>
      <c r="U34" s="7" t="s">
        <v>23</v>
      </c>
      <c r="V34" s="7" t="s">
        <v>38</v>
      </c>
    </row>
    <row r="35" s="7" customFormat="true" ht="13" hidden="false" customHeight="false" outlineLevel="0" collapsed="false">
      <c r="A35" s="7" t="b">
        <f aca="false">TRUE()</f>
        <v>1</v>
      </c>
      <c r="B35" s="8" t="s">
        <v>278</v>
      </c>
      <c r="C35" s="9" t="str">
        <f aca="false">IFERROR(VLOOKUP($B35,Pinouts!$A$4:$R$227,9,FALSE()),"")</f>
        <v>E5</v>
      </c>
      <c r="D35" s="9" t="s">
        <v>279</v>
      </c>
      <c r="E35" s="9" t="s">
        <v>3</v>
      </c>
      <c r="F35" s="7" t="str">
        <f aca="false">IFERROR(VLOOKUP($B35,Pinouts!$A$5:$R$227,3,FALSE()),"")</f>
        <v>-</v>
      </c>
      <c r="G35" s="7" t="s">
        <v>23</v>
      </c>
      <c r="H35" s="7" t="s">
        <v>280</v>
      </c>
      <c r="I35" s="7" t="s">
        <v>281</v>
      </c>
      <c r="J35" s="7" t="s">
        <v>262</v>
      </c>
      <c r="K35" s="13" t="s">
        <v>263</v>
      </c>
      <c r="L35" s="7" t="s">
        <v>282</v>
      </c>
      <c r="M35" s="7" t="s">
        <v>264</v>
      </c>
      <c r="N35" s="7" t="s">
        <v>283</v>
      </c>
      <c r="O35" s="7" t="s">
        <v>33</v>
      </c>
      <c r="P35" s="7" t="s">
        <v>74</v>
      </c>
      <c r="Q35" s="7" t="s">
        <v>265</v>
      </c>
      <c r="R35" s="7" t="s">
        <v>266</v>
      </c>
      <c r="S35" s="7" t="s">
        <v>284</v>
      </c>
      <c r="T35" s="7" t="s">
        <v>242</v>
      </c>
      <c r="U35" s="7" t="s">
        <v>23</v>
      </c>
      <c r="V35" s="7" t="s">
        <v>38</v>
      </c>
    </row>
    <row r="36" s="7" customFormat="true" ht="13" hidden="false" customHeight="false" outlineLevel="0" collapsed="false">
      <c r="A36" s="7" t="b">
        <f aca="false">TRUE()</f>
        <v>1</v>
      </c>
      <c r="B36" s="8" t="s">
        <v>285</v>
      </c>
      <c r="C36" s="9" t="str">
        <f aca="false">IFERROR(VLOOKUP($B36,Pinouts!$A$4:$R$227,9,FALSE()),"")</f>
        <v>J2</v>
      </c>
      <c r="D36" s="9" t="s">
        <v>286</v>
      </c>
      <c r="E36" s="9" t="s">
        <v>3</v>
      </c>
      <c r="F36" s="13" t="str">
        <f aca="false">IFERROR(VLOOKUP($B36,Pinouts!$A$5:$R$227,3,FALSE()),"")</f>
        <v>ADC12_INP10</v>
      </c>
      <c r="G36" s="7" t="s">
        <v>23</v>
      </c>
      <c r="H36" s="7" t="s">
        <v>238</v>
      </c>
      <c r="I36" s="7" t="s">
        <v>23</v>
      </c>
      <c r="J36" s="7" t="s">
        <v>23</v>
      </c>
      <c r="K36" s="7" t="s">
        <v>23</v>
      </c>
      <c r="L36" s="7" t="s">
        <v>23</v>
      </c>
      <c r="M36" s="7" t="s">
        <v>287</v>
      </c>
      <c r="N36" s="7" t="s">
        <v>189</v>
      </c>
      <c r="O36" s="7" t="s">
        <v>73</v>
      </c>
      <c r="P36" s="7" t="s">
        <v>288</v>
      </c>
      <c r="Q36" s="7" t="s">
        <v>289</v>
      </c>
      <c r="R36" s="7" t="s">
        <v>23</v>
      </c>
      <c r="S36" s="7" t="s">
        <v>141</v>
      </c>
      <c r="T36" s="7" t="s">
        <v>23</v>
      </c>
      <c r="U36" s="7" t="s">
        <v>23</v>
      </c>
      <c r="V36" s="7" t="s">
        <v>38</v>
      </c>
    </row>
    <row r="37" s="7" customFormat="true" ht="13" hidden="false" customHeight="false" outlineLevel="0" collapsed="false">
      <c r="A37" s="7" t="b">
        <f aca="false">TRUE()</f>
        <v>1</v>
      </c>
      <c r="B37" s="8" t="s">
        <v>290</v>
      </c>
      <c r="C37" s="9" t="str">
        <f aca="false">IFERROR(VLOOKUP($B37,Pinouts!$A$4:$R$227,9,FALSE()),"")</f>
        <v>J3</v>
      </c>
      <c r="D37" s="9" t="s">
        <v>291</v>
      </c>
      <c r="E37" s="9" t="s">
        <v>3</v>
      </c>
      <c r="F37" s="7" t="str">
        <f aca="false">IFERROR(VLOOKUP($B37,Pinouts!$A$5:$R$227,3,FALSE()),"")</f>
        <v>ADC12_INP11, ADC12_INN10, TAMP_IN3,TAMP_OUT5, WKUP6</v>
      </c>
      <c r="G37" s="7" t="s">
        <v>292</v>
      </c>
      <c r="H37" s="7" t="s">
        <v>23</v>
      </c>
      <c r="I37" s="7" t="s">
        <v>222</v>
      </c>
      <c r="J37" s="7" t="s">
        <v>23</v>
      </c>
      <c r="K37" s="7" t="s">
        <v>23</v>
      </c>
      <c r="L37" s="7" t="s">
        <v>214</v>
      </c>
      <c r="M37" s="7" t="s">
        <v>225</v>
      </c>
      <c r="N37" s="7" t="s">
        <v>293</v>
      </c>
      <c r="O37" s="7" t="s">
        <v>294</v>
      </c>
      <c r="P37" s="7" t="s">
        <v>295</v>
      </c>
      <c r="Q37" s="7" t="s">
        <v>296</v>
      </c>
      <c r="R37" s="13" t="s">
        <v>297</v>
      </c>
      <c r="S37" s="7" t="s">
        <v>23</v>
      </c>
      <c r="T37" s="7" t="s">
        <v>23</v>
      </c>
      <c r="U37" s="7" t="s">
        <v>23</v>
      </c>
      <c r="V37" s="7" t="s">
        <v>38</v>
      </c>
    </row>
    <row r="38" s="7" customFormat="true" ht="13" hidden="false" customHeight="false" outlineLevel="0" collapsed="false">
      <c r="A38" s="7" t="b">
        <f aca="false">FALSE()</f>
        <v>0</v>
      </c>
      <c r="B38" s="8" t="s">
        <v>298</v>
      </c>
      <c r="C38" s="9" t="str">
        <f aca="false">IFERROR(VLOOKUP($B38,Pinouts!$A$4:$R$227,9,FALSE()),"")</f>
        <v>A10</v>
      </c>
      <c r="D38" s="9"/>
      <c r="E38" s="9" t="s">
        <v>3</v>
      </c>
      <c r="F38" s="7" t="str">
        <f aca="false">IFERROR(VLOOKUP($B38,Pinouts!$A$5:$R$227,3,FALSE()),"")</f>
        <v>-</v>
      </c>
      <c r="G38" s="7" t="s">
        <v>23</v>
      </c>
      <c r="H38" s="7" t="s">
        <v>23</v>
      </c>
      <c r="I38" s="7" t="s">
        <v>209</v>
      </c>
      <c r="J38" s="7" t="s">
        <v>23</v>
      </c>
      <c r="K38" s="7" t="s">
        <v>23</v>
      </c>
      <c r="L38" s="7" t="s">
        <v>23</v>
      </c>
      <c r="M38" s="7" t="s">
        <v>231</v>
      </c>
      <c r="N38" s="7" t="s">
        <v>182</v>
      </c>
      <c r="O38" s="13" t="s">
        <v>33</v>
      </c>
      <c r="P38" s="7" t="s">
        <v>299</v>
      </c>
      <c r="Q38" s="7" t="s">
        <v>23</v>
      </c>
      <c r="R38" s="7" t="s">
        <v>197</v>
      </c>
      <c r="S38" s="7" t="s">
        <v>300</v>
      </c>
      <c r="T38" s="7" t="s">
        <v>301</v>
      </c>
      <c r="U38" s="7" t="s">
        <v>23</v>
      </c>
      <c r="V38" s="7" t="s">
        <v>38</v>
      </c>
    </row>
    <row r="39" s="7" customFormat="true" ht="13" hidden="false" customHeight="false" outlineLevel="0" collapsed="false">
      <c r="A39" s="7" t="b">
        <f aca="false">FALSE()</f>
        <v>0</v>
      </c>
      <c r="B39" s="8" t="s">
        <v>302</v>
      </c>
      <c r="C39" s="9" t="str">
        <f aca="false">IFERROR(VLOOKUP($B39,Pinouts!$A$4:$R$227,9,FALSE()),"")</f>
        <v>A9</v>
      </c>
      <c r="D39" s="9"/>
      <c r="E39" s="9" t="s">
        <v>3</v>
      </c>
      <c r="F39" s="7" t="str">
        <f aca="false">IFERROR(VLOOKUP($B39,Pinouts!$A$5:$R$227,3,FALSE()),"")</f>
        <v>-</v>
      </c>
      <c r="G39" s="7" t="s">
        <v>23</v>
      </c>
      <c r="H39" s="7" t="s">
        <v>23</v>
      </c>
      <c r="I39" s="7" t="s">
        <v>200</v>
      </c>
      <c r="J39" s="7" t="s">
        <v>23</v>
      </c>
      <c r="K39" s="7" t="s">
        <v>23</v>
      </c>
      <c r="L39" s="7" t="s">
        <v>23</v>
      </c>
      <c r="M39" s="7" t="s">
        <v>240</v>
      </c>
      <c r="N39" s="7" t="s">
        <v>191</v>
      </c>
      <c r="O39" s="13" t="s">
        <v>47</v>
      </c>
      <c r="P39" s="7" t="s">
        <v>183</v>
      </c>
      <c r="Q39" s="7" t="s">
        <v>23</v>
      </c>
      <c r="R39" s="7" t="s">
        <v>23</v>
      </c>
      <c r="S39" s="7" t="s">
        <v>303</v>
      </c>
      <c r="T39" s="7" t="s">
        <v>304</v>
      </c>
      <c r="U39" s="7" t="s">
        <v>23</v>
      </c>
      <c r="V39" s="7" t="s">
        <v>38</v>
      </c>
    </row>
    <row r="40" s="7" customFormat="true" ht="13" hidden="false" customHeight="false" outlineLevel="0" collapsed="false">
      <c r="A40" s="7" t="b">
        <f aca="false">FALSE()</f>
        <v>0</v>
      </c>
      <c r="B40" s="8" t="s">
        <v>305</v>
      </c>
      <c r="C40" s="9" t="str">
        <f aca="false">IFERROR(VLOOKUP($B40,Pinouts!$A$4:$R$227,9,FALSE()),"")</f>
        <v>D9</v>
      </c>
      <c r="D40" s="9"/>
      <c r="E40" s="9" t="s">
        <v>3</v>
      </c>
      <c r="F40" s="7" t="str">
        <f aca="false">IFERROR(VLOOKUP($B40,Pinouts!$A$5:$R$227,3,FALSE()),"")</f>
        <v>-</v>
      </c>
      <c r="G40" s="7" t="s">
        <v>306</v>
      </c>
      <c r="H40" s="7" t="s">
        <v>23</v>
      </c>
      <c r="I40" s="7" t="s">
        <v>97</v>
      </c>
      <c r="J40" s="7" t="s">
        <v>23</v>
      </c>
      <c r="K40" s="7" t="s">
        <v>23</v>
      </c>
      <c r="L40" s="7" t="s">
        <v>119</v>
      </c>
      <c r="M40" s="7" t="s">
        <v>226</v>
      </c>
      <c r="N40" s="7" t="s">
        <v>195</v>
      </c>
      <c r="O40" s="7" t="s">
        <v>203</v>
      </c>
      <c r="P40" s="7" t="s">
        <v>23</v>
      </c>
      <c r="Q40" s="7" t="s">
        <v>23</v>
      </c>
      <c r="R40" s="7" t="s">
        <v>23</v>
      </c>
      <c r="S40" s="7" t="s">
        <v>307</v>
      </c>
      <c r="T40" s="7" t="s">
        <v>308</v>
      </c>
      <c r="U40" s="7" t="s">
        <v>23</v>
      </c>
      <c r="V40" s="7" t="s">
        <v>38</v>
      </c>
    </row>
    <row r="41" s="7" customFormat="true" ht="13" hidden="false" customHeight="false" outlineLevel="0" collapsed="false">
      <c r="A41" s="7" t="b">
        <f aca="false">FALSE()</f>
        <v>0</v>
      </c>
      <c r="B41" s="8" t="s">
        <v>309</v>
      </c>
      <c r="C41" s="9" t="str">
        <f aca="false">IFERROR(VLOOKUP($B41,Pinouts!$A$4:$R$227,9,FALSE()),"")</f>
        <v>E3</v>
      </c>
      <c r="D41" s="9"/>
      <c r="E41" s="9" t="s">
        <v>3</v>
      </c>
      <c r="F41" s="7" t="str">
        <f aca="false">IFERROR(VLOOKUP($B41,Pinouts!$A$5:$R$227,3,FALSE()),"")</f>
        <v>TAMP_IN1,TAMP_OUT2,RTC_OUT1,TAMP_OUT3, WKUP4, RTC_TS</v>
      </c>
      <c r="G41" s="7" t="s">
        <v>23</v>
      </c>
      <c r="H41" s="7" t="s">
        <v>23</v>
      </c>
      <c r="I41" s="7" t="s">
        <v>23</v>
      </c>
      <c r="J41" s="7" t="s">
        <v>23</v>
      </c>
      <c r="K41" s="7" t="s">
        <v>23</v>
      </c>
      <c r="L41" s="7" t="s">
        <v>23</v>
      </c>
      <c r="M41" s="7" t="s">
        <v>23</v>
      </c>
      <c r="N41" s="7" t="s">
        <v>23</v>
      </c>
      <c r="O41" s="7" t="s">
        <v>23</v>
      </c>
      <c r="P41" s="7" t="s">
        <v>23</v>
      </c>
      <c r="Q41" s="7" t="s">
        <v>23</v>
      </c>
      <c r="R41" s="7" t="s">
        <v>23</v>
      </c>
      <c r="S41" s="7" t="s">
        <v>23</v>
      </c>
      <c r="T41" s="7" t="s">
        <v>23</v>
      </c>
      <c r="U41" s="7" t="s">
        <v>23</v>
      </c>
      <c r="V41" s="7" t="s">
        <v>38</v>
      </c>
    </row>
    <row r="42" s="7" customFormat="true" ht="13" hidden="false" customHeight="false" outlineLevel="0" collapsed="false">
      <c r="A42" s="7" t="b">
        <f aca="false">FALSE()</f>
        <v>0</v>
      </c>
      <c r="B42" s="8" t="s">
        <v>310</v>
      </c>
      <c r="C42" s="9" t="str">
        <f aca="false">IFERROR(VLOOKUP($B42,Pinouts!$A$4:$R$227,9,FALSE()),"")</f>
        <v>D1</v>
      </c>
      <c r="D42" s="9"/>
      <c r="E42" s="9" t="s">
        <v>3</v>
      </c>
      <c r="F42" s="7" t="str">
        <f aca="false">IFERROR(VLOOKUP($B42,Pinouts!$A$5:$R$227,3,FALSE()),"")</f>
        <v>OSC32_IN</v>
      </c>
      <c r="G42" s="7" t="s">
        <v>23</v>
      </c>
      <c r="H42" s="7" t="s">
        <v>23</v>
      </c>
      <c r="I42" s="7" t="s">
        <v>23</v>
      </c>
      <c r="J42" s="7" t="s">
        <v>23</v>
      </c>
      <c r="K42" s="7" t="s">
        <v>23</v>
      </c>
      <c r="L42" s="7" t="s">
        <v>23</v>
      </c>
      <c r="M42" s="7" t="s">
        <v>23</v>
      </c>
      <c r="N42" s="7" t="s">
        <v>23</v>
      </c>
      <c r="O42" s="7" t="s">
        <v>23</v>
      </c>
      <c r="P42" s="7" t="s">
        <v>23</v>
      </c>
      <c r="Q42" s="7" t="s">
        <v>23</v>
      </c>
      <c r="R42" s="7" t="s">
        <v>23</v>
      </c>
      <c r="S42" s="7" t="s">
        <v>23</v>
      </c>
      <c r="T42" s="7" t="s">
        <v>23</v>
      </c>
      <c r="U42" s="7" t="s">
        <v>23</v>
      </c>
      <c r="V42" s="7" t="s">
        <v>38</v>
      </c>
    </row>
    <row r="43" s="7" customFormat="true" ht="13" hidden="false" customHeight="false" outlineLevel="0" collapsed="false">
      <c r="A43" s="7" t="b">
        <f aca="false">FALSE()</f>
        <v>0</v>
      </c>
      <c r="B43" s="8" t="s">
        <v>311</v>
      </c>
      <c r="C43" s="9" t="str">
        <f aca="false">IFERROR(VLOOKUP($B43,Pinouts!$A$4:$R$227,9,FALSE()),"")</f>
        <v>E1</v>
      </c>
      <c r="D43" s="9"/>
      <c r="E43" s="9" t="s">
        <v>3</v>
      </c>
      <c r="F43" s="7" t="str">
        <f aca="false">IFERROR(VLOOKUP($B43,Pinouts!$A$5:$R$227,3,FALSE()),"")</f>
        <v>OSC32_OUT</v>
      </c>
      <c r="G43" s="7" t="s">
        <v>23</v>
      </c>
      <c r="H43" s="7" t="s">
        <v>23</v>
      </c>
      <c r="I43" s="7" t="s">
        <v>23</v>
      </c>
      <c r="J43" s="7" t="s">
        <v>23</v>
      </c>
      <c r="K43" s="7" t="s">
        <v>23</v>
      </c>
      <c r="L43" s="7" t="s">
        <v>23</v>
      </c>
      <c r="M43" s="7" t="s">
        <v>23</v>
      </c>
      <c r="N43" s="7" t="s">
        <v>23</v>
      </c>
      <c r="O43" s="7" t="s">
        <v>23</v>
      </c>
      <c r="P43" s="7" t="s">
        <v>23</v>
      </c>
      <c r="Q43" s="7" t="s">
        <v>23</v>
      </c>
      <c r="R43" s="7" t="s">
        <v>23</v>
      </c>
      <c r="S43" s="7" t="s">
        <v>23</v>
      </c>
      <c r="T43" s="7" t="s">
        <v>23</v>
      </c>
      <c r="U43" s="7" t="s">
        <v>23</v>
      </c>
      <c r="V43" s="7" t="s">
        <v>38</v>
      </c>
    </row>
    <row r="44" s="7" customFormat="true" ht="13" hidden="false" customHeight="false" outlineLevel="0" collapsed="false">
      <c r="A44" s="7" t="b">
        <f aca="false">FALSE()</f>
        <v>0</v>
      </c>
      <c r="B44" s="8" t="s">
        <v>312</v>
      </c>
      <c r="C44" s="9" t="str">
        <f aca="false">IFERROR(VLOOKUP($B44,Pinouts!$A$4:$R$227,9,FALSE()),"")</f>
        <v>K1</v>
      </c>
      <c r="D44" s="9"/>
      <c r="E44" s="9" t="s">
        <v>3</v>
      </c>
      <c r="F44" s="11" t="str">
        <f aca="false">IFERROR(VLOOKUP($B44,Pinouts!$A$5:$R$227,3,FALSE()),"")</f>
        <v>ADC12_INP12, ADC12_INN11</v>
      </c>
      <c r="G44" s="7" t="s">
        <v>313</v>
      </c>
      <c r="H44" s="7" t="s">
        <v>280</v>
      </c>
      <c r="I44" s="7" t="s">
        <v>281</v>
      </c>
      <c r="J44" s="7" t="s">
        <v>23</v>
      </c>
      <c r="K44" s="7" t="s">
        <v>23</v>
      </c>
      <c r="L44" s="7" t="s">
        <v>206</v>
      </c>
      <c r="M44" s="7" t="s">
        <v>314</v>
      </c>
      <c r="N44" s="7" t="s">
        <v>23</v>
      </c>
      <c r="O44" s="7" t="s">
        <v>23</v>
      </c>
      <c r="P44" s="7" t="s">
        <v>139</v>
      </c>
      <c r="Q44" s="7" t="s">
        <v>23</v>
      </c>
      <c r="R44" s="7" t="s">
        <v>315</v>
      </c>
      <c r="S44" s="7" t="s">
        <v>316</v>
      </c>
      <c r="T44" s="7" t="s">
        <v>23</v>
      </c>
      <c r="U44" s="7" t="s">
        <v>23</v>
      </c>
      <c r="V44" s="7" t="s">
        <v>38</v>
      </c>
    </row>
    <row r="45" s="7" customFormat="true" ht="13" hidden="false" customHeight="false" outlineLevel="0" collapsed="false">
      <c r="A45" s="7" t="b">
        <f aca="false">FALSE()</f>
        <v>0</v>
      </c>
      <c r="B45" s="8" t="s">
        <v>317</v>
      </c>
      <c r="C45" s="9" t="str">
        <f aca="false">IFERROR(VLOOKUP($B45,Pinouts!$A$4:$R$227,9,FALSE()),"")</f>
        <v>K2</v>
      </c>
      <c r="D45" s="9"/>
      <c r="E45" s="9" t="s">
        <v>3</v>
      </c>
      <c r="F45" s="11" t="str">
        <f aca="false">IFERROR(VLOOKUP($B45,Pinouts!$A$5:$R$227,3,FALSE()),"")</f>
        <v>ADC12_INP13, ADC12_INN12</v>
      </c>
      <c r="G45" s="7" t="s">
        <v>318</v>
      </c>
      <c r="H45" s="7" t="s">
        <v>23</v>
      </c>
      <c r="I45" s="7" t="s">
        <v>319</v>
      </c>
      <c r="J45" s="7" t="s">
        <v>170</v>
      </c>
      <c r="K45" s="7" t="s">
        <v>23</v>
      </c>
      <c r="L45" s="7" t="s">
        <v>214</v>
      </c>
      <c r="M45" s="7" t="s">
        <v>320</v>
      </c>
      <c r="N45" s="7" t="s">
        <v>23</v>
      </c>
      <c r="O45" s="7" t="s">
        <v>23</v>
      </c>
      <c r="P45" s="7" t="s">
        <v>175</v>
      </c>
      <c r="Q45" s="7" t="s">
        <v>23</v>
      </c>
      <c r="R45" s="7" t="s">
        <v>321</v>
      </c>
      <c r="S45" s="7" t="s">
        <v>322</v>
      </c>
      <c r="T45" s="7" t="s">
        <v>23</v>
      </c>
      <c r="U45" s="7" t="s">
        <v>23</v>
      </c>
      <c r="V45" s="7" t="s">
        <v>38</v>
      </c>
    </row>
    <row r="46" s="7" customFormat="true" ht="13" hidden="false" customHeight="false" outlineLevel="0" collapsed="false">
      <c r="A46" s="7" t="b">
        <f aca="false">TRUE()</f>
        <v>1</v>
      </c>
      <c r="B46" s="8" t="s">
        <v>323</v>
      </c>
      <c r="C46" s="9" t="str">
        <f aca="false">IFERROR(VLOOKUP($B46,Pinouts!$A$4:$R$227,9,FALSE()),"")</f>
        <v>L5</v>
      </c>
      <c r="D46" s="9" t="s">
        <v>324</v>
      </c>
      <c r="E46" s="9" t="s">
        <v>3</v>
      </c>
      <c r="F46" s="7" t="str">
        <f aca="false">IFERROR(VLOOKUP($B46,Pinouts!$A$5:$R$227,3,FALSE()),"")</f>
        <v>ADC12_INP4</v>
      </c>
      <c r="G46" s="7" t="s">
        <v>23</v>
      </c>
      <c r="H46" s="7" t="s">
        <v>103</v>
      </c>
      <c r="I46" s="7" t="s">
        <v>325</v>
      </c>
      <c r="J46" s="7" t="s">
        <v>187</v>
      </c>
      <c r="K46" s="7" t="s">
        <v>23</v>
      </c>
      <c r="L46" s="7" t="s">
        <v>326</v>
      </c>
      <c r="M46" s="7" t="s">
        <v>23</v>
      </c>
      <c r="N46" s="7" t="s">
        <v>191</v>
      </c>
      <c r="O46" s="7" t="s">
        <v>23</v>
      </c>
      <c r="P46" s="7" t="s">
        <v>23</v>
      </c>
      <c r="R46" s="13" t="s">
        <v>327</v>
      </c>
      <c r="S46" s="7" t="s">
        <v>316</v>
      </c>
      <c r="T46" s="7" t="s">
        <v>23</v>
      </c>
      <c r="U46" s="7" t="s">
        <v>23</v>
      </c>
      <c r="V46" s="7" t="s">
        <v>38</v>
      </c>
    </row>
    <row r="47" s="7" customFormat="true" ht="13" hidden="false" customHeight="false" outlineLevel="0" collapsed="false">
      <c r="A47" s="7" t="b">
        <f aca="false">TRUE()</f>
        <v>1</v>
      </c>
      <c r="B47" s="8" t="s">
        <v>328</v>
      </c>
      <c r="C47" s="9" t="str">
        <f aca="false">IFERROR(VLOOKUP($B47,Pinouts!$A$4:$R$227,9,FALSE()),"")</f>
        <v>M5</v>
      </c>
      <c r="D47" s="9" t="s">
        <v>329</v>
      </c>
      <c r="E47" s="9" t="s">
        <v>3</v>
      </c>
      <c r="F47" s="7" t="str">
        <f aca="false">IFERROR(VLOOKUP($B47,Pinouts!$A$5:$R$227,3,FALSE()),"")</f>
        <v>ADC12_INP8, ADC12_INN4</v>
      </c>
      <c r="G47" s="7" t="s">
        <v>23</v>
      </c>
      <c r="H47" s="7" t="s">
        <v>330</v>
      </c>
      <c r="I47" s="7" t="s">
        <v>319</v>
      </c>
      <c r="J47" s="7" t="s">
        <v>23</v>
      </c>
      <c r="K47" s="7" t="s">
        <v>331</v>
      </c>
      <c r="L47" s="7" t="s">
        <v>23</v>
      </c>
      <c r="M47" s="7" t="s">
        <v>332</v>
      </c>
      <c r="N47" s="7" t="s">
        <v>333</v>
      </c>
      <c r="O47" s="7" t="s">
        <v>23</v>
      </c>
      <c r="P47" s="7" t="s">
        <v>23</v>
      </c>
      <c r="Q47" s="7" t="s">
        <v>45</v>
      </c>
      <c r="R47" s="13" t="s">
        <v>334</v>
      </c>
      <c r="S47" s="7" t="s">
        <v>322</v>
      </c>
      <c r="T47" s="7" t="s">
        <v>23</v>
      </c>
      <c r="U47" s="7" t="s">
        <v>23</v>
      </c>
      <c r="V47" s="7" t="s">
        <v>38</v>
      </c>
    </row>
    <row r="48" s="7" customFormat="true" ht="13" hidden="false" customHeight="false" outlineLevel="0" collapsed="false">
      <c r="A48" s="7" t="b">
        <f aca="false">FALSE()</f>
        <v>0</v>
      </c>
      <c r="B48" s="8" t="s">
        <v>335</v>
      </c>
      <c r="C48" s="9" t="str">
        <f aca="false">IFERROR(VLOOKUP($B48,Pinouts!$A$4:$R$227,9,FALSE()),"")</f>
        <v>F10</v>
      </c>
      <c r="D48" s="9"/>
      <c r="E48" s="9" t="s">
        <v>3</v>
      </c>
      <c r="F48" s="7" t="str">
        <f aca="false">IFERROR(VLOOKUP($B48,Pinouts!$A$5:$R$227,3,FALSE()),"")</f>
        <v>-</v>
      </c>
      <c r="G48" s="7" t="s">
        <v>23</v>
      </c>
      <c r="H48" s="7" t="s">
        <v>23</v>
      </c>
      <c r="I48" s="7" t="s">
        <v>124</v>
      </c>
      <c r="J48" s="11" t="s">
        <v>336</v>
      </c>
      <c r="K48" s="7" t="s">
        <v>23</v>
      </c>
      <c r="L48" s="7" t="s">
        <v>337</v>
      </c>
      <c r="M48" s="7" t="s">
        <v>338</v>
      </c>
      <c r="N48" s="7" t="s">
        <v>339</v>
      </c>
      <c r="O48" s="7" t="s">
        <v>340</v>
      </c>
      <c r="P48" s="7" t="s">
        <v>341</v>
      </c>
      <c r="Q48" s="7" t="s">
        <v>342</v>
      </c>
      <c r="R48" s="7" t="s">
        <v>314</v>
      </c>
      <c r="S48" s="7" t="s">
        <v>343</v>
      </c>
      <c r="T48" s="7" t="s">
        <v>161</v>
      </c>
      <c r="U48" s="7" t="s">
        <v>23</v>
      </c>
      <c r="V48" s="7" t="s">
        <v>38</v>
      </c>
    </row>
    <row r="49" s="7" customFormat="true" ht="13" hidden="false" customHeight="false" outlineLevel="0" collapsed="false">
      <c r="A49" s="7" t="b">
        <f aca="false">FALSE()</f>
        <v>0</v>
      </c>
      <c r="B49" s="8" t="s">
        <v>344</v>
      </c>
      <c r="C49" s="9" t="str">
        <f aca="false">IFERROR(VLOOKUP($B49,Pinouts!$A$4:$R$227,9,FALSE()),"")</f>
        <v>F11</v>
      </c>
      <c r="D49" s="9"/>
      <c r="E49" s="9" t="s">
        <v>3</v>
      </c>
      <c r="F49" s="7" t="str">
        <f aca="false">IFERROR(VLOOKUP($B49,Pinouts!$A$5:$R$227,3,FALSE()),"")</f>
        <v>-</v>
      </c>
      <c r="G49" s="7" t="s">
        <v>345</v>
      </c>
      <c r="H49" s="7" t="s">
        <v>23</v>
      </c>
      <c r="I49" s="7" t="s">
        <v>134</v>
      </c>
      <c r="J49" s="7" t="s">
        <v>346</v>
      </c>
      <c r="K49" s="7" t="s">
        <v>23</v>
      </c>
      <c r="L49" s="7" t="s">
        <v>23</v>
      </c>
      <c r="M49" s="7" t="s">
        <v>347</v>
      </c>
      <c r="N49" s="7" t="s">
        <v>348</v>
      </c>
      <c r="O49" s="7" t="s">
        <v>349</v>
      </c>
      <c r="P49" s="7" t="s">
        <v>350</v>
      </c>
      <c r="Q49" s="7" t="s">
        <v>351</v>
      </c>
      <c r="R49" s="7" t="s">
        <v>320</v>
      </c>
      <c r="S49" s="7" t="s">
        <v>352</v>
      </c>
      <c r="T49" s="7" t="s">
        <v>60</v>
      </c>
      <c r="U49" s="7" t="s">
        <v>23</v>
      </c>
      <c r="V49" s="7" t="s">
        <v>38</v>
      </c>
    </row>
    <row r="50" s="7" customFormat="true" ht="13" hidden="false" customHeight="false" outlineLevel="0" collapsed="false">
      <c r="A50" s="7" t="b">
        <f aca="false">FALSE()</f>
        <v>0</v>
      </c>
      <c r="B50" s="8" t="s">
        <v>353</v>
      </c>
      <c r="C50" s="9" t="str">
        <f aca="false">IFERROR(VLOOKUP($B50,Pinouts!$A$4:$R$227,9,FALSE()),"")</f>
        <v>E9</v>
      </c>
      <c r="D50" s="9"/>
      <c r="E50" s="9" t="s">
        <v>3</v>
      </c>
      <c r="F50" s="7" t="str">
        <f aca="false">IFERROR(VLOOKUP($B50,Pinouts!$A$5:$R$227,3,FALSE()),"")</f>
        <v>-</v>
      </c>
      <c r="G50" s="7" t="s">
        <v>354</v>
      </c>
      <c r="H50" s="7" t="s">
        <v>23</v>
      </c>
      <c r="I50" s="7" t="s">
        <v>164</v>
      </c>
      <c r="J50" s="7" t="s">
        <v>355</v>
      </c>
      <c r="K50" s="7" t="s">
        <v>23</v>
      </c>
      <c r="L50" s="7" t="s">
        <v>23</v>
      </c>
      <c r="M50" s="7" t="s">
        <v>23</v>
      </c>
      <c r="N50" s="7" t="s">
        <v>356</v>
      </c>
      <c r="O50" s="7" t="s">
        <v>357</v>
      </c>
      <c r="P50" s="7" t="s">
        <v>358</v>
      </c>
      <c r="Q50" s="7" t="s">
        <v>359</v>
      </c>
      <c r="R50" s="7" t="s">
        <v>360</v>
      </c>
      <c r="S50" s="7" t="s">
        <v>59</v>
      </c>
      <c r="T50" s="7" t="s">
        <v>218</v>
      </c>
      <c r="U50" s="7" t="s">
        <v>23</v>
      </c>
      <c r="V50" s="7" t="s">
        <v>38</v>
      </c>
    </row>
    <row r="51" s="7" customFormat="true" ht="13" hidden="false" customHeight="false" outlineLevel="0" collapsed="false">
      <c r="A51" s="7" t="b">
        <f aca="false">TRUE()</f>
        <v>1</v>
      </c>
      <c r="B51" s="8" t="s">
        <v>361</v>
      </c>
      <c r="C51" s="9" t="str">
        <f aca="false">IFERROR(VLOOKUP($B51,Pinouts!$A$4:$R$227,9,FALSE()),"")</f>
        <v>F12</v>
      </c>
      <c r="D51" s="9" t="s">
        <v>40</v>
      </c>
      <c r="E51" s="9" t="s">
        <v>3</v>
      </c>
      <c r="F51" s="7" t="str">
        <f aca="false">IFERROR(VLOOKUP($B51,Pinouts!$A$5:$R$227,3,FALSE()),"")</f>
        <v>UCPD1_DB2</v>
      </c>
      <c r="G51" s="11" t="s">
        <v>362</v>
      </c>
      <c r="H51" s="7" t="s">
        <v>23</v>
      </c>
      <c r="I51" s="7" t="s">
        <v>173</v>
      </c>
      <c r="J51" s="7" t="s">
        <v>363</v>
      </c>
      <c r="K51" s="7" t="s">
        <v>364</v>
      </c>
      <c r="L51" s="7" t="s">
        <v>365</v>
      </c>
      <c r="M51" s="7" t="s">
        <v>23</v>
      </c>
      <c r="N51" s="7" t="s">
        <v>23</v>
      </c>
      <c r="O51" s="7" t="s">
        <v>366</v>
      </c>
      <c r="P51" s="7" t="s">
        <v>175</v>
      </c>
      <c r="Q51" s="7" t="s">
        <v>23</v>
      </c>
      <c r="R51" s="7" t="s">
        <v>367</v>
      </c>
      <c r="S51" s="7" t="s">
        <v>368</v>
      </c>
      <c r="T51" s="7" t="s">
        <v>153</v>
      </c>
      <c r="U51" s="7" t="s">
        <v>23</v>
      </c>
      <c r="V51" s="7" t="s">
        <v>38</v>
      </c>
    </row>
    <row r="52" s="7" customFormat="true" ht="12.65" hidden="false" customHeight="false" outlineLevel="0" collapsed="false">
      <c r="A52" s="7" t="b">
        <v>1</v>
      </c>
      <c r="B52" s="8" t="s">
        <v>369</v>
      </c>
      <c r="C52" s="9" t="str">
        <f aca="false">IFERROR(VLOOKUP($B52,Pinouts!$A$4:$R$227,9,FALSE()),"")</f>
        <v>C9</v>
      </c>
      <c r="D52" s="9" t="s">
        <v>370</v>
      </c>
      <c r="E52" s="16" t="s">
        <v>3</v>
      </c>
      <c r="F52" s="7" t="str">
        <f aca="false">IFERROR(VLOOKUP($B52,Pinouts!$A$5:$R$227,3,FALSE()),"")</f>
        <v>-</v>
      </c>
      <c r="G52" s="7" t="s">
        <v>23</v>
      </c>
      <c r="H52" s="7" t="s">
        <v>23</v>
      </c>
      <c r="I52" s="7" t="s">
        <v>23</v>
      </c>
      <c r="J52" s="7" t="s">
        <v>223</v>
      </c>
      <c r="K52" s="7" t="s">
        <v>23</v>
      </c>
      <c r="L52" s="7" t="s">
        <v>23</v>
      </c>
      <c r="M52" s="7" t="s">
        <v>23</v>
      </c>
      <c r="N52" s="7" t="s">
        <v>23</v>
      </c>
      <c r="O52" s="7" t="s">
        <v>47</v>
      </c>
      <c r="P52" s="7" t="s">
        <v>66</v>
      </c>
      <c r="Q52" s="7" t="s">
        <v>23</v>
      </c>
      <c r="R52" s="7" t="s">
        <v>371</v>
      </c>
      <c r="S52" s="7" t="s">
        <v>372</v>
      </c>
      <c r="T52" s="7" t="s">
        <v>23</v>
      </c>
      <c r="U52" s="7" t="s">
        <v>23</v>
      </c>
      <c r="V52" s="7" t="s">
        <v>38</v>
      </c>
    </row>
    <row r="53" s="7" customFormat="true" ht="13" hidden="false" customHeight="false" outlineLevel="0" collapsed="false">
      <c r="A53" s="7" t="b">
        <v>1</v>
      </c>
      <c r="B53" s="8" t="s">
        <v>373</v>
      </c>
      <c r="C53" s="9" t="str">
        <f aca="false">IFERROR(VLOOKUP($B53,Pinouts!$A$4:$R$227,9,FALSE()),"")</f>
        <v>B9</v>
      </c>
      <c r="D53" s="9" t="s">
        <v>374</v>
      </c>
      <c r="E53" s="16" t="s">
        <v>3</v>
      </c>
      <c r="F53" s="7" t="str">
        <f aca="false">IFERROR(VLOOKUP($B53,Pinouts!$A$5:$R$227,3,FALSE()),"")</f>
        <v>-</v>
      </c>
      <c r="G53" s="7" t="s">
        <v>23</v>
      </c>
      <c r="H53" s="7" t="s">
        <v>23</v>
      </c>
      <c r="I53" s="7" t="s">
        <v>23</v>
      </c>
      <c r="J53" s="7" t="s">
        <v>23</v>
      </c>
      <c r="K53" s="7" t="s">
        <v>23</v>
      </c>
      <c r="L53" s="7" t="s">
        <v>23</v>
      </c>
      <c r="M53" s="7" t="s">
        <v>23</v>
      </c>
      <c r="N53" s="7" t="s">
        <v>23</v>
      </c>
      <c r="O53" s="7" t="s">
        <v>33</v>
      </c>
      <c r="P53" s="7" t="s">
        <v>74</v>
      </c>
      <c r="Q53" s="7" t="s">
        <v>23</v>
      </c>
      <c r="R53" s="7" t="s">
        <v>23</v>
      </c>
      <c r="S53" s="7" t="s">
        <v>375</v>
      </c>
      <c r="T53" s="7" t="s">
        <v>23</v>
      </c>
      <c r="U53" s="7" t="s">
        <v>23</v>
      </c>
      <c r="V53" s="7" t="s">
        <v>38</v>
      </c>
    </row>
    <row r="54" s="7" customFormat="true" ht="13" hidden="false" customHeight="false" outlineLevel="0" collapsed="false">
      <c r="A54" s="7" t="b">
        <f aca="false">FALSE()</f>
        <v>0</v>
      </c>
      <c r="B54" s="8" t="s">
        <v>376</v>
      </c>
      <c r="C54" s="9" t="str">
        <f aca="false">IFERROR(VLOOKUP($B54,Pinouts!$A$4:$R$227,9,FALSE()),"")</f>
        <v>K13</v>
      </c>
      <c r="D54" s="9"/>
      <c r="E54" s="9" t="s">
        <v>3</v>
      </c>
      <c r="F54" s="7" t="str">
        <f aca="false">IFERROR(VLOOKUP($B54,Pinouts!$A$5:$R$227,3,FALSE()),"")</f>
        <v>-</v>
      </c>
      <c r="G54" s="7" t="s">
        <v>23</v>
      </c>
      <c r="H54" s="7" t="s">
        <v>23</v>
      </c>
      <c r="I54" s="7" t="s">
        <v>23</v>
      </c>
      <c r="J54" s="7" t="s">
        <v>377</v>
      </c>
      <c r="K54" s="7" t="s">
        <v>23</v>
      </c>
      <c r="L54" s="7" t="s">
        <v>23</v>
      </c>
      <c r="M54" s="7" t="s">
        <v>23</v>
      </c>
      <c r="N54" s="7" t="s">
        <v>195</v>
      </c>
      <c r="O54" s="7" t="s">
        <v>23</v>
      </c>
      <c r="P54" s="7" t="s">
        <v>23</v>
      </c>
      <c r="Q54" s="7" t="s">
        <v>23</v>
      </c>
      <c r="R54" s="7" t="s">
        <v>23</v>
      </c>
      <c r="S54" s="7" t="s">
        <v>378</v>
      </c>
      <c r="T54" s="7" t="s">
        <v>23</v>
      </c>
      <c r="U54" s="7" t="s">
        <v>23</v>
      </c>
      <c r="V54" s="7" t="s">
        <v>38</v>
      </c>
    </row>
    <row r="55" s="7" customFormat="true" ht="13" hidden="false" customHeight="false" outlineLevel="0" collapsed="false">
      <c r="A55" s="7" t="b">
        <f aca="false">FALSE()</f>
        <v>0</v>
      </c>
      <c r="B55" s="8" t="s">
        <v>379</v>
      </c>
      <c r="C55" s="9" t="str">
        <f aca="false">IFERROR(VLOOKUP($B55,Pinouts!$A$4:$R$227,9,FALSE()),"")</f>
        <v>H8</v>
      </c>
      <c r="D55" s="9"/>
      <c r="E55" s="9" t="s">
        <v>3</v>
      </c>
      <c r="F55" s="7" t="str">
        <f aca="false">IFERROR(VLOOKUP($B55,Pinouts!$A$5:$R$227,3,FALSE()),"")</f>
        <v>-</v>
      </c>
      <c r="G55" s="7" t="s">
        <v>23</v>
      </c>
      <c r="H55" s="7" t="s">
        <v>23</v>
      </c>
      <c r="I55" s="7" t="s">
        <v>325</v>
      </c>
      <c r="J55" s="7" t="s">
        <v>55</v>
      </c>
      <c r="K55" s="7" t="s">
        <v>247</v>
      </c>
      <c r="L55" s="7" t="s">
        <v>23</v>
      </c>
      <c r="M55" s="7" t="s">
        <v>23</v>
      </c>
      <c r="N55" s="7" t="s">
        <v>202</v>
      </c>
      <c r="O55" s="7" t="s">
        <v>47</v>
      </c>
      <c r="P55" s="7" t="s">
        <v>175</v>
      </c>
      <c r="Q55" s="7" t="s">
        <v>294</v>
      </c>
      <c r="R55" s="7" t="s">
        <v>23</v>
      </c>
      <c r="S55" s="7" t="s">
        <v>380</v>
      </c>
      <c r="T55" s="7" t="s">
        <v>23</v>
      </c>
      <c r="U55" s="7" t="s">
        <v>23</v>
      </c>
      <c r="V55" s="7" t="s">
        <v>38</v>
      </c>
    </row>
    <row r="56" s="7" customFormat="true" ht="13" hidden="false" customHeight="false" outlineLevel="0" collapsed="false">
      <c r="A56" s="7" t="b">
        <v>1</v>
      </c>
      <c r="B56" s="8" t="s">
        <v>381</v>
      </c>
      <c r="C56" s="9" t="str">
        <f aca="false">IFERROR(VLOOKUP($B56,Pinouts!$A$4:$R$227,9,FALSE()),"")</f>
        <v>H11</v>
      </c>
      <c r="D56" s="9" t="s">
        <v>382</v>
      </c>
      <c r="E56" s="9" t="s">
        <v>3</v>
      </c>
      <c r="F56" s="7" t="str">
        <f aca="false">IFERROR(VLOOKUP($B56,Pinouts!$A$5:$R$227,3,FALSE()),"")</f>
        <v>-</v>
      </c>
      <c r="G56" s="7" t="s">
        <v>23</v>
      </c>
      <c r="H56" s="7" t="s">
        <v>44</v>
      </c>
      <c r="I56" s="11" t="s">
        <v>253</v>
      </c>
      <c r="J56" s="7" t="s">
        <v>180</v>
      </c>
      <c r="K56" s="7" t="s">
        <v>256</v>
      </c>
      <c r="L56" s="7" t="s">
        <v>254</v>
      </c>
      <c r="M56" s="7" t="s">
        <v>222</v>
      </c>
      <c r="N56" s="7" t="s">
        <v>207</v>
      </c>
      <c r="O56" s="11" t="s">
        <v>33</v>
      </c>
      <c r="P56" s="7" t="s">
        <v>166</v>
      </c>
      <c r="Q56" s="7" t="s">
        <v>383</v>
      </c>
      <c r="R56" s="7" t="s">
        <v>23</v>
      </c>
      <c r="S56" s="7" t="s">
        <v>384</v>
      </c>
      <c r="T56" s="7" t="s">
        <v>385</v>
      </c>
      <c r="U56" s="7" t="s">
        <v>23</v>
      </c>
      <c r="V56" s="7" t="s">
        <v>38</v>
      </c>
    </row>
    <row r="57" s="7" customFormat="true" ht="13" hidden="false" customHeight="false" outlineLevel="0" collapsed="false">
      <c r="A57" s="7" t="b">
        <f aca="false">FALSE()</f>
        <v>0</v>
      </c>
      <c r="B57" s="8" t="s">
        <v>386</v>
      </c>
      <c r="C57" s="9" t="str">
        <f aca="false">IFERROR(VLOOKUP($B57,Pinouts!$A$4:$R$227,9,FALSE()),"")</f>
        <v>G8</v>
      </c>
      <c r="D57" s="9"/>
      <c r="E57" s="16" t="s">
        <v>3</v>
      </c>
      <c r="F57" s="7" t="str">
        <f aca="false">IFERROR(VLOOKUP($B57,Pinouts!$A$5:$R$227,3,FALSE()),"")</f>
        <v>-</v>
      </c>
      <c r="G57" s="7" t="s">
        <v>23</v>
      </c>
      <c r="H57" s="7" t="s">
        <v>224</v>
      </c>
      <c r="I57" s="7" t="s">
        <v>261</v>
      </c>
      <c r="J57" s="7" t="s">
        <v>113</v>
      </c>
      <c r="K57" s="7" t="s">
        <v>264</v>
      </c>
      <c r="L57" s="7" t="s">
        <v>262</v>
      </c>
      <c r="M57" s="7" t="s">
        <v>23</v>
      </c>
      <c r="N57" s="7" t="s">
        <v>23</v>
      </c>
      <c r="O57" s="7" t="s">
        <v>23</v>
      </c>
      <c r="P57" s="7" t="s">
        <v>48</v>
      </c>
      <c r="Q57" s="7" t="s">
        <v>387</v>
      </c>
      <c r="R57" s="7" t="s">
        <v>388</v>
      </c>
      <c r="S57" s="7" t="s">
        <v>389</v>
      </c>
      <c r="T57" s="7" t="s">
        <v>390</v>
      </c>
      <c r="U57" s="7" t="s">
        <v>391</v>
      </c>
      <c r="V57" s="7" t="s">
        <v>38</v>
      </c>
    </row>
    <row r="58" s="7" customFormat="true" ht="13" hidden="false" customHeight="false" outlineLevel="0" collapsed="false">
      <c r="A58" s="7" t="b">
        <v>1</v>
      </c>
      <c r="B58" s="8" t="s">
        <v>392</v>
      </c>
      <c r="C58" s="9" t="str">
        <f aca="false">IFERROR(VLOOKUP($B58,Pinouts!$A$4:$R$227,9,FALSE()),"")</f>
        <v>H12</v>
      </c>
      <c r="D58" s="9" t="s">
        <v>393</v>
      </c>
      <c r="E58" s="9" t="s">
        <v>3</v>
      </c>
      <c r="F58" s="7" t="str">
        <f aca="false">IFERROR(VLOOKUP($B58,Pinouts!$A$5:$R$227,3,FALSE()),"")</f>
        <v>-</v>
      </c>
      <c r="G58" s="7" t="s">
        <v>23</v>
      </c>
      <c r="H58" s="7" t="s">
        <v>23</v>
      </c>
      <c r="I58" s="11" t="s">
        <v>272</v>
      </c>
      <c r="J58" s="7" t="s">
        <v>23</v>
      </c>
      <c r="K58" s="7" t="s">
        <v>23</v>
      </c>
      <c r="L58" s="7" t="s">
        <v>23</v>
      </c>
      <c r="M58" s="7" t="s">
        <v>23</v>
      </c>
      <c r="N58" s="7" t="s">
        <v>23</v>
      </c>
      <c r="O58" s="7" t="s">
        <v>394</v>
      </c>
      <c r="P58" s="7" t="s">
        <v>23</v>
      </c>
      <c r="Q58" s="7" t="s">
        <v>23</v>
      </c>
      <c r="R58" s="11" t="s">
        <v>395</v>
      </c>
      <c r="S58" s="7" t="s">
        <v>396</v>
      </c>
      <c r="T58" s="7" t="s">
        <v>23</v>
      </c>
      <c r="U58" s="7" t="s">
        <v>23</v>
      </c>
      <c r="V58" s="7" t="s">
        <v>38</v>
      </c>
    </row>
    <row r="59" s="7" customFormat="true" ht="13" hidden="false" customHeight="false" outlineLevel="0" collapsed="false">
      <c r="A59" s="7" t="b">
        <f aca="false">FALSE()</f>
        <v>0</v>
      </c>
      <c r="B59" s="8" t="s">
        <v>397</v>
      </c>
      <c r="C59" s="9" t="str">
        <f aca="false">IFERROR(VLOOKUP($B59,Pinouts!$A$4:$R$227,9,FALSE()),"")</f>
        <v>G10</v>
      </c>
      <c r="D59" s="9"/>
      <c r="E59" s="9" t="s">
        <v>3</v>
      </c>
      <c r="F59" s="7" t="str">
        <f aca="false">IFERROR(VLOOKUP($B59,Pinouts!$A$5:$R$227,3,FALSE()),"")</f>
        <v>-</v>
      </c>
      <c r="G59" s="7" t="s">
        <v>23</v>
      </c>
      <c r="H59" s="7" t="s">
        <v>23</v>
      </c>
      <c r="I59" s="7" t="s">
        <v>281</v>
      </c>
      <c r="J59" s="7" t="s">
        <v>23</v>
      </c>
      <c r="K59" s="7" t="s">
        <v>23</v>
      </c>
      <c r="L59" s="7" t="s">
        <v>23</v>
      </c>
      <c r="M59" s="7" t="s">
        <v>23</v>
      </c>
      <c r="N59" s="7" t="s">
        <v>23</v>
      </c>
      <c r="O59" s="7" t="s">
        <v>398</v>
      </c>
      <c r="P59" s="7" t="s">
        <v>23</v>
      </c>
      <c r="Q59" s="7" t="s">
        <v>23</v>
      </c>
      <c r="R59" s="7" t="s">
        <v>399</v>
      </c>
      <c r="S59" s="7" t="s">
        <v>400</v>
      </c>
      <c r="T59" s="7" t="s">
        <v>23</v>
      </c>
      <c r="U59" s="7" t="s">
        <v>23</v>
      </c>
      <c r="V59" s="7" t="s">
        <v>38</v>
      </c>
    </row>
    <row r="60" s="7" customFormat="true" ht="13" hidden="false" customHeight="false" outlineLevel="0" collapsed="false">
      <c r="A60" s="7" t="b">
        <v>1</v>
      </c>
      <c r="B60" s="8" t="s">
        <v>401</v>
      </c>
      <c r="C60" s="9" t="str">
        <f aca="false">IFERROR(VLOOKUP($B60,Pinouts!$A$4:$R$227,9,FALSE()),"")</f>
        <v>E8</v>
      </c>
      <c r="D60" s="9" t="s">
        <v>402</v>
      </c>
      <c r="E60" s="16" t="s">
        <v>3</v>
      </c>
      <c r="F60" s="7" t="str">
        <f aca="false">IFERROR(VLOOKUP($B60,Pinouts!$A$5:$R$227,3,FALSE()),"")</f>
        <v>WKUP7</v>
      </c>
      <c r="G60" s="7" t="s">
        <v>403</v>
      </c>
      <c r="H60" s="7" t="s">
        <v>23</v>
      </c>
      <c r="I60" s="7" t="s">
        <v>404</v>
      </c>
      <c r="J60" s="7" t="s">
        <v>23</v>
      </c>
      <c r="K60" s="7" t="s">
        <v>29</v>
      </c>
      <c r="L60" s="7" t="s">
        <v>23</v>
      </c>
      <c r="M60" s="7" t="s">
        <v>23</v>
      </c>
      <c r="N60" s="7" t="s">
        <v>23</v>
      </c>
      <c r="O60" s="7" t="s">
        <v>198</v>
      </c>
      <c r="P60" s="7" t="s">
        <v>23</v>
      </c>
      <c r="Q60" s="7" t="s">
        <v>23</v>
      </c>
      <c r="R60" s="7" t="s">
        <v>23</v>
      </c>
      <c r="S60" s="7" t="s">
        <v>227</v>
      </c>
      <c r="T60" s="7" t="s">
        <v>92</v>
      </c>
      <c r="U60" s="7" t="s">
        <v>405</v>
      </c>
      <c r="V60" s="7" t="s">
        <v>38</v>
      </c>
    </row>
    <row r="61" s="7" customFormat="true" ht="13" hidden="false" customHeight="false" outlineLevel="0" collapsed="false">
      <c r="A61" s="7" t="b">
        <v>1</v>
      </c>
      <c r="B61" s="8" t="s">
        <v>406</v>
      </c>
      <c r="C61" s="9" t="str">
        <f aca="false">IFERROR(VLOOKUP($B61,Pinouts!$A$4:$R$227,9,FALSE()),"")</f>
        <v>C8</v>
      </c>
      <c r="D61" s="9" t="s">
        <v>407</v>
      </c>
      <c r="E61" s="15" t="s">
        <v>3</v>
      </c>
      <c r="F61" s="7" t="str">
        <f aca="false">IFERROR(VLOOKUP($B61,Pinouts!$A$5:$R$227,3,FALSE()),"")</f>
        <v>WKUP8</v>
      </c>
      <c r="G61" s="7" t="s">
        <v>23</v>
      </c>
      <c r="H61" s="7" t="s">
        <v>23</v>
      </c>
      <c r="I61" s="7" t="s">
        <v>23</v>
      </c>
      <c r="J61" s="7" t="s">
        <v>23</v>
      </c>
      <c r="K61" s="7" t="s">
        <v>23</v>
      </c>
      <c r="L61" s="7" t="s">
        <v>71</v>
      </c>
      <c r="M61" s="7" t="s">
        <v>23</v>
      </c>
      <c r="N61" s="7" t="s">
        <v>408</v>
      </c>
      <c r="O61" s="7" t="s">
        <v>23</v>
      </c>
      <c r="P61" s="7" t="s">
        <v>23</v>
      </c>
      <c r="Q61" s="7" t="s">
        <v>23</v>
      </c>
      <c r="R61" s="7" t="s">
        <v>23</v>
      </c>
      <c r="S61" s="7" t="s">
        <v>409</v>
      </c>
      <c r="T61" s="7" t="s">
        <v>258</v>
      </c>
      <c r="U61" s="7" t="s">
        <v>23</v>
      </c>
      <c r="V61" s="7" t="s">
        <v>38</v>
      </c>
    </row>
    <row r="62" s="7" customFormat="true" ht="13" hidden="false" customHeight="false" outlineLevel="0" collapsed="false">
      <c r="A62" s="7" t="b">
        <f aca="false">FALSE()</f>
        <v>0</v>
      </c>
      <c r="B62" s="8" t="s">
        <v>410</v>
      </c>
      <c r="C62" s="9" t="str">
        <f aca="false">IFERROR(VLOOKUP($B62,Pinouts!$A$4:$R$227,9,FALSE()),"")</f>
        <v>D8</v>
      </c>
      <c r="D62" s="9"/>
      <c r="E62" s="9" t="s">
        <v>3</v>
      </c>
      <c r="F62" s="7" t="str">
        <f aca="false">IFERROR(VLOOKUP($B62,Pinouts!$A$5:$R$227,3,FALSE()),"")</f>
        <v>-</v>
      </c>
      <c r="G62" s="7" t="s">
        <v>23</v>
      </c>
      <c r="H62" s="7" t="s">
        <v>23</v>
      </c>
      <c r="I62" s="7" t="s">
        <v>23</v>
      </c>
      <c r="J62" s="7" t="s">
        <v>23</v>
      </c>
      <c r="K62" s="7" t="s">
        <v>23</v>
      </c>
      <c r="L62" s="7" t="s">
        <v>23</v>
      </c>
      <c r="M62" s="7" t="s">
        <v>23</v>
      </c>
      <c r="N62" s="7" t="s">
        <v>46</v>
      </c>
      <c r="O62" s="7" t="s">
        <v>23</v>
      </c>
      <c r="P62" s="7" t="s">
        <v>23</v>
      </c>
      <c r="Q62" s="7" t="s">
        <v>296</v>
      </c>
      <c r="R62" s="7" t="s">
        <v>23</v>
      </c>
      <c r="S62" s="7" t="s">
        <v>152</v>
      </c>
      <c r="T62" s="7" t="s">
        <v>23</v>
      </c>
      <c r="U62" s="7" t="s">
        <v>23</v>
      </c>
      <c r="V62" s="7" t="s">
        <v>38</v>
      </c>
    </row>
    <row r="63" s="7" customFormat="true" ht="13" hidden="false" customHeight="false" outlineLevel="0" collapsed="false">
      <c r="A63" s="7" t="b">
        <f aca="false">FALSE()</f>
        <v>0</v>
      </c>
      <c r="B63" s="8" t="s">
        <v>411</v>
      </c>
      <c r="C63" s="9" t="str">
        <f aca="false">IFERROR(VLOOKUP($B63,Pinouts!$A$4:$R$227,9,FALSE()),"")</f>
        <v>A7</v>
      </c>
      <c r="D63" s="9"/>
      <c r="E63" s="9" t="s">
        <v>3</v>
      </c>
      <c r="F63" s="7" t="str">
        <f aca="false">IFERROR(VLOOKUP($B63,Pinouts!$A$5:$R$227,3,FALSE()),"")</f>
        <v>-</v>
      </c>
      <c r="G63" s="7" t="s">
        <v>23</v>
      </c>
      <c r="H63" s="7" t="s">
        <v>330</v>
      </c>
      <c r="I63" s="7" t="s">
        <v>23</v>
      </c>
      <c r="J63" s="7" t="s">
        <v>23</v>
      </c>
      <c r="K63" s="7" t="s">
        <v>23</v>
      </c>
      <c r="L63" s="7" t="s">
        <v>189</v>
      </c>
      <c r="M63" s="7" t="s">
        <v>23</v>
      </c>
      <c r="N63" s="11" t="s">
        <v>99</v>
      </c>
      <c r="O63" s="7" t="s">
        <v>23</v>
      </c>
      <c r="P63" s="7" t="s">
        <v>74</v>
      </c>
      <c r="Q63" s="7" t="s">
        <v>314</v>
      </c>
      <c r="R63" s="7" t="s">
        <v>23</v>
      </c>
      <c r="S63" s="7" t="s">
        <v>142</v>
      </c>
      <c r="T63" s="7" t="s">
        <v>23</v>
      </c>
      <c r="U63" s="7" t="s">
        <v>23</v>
      </c>
      <c r="V63" s="7" t="s">
        <v>38</v>
      </c>
    </row>
    <row r="64" s="7" customFormat="true" ht="13" hidden="false" customHeight="false" outlineLevel="0" collapsed="false">
      <c r="A64" s="7" t="b">
        <f aca="false">FALSE()</f>
        <v>0</v>
      </c>
      <c r="B64" s="8" t="s">
        <v>412</v>
      </c>
      <c r="C64" s="9" t="str">
        <f aca="false">IFERROR(VLOOKUP($B64,Pinouts!$A$4:$R$227,9,FALSE()),"")</f>
        <v>F7</v>
      </c>
      <c r="D64" s="9"/>
      <c r="E64" s="9" t="s">
        <v>3</v>
      </c>
      <c r="F64" s="7" t="str">
        <f aca="false">IFERROR(VLOOKUP($B64,Pinouts!$A$5:$R$227,3,FALSE()),"")</f>
        <v>-</v>
      </c>
      <c r="G64" s="7" t="s">
        <v>23</v>
      </c>
      <c r="H64" s="7" t="s">
        <v>23</v>
      </c>
      <c r="I64" s="7" t="s">
        <v>222</v>
      </c>
      <c r="J64" s="7" t="s">
        <v>23</v>
      </c>
      <c r="K64" s="7" t="s">
        <v>23</v>
      </c>
      <c r="L64" s="7" t="s">
        <v>226</v>
      </c>
      <c r="M64" s="7" t="s">
        <v>225</v>
      </c>
      <c r="N64" s="11" t="s">
        <v>108</v>
      </c>
      <c r="O64" s="7" t="s">
        <v>23</v>
      </c>
      <c r="P64" s="7" t="s">
        <v>23</v>
      </c>
      <c r="Q64" s="7" t="s">
        <v>320</v>
      </c>
      <c r="R64" s="7" t="s">
        <v>295</v>
      </c>
      <c r="S64" s="7" t="s">
        <v>341</v>
      </c>
      <c r="T64" s="7" t="s">
        <v>250</v>
      </c>
      <c r="U64" s="7" t="s">
        <v>23</v>
      </c>
      <c r="V64" s="7" t="s">
        <v>38</v>
      </c>
    </row>
    <row r="65" s="7" customFormat="true" ht="13" hidden="false" customHeight="false" outlineLevel="0" collapsed="false">
      <c r="A65" s="7" t="b">
        <f aca="false">FALSE()</f>
        <v>0</v>
      </c>
      <c r="B65" s="8" t="s">
        <v>413</v>
      </c>
      <c r="C65" s="9" t="str">
        <f aca="false">IFERROR(VLOOKUP($B65,Pinouts!$A$4:$R$227,9,FALSE()),"")</f>
        <v>B7</v>
      </c>
      <c r="D65" s="9"/>
      <c r="E65" s="9" t="s">
        <v>3</v>
      </c>
      <c r="F65" s="7" t="str">
        <f aca="false">IFERROR(VLOOKUP($B65,Pinouts!$A$5:$R$227,3,FALSE()),"")</f>
        <v>-</v>
      </c>
      <c r="G65" s="7" t="s">
        <v>23</v>
      </c>
      <c r="H65" s="7" t="s">
        <v>23</v>
      </c>
      <c r="I65" s="7" t="s">
        <v>23</v>
      </c>
      <c r="J65" s="7" t="s">
        <v>23</v>
      </c>
      <c r="K65" s="7" t="s">
        <v>23</v>
      </c>
      <c r="L65" s="7" t="s">
        <v>135</v>
      </c>
      <c r="M65" s="7" t="s">
        <v>23</v>
      </c>
      <c r="N65" s="7" t="s">
        <v>114</v>
      </c>
      <c r="O65" s="7" t="s">
        <v>23</v>
      </c>
      <c r="P65" s="7" t="s">
        <v>23</v>
      </c>
      <c r="Q65" s="7" t="s">
        <v>289</v>
      </c>
      <c r="R65" s="7" t="s">
        <v>34</v>
      </c>
      <c r="S65" s="7" t="s">
        <v>414</v>
      </c>
      <c r="T65" s="7" t="s">
        <v>23</v>
      </c>
      <c r="U65" s="7" t="s">
        <v>415</v>
      </c>
      <c r="V65" s="7" t="s">
        <v>38</v>
      </c>
    </row>
    <row r="66" s="7" customFormat="true" ht="13" hidden="false" customHeight="false" outlineLevel="0" collapsed="false">
      <c r="A66" s="7" t="b">
        <f aca="false">FALSE()</f>
        <v>0</v>
      </c>
      <c r="B66" s="8" t="s">
        <v>416</v>
      </c>
      <c r="C66" s="9" t="str">
        <f aca="false">IFERROR(VLOOKUP($B66,Pinouts!$A$4:$R$227,9,FALSE()),"")</f>
        <v>J11</v>
      </c>
      <c r="D66" s="9"/>
      <c r="E66" s="9" t="s">
        <v>3</v>
      </c>
      <c r="F66" s="7" t="str">
        <f aca="false">IFERROR(VLOOKUP($B66,Pinouts!$A$5:$R$227,3,FALSE()),"")</f>
        <v>-</v>
      </c>
      <c r="G66" s="7" t="s">
        <v>23</v>
      </c>
      <c r="H66" s="7" t="s">
        <v>23</v>
      </c>
      <c r="I66" s="7" t="s">
        <v>23</v>
      </c>
      <c r="J66" s="7" t="s">
        <v>23</v>
      </c>
      <c r="K66" s="7" t="s">
        <v>23</v>
      </c>
      <c r="L66" s="7" t="s">
        <v>23</v>
      </c>
      <c r="M66" s="7" t="s">
        <v>23</v>
      </c>
      <c r="N66" s="11" t="s">
        <v>182</v>
      </c>
      <c r="O66" s="7" t="s">
        <v>23</v>
      </c>
      <c r="P66" s="7" t="s">
        <v>23</v>
      </c>
      <c r="Q66" s="7" t="s">
        <v>23</v>
      </c>
      <c r="R66" s="7" t="s">
        <v>23</v>
      </c>
      <c r="S66" s="7" t="s">
        <v>417</v>
      </c>
      <c r="T66" s="7" t="s">
        <v>23</v>
      </c>
      <c r="U66" s="7" t="s">
        <v>23</v>
      </c>
      <c r="V66" s="7" t="s">
        <v>38</v>
      </c>
    </row>
    <row r="67" s="7" customFormat="true" ht="13" hidden="false" customHeight="false" outlineLevel="0" collapsed="false">
      <c r="A67" s="7" t="b">
        <f aca="false">FALSE()</f>
        <v>0</v>
      </c>
      <c r="B67" s="8" t="s">
        <v>418</v>
      </c>
      <c r="C67" s="9" t="str">
        <f aca="false">IFERROR(VLOOKUP($B67,Pinouts!$A$4:$R$227,9,FALSE()),"")</f>
        <v>H9</v>
      </c>
      <c r="D67" s="9"/>
      <c r="E67" s="9" t="s">
        <v>3</v>
      </c>
      <c r="F67" s="7" t="str">
        <f aca="false">IFERROR(VLOOKUP($B67,Pinouts!$A$5:$R$227,3,FALSE()),"")</f>
        <v>-</v>
      </c>
      <c r="G67" s="7" t="s">
        <v>23</v>
      </c>
      <c r="H67" s="7" t="s">
        <v>23</v>
      </c>
      <c r="I67" s="7" t="s">
        <v>23</v>
      </c>
      <c r="J67" s="7" t="s">
        <v>23</v>
      </c>
      <c r="K67" s="7" t="s">
        <v>23</v>
      </c>
      <c r="L67" s="7" t="s">
        <v>23</v>
      </c>
      <c r="M67" s="7" t="s">
        <v>23</v>
      </c>
      <c r="N67" s="11" t="s">
        <v>191</v>
      </c>
      <c r="O67" s="7" t="s">
        <v>23</v>
      </c>
      <c r="P67" s="7" t="s">
        <v>196</v>
      </c>
      <c r="Q67" s="7" t="s">
        <v>23</v>
      </c>
      <c r="R67" s="7" t="s">
        <v>23</v>
      </c>
      <c r="S67" s="7" t="s">
        <v>419</v>
      </c>
      <c r="T67" s="7" t="s">
        <v>23</v>
      </c>
      <c r="U67" s="7" t="s">
        <v>23</v>
      </c>
      <c r="V67" s="7" t="s">
        <v>38</v>
      </c>
    </row>
    <row r="68" s="7" customFormat="true" ht="13" hidden="false" customHeight="false" outlineLevel="0" collapsed="false">
      <c r="A68" s="7" t="b">
        <f aca="false">FALSE()</f>
        <v>0</v>
      </c>
      <c r="B68" s="8" t="s">
        <v>420</v>
      </c>
      <c r="C68" s="9" t="str">
        <f aca="false">IFERROR(VLOOKUP($B68,Pinouts!$A$4:$R$227,9,FALSE()),"")</f>
        <v>D5</v>
      </c>
      <c r="D68" s="9"/>
      <c r="E68" s="9" t="s">
        <v>3</v>
      </c>
      <c r="F68" s="7" t="str">
        <f aca="false">IFERROR(VLOOKUP($B68,Pinouts!$A$5:$R$227,3,FALSE()),"")</f>
        <v>-</v>
      </c>
      <c r="G68" s="7" t="s">
        <v>23</v>
      </c>
      <c r="H68" s="7" t="s">
        <v>421</v>
      </c>
      <c r="I68" s="11" t="s">
        <v>422</v>
      </c>
      <c r="J68" s="7" t="s">
        <v>377</v>
      </c>
      <c r="K68" s="7" t="s">
        <v>187</v>
      </c>
      <c r="L68" s="7" t="s">
        <v>23</v>
      </c>
      <c r="M68" s="7" t="s">
        <v>31</v>
      </c>
      <c r="N68" s="7" t="s">
        <v>23</v>
      </c>
      <c r="O68" s="7" t="s">
        <v>423</v>
      </c>
      <c r="P68" s="7" t="s">
        <v>66</v>
      </c>
      <c r="Q68" s="7" t="s">
        <v>424</v>
      </c>
      <c r="R68" s="7" t="s">
        <v>23</v>
      </c>
      <c r="S68" s="7" t="s">
        <v>425</v>
      </c>
      <c r="T68" s="7" t="s">
        <v>218</v>
      </c>
      <c r="U68" s="7" t="s">
        <v>23</v>
      </c>
      <c r="V68" s="7" t="s">
        <v>38</v>
      </c>
    </row>
    <row r="69" s="7" customFormat="true" ht="13" hidden="false" customHeight="false" outlineLevel="0" collapsed="false">
      <c r="A69" s="7" t="b">
        <f aca="false">FALSE()</f>
        <v>0</v>
      </c>
      <c r="B69" s="8" t="s">
        <v>426</v>
      </c>
      <c r="C69" s="9" t="str">
        <f aca="false">IFERROR(VLOOKUP($B69,Pinouts!$A$4:$R$227,9,FALSE()),"")</f>
        <v>C5</v>
      </c>
      <c r="D69" s="9"/>
      <c r="E69" s="9" t="s">
        <v>3</v>
      </c>
      <c r="F69" s="7" t="str">
        <f aca="false">IFERROR(VLOOKUP($B69,Pinouts!$A$5:$R$227,3,FALSE()),"")</f>
        <v>-</v>
      </c>
      <c r="G69" s="7" t="s">
        <v>23</v>
      </c>
      <c r="H69" s="7" t="s">
        <v>98</v>
      </c>
      <c r="I69" s="7" t="s">
        <v>23</v>
      </c>
      <c r="J69" s="7" t="s">
        <v>23</v>
      </c>
      <c r="K69" s="7" t="s">
        <v>23</v>
      </c>
      <c r="L69" s="7" t="s">
        <v>23</v>
      </c>
      <c r="M69" s="7" t="s">
        <v>23</v>
      </c>
      <c r="N69" s="7" t="s">
        <v>23</v>
      </c>
      <c r="O69" s="7" t="s">
        <v>427</v>
      </c>
      <c r="P69" s="7" t="s">
        <v>74</v>
      </c>
      <c r="Q69" s="7" t="s">
        <v>23</v>
      </c>
      <c r="R69" s="7" t="s">
        <v>23</v>
      </c>
      <c r="S69" s="7" t="s">
        <v>91</v>
      </c>
      <c r="T69" s="7" t="s">
        <v>153</v>
      </c>
      <c r="U69" s="7" t="s">
        <v>23</v>
      </c>
      <c r="V69" s="7" t="s">
        <v>38</v>
      </c>
    </row>
    <row r="70" s="7" customFormat="true" ht="13" hidden="false" customHeight="false" outlineLevel="0" collapsed="false">
      <c r="A70" s="14" t="n">
        <f aca="false">TRUE()</f>
        <v>1</v>
      </c>
      <c r="B70" s="8" t="s">
        <v>428</v>
      </c>
      <c r="C70" s="9" t="str">
        <f aca="false">IFERROR(VLOOKUP($B70,Pinouts!$A$4:$R$227,9,FALSE()),"")</f>
        <v>L8</v>
      </c>
      <c r="D70" s="9" t="s">
        <v>429</v>
      </c>
      <c r="E70" s="9" t="s">
        <v>3</v>
      </c>
      <c r="F70" s="7" t="str">
        <f aca="false">IFERROR(VLOOKUP($B70,Pinouts!$A$5:$R$227,3,FALSE()),"")</f>
        <v>-</v>
      </c>
      <c r="G70" s="7" t="s">
        <v>23</v>
      </c>
      <c r="H70" s="7" t="s">
        <v>163</v>
      </c>
      <c r="I70" s="7" t="s">
        <v>23</v>
      </c>
      <c r="J70" s="7" t="s">
        <v>23</v>
      </c>
      <c r="K70" s="7" t="s">
        <v>23</v>
      </c>
      <c r="L70" s="7" t="s">
        <v>23</v>
      </c>
      <c r="M70" s="7" t="s">
        <v>430</v>
      </c>
      <c r="N70" s="7" t="s">
        <v>431</v>
      </c>
      <c r="O70" s="7" t="s">
        <v>23</v>
      </c>
      <c r="P70" s="7" t="s">
        <v>23</v>
      </c>
      <c r="Q70" s="13" t="s">
        <v>289</v>
      </c>
      <c r="R70" s="7" t="s">
        <v>23</v>
      </c>
      <c r="S70" s="7" t="s">
        <v>432</v>
      </c>
      <c r="T70" s="7" t="s">
        <v>23</v>
      </c>
      <c r="U70" s="7" t="s">
        <v>23</v>
      </c>
      <c r="V70" s="7" t="s">
        <v>38</v>
      </c>
    </row>
    <row r="71" s="7" customFormat="true" ht="13" hidden="false" customHeight="false" outlineLevel="0" collapsed="false">
      <c r="A71" s="7" t="b">
        <f aca="false">TRUE()</f>
        <v>1</v>
      </c>
      <c r="B71" s="8" t="s">
        <v>433</v>
      </c>
      <c r="C71" s="9" t="str">
        <f aca="false">IFERROR(VLOOKUP($B71,Pinouts!$A$4:$R$227,9,FALSE()),"")</f>
        <v>M8</v>
      </c>
      <c r="D71" s="9" t="s">
        <v>434</v>
      </c>
      <c r="E71" s="9" t="s">
        <v>3</v>
      </c>
      <c r="F71" s="7" t="str">
        <f aca="false">IFERROR(VLOOKUP($B71,Pinouts!$A$5:$R$227,3,FALSE()),"")</f>
        <v>-</v>
      </c>
      <c r="G71" s="7" t="s">
        <v>23</v>
      </c>
      <c r="H71" s="7" t="s">
        <v>156</v>
      </c>
      <c r="I71" s="7" t="s">
        <v>23</v>
      </c>
      <c r="J71" s="7" t="s">
        <v>23</v>
      </c>
      <c r="K71" s="7" t="s">
        <v>148</v>
      </c>
      <c r="L71" s="7" t="s">
        <v>435</v>
      </c>
      <c r="M71" s="13" t="s">
        <v>183</v>
      </c>
      <c r="N71" s="7" t="s">
        <v>23</v>
      </c>
      <c r="O71" s="7" t="s">
        <v>23</v>
      </c>
      <c r="P71" s="7" t="s">
        <v>23</v>
      </c>
      <c r="Q71" s="7" t="s">
        <v>35</v>
      </c>
      <c r="R71" s="7" t="s">
        <v>23</v>
      </c>
      <c r="S71" s="7" t="s">
        <v>436</v>
      </c>
      <c r="T71" s="7" t="s">
        <v>23</v>
      </c>
      <c r="U71" s="7" t="s">
        <v>23</v>
      </c>
      <c r="V71" s="7" t="s">
        <v>38</v>
      </c>
    </row>
    <row r="72" s="7" customFormat="true" ht="13" hidden="false" customHeight="false" outlineLevel="0" collapsed="false">
      <c r="A72" s="7" t="b">
        <f aca="false">TRUE()</f>
        <v>1</v>
      </c>
      <c r="B72" s="8" t="s">
        <v>437</v>
      </c>
      <c r="C72" s="9" t="str">
        <f aca="false">IFERROR(VLOOKUP($B72,Pinouts!$A$4:$R$227,9,FALSE()),"")</f>
        <v>M9</v>
      </c>
      <c r="D72" s="9" t="s">
        <v>438</v>
      </c>
      <c r="E72" s="16" t="s">
        <v>3</v>
      </c>
      <c r="F72" s="7" t="str">
        <f aca="false">IFERROR(VLOOKUP($B72,Pinouts!$A$5:$R$227,3,FALSE()),"")</f>
        <v>-</v>
      </c>
      <c r="G72" s="7" t="s">
        <v>23</v>
      </c>
      <c r="H72" s="7" t="s">
        <v>172</v>
      </c>
      <c r="I72" s="7" t="s">
        <v>23</v>
      </c>
      <c r="J72" s="7" t="s">
        <v>23</v>
      </c>
      <c r="K72" s="7" t="s">
        <v>23</v>
      </c>
      <c r="L72" s="7" t="s">
        <v>439</v>
      </c>
      <c r="M72" s="7" t="s">
        <v>23</v>
      </c>
      <c r="N72" s="7" t="s">
        <v>23</v>
      </c>
      <c r="O72" s="7" t="s">
        <v>23</v>
      </c>
      <c r="P72" s="7" t="s">
        <v>23</v>
      </c>
      <c r="Q72" s="7" t="s">
        <v>100</v>
      </c>
      <c r="R72" s="7" t="s">
        <v>23</v>
      </c>
      <c r="S72" s="7" t="s">
        <v>440</v>
      </c>
      <c r="T72" s="7" t="s">
        <v>23</v>
      </c>
      <c r="U72" s="7" t="s">
        <v>23</v>
      </c>
      <c r="V72" s="7" t="s">
        <v>38</v>
      </c>
    </row>
    <row r="73" s="7" customFormat="true" ht="13" hidden="false" customHeight="false" outlineLevel="0" collapsed="false">
      <c r="A73" s="7" t="b">
        <f aca="false">FALSE()</f>
        <v>0</v>
      </c>
      <c r="B73" s="8" t="s">
        <v>441</v>
      </c>
      <c r="C73" s="9" t="str">
        <f aca="false">IFERROR(VLOOKUP($B73,Pinouts!$A$4:$R$227,9,FALSE()),"")</f>
        <v>K8</v>
      </c>
      <c r="D73" s="9"/>
      <c r="E73" s="9" t="s">
        <v>3</v>
      </c>
      <c r="F73" s="7" t="str">
        <f aca="false">IFERROR(VLOOKUP($B73,Pinouts!$A$5:$R$227,3,FALSE()),"")</f>
        <v>-</v>
      </c>
      <c r="G73" s="7" t="s">
        <v>23</v>
      </c>
      <c r="H73" s="7" t="s">
        <v>53</v>
      </c>
      <c r="I73" s="7" t="s">
        <v>23</v>
      </c>
      <c r="J73" s="7" t="s">
        <v>23</v>
      </c>
      <c r="K73" s="7" t="s">
        <v>23</v>
      </c>
      <c r="L73" s="7" t="s">
        <v>442</v>
      </c>
      <c r="M73" s="7" t="s">
        <v>23</v>
      </c>
      <c r="N73" s="7" t="s">
        <v>23</v>
      </c>
      <c r="O73" s="7" t="s">
        <v>23</v>
      </c>
      <c r="P73" s="7" t="s">
        <v>23</v>
      </c>
      <c r="Q73" s="7" t="s">
        <v>443</v>
      </c>
      <c r="R73" s="7" t="s">
        <v>23</v>
      </c>
      <c r="S73" s="7" t="s">
        <v>444</v>
      </c>
      <c r="T73" s="7" t="s">
        <v>23</v>
      </c>
      <c r="U73" s="7" t="s">
        <v>23</v>
      </c>
      <c r="V73" s="7" t="s">
        <v>38</v>
      </c>
    </row>
    <row r="74" s="7" customFormat="true" ht="13" hidden="false" customHeight="false" outlineLevel="0" collapsed="false">
      <c r="A74" s="7" t="b">
        <f aca="false">FALSE()</f>
        <v>0</v>
      </c>
      <c r="B74" s="8" t="s">
        <v>445</v>
      </c>
      <c r="C74" s="9" t="str">
        <f aca="false">IFERROR(VLOOKUP($B74,Pinouts!$A$4:$R$227,9,FALSE()),"")</f>
        <v>J9</v>
      </c>
      <c r="D74" s="9"/>
      <c r="E74" s="9" t="s">
        <v>3</v>
      </c>
      <c r="F74" s="7" t="str">
        <f aca="false">IFERROR(VLOOKUP($B74,Pinouts!$A$5:$R$227,3,FALSE()),"")</f>
        <v>-</v>
      </c>
      <c r="G74" s="7" t="s">
        <v>23</v>
      </c>
      <c r="H74" s="11" t="s">
        <v>62</v>
      </c>
      <c r="I74" s="7" t="s">
        <v>23</v>
      </c>
      <c r="J74" s="7" t="s">
        <v>23</v>
      </c>
      <c r="K74" s="7" t="s">
        <v>23</v>
      </c>
      <c r="L74" s="7" t="s">
        <v>446</v>
      </c>
      <c r="M74" s="7" t="s">
        <v>23</v>
      </c>
      <c r="N74" s="7" t="s">
        <v>23</v>
      </c>
      <c r="O74" s="7" t="s">
        <v>23</v>
      </c>
      <c r="P74" s="7" t="s">
        <v>23</v>
      </c>
      <c r="Q74" s="7" t="s">
        <v>447</v>
      </c>
      <c r="R74" s="7" t="s">
        <v>23</v>
      </c>
      <c r="S74" s="7" t="s">
        <v>448</v>
      </c>
      <c r="T74" s="7" t="s">
        <v>23</v>
      </c>
      <c r="U74" s="7" t="s">
        <v>23</v>
      </c>
      <c r="V74" s="7" t="s">
        <v>38</v>
      </c>
    </row>
    <row r="75" s="7" customFormat="true" ht="13" hidden="false" customHeight="false" outlineLevel="0" collapsed="false">
      <c r="A75" s="7" t="b">
        <f aca="false">FALSE()</f>
        <v>0</v>
      </c>
      <c r="B75" s="8" t="s">
        <v>449</v>
      </c>
      <c r="C75" s="9" t="str">
        <f aca="false">IFERROR(VLOOKUP($B75,Pinouts!$A$4:$R$227,9,FALSE()),"")</f>
        <v>L9</v>
      </c>
      <c r="D75" s="9"/>
      <c r="E75" s="16" t="s">
        <v>3</v>
      </c>
      <c r="F75" s="7" t="str">
        <f aca="false">IFERROR(VLOOKUP($B75,Pinouts!$A$5:$R$227,3,FALSE()),"")</f>
        <v>-</v>
      </c>
      <c r="G75" s="7" t="s">
        <v>23</v>
      </c>
      <c r="H75" s="7" t="s">
        <v>123</v>
      </c>
      <c r="I75" s="7" t="s">
        <v>23</v>
      </c>
      <c r="J75" s="7" t="s">
        <v>330</v>
      </c>
      <c r="K75" s="7" t="s">
        <v>23</v>
      </c>
      <c r="L75" s="7" t="s">
        <v>23</v>
      </c>
      <c r="M75" s="7" t="s">
        <v>23</v>
      </c>
      <c r="N75" s="7" t="s">
        <v>450</v>
      </c>
      <c r="O75" s="7" t="s">
        <v>23</v>
      </c>
      <c r="P75" s="7" t="s">
        <v>23</v>
      </c>
      <c r="Q75" s="7" t="s">
        <v>23</v>
      </c>
      <c r="R75" s="7" t="s">
        <v>23</v>
      </c>
      <c r="S75" s="7" t="s">
        <v>451</v>
      </c>
      <c r="T75" s="7" t="s">
        <v>23</v>
      </c>
      <c r="U75" s="7" t="s">
        <v>23</v>
      </c>
      <c r="V75" s="7" t="s">
        <v>38</v>
      </c>
    </row>
    <row r="76" s="7" customFormat="true" ht="13" hidden="false" customHeight="false" outlineLevel="0" collapsed="false">
      <c r="A76" s="7" t="b">
        <f aca="false">TRUE()</f>
        <v>1</v>
      </c>
      <c r="B76" s="8" t="s">
        <v>452</v>
      </c>
      <c r="C76" s="9" t="str">
        <f aca="false">IFERROR(VLOOKUP($B76,Pinouts!$A$4:$R$227,9,FALSE()),"")</f>
        <v>C3</v>
      </c>
      <c r="D76" s="9" t="s">
        <v>453</v>
      </c>
      <c r="E76" s="9" t="s">
        <v>3</v>
      </c>
      <c r="F76" s="7" t="str">
        <f aca="false">IFERROR(VLOOKUP($B76,Pinouts!$A$5:$R$227,3,FALSE()),"")</f>
        <v>-</v>
      </c>
      <c r="G76" s="7" t="s">
        <v>454</v>
      </c>
      <c r="H76" s="7" t="s">
        <v>98</v>
      </c>
      <c r="I76" s="7" t="s">
        <v>325</v>
      </c>
      <c r="J76" s="7" t="s">
        <v>23</v>
      </c>
      <c r="K76" s="7" t="s">
        <v>23</v>
      </c>
      <c r="L76" s="7" t="s">
        <v>439</v>
      </c>
      <c r="M76" s="7" t="s">
        <v>287</v>
      </c>
      <c r="N76" s="7" t="s">
        <v>455</v>
      </c>
      <c r="O76" s="7" t="s">
        <v>427</v>
      </c>
      <c r="P76" s="13" t="s">
        <v>139</v>
      </c>
      <c r="Q76" s="7" t="s">
        <v>23</v>
      </c>
      <c r="R76" s="7" t="s">
        <v>275</v>
      </c>
      <c r="S76" s="7" t="s">
        <v>456</v>
      </c>
      <c r="T76" s="7" t="s">
        <v>153</v>
      </c>
      <c r="U76" s="7" t="s">
        <v>23</v>
      </c>
      <c r="V76" s="7" t="s">
        <v>38</v>
      </c>
    </row>
    <row r="77" s="7" customFormat="true" ht="13" hidden="false" customHeight="false" outlineLevel="0" collapsed="false">
      <c r="A77" s="7" t="b">
        <f aca="false">FALSE()</f>
        <v>0</v>
      </c>
      <c r="B77" s="8" t="s">
        <v>457</v>
      </c>
      <c r="C77" s="9" t="str">
        <f aca="false">IFERROR(VLOOKUP($B77,Pinouts!$A$4:$R$227,9,FALSE()),"")</f>
        <v>D4</v>
      </c>
      <c r="D77" s="9"/>
      <c r="E77" s="9" t="s">
        <v>3</v>
      </c>
      <c r="F77" s="7" t="str">
        <f aca="false">IFERROR(VLOOKUP($B77,Pinouts!$A$5:$R$227,3,FALSE()),"")</f>
        <v>TAMP_IN6,TAMP_OUT3</v>
      </c>
      <c r="G77" s="7" t="s">
        <v>292</v>
      </c>
      <c r="H77" s="7" t="s">
        <v>23</v>
      </c>
      <c r="I77" s="7" t="s">
        <v>23</v>
      </c>
      <c r="J77" s="7" t="s">
        <v>23</v>
      </c>
      <c r="K77" s="7" t="s">
        <v>29</v>
      </c>
      <c r="L77" s="7" t="s">
        <v>23</v>
      </c>
      <c r="M77" s="7" t="s">
        <v>107</v>
      </c>
      <c r="N77" s="7" t="s">
        <v>458</v>
      </c>
      <c r="O77" s="7" t="s">
        <v>23</v>
      </c>
      <c r="P77" s="7" t="s">
        <v>23</v>
      </c>
      <c r="Q77" s="7" t="s">
        <v>23</v>
      </c>
      <c r="R77" s="7" t="s">
        <v>23</v>
      </c>
      <c r="S77" s="7" t="s">
        <v>459</v>
      </c>
      <c r="T77" s="7" t="s">
        <v>23</v>
      </c>
      <c r="U77" s="7" t="s">
        <v>23</v>
      </c>
      <c r="V77" s="7" t="s">
        <v>38</v>
      </c>
    </row>
    <row r="78" s="7" customFormat="true" ht="13" hidden="false" customHeight="false" outlineLevel="0" collapsed="false">
      <c r="A78" s="7" t="b">
        <f aca="false">FALSE()</f>
        <v>0</v>
      </c>
      <c r="B78" s="8" t="s">
        <v>460</v>
      </c>
      <c r="C78" s="9" t="str">
        <f aca="false">IFERROR(VLOOKUP($B78,Pinouts!$A$4:$R$227,9,FALSE()),"")</f>
        <v>D3</v>
      </c>
      <c r="D78" s="9"/>
      <c r="E78" s="9" t="s">
        <v>3</v>
      </c>
      <c r="F78" s="7" t="str">
        <f aca="false">IFERROR(VLOOKUP($B78,Pinouts!$A$5:$R$227,3,FALSE()),"")</f>
        <v>TAMP_IN7,TAMP_OUT8</v>
      </c>
      <c r="G78" s="7" t="s">
        <v>354</v>
      </c>
      <c r="H78" s="7" t="s">
        <v>23</v>
      </c>
      <c r="I78" s="7" t="s">
        <v>461</v>
      </c>
      <c r="J78" s="7" t="s">
        <v>23</v>
      </c>
      <c r="K78" s="7" t="s">
        <v>43</v>
      </c>
      <c r="L78" s="11" t="s">
        <v>435</v>
      </c>
      <c r="M78" s="7" t="s">
        <v>332</v>
      </c>
      <c r="N78" s="7" t="s">
        <v>23</v>
      </c>
      <c r="O78" s="7" t="s">
        <v>23</v>
      </c>
      <c r="P78" s="7" t="s">
        <v>23</v>
      </c>
      <c r="Q78" s="7" t="s">
        <v>23</v>
      </c>
      <c r="R78" s="7" t="s">
        <v>23</v>
      </c>
      <c r="S78" s="7" t="s">
        <v>462</v>
      </c>
      <c r="T78" s="7" t="s">
        <v>304</v>
      </c>
      <c r="U78" s="7" t="s">
        <v>23</v>
      </c>
      <c r="V78" s="7" t="s">
        <v>38</v>
      </c>
    </row>
    <row r="79" s="7" customFormat="true" ht="13" hidden="false" customHeight="false" outlineLevel="0" collapsed="false">
      <c r="A79" s="7" t="b">
        <f aca="false">FALSE()</f>
        <v>0</v>
      </c>
      <c r="B79" s="8" t="s">
        <v>463</v>
      </c>
      <c r="C79" s="9" t="str">
        <f aca="false">IFERROR(VLOOKUP($B79,Pinouts!$A$4:$R$227,9,FALSE()),"")</f>
        <v>C2</v>
      </c>
      <c r="D79" s="9"/>
      <c r="E79" s="9" t="s">
        <v>3</v>
      </c>
      <c r="F79" s="7" t="str">
        <f aca="false">IFERROR(VLOOKUP($B79,Pinouts!$A$5:$R$227,3,FALSE()),"")</f>
        <v>TAMP_IN8,TAMP_OUT7</v>
      </c>
      <c r="G79" s="7" t="s">
        <v>403</v>
      </c>
      <c r="H79" s="7" t="s">
        <v>23</v>
      </c>
      <c r="I79" s="7" t="s">
        <v>464</v>
      </c>
      <c r="J79" s="7" t="s">
        <v>23</v>
      </c>
      <c r="K79" s="7" t="s">
        <v>97</v>
      </c>
      <c r="L79" s="11" t="s">
        <v>442</v>
      </c>
      <c r="M79" s="7" t="s">
        <v>338</v>
      </c>
      <c r="N79" s="7" t="s">
        <v>23</v>
      </c>
      <c r="O79" s="7" t="s">
        <v>23</v>
      </c>
      <c r="P79" s="7" t="s">
        <v>23</v>
      </c>
      <c r="Q79" s="7" t="s">
        <v>23</v>
      </c>
      <c r="R79" s="7" t="s">
        <v>23</v>
      </c>
      <c r="S79" s="7" t="s">
        <v>465</v>
      </c>
      <c r="T79" s="7" t="s">
        <v>277</v>
      </c>
      <c r="U79" s="7" t="s">
        <v>23</v>
      </c>
      <c r="V79" s="7" t="s">
        <v>38</v>
      </c>
    </row>
    <row r="80" s="7" customFormat="true" ht="13" hidden="false" customHeight="false" outlineLevel="0" collapsed="false">
      <c r="A80" s="7" t="b">
        <f aca="false">FALSE()</f>
        <v>0</v>
      </c>
      <c r="B80" s="8" t="s">
        <v>466</v>
      </c>
      <c r="C80" s="9" t="str">
        <f aca="false">IFERROR(VLOOKUP($B80,Pinouts!$A$4:$R$227,9,FALSE()),"")</f>
        <v>D2</v>
      </c>
      <c r="D80" s="9"/>
      <c r="E80" s="9" t="s">
        <v>3</v>
      </c>
      <c r="F80" s="7" t="str">
        <f aca="false">IFERROR(VLOOKUP($B80,Pinouts!$A$5:$R$227,3,FALSE()),"")</f>
        <v>TAMP_IN3,TAMP_OUT6</v>
      </c>
      <c r="G80" s="7" t="s">
        <v>306</v>
      </c>
      <c r="H80" s="7" t="s">
        <v>467</v>
      </c>
      <c r="I80" s="7" t="s">
        <v>222</v>
      </c>
      <c r="J80" s="7" t="s">
        <v>23</v>
      </c>
      <c r="K80" s="7" t="s">
        <v>106</v>
      </c>
      <c r="L80" s="11" t="s">
        <v>446</v>
      </c>
      <c r="M80" s="7" t="s">
        <v>225</v>
      </c>
      <c r="N80" s="7" t="s">
        <v>23</v>
      </c>
      <c r="O80" s="7" t="s">
        <v>23</v>
      </c>
      <c r="P80" s="7" t="s">
        <v>23</v>
      </c>
      <c r="Q80" s="7" t="s">
        <v>49</v>
      </c>
      <c r="R80" s="7" t="s">
        <v>23</v>
      </c>
      <c r="S80" s="7" t="s">
        <v>468</v>
      </c>
      <c r="T80" s="7" t="s">
        <v>242</v>
      </c>
      <c r="U80" s="7" t="s">
        <v>23</v>
      </c>
      <c r="V80" s="7" t="s">
        <v>38</v>
      </c>
    </row>
    <row r="81" s="7" customFormat="true" ht="13" hidden="false" customHeight="false" outlineLevel="0" collapsed="false">
      <c r="A81" s="7" t="b">
        <f aca="false">FALSE()</f>
        <v>0</v>
      </c>
      <c r="B81" s="8" t="s">
        <v>469</v>
      </c>
      <c r="C81" s="9" t="str">
        <f aca="false">IFERROR(VLOOKUP($B81,Pinouts!$A$4:$R$227,9,FALSE()),"")</f>
        <v>L7</v>
      </c>
      <c r="D81" s="9"/>
      <c r="E81" s="16" t="s">
        <v>3</v>
      </c>
      <c r="F81" s="7" t="str">
        <f aca="false">IFERROR(VLOOKUP($B81,Pinouts!$A$5:$R$227,3,FALSE()),"")</f>
        <v>-</v>
      </c>
      <c r="G81" s="7" t="s">
        <v>23</v>
      </c>
      <c r="H81" s="7" t="s">
        <v>69</v>
      </c>
      <c r="I81" s="7" t="s">
        <v>23</v>
      </c>
      <c r="J81" s="7" t="s">
        <v>23</v>
      </c>
      <c r="K81" s="7" t="s">
        <v>23</v>
      </c>
      <c r="L81" s="7" t="s">
        <v>23</v>
      </c>
      <c r="M81" s="7" t="s">
        <v>333</v>
      </c>
      <c r="N81" s="7" t="s">
        <v>151</v>
      </c>
      <c r="O81" s="7" t="s">
        <v>23</v>
      </c>
      <c r="P81" s="7" t="s">
        <v>23</v>
      </c>
      <c r="Q81" s="7" t="s">
        <v>296</v>
      </c>
      <c r="R81" s="7" t="s">
        <v>23</v>
      </c>
      <c r="S81" s="7" t="s">
        <v>470</v>
      </c>
      <c r="T81" s="7" t="s">
        <v>23</v>
      </c>
      <c r="U81" s="7" t="s">
        <v>23</v>
      </c>
      <c r="V81" s="7" t="s">
        <v>38</v>
      </c>
    </row>
    <row r="82" s="7" customFormat="true" ht="13" hidden="false" customHeight="false" outlineLevel="0" collapsed="false">
      <c r="A82" s="7" t="b">
        <f aca="false">TRUE()</f>
        <v>1</v>
      </c>
      <c r="B82" s="8" t="s">
        <v>471</v>
      </c>
      <c r="C82" s="9" t="str">
        <f aca="false">IFERROR(VLOOKUP($B82,Pinouts!$A$4:$R$227,9,FALSE()),"")</f>
        <v>J8</v>
      </c>
      <c r="D82" s="9" t="s">
        <v>472</v>
      </c>
      <c r="E82" s="9" t="s">
        <v>3</v>
      </c>
      <c r="F82" s="7" t="str">
        <f aca="false">IFERROR(VLOOKUP($B82,Pinouts!$A$5:$R$227,3,FALSE()),"")</f>
        <v>-</v>
      </c>
      <c r="G82" s="7" t="s">
        <v>23</v>
      </c>
      <c r="H82" s="7" t="s">
        <v>133</v>
      </c>
      <c r="I82" s="7" t="s">
        <v>23</v>
      </c>
      <c r="J82" s="7" t="s">
        <v>23</v>
      </c>
      <c r="K82" s="7" t="s">
        <v>23</v>
      </c>
      <c r="L82" s="7" t="s">
        <v>23</v>
      </c>
      <c r="M82" s="7" t="s">
        <v>232</v>
      </c>
      <c r="N82" s="7" t="s">
        <v>90</v>
      </c>
      <c r="O82" s="7" t="s">
        <v>23</v>
      </c>
      <c r="P82" s="7" t="s">
        <v>23</v>
      </c>
      <c r="Q82" s="13" t="s">
        <v>314</v>
      </c>
      <c r="R82" s="7" t="s">
        <v>23</v>
      </c>
      <c r="S82" s="7" t="s">
        <v>473</v>
      </c>
      <c r="T82" s="7" t="s">
        <v>23</v>
      </c>
      <c r="U82" s="7" t="s">
        <v>23</v>
      </c>
      <c r="V82" s="7" t="s">
        <v>38</v>
      </c>
    </row>
    <row r="83" s="7" customFormat="true" ht="13" hidden="false" customHeight="false" outlineLevel="0" collapsed="false">
      <c r="A83" s="7" t="b">
        <f aca="false">TRUE()</f>
        <v>1</v>
      </c>
      <c r="B83" s="8" t="s">
        <v>474</v>
      </c>
      <c r="C83" s="9" t="str">
        <f aca="false">IFERROR(VLOOKUP($B83,Pinouts!$A$4:$R$227,9,FALSE()),"")</f>
        <v>N8</v>
      </c>
      <c r="D83" s="9" t="s">
        <v>475</v>
      </c>
      <c r="E83" s="9" t="s">
        <v>3</v>
      </c>
      <c r="F83" s="7" t="str">
        <f aca="false">IFERROR(VLOOKUP($B83,Pinouts!$A$5:$R$227,3,FALSE()),"")</f>
        <v>-</v>
      </c>
      <c r="G83" s="7" t="s">
        <v>23</v>
      </c>
      <c r="H83" s="7" t="s">
        <v>145</v>
      </c>
      <c r="I83" s="7" t="s">
        <v>23</v>
      </c>
      <c r="J83" s="7" t="s">
        <v>23</v>
      </c>
      <c r="K83" s="7" t="s">
        <v>23</v>
      </c>
      <c r="L83" s="7" t="s">
        <v>23</v>
      </c>
      <c r="M83" s="7" t="s">
        <v>476</v>
      </c>
      <c r="N83" s="7" t="s">
        <v>477</v>
      </c>
      <c r="O83" s="7" t="s">
        <v>23</v>
      </c>
      <c r="P83" s="7" t="s">
        <v>23</v>
      </c>
      <c r="Q83" s="13" t="s">
        <v>320</v>
      </c>
      <c r="R83" s="7" t="s">
        <v>23</v>
      </c>
      <c r="S83" s="7" t="s">
        <v>478</v>
      </c>
      <c r="T83" s="7" t="s">
        <v>23</v>
      </c>
      <c r="U83" s="7" t="s">
        <v>23</v>
      </c>
      <c r="V83" s="7" t="s">
        <v>38</v>
      </c>
    </row>
    <row r="84" s="7" customFormat="true" ht="13" hidden="false" customHeight="false" outlineLevel="0" collapsed="false">
      <c r="A84" s="7" t="b">
        <f aca="false">FALSE()</f>
        <v>0</v>
      </c>
      <c r="B84" s="8" t="s">
        <v>479</v>
      </c>
      <c r="C84" s="9" t="str">
        <f aca="false">IFERROR(VLOOKUP($B84,Pinouts!$A$4:$R$227,9,FALSE()),"")</f>
        <v>E2</v>
      </c>
      <c r="D84" s="9"/>
      <c r="E84" s="15" t="s">
        <v>3</v>
      </c>
      <c r="F84" s="7" t="str">
        <f aca="false">IFERROR(VLOOKUP($B84,Pinouts!$A$5:$R$227,3,FALSE()),"")</f>
        <v>-</v>
      </c>
      <c r="G84" s="7" t="s">
        <v>23</v>
      </c>
      <c r="H84" s="7" t="s">
        <v>23</v>
      </c>
      <c r="I84" s="7" t="s">
        <v>23</v>
      </c>
      <c r="J84" s="7" t="s">
        <v>23</v>
      </c>
      <c r="K84" s="7" t="s">
        <v>188</v>
      </c>
      <c r="L84" s="7" t="s">
        <v>23</v>
      </c>
      <c r="M84" s="7" t="s">
        <v>23</v>
      </c>
      <c r="N84" s="7" t="s">
        <v>23</v>
      </c>
      <c r="O84" s="7" t="s">
        <v>23</v>
      </c>
      <c r="P84" s="7" t="s">
        <v>23</v>
      </c>
      <c r="Q84" s="7" t="s">
        <v>23</v>
      </c>
      <c r="R84" s="7" t="s">
        <v>23</v>
      </c>
      <c r="S84" s="7" t="s">
        <v>480</v>
      </c>
      <c r="T84" s="7" t="s">
        <v>481</v>
      </c>
      <c r="U84" s="7" t="s">
        <v>23</v>
      </c>
      <c r="V84" s="7" t="s">
        <v>38</v>
      </c>
    </row>
    <row r="85" s="7" customFormat="true" ht="13" hidden="false" customHeight="false" outlineLevel="0" collapsed="false">
      <c r="A85" s="7" t="b">
        <f aca="false">FALSE()</f>
        <v>0</v>
      </c>
      <c r="B85" s="8" t="s">
        <v>482</v>
      </c>
      <c r="C85" s="9" t="str">
        <f aca="false">IFERROR(VLOOKUP($B85,Pinouts!$A$4:$R$227,9,FALSE()),"")</f>
        <v>F3</v>
      </c>
      <c r="D85" s="9"/>
      <c r="E85" s="15" t="s">
        <v>3</v>
      </c>
      <c r="F85" s="7" t="str">
        <f aca="false">IFERROR(VLOOKUP($B85,Pinouts!$A$5:$R$227,3,FALSE()),"")</f>
        <v>-</v>
      </c>
      <c r="G85" s="7" t="s">
        <v>23</v>
      </c>
      <c r="H85" s="7" t="s">
        <v>23</v>
      </c>
      <c r="I85" s="7" t="s">
        <v>23</v>
      </c>
      <c r="J85" s="7" t="s">
        <v>23</v>
      </c>
      <c r="K85" s="7" t="s">
        <v>181</v>
      </c>
      <c r="L85" s="7" t="s">
        <v>23</v>
      </c>
      <c r="M85" s="7" t="s">
        <v>23</v>
      </c>
      <c r="N85" s="7" t="s">
        <v>23</v>
      </c>
      <c r="O85" s="7" t="s">
        <v>23</v>
      </c>
      <c r="P85" s="7" t="s">
        <v>23</v>
      </c>
      <c r="Q85" s="7" t="s">
        <v>23</v>
      </c>
      <c r="R85" s="7" t="s">
        <v>23</v>
      </c>
      <c r="S85" s="7" t="s">
        <v>483</v>
      </c>
      <c r="T85" s="7" t="s">
        <v>484</v>
      </c>
      <c r="U85" s="7" t="s">
        <v>23</v>
      </c>
      <c r="V85" s="7" t="s">
        <v>38</v>
      </c>
    </row>
    <row r="86" s="7" customFormat="true" ht="13" hidden="false" customHeight="false" outlineLevel="0" collapsed="false">
      <c r="A86" s="7" t="b">
        <f aca="false">TRUE()</f>
        <v>1</v>
      </c>
      <c r="B86" s="8" t="s">
        <v>485</v>
      </c>
      <c r="C86" s="9" t="str">
        <f aca="false">IFERROR(VLOOKUP($B86,Pinouts!$A$4:$R$227,9,FALSE()),"")</f>
        <v>H4</v>
      </c>
      <c r="D86" s="9" t="s">
        <v>486</v>
      </c>
      <c r="E86" s="9" t="s">
        <v>3</v>
      </c>
      <c r="F86" s="7" t="str">
        <f aca="false">IFERROR(VLOOKUP($B86,Pinouts!$A$5:$R$227,3,FALSE()),"")</f>
        <v>-</v>
      </c>
      <c r="G86" s="7" t="s">
        <v>23</v>
      </c>
      <c r="H86" s="7" t="s">
        <v>238</v>
      </c>
      <c r="I86" s="7" t="s">
        <v>319</v>
      </c>
      <c r="J86" s="7" t="s">
        <v>23</v>
      </c>
      <c r="K86" s="7" t="s">
        <v>331</v>
      </c>
      <c r="L86" s="7" t="s">
        <v>23</v>
      </c>
      <c r="M86" s="7" t="s">
        <v>23</v>
      </c>
      <c r="N86" s="7" t="s">
        <v>23</v>
      </c>
      <c r="O86" s="7" t="s">
        <v>23</v>
      </c>
      <c r="P86" s="13" t="s">
        <v>105</v>
      </c>
      <c r="Q86" s="7" t="s">
        <v>23</v>
      </c>
      <c r="R86" s="7" t="s">
        <v>23</v>
      </c>
      <c r="S86" s="7" t="s">
        <v>23</v>
      </c>
      <c r="T86" s="7" t="s">
        <v>92</v>
      </c>
      <c r="U86" s="7" t="s">
        <v>23</v>
      </c>
      <c r="V86" s="7" t="s">
        <v>38</v>
      </c>
    </row>
    <row r="87" s="7" customFormat="true" ht="13" hidden="false" customHeight="false" outlineLevel="0" collapsed="false">
      <c r="A87" s="7" t="b">
        <f aca="false">TRUE()</f>
        <v>1</v>
      </c>
      <c r="B87" s="8" t="s">
        <v>487</v>
      </c>
      <c r="C87" s="9" t="str">
        <f aca="false">IFERROR(VLOOKUP($B87,Pinouts!$A$4:$R$227,9,FALSE()),"")</f>
        <v>J6</v>
      </c>
      <c r="D87" s="9" t="s">
        <v>488</v>
      </c>
      <c r="E87" s="9" t="s">
        <v>3</v>
      </c>
      <c r="F87" s="13" t="str">
        <f aca="false">IFERROR(VLOOKUP($B87,Pinouts!$A$5:$R$227,3,FALSE()),"")</f>
        <v>ADC1_INP2</v>
      </c>
      <c r="G87" s="7" t="s">
        <v>23</v>
      </c>
      <c r="H87" s="7" t="s">
        <v>23</v>
      </c>
      <c r="I87" s="7" t="s">
        <v>23</v>
      </c>
      <c r="J87" s="7" t="s">
        <v>23</v>
      </c>
      <c r="K87" s="7" t="s">
        <v>23</v>
      </c>
      <c r="L87" s="7" t="s">
        <v>489</v>
      </c>
      <c r="M87" s="7" t="s">
        <v>23</v>
      </c>
      <c r="N87" s="7" t="s">
        <v>23</v>
      </c>
      <c r="O87" s="7" t="s">
        <v>23</v>
      </c>
      <c r="P87" s="7" t="s">
        <v>194</v>
      </c>
      <c r="Q87" s="7" t="s">
        <v>35</v>
      </c>
      <c r="R87" s="7" t="s">
        <v>23</v>
      </c>
      <c r="S87" s="7" t="s">
        <v>490</v>
      </c>
      <c r="T87" s="7" t="s">
        <v>385</v>
      </c>
      <c r="U87" s="7" t="s">
        <v>491</v>
      </c>
      <c r="V87" s="7" t="s">
        <v>38</v>
      </c>
    </row>
    <row r="88" s="7" customFormat="true" ht="13" hidden="false" customHeight="false" outlineLevel="0" collapsed="false">
      <c r="A88" s="7" t="b">
        <f aca="false">TRUE()</f>
        <v>1</v>
      </c>
      <c r="B88" s="8" t="s">
        <v>492</v>
      </c>
      <c r="C88" s="9" t="str">
        <f aca="false">IFERROR(VLOOKUP($B88,Pinouts!$A$4:$R$227,9,FALSE()),"")</f>
        <v>K6</v>
      </c>
      <c r="D88" s="9" t="s">
        <v>493</v>
      </c>
      <c r="E88" s="9" t="s">
        <v>3</v>
      </c>
      <c r="F88" s="13" t="str">
        <f aca="false">IFERROR(VLOOKUP($B88,Pinouts!$A$5:$R$227,3,FALSE()),"")</f>
        <v>ADC1_INP6, ADC1_INN2</v>
      </c>
      <c r="G88" s="7" t="s">
        <v>23</v>
      </c>
      <c r="H88" s="7" t="s">
        <v>23</v>
      </c>
      <c r="I88" s="7" t="s">
        <v>23</v>
      </c>
      <c r="J88" s="7" t="s">
        <v>23</v>
      </c>
      <c r="K88" s="7" t="s">
        <v>23</v>
      </c>
      <c r="L88" s="7" t="s">
        <v>23</v>
      </c>
      <c r="M88" s="7" t="s">
        <v>23</v>
      </c>
      <c r="N88" s="7" t="s">
        <v>23</v>
      </c>
      <c r="O88" s="7" t="s">
        <v>23</v>
      </c>
      <c r="P88" s="7" t="s">
        <v>23</v>
      </c>
      <c r="Q88" s="7" t="s">
        <v>23</v>
      </c>
      <c r="R88" s="7" t="s">
        <v>23</v>
      </c>
      <c r="S88" s="7" t="s">
        <v>494</v>
      </c>
      <c r="T88" s="7" t="s">
        <v>23</v>
      </c>
      <c r="U88" s="7" t="s">
        <v>495</v>
      </c>
      <c r="V88" s="7" t="s">
        <v>38</v>
      </c>
    </row>
    <row r="89" s="7" customFormat="true" ht="13" hidden="false" customHeight="false" outlineLevel="0" collapsed="false">
      <c r="A89" s="7" t="b">
        <f aca="false">TRUE()</f>
        <v>1</v>
      </c>
      <c r="B89" s="8" t="s">
        <v>496</v>
      </c>
      <c r="C89" s="9" t="str">
        <f aca="false">IFERROR(VLOOKUP($B89,Pinouts!$A$4:$R$227,9,FALSE()),"")</f>
        <v>H7</v>
      </c>
      <c r="D89" s="9" t="s">
        <v>497</v>
      </c>
      <c r="E89" s="9" t="s">
        <v>3</v>
      </c>
      <c r="F89" s="13" t="str">
        <f aca="false">IFERROR(VLOOKUP($B89,Pinouts!$A$5:$R$227,3,FALSE()),"")</f>
        <v>ADC2_INP2</v>
      </c>
      <c r="G89" s="7" t="s">
        <v>23</v>
      </c>
      <c r="H89" s="7" t="s">
        <v>23</v>
      </c>
      <c r="I89" s="7" t="s">
        <v>23</v>
      </c>
      <c r="J89" s="7" t="s">
        <v>23</v>
      </c>
      <c r="K89" s="7" t="s">
        <v>247</v>
      </c>
      <c r="L89" s="7" t="s">
        <v>23</v>
      </c>
      <c r="M89" s="7" t="s">
        <v>23</v>
      </c>
      <c r="N89" s="7" t="s">
        <v>23</v>
      </c>
      <c r="O89" s="7" t="s">
        <v>23</v>
      </c>
      <c r="P89" s="7" t="s">
        <v>23</v>
      </c>
      <c r="Q89" s="7" t="s">
        <v>23</v>
      </c>
      <c r="R89" s="7" t="s">
        <v>23</v>
      </c>
      <c r="S89" s="7" t="s">
        <v>498</v>
      </c>
      <c r="T89" s="7" t="s">
        <v>23</v>
      </c>
      <c r="U89" s="7" t="s">
        <v>499</v>
      </c>
      <c r="V89" s="7" t="s">
        <v>38</v>
      </c>
    </row>
    <row r="90" s="7" customFormat="true" ht="13" hidden="false" customHeight="false" outlineLevel="0" collapsed="false">
      <c r="A90" s="7" t="b">
        <f aca="false">FALSE()</f>
        <v>0</v>
      </c>
      <c r="B90" s="8" t="s">
        <v>500</v>
      </c>
      <c r="C90" s="9" t="str">
        <f aca="false">IFERROR(VLOOKUP($B90,Pinouts!$A$4:$R$227,9,FALSE()),"")</f>
        <v>L6</v>
      </c>
      <c r="D90" s="9"/>
      <c r="E90" s="9" t="s">
        <v>3</v>
      </c>
      <c r="F90" s="13" t="str">
        <f aca="false">IFERROR(VLOOKUP($B90,Pinouts!$A$5:$R$227,3,FALSE()),"")</f>
        <v>ADC2_INP6, ADC2_INN2</v>
      </c>
      <c r="G90" s="7" t="s">
        <v>23</v>
      </c>
      <c r="H90" s="7" t="s">
        <v>23</v>
      </c>
      <c r="I90" s="7" t="s">
        <v>23</v>
      </c>
      <c r="J90" s="7" t="s">
        <v>23</v>
      </c>
      <c r="K90" s="7" t="s">
        <v>23</v>
      </c>
      <c r="L90" s="7" t="s">
        <v>23</v>
      </c>
      <c r="M90" s="7" t="s">
        <v>23</v>
      </c>
      <c r="N90" s="7" t="s">
        <v>23</v>
      </c>
      <c r="O90" s="7" t="s">
        <v>23</v>
      </c>
      <c r="P90" s="7" t="s">
        <v>23</v>
      </c>
      <c r="Q90" s="7" t="s">
        <v>23</v>
      </c>
      <c r="R90" s="7" t="s">
        <v>23</v>
      </c>
      <c r="S90" s="7" t="s">
        <v>501</v>
      </c>
      <c r="T90" s="7" t="s">
        <v>23</v>
      </c>
      <c r="U90" s="7" t="s">
        <v>502</v>
      </c>
      <c r="V90" s="7" t="s">
        <v>38</v>
      </c>
    </row>
    <row r="91" s="7" customFormat="true" ht="13" hidden="false" customHeight="false" outlineLevel="0" collapsed="false">
      <c r="A91" s="7" t="b">
        <f aca="false">FALSE()</f>
        <v>0</v>
      </c>
      <c r="B91" s="8" t="s">
        <v>503</v>
      </c>
      <c r="C91" s="9" t="str">
        <f aca="false">IFERROR(VLOOKUP($B91,Pinouts!$A$4:$R$227,9,FALSE()),"")</f>
        <v>J7</v>
      </c>
      <c r="D91" s="9"/>
      <c r="E91" s="9" t="s">
        <v>3</v>
      </c>
      <c r="F91" s="7" t="str">
        <f aca="false">IFERROR(VLOOKUP($B91,Pinouts!$A$5:$R$227,3,FALSE()),"")</f>
        <v>-</v>
      </c>
      <c r="G91" s="7" t="s">
        <v>23</v>
      </c>
      <c r="H91" s="7" t="s">
        <v>23</v>
      </c>
      <c r="I91" s="7" t="s">
        <v>23</v>
      </c>
      <c r="J91" s="7" t="s">
        <v>23</v>
      </c>
      <c r="K91" s="7" t="s">
        <v>264</v>
      </c>
      <c r="L91" s="7" t="s">
        <v>262</v>
      </c>
      <c r="M91" s="7" t="s">
        <v>23</v>
      </c>
      <c r="N91" s="7" t="s">
        <v>23</v>
      </c>
      <c r="O91" s="7" t="s">
        <v>23</v>
      </c>
      <c r="P91" s="7" t="s">
        <v>23</v>
      </c>
      <c r="Q91" s="7" t="s">
        <v>23</v>
      </c>
      <c r="R91" s="7" t="s">
        <v>23</v>
      </c>
      <c r="S91" s="7" t="s">
        <v>504</v>
      </c>
      <c r="T91" s="7" t="s">
        <v>23</v>
      </c>
      <c r="U91" s="7" t="s">
        <v>23</v>
      </c>
      <c r="V91" s="7" t="s">
        <v>38</v>
      </c>
    </row>
    <row r="92" s="7" customFormat="true" ht="13" hidden="false" customHeight="false" outlineLevel="0" collapsed="false">
      <c r="A92" s="7" t="b">
        <f aca="false">FALSE()</f>
        <v>0</v>
      </c>
      <c r="B92" s="8" t="s">
        <v>505</v>
      </c>
      <c r="C92" s="9" t="str">
        <f aca="false">IFERROR(VLOOKUP($B92,Pinouts!$A$4:$R$227,9,FALSE()),"")</f>
        <v>F4</v>
      </c>
      <c r="D92" s="9"/>
      <c r="E92" s="15" t="s">
        <v>3</v>
      </c>
      <c r="F92" s="7" t="str">
        <f aca="false">IFERROR(VLOOKUP($B92,Pinouts!$A$5:$R$227,3,FALSE()),"")</f>
        <v>-</v>
      </c>
      <c r="G92" s="7" t="s">
        <v>23</v>
      </c>
      <c r="H92" s="7" t="s">
        <v>23</v>
      </c>
      <c r="I92" s="7" t="s">
        <v>177</v>
      </c>
      <c r="J92" s="7" t="s">
        <v>85</v>
      </c>
      <c r="K92" s="7" t="s">
        <v>201</v>
      </c>
      <c r="L92" s="7" t="s">
        <v>23</v>
      </c>
      <c r="M92" s="7" t="s">
        <v>430</v>
      </c>
      <c r="N92" s="7" t="s">
        <v>167</v>
      </c>
      <c r="O92" s="7" t="s">
        <v>23</v>
      </c>
      <c r="P92" s="7" t="s">
        <v>23</v>
      </c>
      <c r="Q92" s="7" t="s">
        <v>23</v>
      </c>
      <c r="R92" s="7" t="s">
        <v>23</v>
      </c>
      <c r="S92" s="7" t="s">
        <v>506</v>
      </c>
      <c r="T92" s="7" t="s">
        <v>507</v>
      </c>
      <c r="U92" s="7" t="s">
        <v>23</v>
      </c>
      <c r="V92" s="7" t="s">
        <v>38</v>
      </c>
    </row>
    <row r="93" s="7" customFormat="true" ht="13" hidden="false" customHeight="false" outlineLevel="0" collapsed="false">
      <c r="A93" s="7" t="b">
        <f aca="false">FALSE()</f>
        <v>0</v>
      </c>
      <c r="B93" s="8" t="s">
        <v>508</v>
      </c>
      <c r="C93" s="9" t="str">
        <f aca="false">IFERROR(VLOOKUP($B93,Pinouts!$A$4:$R$227,9,FALSE()),"")</f>
        <v>G6</v>
      </c>
      <c r="D93" s="9"/>
      <c r="E93" s="9" t="s">
        <v>3</v>
      </c>
      <c r="F93" s="7" t="str">
        <f aca="false">IFERROR(VLOOKUP($B93,Pinouts!$A$5:$R$227,3,FALSE()),"")</f>
        <v>-</v>
      </c>
      <c r="G93" s="7" t="s">
        <v>23</v>
      </c>
      <c r="H93" s="7" t="s">
        <v>23</v>
      </c>
      <c r="I93" s="7" t="s">
        <v>200</v>
      </c>
      <c r="J93" s="7" t="s">
        <v>23</v>
      </c>
      <c r="K93" s="7" t="s">
        <v>23</v>
      </c>
      <c r="L93" s="7" t="s">
        <v>23</v>
      </c>
      <c r="M93" s="7" t="s">
        <v>23</v>
      </c>
      <c r="N93" s="7" t="s">
        <v>127</v>
      </c>
      <c r="O93" s="7" t="s">
        <v>23</v>
      </c>
      <c r="P93" s="7" t="s">
        <v>23</v>
      </c>
      <c r="Q93" s="7" t="s">
        <v>23</v>
      </c>
      <c r="R93" s="7" t="s">
        <v>23</v>
      </c>
      <c r="S93" s="7" t="s">
        <v>509</v>
      </c>
      <c r="T93" s="7" t="s">
        <v>510</v>
      </c>
      <c r="U93" s="7" t="s">
        <v>23</v>
      </c>
      <c r="V93" s="7" t="s">
        <v>38</v>
      </c>
    </row>
    <row r="94" s="7" customFormat="true" ht="13" hidden="false" customHeight="false" outlineLevel="0" collapsed="false">
      <c r="A94" s="7" t="b">
        <f aca="false">FALSE()</f>
        <v>0</v>
      </c>
      <c r="B94" s="8" t="s">
        <v>511</v>
      </c>
      <c r="C94" s="9" t="str">
        <f aca="false">IFERROR(VLOOKUP($B94,Pinouts!$A$4:$R$227,9,FALSE()),"")</f>
        <v>G5</v>
      </c>
      <c r="D94" s="9"/>
      <c r="E94" s="15" t="s">
        <v>3</v>
      </c>
      <c r="F94" s="7" t="str">
        <f aca="false">IFERROR(VLOOKUP($B94,Pinouts!$A$5:$R$227,3,FALSE()),"")</f>
        <v>-</v>
      </c>
      <c r="G94" s="7" t="s">
        <v>23</v>
      </c>
      <c r="H94" s="7" t="s">
        <v>23</v>
      </c>
      <c r="I94" s="7" t="s">
        <v>209</v>
      </c>
      <c r="J94" s="7" t="s">
        <v>23</v>
      </c>
      <c r="K94" s="7" t="s">
        <v>23</v>
      </c>
      <c r="L94" s="7" t="s">
        <v>23</v>
      </c>
      <c r="M94" s="7" t="s">
        <v>23</v>
      </c>
      <c r="N94" s="7" t="s">
        <v>136</v>
      </c>
      <c r="O94" s="7" t="s">
        <v>23</v>
      </c>
      <c r="P94" s="7" t="s">
        <v>23</v>
      </c>
      <c r="Q94" s="7" t="s">
        <v>23</v>
      </c>
      <c r="R94" s="7" t="s">
        <v>23</v>
      </c>
      <c r="S94" s="7" t="s">
        <v>512</v>
      </c>
      <c r="T94" s="7" t="s">
        <v>23</v>
      </c>
      <c r="U94" s="7" t="s">
        <v>23</v>
      </c>
      <c r="V94" s="7" t="s">
        <v>38</v>
      </c>
    </row>
    <row r="95" s="7" customFormat="true" ht="13" hidden="false" customHeight="false" outlineLevel="0" collapsed="false">
      <c r="A95" s="7" t="b">
        <f aca="false">FALSE()</f>
        <v>0</v>
      </c>
      <c r="B95" s="8" t="s">
        <v>513</v>
      </c>
      <c r="C95" s="9" t="str">
        <f aca="false">IFERROR(VLOOKUP($B95,Pinouts!$A$4:$R$227,9,FALSE()),"")</f>
        <v>G3</v>
      </c>
      <c r="D95" s="9"/>
      <c r="E95" s="9" t="s">
        <v>3</v>
      </c>
      <c r="F95" s="7" t="str">
        <f aca="false">IFERROR(VLOOKUP($B95,Pinouts!$A$5:$R$227,3,FALSE()),"")</f>
        <v>-</v>
      </c>
      <c r="G95" s="7" t="s">
        <v>23</v>
      </c>
      <c r="H95" s="7" t="s">
        <v>23</v>
      </c>
      <c r="I95" s="7" t="s">
        <v>170</v>
      </c>
      <c r="J95" s="7" t="s">
        <v>23</v>
      </c>
      <c r="K95" s="7" t="s">
        <v>256</v>
      </c>
      <c r="L95" s="7" t="s">
        <v>254</v>
      </c>
      <c r="M95" s="7" t="s">
        <v>476</v>
      </c>
      <c r="N95" s="7" t="s">
        <v>215</v>
      </c>
      <c r="O95" s="7" t="s">
        <v>23</v>
      </c>
      <c r="P95" s="7" t="s">
        <v>23</v>
      </c>
      <c r="Q95" s="7" t="s">
        <v>23</v>
      </c>
      <c r="R95" s="7" t="s">
        <v>23</v>
      </c>
      <c r="S95" s="7" t="s">
        <v>514</v>
      </c>
      <c r="T95" s="7" t="s">
        <v>23</v>
      </c>
      <c r="U95" s="7" t="s">
        <v>200</v>
      </c>
      <c r="V95" s="7" t="s">
        <v>38</v>
      </c>
    </row>
    <row r="96" s="7" customFormat="true" ht="13" hidden="false" customHeight="false" outlineLevel="0" collapsed="false">
      <c r="A96" s="7" t="b">
        <f aca="false">TRUE()</f>
        <v>1</v>
      </c>
      <c r="B96" s="8" t="s">
        <v>515</v>
      </c>
      <c r="C96" s="9" t="str">
        <f aca="false">IFERROR(VLOOKUP($B96,Pinouts!$A$4:$R$227,9,FALSE()),"")</f>
        <v>G7</v>
      </c>
      <c r="D96" s="9" t="s">
        <v>516</v>
      </c>
      <c r="E96" s="9" t="s">
        <v>3</v>
      </c>
      <c r="F96" s="7" t="str">
        <f aca="false">IFERROR(VLOOKUP($B96,Pinouts!$A$5:$R$227,3,FALSE()),"")</f>
        <v>-</v>
      </c>
      <c r="G96" s="7" t="s">
        <v>23</v>
      </c>
      <c r="H96" s="7" t="s">
        <v>271</v>
      </c>
      <c r="I96" s="7" t="s">
        <v>23</v>
      </c>
      <c r="J96" s="7" t="s">
        <v>23</v>
      </c>
      <c r="K96" s="7" t="s">
        <v>23</v>
      </c>
      <c r="L96" s="7" t="s">
        <v>517</v>
      </c>
      <c r="M96" s="7" t="s">
        <v>107</v>
      </c>
      <c r="N96" s="7" t="s">
        <v>151</v>
      </c>
      <c r="O96" s="7" t="s">
        <v>23</v>
      </c>
      <c r="P96" s="7" t="s">
        <v>23</v>
      </c>
      <c r="Q96" s="13" t="s">
        <v>48</v>
      </c>
      <c r="R96" s="7" t="s">
        <v>23</v>
      </c>
      <c r="S96" s="7" t="s">
        <v>23</v>
      </c>
      <c r="T96" s="7" t="s">
        <v>481</v>
      </c>
      <c r="U96" s="7" t="s">
        <v>23</v>
      </c>
      <c r="V96" s="7" t="s">
        <v>38</v>
      </c>
    </row>
    <row r="97" s="7" customFormat="true" ht="13" hidden="false" customHeight="false" outlineLevel="0" collapsed="false">
      <c r="A97" s="7" t="b">
        <f aca="false">TRUE()</f>
        <v>1</v>
      </c>
      <c r="B97" s="8" t="s">
        <v>518</v>
      </c>
      <c r="C97" s="9" t="str">
        <f aca="false">IFERROR(VLOOKUP($B97,Pinouts!$A$4:$R$227,9,FALSE()),"")</f>
        <v>F1</v>
      </c>
      <c r="D97" s="9" t="s">
        <v>519</v>
      </c>
      <c r="E97" s="15" t="s">
        <v>3</v>
      </c>
      <c r="F97" s="7" t="str">
        <f aca="false">IFERROR(VLOOKUP($B97,Pinouts!$A$5:$R$227,3,FALSE()),"")</f>
        <v>-</v>
      </c>
      <c r="G97" s="7" t="s">
        <v>23</v>
      </c>
      <c r="H97" s="7" t="s">
        <v>280</v>
      </c>
      <c r="I97" s="7" t="s">
        <v>23</v>
      </c>
      <c r="J97" s="7" t="s">
        <v>23</v>
      </c>
      <c r="K97" s="7" t="s">
        <v>23</v>
      </c>
      <c r="L97" s="7" t="s">
        <v>520</v>
      </c>
      <c r="M97" s="7" t="s">
        <v>521</v>
      </c>
      <c r="N97" s="7" t="s">
        <v>90</v>
      </c>
      <c r="O97" s="7" t="s">
        <v>23</v>
      </c>
      <c r="P97" s="7" t="s">
        <v>23</v>
      </c>
      <c r="Q97" s="7" t="s">
        <v>139</v>
      </c>
      <c r="R97" s="7" t="s">
        <v>23</v>
      </c>
      <c r="S97" s="7" t="s">
        <v>23</v>
      </c>
      <c r="T97" s="7" t="s">
        <v>484</v>
      </c>
      <c r="U97" s="7" t="s">
        <v>23</v>
      </c>
      <c r="V97" s="7" t="s">
        <v>38</v>
      </c>
    </row>
    <row r="98" s="7" customFormat="true" ht="13" hidden="false" customHeight="false" outlineLevel="0" collapsed="false">
      <c r="A98" s="7" t="b">
        <f aca="false">TRUE()</f>
        <v>1</v>
      </c>
      <c r="B98" s="8" t="s">
        <v>522</v>
      </c>
      <c r="C98" s="9" t="str">
        <f aca="false">IFERROR(VLOOKUP($B98,Pinouts!$A$4:$R$227,9,FALSE()),"")</f>
        <v>G4</v>
      </c>
      <c r="D98" s="9" t="s">
        <v>523</v>
      </c>
      <c r="E98" s="9" t="s">
        <v>3</v>
      </c>
      <c r="F98" s="7" t="str">
        <f aca="false">IFERROR(VLOOKUP($B98,Pinouts!$A$5:$R$227,3,FALSE()),"")</f>
        <v>-</v>
      </c>
      <c r="G98" s="7" t="s">
        <v>23</v>
      </c>
      <c r="H98" s="7" t="s">
        <v>252</v>
      </c>
      <c r="I98" s="7" t="s">
        <v>23</v>
      </c>
      <c r="J98" s="7" t="s">
        <v>23</v>
      </c>
      <c r="K98" s="7" t="s">
        <v>23</v>
      </c>
      <c r="L98" s="7" t="s">
        <v>524</v>
      </c>
      <c r="M98" s="7" t="s">
        <v>525</v>
      </c>
      <c r="N98" s="7" t="s">
        <v>477</v>
      </c>
      <c r="O98" s="7" t="s">
        <v>23</v>
      </c>
      <c r="P98" s="7" t="s">
        <v>129</v>
      </c>
      <c r="Q98" s="13" t="s">
        <v>175</v>
      </c>
      <c r="R98" s="7" t="s">
        <v>23</v>
      </c>
      <c r="S98" s="7" t="s">
        <v>23</v>
      </c>
      <c r="T98" s="7" t="s">
        <v>507</v>
      </c>
      <c r="U98" s="7" t="s">
        <v>23</v>
      </c>
      <c r="V98" s="7" t="s">
        <v>38</v>
      </c>
    </row>
    <row r="99" s="7" customFormat="true" ht="13" hidden="false" customHeight="false" outlineLevel="0" collapsed="false">
      <c r="A99" s="7" t="b">
        <f aca="false">TRUE()</f>
        <v>1</v>
      </c>
      <c r="B99" s="8" t="s">
        <v>526</v>
      </c>
      <c r="C99" s="9" t="str">
        <f aca="false">IFERROR(VLOOKUP($B99,Pinouts!$A$4:$R$227,9,FALSE()),"")</f>
        <v>G2</v>
      </c>
      <c r="D99" s="9" t="s">
        <v>527</v>
      </c>
      <c r="E99" s="9" t="s">
        <v>3</v>
      </c>
      <c r="F99" s="7" t="str">
        <f aca="false">IFERROR(VLOOKUP($B99,Pinouts!$A$5:$R$227,3,FALSE()),"")</f>
        <v>-</v>
      </c>
      <c r="G99" s="7" t="s">
        <v>23</v>
      </c>
      <c r="H99" s="7" t="s">
        <v>260</v>
      </c>
      <c r="I99" s="7" t="s">
        <v>23</v>
      </c>
      <c r="J99" s="7" t="s">
        <v>23</v>
      </c>
      <c r="K99" s="7" t="s">
        <v>23</v>
      </c>
      <c r="L99" s="7" t="s">
        <v>489</v>
      </c>
      <c r="M99" s="7" t="s">
        <v>528</v>
      </c>
      <c r="N99" s="7" t="s">
        <v>431</v>
      </c>
      <c r="O99" s="7" t="s">
        <v>23</v>
      </c>
      <c r="P99" s="7" t="s">
        <v>138</v>
      </c>
      <c r="Q99" s="13" t="s">
        <v>166</v>
      </c>
      <c r="R99" s="7" t="s">
        <v>23</v>
      </c>
      <c r="S99" s="7" t="s">
        <v>23</v>
      </c>
      <c r="T99" s="7" t="s">
        <v>510</v>
      </c>
      <c r="U99" s="7" t="s">
        <v>23</v>
      </c>
      <c r="V99" s="7" t="s">
        <v>38</v>
      </c>
    </row>
    <row r="100" s="7" customFormat="true" ht="13" hidden="false" customHeight="false" outlineLevel="0" collapsed="false">
      <c r="A100" s="7" t="b">
        <v>1</v>
      </c>
      <c r="B100" s="8" t="s">
        <v>529</v>
      </c>
      <c r="C100" s="9" t="str">
        <f aca="false">IFERROR(VLOOKUP($B100,Pinouts!$A$4:$R$227,9,FALSE()),"")</f>
        <v>M6</v>
      </c>
      <c r="D100" s="9" t="s">
        <v>530</v>
      </c>
      <c r="E100" s="15" t="s">
        <v>3</v>
      </c>
      <c r="F100" s="7" t="str">
        <f aca="false">IFERROR(VLOOKUP($B100,Pinouts!$A$5:$R$227,3,FALSE()),"")</f>
        <v>-</v>
      </c>
      <c r="G100" s="7" t="s">
        <v>23</v>
      </c>
      <c r="H100" s="7" t="s">
        <v>23</v>
      </c>
      <c r="I100" s="7" t="s">
        <v>23</v>
      </c>
      <c r="J100" s="7" t="s">
        <v>23</v>
      </c>
      <c r="K100" s="7" t="s">
        <v>23</v>
      </c>
      <c r="L100" s="7" t="s">
        <v>23</v>
      </c>
      <c r="M100" s="7" t="s">
        <v>23</v>
      </c>
      <c r="N100" s="7" t="s">
        <v>23</v>
      </c>
      <c r="O100" s="7" t="s">
        <v>23</v>
      </c>
      <c r="P100" s="7" t="s">
        <v>23</v>
      </c>
      <c r="Q100" s="7" t="s">
        <v>23</v>
      </c>
      <c r="R100" s="7" t="s">
        <v>395</v>
      </c>
      <c r="S100" s="7" t="s">
        <v>531</v>
      </c>
      <c r="T100" s="7" t="s">
        <v>23</v>
      </c>
      <c r="U100" s="7" t="s">
        <v>391</v>
      </c>
      <c r="V100" s="7" t="s">
        <v>38</v>
      </c>
    </row>
    <row r="101" s="7" customFormat="true" ht="13" hidden="false" customHeight="false" outlineLevel="0" collapsed="false">
      <c r="A101" s="7" t="b">
        <v>1</v>
      </c>
      <c r="B101" s="8" t="s">
        <v>532</v>
      </c>
      <c r="C101" s="9" t="str">
        <f aca="false">IFERROR(VLOOKUP($B101,Pinouts!$A$4:$R$227,9,FALSE()),"")</f>
        <v>K7</v>
      </c>
      <c r="D101" s="9" t="s">
        <v>533</v>
      </c>
      <c r="E101" s="15" t="s">
        <v>3</v>
      </c>
      <c r="F101" s="7" t="str">
        <f aca="false">IFERROR(VLOOKUP($B101,Pinouts!$A$5:$R$227,3,FALSE()),"")</f>
        <v>-</v>
      </c>
      <c r="G101" s="7" t="s">
        <v>23</v>
      </c>
      <c r="H101" s="7" t="s">
        <v>23</v>
      </c>
      <c r="I101" s="7" t="s">
        <v>23</v>
      </c>
      <c r="J101" s="7" t="s">
        <v>23</v>
      </c>
      <c r="K101" s="7" t="s">
        <v>23</v>
      </c>
      <c r="L101" s="7" t="s">
        <v>23</v>
      </c>
      <c r="M101" s="7" t="s">
        <v>23</v>
      </c>
      <c r="N101" s="7" t="s">
        <v>214</v>
      </c>
      <c r="O101" s="7" t="s">
        <v>23</v>
      </c>
      <c r="P101" s="7" t="s">
        <v>23</v>
      </c>
      <c r="Q101" s="7" t="s">
        <v>23</v>
      </c>
      <c r="R101" s="7" t="s">
        <v>399</v>
      </c>
      <c r="S101" s="7" t="s">
        <v>534</v>
      </c>
      <c r="T101" s="7" t="s">
        <v>23</v>
      </c>
      <c r="U101" s="7" t="s">
        <v>23</v>
      </c>
      <c r="V101" s="7" t="s">
        <v>38</v>
      </c>
    </row>
    <row r="102" s="7" customFormat="true" ht="13" hidden="false" customHeight="false" outlineLevel="0" collapsed="false">
      <c r="A102" s="7" t="b">
        <f aca="false">FALSE()</f>
        <v>0</v>
      </c>
      <c r="B102" s="8" t="s">
        <v>535</v>
      </c>
      <c r="C102" s="9" t="str">
        <f aca="false">IFERROR(VLOOKUP($B102,Pinouts!$A$4:$R$227,9,FALSE()),"")</f>
        <v>C7</v>
      </c>
      <c r="D102" s="9"/>
      <c r="E102" s="15" t="s">
        <v>3</v>
      </c>
      <c r="F102" s="7" t="str">
        <f aca="false">IFERROR(VLOOKUP($B102,Pinouts!$A$5:$R$227,3,FALSE()),"")</f>
        <v>-</v>
      </c>
      <c r="G102" s="7" t="s">
        <v>23</v>
      </c>
      <c r="H102" s="7" t="s">
        <v>23</v>
      </c>
      <c r="I102" s="7" t="s">
        <v>23</v>
      </c>
      <c r="J102" s="7" t="s">
        <v>23</v>
      </c>
      <c r="K102" s="7" t="s">
        <v>23</v>
      </c>
      <c r="L102" s="7" t="s">
        <v>87</v>
      </c>
      <c r="M102" s="7" t="s">
        <v>23</v>
      </c>
      <c r="N102" s="7" t="s">
        <v>23</v>
      </c>
      <c r="O102" s="7" t="s">
        <v>23</v>
      </c>
      <c r="P102" s="7" t="s">
        <v>23</v>
      </c>
      <c r="Q102" s="7" t="s">
        <v>35</v>
      </c>
      <c r="R102" s="7" t="s">
        <v>216</v>
      </c>
      <c r="S102" s="7" t="s">
        <v>536</v>
      </c>
      <c r="T102" s="7" t="s">
        <v>218</v>
      </c>
      <c r="U102" s="7" t="s">
        <v>23</v>
      </c>
      <c r="V102" s="7" t="s">
        <v>38</v>
      </c>
    </row>
    <row r="103" s="7" customFormat="true" ht="13" hidden="false" customHeight="false" outlineLevel="0" collapsed="false">
      <c r="A103" s="7" t="b">
        <f aca="false">FALSE()</f>
        <v>0</v>
      </c>
      <c r="B103" s="8" t="s">
        <v>537</v>
      </c>
      <c r="C103" s="9" t="str">
        <f aca="false">IFERROR(VLOOKUP($B103,Pinouts!$A$4:$R$227,9,FALSE()),"")</f>
        <v>-</v>
      </c>
      <c r="D103" s="9"/>
      <c r="E103" s="9" t="s">
        <v>3</v>
      </c>
      <c r="F103" s="7" t="str">
        <f aca="false">IFERROR(VLOOKUP($B103,Pinouts!$A$5:$R$227,3,FALSE()),"")</f>
        <v>-</v>
      </c>
      <c r="G103" s="7" t="s">
        <v>23</v>
      </c>
      <c r="H103" s="7" t="s">
        <v>98</v>
      </c>
      <c r="I103" s="7" t="s">
        <v>23</v>
      </c>
      <c r="J103" s="7" t="s">
        <v>23</v>
      </c>
      <c r="K103" s="7" t="s">
        <v>23</v>
      </c>
      <c r="L103" s="7" t="s">
        <v>118</v>
      </c>
      <c r="M103" s="7" t="s">
        <v>455</v>
      </c>
      <c r="N103" s="7" t="s">
        <v>293</v>
      </c>
      <c r="O103" s="7" t="s">
        <v>23</v>
      </c>
      <c r="P103" s="7" t="s">
        <v>23</v>
      </c>
      <c r="Q103" s="7" t="s">
        <v>233</v>
      </c>
      <c r="R103" s="7" t="s">
        <v>120</v>
      </c>
      <c r="S103" s="7" t="s">
        <v>23</v>
      </c>
      <c r="T103" s="7" t="s">
        <v>153</v>
      </c>
      <c r="U103" s="7" t="s">
        <v>23</v>
      </c>
      <c r="V103" s="7" t="s">
        <v>38</v>
      </c>
    </row>
    <row r="104" s="7" customFormat="true" ht="13" hidden="false" customHeight="false" outlineLevel="0" collapsed="false">
      <c r="A104" s="7" t="b">
        <f aca="false">FALSE()</f>
        <v>0</v>
      </c>
      <c r="B104" s="8" t="s">
        <v>538</v>
      </c>
      <c r="C104" s="9" t="str">
        <f aca="false">IFERROR(VLOOKUP($B104,Pinouts!$A$4:$R$227,9,FALSE()),"")</f>
        <v>D7</v>
      </c>
      <c r="D104" s="9"/>
      <c r="E104" s="9" t="s">
        <v>3</v>
      </c>
      <c r="F104" s="7" t="str">
        <f aca="false">IFERROR(VLOOKUP($B104,Pinouts!$A$5:$R$227,3,FALSE()),"")</f>
        <v>-</v>
      </c>
      <c r="G104" s="7" t="s">
        <v>23</v>
      </c>
      <c r="H104" s="7" t="s">
        <v>44</v>
      </c>
      <c r="I104" s="7" t="s">
        <v>23</v>
      </c>
      <c r="J104" s="7" t="s">
        <v>23</v>
      </c>
      <c r="K104" s="7" t="s">
        <v>331</v>
      </c>
      <c r="L104" s="7" t="s">
        <v>128</v>
      </c>
      <c r="M104" s="7" t="s">
        <v>458</v>
      </c>
      <c r="N104" s="7" t="s">
        <v>539</v>
      </c>
      <c r="O104" s="7" t="s">
        <v>23</v>
      </c>
      <c r="P104" s="7" t="s">
        <v>23</v>
      </c>
      <c r="Q104" s="7" t="s">
        <v>241</v>
      </c>
      <c r="R104" s="7" t="s">
        <v>217</v>
      </c>
      <c r="S104" s="7" t="s">
        <v>540</v>
      </c>
      <c r="T104" s="7" t="s">
        <v>92</v>
      </c>
      <c r="U104" s="7" t="s">
        <v>481</v>
      </c>
      <c r="V104" s="7" t="s">
        <v>38</v>
      </c>
    </row>
    <row r="105" s="7" customFormat="true" ht="13" hidden="false" customHeight="false" outlineLevel="0" collapsed="false">
      <c r="A105" s="7" t="b">
        <f aca="false">FALSE()</f>
        <v>0</v>
      </c>
      <c r="B105" s="8" t="s">
        <v>541</v>
      </c>
      <c r="C105" s="9" t="str">
        <f aca="false">IFERROR(VLOOKUP($B105,Pinouts!$A$4:$R$227,9,FALSE()),"")</f>
        <v>-</v>
      </c>
      <c r="D105" s="9"/>
      <c r="E105" s="9" t="s">
        <v>3</v>
      </c>
      <c r="F105" s="7" t="str">
        <f aca="false">IFERROR(VLOOKUP($B105,Pinouts!$A$5:$R$227,3,FALSE()),"")</f>
        <v>-</v>
      </c>
      <c r="G105" s="7" t="s">
        <v>292</v>
      </c>
      <c r="H105" s="7" t="s">
        <v>224</v>
      </c>
      <c r="I105" s="7" t="s">
        <v>23</v>
      </c>
      <c r="J105" s="7" t="s">
        <v>23</v>
      </c>
      <c r="K105" s="7" t="s">
        <v>23</v>
      </c>
      <c r="L105" s="7" t="s">
        <v>119</v>
      </c>
      <c r="M105" s="7" t="s">
        <v>542</v>
      </c>
      <c r="N105" s="7" t="s">
        <v>543</v>
      </c>
      <c r="O105" s="7" t="s">
        <v>23</v>
      </c>
      <c r="P105" s="7" t="s">
        <v>23</v>
      </c>
      <c r="Q105" s="7" t="s">
        <v>342</v>
      </c>
      <c r="R105" s="7" t="s">
        <v>197</v>
      </c>
      <c r="S105" s="7" t="s">
        <v>544</v>
      </c>
      <c r="T105" s="7" t="s">
        <v>484</v>
      </c>
      <c r="U105" s="7" t="s">
        <v>23</v>
      </c>
      <c r="V105" s="7" t="s">
        <v>38</v>
      </c>
    </row>
    <row r="106" s="7" customFormat="true" ht="13" hidden="false" customHeight="false" outlineLevel="0" collapsed="false">
      <c r="A106" s="7" t="b">
        <f aca="false">FALSE()</f>
        <v>0</v>
      </c>
      <c r="B106" s="8" t="s">
        <v>545</v>
      </c>
      <c r="C106" s="9" t="str">
        <f aca="false">IFERROR(VLOOKUP($B106,Pinouts!$A$4:$R$227,9,FALSE()),"")</f>
        <v>-</v>
      </c>
      <c r="D106" s="9"/>
      <c r="E106" s="9" t="s">
        <v>3</v>
      </c>
      <c r="F106" s="7" t="str">
        <f aca="false">IFERROR(VLOOKUP($B106,Pinouts!$A$5:$R$227,3,FALSE()),"")</f>
        <v>-</v>
      </c>
      <c r="G106" s="7" t="s">
        <v>354</v>
      </c>
      <c r="H106" s="7" t="s">
        <v>421</v>
      </c>
      <c r="I106" s="7" t="s">
        <v>23</v>
      </c>
      <c r="J106" s="7" t="s">
        <v>23</v>
      </c>
      <c r="K106" s="7" t="s">
        <v>239</v>
      </c>
      <c r="L106" s="7" t="s">
        <v>137</v>
      </c>
      <c r="M106" s="7" t="s">
        <v>546</v>
      </c>
      <c r="N106" s="7" t="s">
        <v>339</v>
      </c>
      <c r="O106" s="7" t="s">
        <v>23</v>
      </c>
      <c r="P106" s="7" t="s">
        <v>289</v>
      </c>
      <c r="Q106" s="7" t="s">
        <v>351</v>
      </c>
      <c r="R106" s="7" t="s">
        <v>217</v>
      </c>
      <c r="S106" s="7" t="s">
        <v>288</v>
      </c>
      <c r="T106" s="7" t="s">
        <v>507</v>
      </c>
      <c r="U106" s="7" t="s">
        <v>23</v>
      </c>
      <c r="V106" s="7" t="s">
        <v>38</v>
      </c>
    </row>
    <row r="107" s="7" customFormat="true" ht="13" hidden="false" customHeight="false" outlineLevel="0" collapsed="false">
      <c r="A107" s="7" t="b">
        <f aca="false">FALSE()</f>
        <v>0</v>
      </c>
      <c r="B107" s="8" t="s">
        <v>547</v>
      </c>
      <c r="C107" s="9" t="str">
        <f aca="false">IFERROR(VLOOKUP($B107,Pinouts!$A$4:$R$227,9,FALSE()),"")</f>
        <v>B6</v>
      </c>
      <c r="D107" s="9"/>
      <c r="E107" s="9" t="s">
        <v>3</v>
      </c>
      <c r="F107" s="7" t="str">
        <f aca="false">IFERROR(VLOOKUP($B107,Pinouts!$A$5:$R$227,3,FALSE()),"")</f>
        <v>-</v>
      </c>
      <c r="G107" s="7" t="s">
        <v>23</v>
      </c>
      <c r="H107" s="7" t="s">
        <v>23</v>
      </c>
      <c r="I107" s="7" t="s">
        <v>23</v>
      </c>
      <c r="J107" s="7" t="s">
        <v>23</v>
      </c>
      <c r="K107" s="7" t="s">
        <v>23</v>
      </c>
      <c r="L107" s="7" t="s">
        <v>190</v>
      </c>
      <c r="M107" s="7" t="s">
        <v>450</v>
      </c>
      <c r="N107" s="7" t="s">
        <v>543</v>
      </c>
      <c r="O107" s="7" t="s">
        <v>23</v>
      </c>
      <c r="P107" s="7" t="s">
        <v>23</v>
      </c>
      <c r="Q107" s="7" t="s">
        <v>23</v>
      </c>
      <c r="R107" s="7" t="s">
        <v>23</v>
      </c>
      <c r="S107" s="7" t="s">
        <v>548</v>
      </c>
      <c r="T107" s="7" t="s">
        <v>390</v>
      </c>
      <c r="U107" s="7" t="s">
        <v>23</v>
      </c>
      <c r="V107" s="7" t="s">
        <v>38</v>
      </c>
    </row>
    <row r="108" s="7" customFormat="true" ht="13" hidden="false" customHeight="false" outlineLevel="0" collapsed="false">
      <c r="A108" s="7" t="b">
        <f aca="false">FALSE()</f>
        <v>0</v>
      </c>
      <c r="B108" s="8" t="s">
        <v>549</v>
      </c>
      <c r="C108" s="9" t="str">
        <f aca="false">IFERROR(VLOOKUP($B108,Pinouts!$A$4:$R$227,9,FALSE()),"")</f>
        <v>H13</v>
      </c>
      <c r="D108" s="9"/>
      <c r="E108" s="9" t="s">
        <v>3</v>
      </c>
      <c r="F108" s="7" t="str">
        <f aca="false">IFERROR(VLOOKUP($B108,Pinouts!$A$5:$R$227,3,FALSE()),"")</f>
        <v>-</v>
      </c>
      <c r="G108" s="7" t="s">
        <v>23</v>
      </c>
      <c r="H108" s="7" t="s">
        <v>23</v>
      </c>
      <c r="I108" s="7" t="s">
        <v>23</v>
      </c>
      <c r="J108" s="7" t="s">
        <v>125</v>
      </c>
      <c r="K108" s="7" t="s">
        <v>23</v>
      </c>
      <c r="L108" s="7" t="s">
        <v>23</v>
      </c>
      <c r="M108" s="7" t="s">
        <v>23</v>
      </c>
      <c r="N108" s="7" t="s">
        <v>476</v>
      </c>
      <c r="O108" s="7" t="s">
        <v>23</v>
      </c>
      <c r="P108" s="7" t="s">
        <v>23</v>
      </c>
      <c r="Q108" s="7" t="s">
        <v>23</v>
      </c>
      <c r="R108" s="7" t="s">
        <v>23</v>
      </c>
      <c r="S108" s="7" t="s">
        <v>550</v>
      </c>
      <c r="T108" s="7" t="s">
        <v>23</v>
      </c>
      <c r="U108" s="7" t="s">
        <v>235</v>
      </c>
      <c r="V108" s="7" t="s">
        <v>38</v>
      </c>
    </row>
    <row r="109" s="7" customFormat="true" ht="13" hidden="false" customHeight="false" outlineLevel="0" collapsed="false">
      <c r="A109" s="7" t="b">
        <f aca="false">FALSE()</f>
        <v>0</v>
      </c>
      <c r="B109" s="8" t="s">
        <v>551</v>
      </c>
      <c r="C109" s="9" t="str">
        <f aca="false">IFERROR(VLOOKUP($B109,Pinouts!$A$4:$R$227,9,FALSE()),"")</f>
        <v>G9</v>
      </c>
      <c r="D109" s="9"/>
      <c r="E109" s="9" t="s">
        <v>3</v>
      </c>
      <c r="F109" s="7" t="str">
        <f aca="false">IFERROR(VLOOKUP($B109,Pinouts!$A$5:$R$227,3,FALSE()),"")</f>
        <v>-</v>
      </c>
      <c r="G109" s="7" t="s">
        <v>23</v>
      </c>
      <c r="H109" s="7" t="s">
        <v>23</v>
      </c>
      <c r="I109" s="7" t="s">
        <v>23</v>
      </c>
      <c r="J109" s="7" t="s">
        <v>146</v>
      </c>
      <c r="K109" s="7" t="s">
        <v>23</v>
      </c>
      <c r="L109" s="7" t="s">
        <v>23</v>
      </c>
      <c r="M109" s="7" t="s">
        <v>23</v>
      </c>
      <c r="N109" s="7" t="s">
        <v>430</v>
      </c>
      <c r="O109" s="7" t="s">
        <v>23</v>
      </c>
      <c r="P109" s="7" t="s">
        <v>23</v>
      </c>
      <c r="Q109" s="7" t="s">
        <v>23</v>
      </c>
      <c r="R109" s="7" t="s">
        <v>23</v>
      </c>
      <c r="S109" s="7" t="s">
        <v>552</v>
      </c>
      <c r="T109" s="7" t="s">
        <v>228</v>
      </c>
      <c r="U109" s="7" t="s">
        <v>23</v>
      </c>
      <c r="V109" s="7" t="s">
        <v>38</v>
      </c>
    </row>
    <row r="110" s="7" customFormat="true" ht="13" hidden="false" customHeight="false" outlineLevel="0" collapsed="false">
      <c r="A110" s="7" t="b">
        <f aca="false">FALSE()</f>
        <v>0</v>
      </c>
      <c r="B110" s="8" t="s">
        <v>553</v>
      </c>
      <c r="C110" s="9" t="str">
        <f aca="false">IFERROR(VLOOKUP($B110,Pinouts!$A$4:$R$227,9,FALSE()),"")</f>
        <v>G11</v>
      </c>
      <c r="D110" s="9"/>
      <c r="E110" s="9" t="s">
        <v>3</v>
      </c>
      <c r="F110" s="7" t="str">
        <f aca="false">IFERROR(VLOOKUP($B110,Pinouts!$A$5:$R$227,3,FALSE()),"")</f>
        <v>-</v>
      </c>
      <c r="G110" s="7" t="s">
        <v>23</v>
      </c>
      <c r="H110" s="7" t="s">
        <v>467</v>
      </c>
      <c r="I110" s="7" t="s">
        <v>23</v>
      </c>
      <c r="J110" s="7" t="s">
        <v>23</v>
      </c>
      <c r="K110" s="7" t="s">
        <v>23</v>
      </c>
      <c r="L110" s="7" t="s">
        <v>23</v>
      </c>
      <c r="M110" s="7" t="s">
        <v>23</v>
      </c>
      <c r="N110" s="7" t="s">
        <v>23</v>
      </c>
      <c r="O110" s="7" t="s">
        <v>23</v>
      </c>
      <c r="P110" s="7" t="s">
        <v>23</v>
      </c>
      <c r="Q110" s="7" t="s">
        <v>23</v>
      </c>
      <c r="R110" s="7" t="s">
        <v>23</v>
      </c>
      <c r="S110" s="7" t="s">
        <v>554</v>
      </c>
      <c r="T110" s="7" t="s">
        <v>23</v>
      </c>
      <c r="U110" s="7" t="s">
        <v>405</v>
      </c>
      <c r="V110" s="7" t="s">
        <v>38</v>
      </c>
    </row>
    <row r="111" s="7" customFormat="true" ht="13" hidden="false" customHeight="false" outlineLevel="0" collapsed="false">
      <c r="A111" s="7" t="b">
        <f aca="false">FALSE()</f>
        <v>0</v>
      </c>
      <c r="B111" s="8" t="s">
        <v>555</v>
      </c>
      <c r="C111" s="9" t="str">
        <f aca="false">IFERROR(VLOOKUP($B111,Pinouts!$A$4:$R$227,9,FALSE()),"")</f>
        <v>F8</v>
      </c>
      <c r="D111" s="9"/>
      <c r="E111" s="9" t="s">
        <v>3</v>
      </c>
      <c r="F111" s="7" t="str">
        <f aca="false">IFERROR(VLOOKUP($B111,Pinouts!$A$5:$R$227,3,FALSE()),"")</f>
        <v>-</v>
      </c>
      <c r="G111" s="7" t="s">
        <v>23</v>
      </c>
      <c r="H111" s="7" t="s">
        <v>69</v>
      </c>
      <c r="I111" s="7" t="s">
        <v>23</v>
      </c>
      <c r="J111" s="7" t="s">
        <v>23</v>
      </c>
      <c r="K111" s="7" t="s">
        <v>23</v>
      </c>
      <c r="L111" s="7" t="s">
        <v>23</v>
      </c>
      <c r="M111" s="7" t="s">
        <v>23</v>
      </c>
      <c r="N111" s="7" t="s">
        <v>23</v>
      </c>
      <c r="O111" s="7" t="s">
        <v>23</v>
      </c>
      <c r="P111" s="7" t="s">
        <v>23</v>
      </c>
      <c r="Q111" s="7" t="s">
        <v>23</v>
      </c>
      <c r="R111" s="7" t="s">
        <v>23</v>
      </c>
      <c r="S111" s="7" t="s">
        <v>556</v>
      </c>
      <c r="T111" s="7" t="s">
        <v>23</v>
      </c>
      <c r="U111" s="7" t="s">
        <v>23</v>
      </c>
      <c r="V111" s="7" t="s">
        <v>38</v>
      </c>
    </row>
    <row r="112" s="7" customFormat="true" ht="13" hidden="false" customHeight="false" outlineLevel="0" collapsed="false">
      <c r="A112" s="7" t="b">
        <f aca="false">FALSE()</f>
        <v>0</v>
      </c>
      <c r="B112" s="8" t="s">
        <v>557</v>
      </c>
      <c r="C112" s="9" t="str">
        <f aca="false">IFERROR(VLOOKUP($B112,Pinouts!$A$4:$R$227,9,FALSE()),"")</f>
        <v>G12</v>
      </c>
      <c r="D112" s="9"/>
      <c r="E112" s="9" t="s">
        <v>3</v>
      </c>
      <c r="F112" s="7" t="str">
        <f aca="false">IFERROR(VLOOKUP($B112,Pinouts!$A$5:$R$227,3,FALSE()),"")</f>
        <v>-</v>
      </c>
      <c r="G112" s="7" t="s">
        <v>23</v>
      </c>
      <c r="H112" s="7" t="s">
        <v>245</v>
      </c>
      <c r="I112" s="7" t="s">
        <v>23</v>
      </c>
      <c r="J112" s="7" t="s">
        <v>262</v>
      </c>
      <c r="K112" s="7" t="s">
        <v>264</v>
      </c>
      <c r="L112" s="7" t="s">
        <v>148</v>
      </c>
      <c r="M112" s="7" t="s">
        <v>23</v>
      </c>
      <c r="N112" s="7" t="s">
        <v>23</v>
      </c>
      <c r="O112" s="7" t="s">
        <v>23</v>
      </c>
      <c r="P112" s="7" t="s">
        <v>23</v>
      </c>
      <c r="Q112" s="7" t="s">
        <v>183</v>
      </c>
      <c r="R112" s="7" t="s">
        <v>56</v>
      </c>
      <c r="S112" s="7" t="s">
        <v>536</v>
      </c>
      <c r="T112" s="7" t="s">
        <v>385</v>
      </c>
      <c r="U112" s="7" t="s">
        <v>23</v>
      </c>
      <c r="V112" s="7" t="s">
        <v>38</v>
      </c>
    </row>
    <row r="113" s="7" customFormat="true" ht="13" hidden="false" customHeight="false" outlineLevel="0" collapsed="false">
      <c r="A113" s="7" t="b">
        <f aca="false">FALSE()</f>
        <v>0</v>
      </c>
      <c r="B113" s="8" t="s">
        <v>558</v>
      </c>
      <c r="C113" s="9" t="str">
        <f aca="false">IFERROR(VLOOKUP($B113,Pinouts!$A$4:$R$227,9,FALSE()),"")</f>
        <v>F9</v>
      </c>
      <c r="D113" s="9"/>
      <c r="E113" s="9" t="s">
        <v>3</v>
      </c>
      <c r="F113" s="7" t="str">
        <f aca="false">IFERROR(VLOOKUP($B113,Pinouts!$A$5:$R$227,3,FALSE()),"")</f>
        <v>-</v>
      </c>
      <c r="G113" s="7" t="s">
        <v>23</v>
      </c>
      <c r="H113" s="7" t="s">
        <v>23</v>
      </c>
      <c r="I113" s="7" t="s">
        <v>464</v>
      </c>
      <c r="J113" s="7" t="s">
        <v>254</v>
      </c>
      <c r="K113" s="7" t="s">
        <v>256</v>
      </c>
      <c r="L113" s="7" t="s">
        <v>23</v>
      </c>
      <c r="M113" s="7" t="s">
        <v>287</v>
      </c>
      <c r="N113" s="7" t="s">
        <v>356</v>
      </c>
      <c r="O113" s="7" t="s">
        <v>23</v>
      </c>
      <c r="P113" s="7" t="s">
        <v>23</v>
      </c>
      <c r="Q113" s="7" t="s">
        <v>23</v>
      </c>
      <c r="R113" s="7" t="s">
        <v>56</v>
      </c>
      <c r="S113" s="7" t="s">
        <v>359</v>
      </c>
      <c r="T113" s="7" t="s">
        <v>390</v>
      </c>
      <c r="U113" s="7" t="s">
        <v>23</v>
      </c>
      <c r="V113" s="7" t="s">
        <v>38</v>
      </c>
    </row>
    <row r="114" s="7" customFormat="true" ht="13" hidden="false" customHeight="false" outlineLevel="0" collapsed="false">
      <c r="A114" s="7" t="b">
        <f aca="false">FALSE()</f>
        <v>0</v>
      </c>
      <c r="B114" s="8" t="s">
        <v>559</v>
      </c>
      <c r="C114" s="9" t="str">
        <f aca="false">IFERROR(VLOOKUP($B114,Pinouts!$A$4:$R$227,9,FALSE()),"")</f>
        <v>G13</v>
      </c>
      <c r="D114" s="9"/>
      <c r="E114" s="9" t="s">
        <v>3</v>
      </c>
      <c r="F114" s="7" t="str">
        <f aca="false">IFERROR(VLOOKUP($B114,Pinouts!$A$5:$R$227,3,FALSE()),"")</f>
        <v>-</v>
      </c>
      <c r="G114" s="7" t="s">
        <v>23</v>
      </c>
      <c r="H114" s="7" t="s">
        <v>23</v>
      </c>
      <c r="I114" s="7" t="s">
        <v>23</v>
      </c>
      <c r="J114" s="7" t="s">
        <v>28</v>
      </c>
      <c r="K114" s="7" t="s">
        <v>23</v>
      </c>
      <c r="L114" s="7" t="s">
        <v>30</v>
      </c>
      <c r="M114" s="7" t="s">
        <v>23</v>
      </c>
      <c r="N114" s="7" t="s">
        <v>539</v>
      </c>
      <c r="O114" s="7" t="s">
        <v>23</v>
      </c>
      <c r="P114" s="7" t="s">
        <v>23</v>
      </c>
      <c r="Q114" s="7" t="s">
        <v>23</v>
      </c>
      <c r="R114" s="7" t="s">
        <v>248</v>
      </c>
      <c r="S114" s="7" t="s">
        <v>560</v>
      </c>
      <c r="T114" s="7" t="s">
        <v>23</v>
      </c>
      <c r="U114" s="7" t="s">
        <v>23</v>
      </c>
      <c r="V114" s="7" t="s">
        <v>38</v>
      </c>
    </row>
    <row r="115" s="7" customFormat="true" ht="13" hidden="false" customHeight="false" outlineLevel="0" collapsed="false">
      <c r="A115" s="7" t="b">
        <f aca="false">FALSE()</f>
        <v>0</v>
      </c>
      <c r="B115" s="8" t="s">
        <v>561</v>
      </c>
      <c r="C115" s="9" t="str">
        <f aca="false">IFERROR(VLOOKUP($B115,Pinouts!$A$4:$R$227,9,FALSE()),"")</f>
        <v>E7</v>
      </c>
      <c r="D115" s="9"/>
      <c r="E115" s="9" t="s">
        <v>3</v>
      </c>
      <c r="F115" s="7" t="str">
        <f aca="false">IFERROR(VLOOKUP($B115,Pinouts!$A$5:$R$227,3,FALSE()),"")</f>
        <v>-</v>
      </c>
      <c r="G115" s="7" t="s">
        <v>23</v>
      </c>
      <c r="H115" s="7" t="s">
        <v>23</v>
      </c>
      <c r="I115" s="7" t="s">
        <v>23</v>
      </c>
      <c r="J115" s="7" t="s">
        <v>23</v>
      </c>
      <c r="K115" s="7" t="s">
        <v>23</v>
      </c>
      <c r="L115" s="7" t="s">
        <v>126</v>
      </c>
      <c r="M115" s="7" t="s">
        <v>23</v>
      </c>
      <c r="N115" s="7" t="s">
        <v>348</v>
      </c>
      <c r="O115" s="7" t="s">
        <v>23</v>
      </c>
      <c r="P115" s="7" t="s">
        <v>320</v>
      </c>
      <c r="Q115" s="7" t="s">
        <v>73</v>
      </c>
      <c r="R115" s="7" t="s">
        <v>208</v>
      </c>
      <c r="S115" s="7" t="s">
        <v>358</v>
      </c>
      <c r="T115" s="7" t="s">
        <v>268</v>
      </c>
      <c r="U115" s="7" t="s">
        <v>23</v>
      </c>
      <c r="V115" s="7" t="s">
        <v>38</v>
      </c>
    </row>
    <row r="116" s="7" customFormat="true" ht="13" hidden="false" customHeight="false" outlineLevel="0" collapsed="false">
      <c r="A116" s="7" t="b">
        <f aca="false">TRUE()</f>
        <v>1</v>
      </c>
      <c r="B116" s="8" t="s">
        <v>562</v>
      </c>
      <c r="C116" s="9" t="str">
        <f aca="false">IFERROR(VLOOKUP($B116,Pinouts!$A$4:$R$227,9,FALSE()),"")</f>
        <v>H1</v>
      </c>
      <c r="D116" s="9" t="s">
        <v>563</v>
      </c>
      <c r="E116" s="9" t="s">
        <v>23</v>
      </c>
      <c r="F116" s="11" t="str">
        <f aca="false">IFERROR(VLOOKUP($B116,Pinouts!$A$5:$R$227,3,FALSE()),"")</f>
        <v>OSC_IN</v>
      </c>
      <c r="G116" s="7" t="s">
        <v>23</v>
      </c>
      <c r="H116" s="7" t="s">
        <v>23</v>
      </c>
      <c r="I116" s="7" t="s">
        <v>23</v>
      </c>
      <c r="J116" s="7" t="s">
        <v>23</v>
      </c>
      <c r="K116" s="7" t="s">
        <v>23</v>
      </c>
      <c r="L116" s="7" t="s">
        <v>23</v>
      </c>
      <c r="M116" s="7" t="s">
        <v>23</v>
      </c>
      <c r="N116" s="7" t="s">
        <v>23</v>
      </c>
      <c r="O116" s="7" t="s">
        <v>23</v>
      </c>
      <c r="P116" s="7" t="s">
        <v>23</v>
      </c>
      <c r="Q116" s="7" t="s">
        <v>23</v>
      </c>
      <c r="R116" s="7" t="s">
        <v>23</v>
      </c>
      <c r="S116" s="7" t="s">
        <v>23</v>
      </c>
      <c r="T116" s="7" t="s">
        <v>23</v>
      </c>
      <c r="U116" s="7" t="s">
        <v>23</v>
      </c>
      <c r="V116" s="7" t="s">
        <v>38</v>
      </c>
    </row>
    <row r="117" s="7" customFormat="true" ht="13" hidden="false" customHeight="false" outlineLevel="0" collapsed="false">
      <c r="A117" s="7" t="b">
        <f aca="false">TRUE()</f>
        <v>1</v>
      </c>
      <c r="B117" s="8" t="s">
        <v>564</v>
      </c>
      <c r="C117" s="9" t="str">
        <f aca="false">IFERROR(VLOOKUP($B117,Pinouts!$A$4:$R$227,9,FALSE()),"")</f>
        <v>J1</v>
      </c>
      <c r="D117" s="9" t="s">
        <v>565</v>
      </c>
      <c r="E117" s="9" t="s">
        <v>23</v>
      </c>
      <c r="F117" s="11" t="str">
        <f aca="false">IFERROR(VLOOKUP($B117,Pinouts!$A$5:$R$227,3,FALSE()),"")</f>
        <v>OSC_OUT</v>
      </c>
      <c r="G117" s="7" t="s">
        <v>23</v>
      </c>
      <c r="H117" s="7" t="s">
        <v>23</v>
      </c>
      <c r="I117" s="7" t="s">
        <v>23</v>
      </c>
      <c r="J117" s="7" t="s">
        <v>23</v>
      </c>
      <c r="K117" s="7" t="s">
        <v>23</v>
      </c>
      <c r="L117" s="7" t="s">
        <v>23</v>
      </c>
      <c r="M117" s="7" t="s">
        <v>23</v>
      </c>
      <c r="N117" s="7" t="s">
        <v>23</v>
      </c>
      <c r="O117" s="7" t="s">
        <v>23</v>
      </c>
      <c r="P117" s="7" t="s">
        <v>23</v>
      </c>
      <c r="Q117" s="7" t="s">
        <v>23</v>
      </c>
      <c r="R117" s="7" t="s">
        <v>23</v>
      </c>
      <c r="S117" s="7" t="s">
        <v>23</v>
      </c>
      <c r="T117" s="7" t="s">
        <v>23</v>
      </c>
      <c r="U117" s="7" t="s">
        <v>23</v>
      </c>
      <c r="V117" s="7" t="s">
        <v>38</v>
      </c>
    </row>
    <row r="118" s="7" customFormat="true" ht="13" hidden="false" customHeight="false" outlineLevel="0" collapsed="false">
      <c r="A118" s="7" t="b">
        <f aca="false">FALSE()</f>
        <v>0</v>
      </c>
      <c r="B118" s="8" t="s">
        <v>566</v>
      </c>
      <c r="C118" s="9" t="str">
        <f aca="false">IFERROR(VLOOKUP($B118,Pinouts!$A$4:$R$227,9,FALSE()),"")</f>
        <v>K10</v>
      </c>
      <c r="D118" s="9"/>
      <c r="E118" s="9" t="s">
        <v>3</v>
      </c>
      <c r="F118" s="7" t="str">
        <f aca="false">IFERROR(VLOOKUP($B118,Pinouts!$A$5:$R$227,3,FALSE()),"")</f>
        <v>-</v>
      </c>
      <c r="G118" s="7" t="s">
        <v>23</v>
      </c>
      <c r="H118" s="7" t="s">
        <v>133</v>
      </c>
      <c r="I118" s="7" t="s">
        <v>27</v>
      </c>
      <c r="J118" s="7" t="s">
        <v>355</v>
      </c>
      <c r="K118" s="7" t="s">
        <v>247</v>
      </c>
      <c r="L118" s="7" t="s">
        <v>567</v>
      </c>
      <c r="M118" s="7" t="s">
        <v>23</v>
      </c>
      <c r="N118" s="7" t="s">
        <v>23</v>
      </c>
      <c r="O118" s="7" t="s">
        <v>23</v>
      </c>
      <c r="P118" s="7" t="s">
        <v>23</v>
      </c>
      <c r="Q118" s="7" t="s">
        <v>23</v>
      </c>
      <c r="R118" s="7" t="s">
        <v>23</v>
      </c>
      <c r="S118" s="7" t="s">
        <v>23</v>
      </c>
      <c r="T118" s="7" t="s">
        <v>60</v>
      </c>
      <c r="U118" s="7" t="s">
        <v>23</v>
      </c>
      <c r="V118" s="7" t="s">
        <v>38</v>
      </c>
    </row>
    <row r="119" s="7" customFormat="true" ht="13" hidden="false" customHeight="false" outlineLevel="0" collapsed="false">
      <c r="A119" s="7" t="b">
        <f aca="false">TRUE()</f>
        <v>1</v>
      </c>
      <c r="B119" s="8" t="s">
        <v>568</v>
      </c>
      <c r="C119" s="9" t="str">
        <f aca="false">IFERROR(VLOOKUP($B119,Pinouts!$A$4:$R$227,9,FALSE()),"")</f>
        <v>L13</v>
      </c>
      <c r="D119" s="9" t="s">
        <v>569</v>
      </c>
      <c r="E119" s="9" t="s">
        <v>3</v>
      </c>
      <c r="F119" s="7" t="str">
        <f aca="false">IFERROR(VLOOKUP($B119,Pinouts!$A$5:$R$227,3,FALSE()),"")</f>
        <v>-</v>
      </c>
      <c r="G119" s="7" t="s">
        <v>23</v>
      </c>
      <c r="H119" s="7" t="s">
        <v>145</v>
      </c>
      <c r="I119" s="7" t="s">
        <v>42</v>
      </c>
      <c r="J119" s="7" t="s">
        <v>174</v>
      </c>
      <c r="K119" s="7" t="s">
        <v>256</v>
      </c>
      <c r="L119" s="7" t="s">
        <v>254</v>
      </c>
      <c r="M119" s="7" t="s">
        <v>23</v>
      </c>
      <c r="N119" s="7" t="s">
        <v>23</v>
      </c>
      <c r="O119" s="7" t="s">
        <v>23</v>
      </c>
      <c r="P119" s="7" t="s">
        <v>23</v>
      </c>
      <c r="Q119" s="7" t="s">
        <v>23</v>
      </c>
      <c r="R119" s="7" t="s">
        <v>23</v>
      </c>
      <c r="S119" s="7" t="s">
        <v>23</v>
      </c>
      <c r="T119" s="7" t="s">
        <v>218</v>
      </c>
      <c r="U119" s="7" t="s">
        <v>23</v>
      </c>
      <c r="V119" s="7" t="s">
        <v>38</v>
      </c>
    </row>
    <row r="120" s="7" customFormat="true" ht="13" hidden="false" customHeight="false" outlineLevel="0" collapsed="false">
      <c r="A120" s="7" t="b">
        <f aca="false">TRUE()</f>
        <v>1</v>
      </c>
      <c r="B120" s="8" t="s">
        <v>570</v>
      </c>
      <c r="C120" s="9" t="str">
        <f aca="false">IFERROR(VLOOKUP($B120,Pinouts!$A$4:$R$227,9,FALSE()),"")</f>
        <v>L12</v>
      </c>
      <c r="D120" s="9" t="s">
        <v>571</v>
      </c>
      <c r="E120" s="9" t="s">
        <v>3</v>
      </c>
      <c r="F120" s="7" t="str">
        <f aca="false">IFERROR(VLOOKUP($B120,Pinouts!$A$5:$R$227,3,FALSE()),"")</f>
        <v>-</v>
      </c>
      <c r="G120" s="7" t="s">
        <v>23</v>
      </c>
      <c r="H120" s="7" t="s">
        <v>123</v>
      </c>
      <c r="I120" s="7" t="s">
        <v>96</v>
      </c>
      <c r="J120" s="7" t="s">
        <v>125</v>
      </c>
      <c r="K120" s="7" t="s">
        <v>264</v>
      </c>
      <c r="L120" s="7" t="s">
        <v>262</v>
      </c>
      <c r="M120" s="7" t="s">
        <v>23</v>
      </c>
      <c r="N120" s="7" t="s">
        <v>23</v>
      </c>
      <c r="O120" s="7" t="s">
        <v>23</v>
      </c>
      <c r="P120" s="7" t="s">
        <v>23</v>
      </c>
      <c r="Q120" s="7" t="s">
        <v>223</v>
      </c>
      <c r="R120" s="7" t="s">
        <v>23</v>
      </c>
      <c r="S120" s="7" t="s">
        <v>23</v>
      </c>
      <c r="T120" s="7" t="s">
        <v>153</v>
      </c>
      <c r="U120" s="7" t="s">
        <v>23</v>
      </c>
      <c r="V120" s="7" t="s">
        <v>38</v>
      </c>
    </row>
    <row r="121" s="7" customFormat="true" ht="13" hidden="false" customHeight="false" outlineLevel="0" collapsed="false">
      <c r="A121" s="7" t="b">
        <f aca="false">FALSE()</f>
        <v>0</v>
      </c>
      <c r="B121" s="8" t="s">
        <v>572</v>
      </c>
      <c r="C121" s="9" t="str">
        <f aca="false">IFERROR(VLOOKUP($B121,Pinouts!$A$4:$R$227,9,FALSE()),"")</f>
        <v>C12</v>
      </c>
      <c r="D121" s="9"/>
      <c r="E121" s="15" t="s">
        <v>3</v>
      </c>
      <c r="F121" s="7" t="str">
        <f aca="false">IFERROR(VLOOKUP($B121,Pinouts!$A$5:$R$227,3,FALSE()),"")</f>
        <v>-</v>
      </c>
      <c r="G121" s="7" t="s">
        <v>23</v>
      </c>
      <c r="H121" s="7" t="s">
        <v>98</v>
      </c>
      <c r="I121" s="7" t="s">
        <v>23</v>
      </c>
      <c r="J121" s="7" t="s">
        <v>117</v>
      </c>
      <c r="K121" s="7" t="s">
        <v>23</v>
      </c>
      <c r="L121" s="7" t="s">
        <v>23</v>
      </c>
      <c r="M121" s="7" t="s">
        <v>23</v>
      </c>
      <c r="N121" s="7" t="s">
        <v>427</v>
      </c>
      <c r="O121" s="7" t="s">
        <v>33</v>
      </c>
      <c r="P121" s="7" t="s">
        <v>74</v>
      </c>
      <c r="Q121" s="7" t="s">
        <v>23</v>
      </c>
      <c r="R121" s="7" t="s">
        <v>23</v>
      </c>
      <c r="S121" s="7" t="s">
        <v>23</v>
      </c>
      <c r="T121" s="7" t="s">
        <v>153</v>
      </c>
      <c r="U121" s="7" t="s">
        <v>23</v>
      </c>
      <c r="V121" s="7" t="s">
        <v>38</v>
      </c>
    </row>
    <row r="122" s="7" customFormat="true" ht="13" hidden="false" customHeight="false" outlineLevel="0" collapsed="false">
      <c r="A122" s="7" t="b">
        <f aca="false">FALSE()</f>
        <v>0</v>
      </c>
      <c r="B122" s="8" t="s">
        <v>573</v>
      </c>
      <c r="C122" s="9" t="str">
        <f aca="false">IFERROR(VLOOKUP($B122,Pinouts!$A$4:$R$227,9,FALSE()),"")</f>
        <v>D11</v>
      </c>
      <c r="D122" s="9"/>
      <c r="E122" s="15" t="s">
        <v>3</v>
      </c>
      <c r="F122" s="7" t="str">
        <f aca="false">IFERROR(VLOOKUP($B122,Pinouts!$A$5:$R$227,3,FALSE()),"")</f>
        <v>-</v>
      </c>
      <c r="G122" s="7" t="s">
        <v>23</v>
      </c>
      <c r="H122" s="7" t="s">
        <v>23</v>
      </c>
      <c r="I122" s="7" t="s">
        <v>23</v>
      </c>
      <c r="J122" s="7" t="s">
        <v>165</v>
      </c>
      <c r="K122" s="7" t="s">
        <v>23</v>
      </c>
      <c r="L122" s="7" t="s">
        <v>23</v>
      </c>
      <c r="M122" s="7" t="s">
        <v>23</v>
      </c>
      <c r="N122" s="7" t="s">
        <v>23</v>
      </c>
      <c r="O122" s="7" t="s">
        <v>47</v>
      </c>
      <c r="P122" s="7" t="s">
        <v>66</v>
      </c>
      <c r="Q122" s="7" t="s">
        <v>23</v>
      </c>
      <c r="R122" s="7" t="s">
        <v>23</v>
      </c>
      <c r="S122" s="7" t="s">
        <v>23</v>
      </c>
      <c r="T122" s="7" t="s">
        <v>304</v>
      </c>
      <c r="U122" s="7" t="s">
        <v>23</v>
      </c>
      <c r="V122" s="7" t="s">
        <v>38</v>
      </c>
    </row>
    <row r="123" s="7" customFormat="true" ht="13" hidden="false" customHeight="false" outlineLevel="0" collapsed="false">
      <c r="A123" s="7" t="b">
        <f aca="false">FALSE()</f>
        <v>0</v>
      </c>
      <c r="B123" s="8" t="s">
        <v>574</v>
      </c>
      <c r="C123" s="9" t="str">
        <f aca="false">IFERROR(VLOOKUP($B123,Pinouts!$A$4:$R$227,9,FALSE()),"")</f>
        <v>A13</v>
      </c>
      <c r="D123" s="9"/>
      <c r="E123" s="15" t="s">
        <v>3</v>
      </c>
      <c r="F123" s="7" t="str">
        <f aca="false">IFERROR(VLOOKUP($B123,Pinouts!$A$5:$R$227,3,FALSE()),"")</f>
        <v>-</v>
      </c>
      <c r="G123" s="7" t="s">
        <v>23</v>
      </c>
      <c r="H123" s="7" t="s">
        <v>23</v>
      </c>
      <c r="I123" s="7" t="s">
        <v>23</v>
      </c>
      <c r="J123" s="7" t="s">
        <v>174</v>
      </c>
      <c r="K123" s="7" t="s">
        <v>23</v>
      </c>
      <c r="L123" s="7" t="s">
        <v>23</v>
      </c>
      <c r="M123" s="7" t="s">
        <v>23</v>
      </c>
      <c r="N123" s="7" t="s">
        <v>23</v>
      </c>
      <c r="O123" s="7" t="s">
        <v>23</v>
      </c>
      <c r="P123" s="7" t="s">
        <v>23</v>
      </c>
      <c r="Q123" s="7" t="s">
        <v>23</v>
      </c>
      <c r="R123" s="7" t="s">
        <v>23</v>
      </c>
      <c r="S123" s="7" t="s">
        <v>23</v>
      </c>
      <c r="T123" s="7" t="s">
        <v>92</v>
      </c>
      <c r="U123" s="7" t="s">
        <v>23</v>
      </c>
      <c r="V123" s="7" t="s">
        <v>38</v>
      </c>
    </row>
    <row r="124" s="7" customFormat="true" ht="13" hidden="false" customHeight="false" outlineLevel="0" collapsed="false">
      <c r="A124" s="7" t="b">
        <f aca="false">TRUE()</f>
        <v>1</v>
      </c>
      <c r="B124" s="8" t="s">
        <v>575</v>
      </c>
      <c r="C124" s="9" t="str">
        <f aca="false">IFERROR(VLOOKUP($B124,Pinouts!$A$4:$R$227,9,FALSE()),"")</f>
        <v>J4</v>
      </c>
      <c r="D124" s="9" t="s">
        <v>576</v>
      </c>
      <c r="E124" s="15" t="s">
        <v>3</v>
      </c>
      <c r="F124" s="7" t="str">
        <f aca="false">IFERROR(VLOOKUP($B124,Pinouts!$A$5:$R$227,3,FALSE()),"")</f>
        <v>-</v>
      </c>
      <c r="G124" s="7" t="s">
        <v>23</v>
      </c>
      <c r="H124" s="7" t="s">
        <v>98</v>
      </c>
      <c r="I124" s="7" t="s">
        <v>23</v>
      </c>
      <c r="J124" s="7" t="s">
        <v>23</v>
      </c>
      <c r="K124" s="7" t="s">
        <v>23</v>
      </c>
      <c r="L124" s="7" t="s">
        <v>23</v>
      </c>
      <c r="M124" s="7" t="s">
        <v>23</v>
      </c>
      <c r="N124" s="7" t="s">
        <v>23</v>
      </c>
      <c r="O124" s="7" t="s">
        <v>23</v>
      </c>
      <c r="P124" s="7" t="s">
        <v>296</v>
      </c>
      <c r="Q124" s="7" t="s">
        <v>100</v>
      </c>
      <c r="R124" s="7" t="s">
        <v>36</v>
      </c>
      <c r="S124" s="7" t="s">
        <v>322</v>
      </c>
      <c r="T124" s="7" t="s">
        <v>23</v>
      </c>
      <c r="U124" s="7" t="s">
        <v>23</v>
      </c>
      <c r="V124" s="7" t="s">
        <v>38</v>
      </c>
    </row>
    <row r="125" s="7" customFormat="true" ht="13" hidden="false" customHeight="false" outlineLevel="0" collapsed="false">
      <c r="A125" s="7" t="b">
        <f aca="false">FALSE()</f>
        <v>0</v>
      </c>
      <c r="B125" s="8" t="s">
        <v>577</v>
      </c>
      <c r="C125" s="9" t="str">
        <f aca="false">IFERROR(VLOOKUP($B125,Pinouts!$A$4:$R$227,9,FALSE()),"")</f>
        <v>N2</v>
      </c>
      <c r="D125" s="9"/>
      <c r="E125" s="15" t="s">
        <v>3</v>
      </c>
      <c r="F125" s="7" t="str">
        <f aca="false">IFERROR(VLOOKUP($B125,Pinouts!$A$5:$R$227,3,FALSE()),"")</f>
        <v>-</v>
      </c>
      <c r="G125" s="7" t="s">
        <v>23</v>
      </c>
      <c r="H125" s="7" t="s">
        <v>23</v>
      </c>
      <c r="I125" s="7" t="s">
        <v>23</v>
      </c>
      <c r="J125" s="7" t="s">
        <v>23</v>
      </c>
      <c r="K125" s="7" t="s">
        <v>23</v>
      </c>
      <c r="L125" s="7" t="s">
        <v>23</v>
      </c>
      <c r="M125" s="7" t="s">
        <v>23</v>
      </c>
      <c r="N125" s="7" t="s">
        <v>23</v>
      </c>
      <c r="O125" s="7" t="s">
        <v>23</v>
      </c>
      <c r="P125" s="7" t="s">
        <v>314</v>
      </c>
      <c r="Q125" s="7" t="s">
        <v>49</v>
      </c>
      <c r="R125" s="7" t="s">
        <v>109</v>
      </c>
      <c r="S125" s="7" t="s">
        <v>316</v>
      </c>
      <c r="T125" s="7" t="s">
        <v>23</v>
      </c>
      <c r="U125" s="7" t="s">
        <v>23</v>
      </c>
      <c r="V125" s="7" t="s">
        <v>38</v>
      </c>
    </row>
    <row r="126" s="7" customFormat="true" ht="13" hidden="false" customHeight="false" outlineLevel="0" collapsed="false">
      <c r="A126" s="7" t="b">
        <f aca="false">FALSE()</f>
        <v>0</v>
      </c>
      <c r="B126" s="8" t="s">
        <v>578</v>
      </c>
      <c r="C126" s="9" t="str">
        <f aca="false">IFERROR(VLOOKUP($B126,Pinouts!$A$4:$R$227,9,FALSE()),"")</f>
        <v>N1</v>
      </c>
      <c r="D126" s="9"/>
      <c r="E126" s="15" t="s">
        <v>3</v>
      </c>
      <c r="F126" s="7" t="str">
        <f aca="false">IFERROR(VLOOKUP($B126,Pinouts!$A$5:$R$227,3,FALSE()),"")</f>
        <v>-</v>
      </c>
      <c r="G126" s="7" t="s">
        <v>23</v>
      </c>
      <c r="H126" s="7" t="s">
        <v>23</v>
      </c>
      <c r="I126" s="7" t="s">
        <v>23</v>
      </c>
      <c r="J126" s="7" t="s">
        <v>23</v>
      </c>
      <c r="K126" s="7" t="s">
        <v>181</v>
      </c>
      <c r="L126" s="7" t="s">
        <v>567</v>
      </c>
      <c r="M126" s="7" t="s">
        <v>23</v>
      </c>
      <c r="N126" s="7" t="s">
        <v>579</v>
      </c>
      <c r="O126" s="7" t="s">
        <v>23</v>
      </c>
      <c r="P126" s="7" t="s">
        <v>23</v>
      </c>
      <c r="Q126" s="7" t="s">
        <v>23</v>
      </c>
      <c r="R126" s="7" t="s">
        <v>23</v>
      </c>
      <c r="S126" s="7" t="s">
        <v>23</v>
      </c>
      <c r="T126" s="7" t="s">
        <v>121</v>
      </c>
      <c r="U126" s="7" t="s">
        <v>23</v>
      </c>
      <c r="V126" s="7" t="s">
        <v>38</v>
      </c>
    </row>
    <row r="127" s="7" customFormat="true" ht="13" hidden="false" customHeight="false" outlineLevel="0" collapsed="false">
      <c r="A127" s="7" t="b">
        <f aca="false">TRUE()</f>
        <v>1</v>
      </c>
      <c r="B127" s="8" t="s">
        <v>580</v>
      </c>
      <c r="C127" s="9" t="str">
        <f aca="false">IFERROR(VLOOKUP($B127,Pinouts!$A$4:$R$227,9,FALSE()),"")</f>
        <v>L4</v>
      </c>
      <c r="D127" s="9" t="s">
        <v>581</v>
      </c>
      <c r="E127" s="9" t="s">
        <v>3</v>
      </c>
      <c r="F127" s="7" t="str">
        <f aca="false">IFERROR(VLOOKUP($B127,Pinouts!$A$5:$R$227,3,FALSE()),"")</f>
        <v>-</v>
      </c>
      <c r="G127" s="7" t="s">
        <v>23</v>
      </c>
      <c r="H127" s="7" t="s">
        <v>23</v>
      </c>
      <c r="I127" s="7" t="s">
        <v>23</v>
      </c>
      <c r="J127" s="7" t="s">
        <v>23</v>
      </c>
      <c r="K127" s="7" t="s">
        <v>188</v>
      </c>
      <c r="L127" s="13" t="s">
        <v>517</v>
      </c>
      <c r="M127" s="7" t="s">
        <v>23</v>
      </c>
      <c r="N127" s="7" t="s">
        <v>579</v>
      </c>
      <c r="O127" s="7" t="s">
        <v>23</v>
      </c>
      <c r="P127" s="7" t="s">
        <v>23</v>
      </c>
      <c r="Q127" s="7" t="s">
        <v>23</v>
      </c>
      <c r="R127" s="7" t="s">
        <v>23</v>
      </c>
      <c r="S127" s="7" t="s">
        <v>141</v>
      </c>
      <c r="T127" s="7" t="s">
        <v>23</v>
      </c>
      <c r="U127" s="7" t="s">
        <v>23</v>
      </c>
      <c r="V127" s="7" t="s">
        <v>38</v>
      </c>
    </row>
    <row r="128" s="7" customFormat="true" ht="13" hidden="false" customHeight="false" outlineLevel="0" collapsed="false">
      <c r="A128" s="7" t="b">
        <f aca="false">TRUE()</f>
        <v>1</v>
      </c>
      <c r="B128" s="8" t="s">
        <v>582</v>
      </c>
      <c r="C128" s="9" t="str">
        <f aca="false">IFERROR(VLOOKUP($B128,Pinouts!$A$4:$R$227,9,FALSE()),"")</f>
        <v>N13</v>
      </c>
      <c r="D128" s="9" t="s">
        <v>583</v>
      </c>
      <c r="E128" s="9" t="s">
        <v>3</v>
      </c>
      <c r="F128" s="7" t="str">
        <f aca="false">IFERROR(VLOOKUP($B128,Pinouts!$A$5:$R$227,3,FALSE()),"")</f>
        <v>-</v>
      </c>
      <c r="G128" s="7" t="s">
        <v>23</v>
      </c>
      <c r="H128" s="7" t="s">
        <v>172</v>
      </c>
      <c r="I128" s="7" t="s">
        <v>205</v>
      </c>
      <c r="J128" s="7" t="s">
        <v>336</v>
      </c>
      <c r="K128" s="7" t="s">
        <v>201</v>
      </c>
      <c r="L128" s="13" t="s">
        <v>520</v>
      </c>
      <c r="M128" s="7" t="s">
        <v>23</v>
      </c>
      <c r="N128" s="7" t="s">
        <v>23</v>
      </c>
      <c r="O128" s="7" t="s">
        <v>23</v>
      </c>
      <c r="P128" s="7" t="s">
        <v>23</v>
      </c>
      <c r="Q128" s="7" t="s">
        <v>23</v>
      </c>
      <c r="R128" s="7" t="s">
        <v>169</v>
      </c>
      <c r="S128" s="7" t="s">
        <v>257</v>
      </c>
      <c r="T128" s="7" t="s">
        <v>301</v>
      </c>
      <c r="U128" s="7" t="s">
        <v>23</v>
      </c>
      <c r="V128" s="7" t="s">
        <v>38</v>
      </c>
    </row>
    <row r="129" s="7" customFormat="true" ht="13" hidden="false" customHeight="false" outlineLevel="0" collapsed="false">
      <c r="A129" s="7" t="b">
        <f aca="false">TRUE()</f>
        <v>1</v>
      </c>
      <c r="B129" s="8" t="s">
        <v>584</v>
      </c>
      <c r="C129" s="9" t="str">
        <f aca="false">IFERROR(VLOOKUP($B129,Pinouts!$A$4:$R$227,9,FALSE()),"")</f>
        <v>L11</v>
      </c>
      <c r="D129" s="9" t="s">
        <v>585</v>
      </c>
      <c r="E129" s="9" t="s">
        <v>3</v>
      </c>
      <c r="F129" s="7" t="str">
        <f aca="false">IFERROR(VLOOKUP($B129,Pinouts!$A$5:$R$227,3,FALSE()),"")</f>
        <v>-</v>
      </c>
      <c r="G129" s="7" t="s">
        <v>23</v>
      </c>
      <c r="H129" s="7" t="s">
        <v>53</v>
      </c>
      <c r="I129" s="7" t="s">
        <v>23</v>
      </c>
      <c r="J129" s="7" t="s">
        <v>117</v>
      </c>
      <c r="K129" s="7" t="s">
        <v>147</v>
      </c>
      <c r="L129" s="13" t="s">
        <v>524</v>
      </c>
      <c r="M129" s="7" t="s">
        <v>23</v>
      </c>
      <c r="N129" s="7" t="s">
        <v>23</v>
      </c>
      <c r="O129" s="7" t="s">
        <v>23</v>
      </c>
      <c r="P129" s="7" t="s">
        <v>23</v>
      </c>
      <c r="Q129" s="7" t="s">
        <v>23</v>
      </c>
      <c r="R129" s="7" t="s">
        <v>176</v>
      </c>
      <c r="S129" s="7" t="s">
        <v>249</v>
      </c>
      <c r="T129" s="7" t="s">
        <v>308</v>
      </c>
      <c r="U129" s="7" t="s">
        <v>23</v>
      </c>
      <c r="V129" s="7" t="s">
        <v>38</v>
      </c>
    </row>
    <row r="130" s="7" customFormat="true" ht="13" hidden="false" customHeight="false" outlineLevel="0" collapsed="false">
      <c r="A130" s="7" t="b">
        <f aca="false">TRUE()</f>
        <v>1</v>
      </c>
      <c r="B130" s="8" t="s">
        <v>586</v>
      </c>
      <c r="C130" s="9" t="str">
        <f aca="false">IFERROR(VLOOKUP($B130,Pinouts!$A$4:$R$227,9,FALSE()),"")</f>
        <v>M12</v>
      </c>
      <c r="D130" s="9" t="s">
        <v>587</v>
      </c>
      <c r="E130" s="9" t="s">
        <v>3</v>
      </c>
      <c r="F130" s="7" t="str">
        <f aca="false">IFERROR(VLOOKUP($B130,Pinouts!$A$5:$R$227,3,FALSE()),"")</f>
        <v>-</v>
      </c>
      <c r="G130" s="7" t="s">
        <v>23</v>
      </c>
      <c r="H130" s="7" t="s">
        <v>163</v>
      </c>
      <c r="I130" s="7" t="s">
        <v>112</v>
      </c>
      <c r="J130" s="7" t="s">
        <v>346</v>
      </c>
      <c r="K130" s="7" t="s">
        <v>364</v>
      </c>
      <c r="L130" s="13" t="s">
        <v>489</v>
      </c>
      <c r="M130" s="7" t="s">
        <v>23</v>
      </c>
      <c r="N130" s="7" t="s">
        <v>23</v>
      </c>
      <c r="O130" s="7" t="s">
        <v>23</v>
      </c>
      <c r="P130" s="7" t="s">
        <v>23</v>
      </c>
      <c r="Q130" s="7" t="s">
        <v>23</v>
      </c>
      <c r="R130" s="7" t="s">
        <v>23</v>
      </c>
      <c r="S130" s="7" t="s">
        <v>23</v>
      </c>
      <c r="T130" s="7" t="s">
        <v>115</v>
      </c>
      <c r="U130" s="7" t="s">
        <v>23</v>
      </c>
      <c r="V130" s="7" t="s">
        <v>38</v>
      </c>
    </row>
    <row r="131" s="7" customFormat="true" ht="13" hidden="false" customHeight="false" outlineLevel="0" collapsed="false">
      <c r="A131" s="7" t="b">
        <f aca="false">TRUE()</f>
        <v>1</v>
      </c>
      <c r="B131" s="8" t="s">
        <v>588</v>
      </c>
      <c r="C131" s="9" t="str">
        <f aca="false">IFERROR(VLOOKUP($B131,Pinouts!$A$4:$R$227,9,FALSE()),"")</f>
        <v>M13</v>
      </c>
      <c r="D131" s="9" t="s">
        <v>589</v>
      </c>
      <c r="E131" s="15" t="s">
        <v>3</v>
      </c>
      <c r="F131" s="7" t="str">
        <f aca="false">IFERROR(VLOOKUP($B131,Pinouts!$A$5:$R$227,3,FALSE()),"")</f>
        <v>-</v>
      </c>
      <c r="G131" s="7" t="s">
        <v>23</v>
      </c>
      <c r="H131" s="7" t="s">
        <v>156</v>
      </c>
      <c r="I131" s="7" t="s">
        <v>213</v>
      </c>
      <c r="J131" s="7" t="s">
        <v>165</v>
      </c>
      <c r="K131" s="7" t="s">
        <v>158</v>
      </c>
      <c r="L131" s="7" t="s">
        <v>517</v>
      </c>
      <c r="M131" s="7" t="s">
        <v>23</v>
      </c>
      <c r="N131" s="7" t="s">
        <v>23</v>
      </c>
      <c r="O131" s="7" t="s">
        <v>23</v>
      </c>
      <c r="P131" s="7" t="s">
        <v>23</v>
      </c>
      <c r="Q131" s="7" t="s">
        <v>23</v>
      </c>
      <c r="R131" s="7" t="s">
        <v>23</v>
      </c>
      <c r="S131" s="7" t="s">
        <v>23</v>
      </c>
      <c r="T131" s="7" t="s">
        <v>161</v>
      </c>
      <c r="U131" s="7" t="s">
        <v>23</v>
      </c>
      <c r="V131" s="7" t="s">
        <v>38</v>
      </c>
    </row>
    <row r="132" s="7" customFormat="true" ht="13" hidden="false" customHeight="false" outlineLevel="0" collapsed="false">
      <c r="A132" s="7" t="b">
        <f aca="false">FALSE()</f>
        <v>0</v>
      </c>
      <c r="B132" s="8" t="s">
        <v>590</v>
      </c>
      <c r="C132" s="9" t="str">
        <f aca="false">IFERROR(VLOOKUP($B132,Pinouts!$A$4:$R$227,9,FALSE()),"")</f>
        <v>B12</v>
      </c>
      <c r="D132" s="9"/>
      <c r="E132" s="15" t="s">
        <v>3</v>
      </c>
      <c r="F132" s="7" t="str">
        <f aca="false">IFERROR(VLOOKUP($B132,Pinouts!$A$5:$R$227,3,FALSE()),"")</f>
        <v>-</v>
      </c>
      <c r="G132" s="7" t="s">
        <v>23</v>
      </c>
      <c r="H132" s="7" t="s">
        <v>23</v>
      </c>
      <c r="I132" s="7" t="s">
        <v>104</v>
      </c>
      <c r="J132" s="7" t="s">
        <v>23</v>
      </c>
      <c r="K132" s="7" t="s">
        <v>23</v>
      </c>
      <c r="L132" s="7" t="s">
        <v>64</v>
      </c>
      <c r="M132" s="7" t="s">
        <v>23</v>
      </c>
      <c r="N132" s="7" t="s">
        <v>23</v>
      </c>
      <c r="O132" s="7" t="s">
        <v>23</v>
      </c>
      <c r="P132" s="7" t="s">
        <v>23</v>
      </c>
      <c r="Q132" s="7" t="s">
        <v>23</v>
      </c>
      <c r="R132" s="7" t="s">
        <v>23</v>
      </c>
      <c r="S132" s="7" t="s">
        <v>23</v>
      </c>
      <c r="T132" s="7" t="s">
        <v>390</v>
      </c>
      <c r="U132" s="7" t="s">
        <v>23</v>
      </c>
      <c r="V132" s="7" t="s">
        <v>38</v>
      </c>
    </row>
    <row r="133" s="7" customFormat="true" ht="13" hidden="false" customHeight="false" outlineLevel="0" collapsed="false">
      <c r="A133" s="7" t="b">
        <f aca="false">FALSE()</f>
        <v>0</v>
      </c>
      <c r="B133" s="8" t="s">
        <v>591</v>
      </c>
      <c r="C133" s="9" t="str">
        <f aca="false">IFERROR(VLOOKUP($B133,Pinouts!$A$4:$R$227,9,FALSE()),"")</f>
        <v>C11</v>
      </c>
      <c r="D133" s="9"/>
      <c r="E133" s="9" t="s">
        <v>3</v>
      </c>
      <c r="F133" s="7" t="str">
        <f aca="false">IFERROR(VLOOKUP($B133,Pinouts!$A$5:$R$227,3,FALSE()),"")</f>
        <v>-</v>
      </c>
      <c r="G133" s="7" t="s">
        <v>23</v>
      </c>
      <c r="H133" s="7" t="s">
        <v>23</v>
      </c>
      <c r="I133" s="7" t="s">
        <v>23</v>
      </c>
      <c r="J133" s="7" t="s">
        <v>146</v>
      </c>
      <c r="K133" s="7" t="s">
        <v>23</v>
      </c>
      <c r="L133" s="7" t="s">
        <v>71</v>
      </c>
      <c r="M133" s="7" t="s">
        <v>23</v>
      </c>
      <c r="N133" s="7" t="s">
        <v>23</v>
      </c>
      <c r="O133" s="7" t="s">
        <v>23</v>
      </c>
      <c r="P133" s="7" t="s">
        <v>23</v>
      </c>
      <c r="Q133" s="7" t="s">
        <v>23</v>
      </c>
      <c r="R133" s="7" t="s">
        <v>23</v>
      </c>
      <c r="S133" s="7" t="s">
        <v>23</v>
      </c>
      <c r="T133" s="7" t="s">
        <v>301</v>
      </c>
      <c r="U133" s="7" t="s">
        <v>23</v>
      </c>
      <c r="V133" s="7" t="s">
        <v>38</v>
      </c>
    </row>
    <row r="134" s="7" customFormat="true" ht="13" hidden="false" customHeight="false" outlineLevel="0" collapsed="false">
      <c r="A134" s="7" t="b">
        <f aca="false">FALSE()</f>
        <v>0</v>
      </c>
      <c r="B134" s="8" t="s">
        <v>592</v>
      </c>
      <c r="C134" s="9" t="str">
        <f aca="false">IFERROR(VLOOKUP($B134,Pinouts!$A$4:$R$227,9,FALSE()),"")</f>
        <v>-</v>
      </c>
      <c r="D134" s="9"/>
      <c r="E134" s="9" t="s">
        <v>3</v>
      </c>
      <c r="F134" s="7" t="str">
        <f aca="false">IFERROR(VLOOKUP($B134,Pinouts!$A$5:$R$227,3,FALSE()),"")</f>
        <v>-</v>
      </c>
      <c r="G134" s="7" t="s">
        <v>23</v>
      </c>
      <c r="H134" s="7" t="s">
        <v>23</v>
      </c>
      <c r="I134" s="7" t="s">
        <v>23</v>
      </c>
      <c r="J134" s="7" t="s">
        <v>23</v>
      </c>
      <c r="K134" s="7" t="s">
        <v>23</v>
      </c>
      <c r="L134" s="7" t="s">
        <v>23</v>
      </c>
      <c r="M134" s="7" t="s">
        <v>23</v>
      </c>
      <c r="N134" s="7" t="s">
        <v>23</v>
      </c>
      <c r="O134" s="7" t="s">
        <v>23</v>
      </c>
      <c r="P134" s="7" t="s">
        <v>66</v>
      </c>
      <c r="Q134" s="7" t="s">
        <v>23</v>
      </c>
      <c r="R134" s="7" t="s">
        <v>184</v>
      </c>
      <c r="S134" s="7" t="s">
        <v>23</v>
      </c>
      <c r="T134" s="7" t="s">
        <v>121</v>
      </c>
      <c r="U134" s="7" t="s">
        <v>23</v>
      </c>
      <c r="V134" s="7" t="s">
        <v>38</v>
      </c>
    </row>
    <row r="135" s="7" customFormat="true" ht="13" hidden="false" customHeight="false" outlineLevel="0" collapsed="false">
      <c r="A135" s="7" t="b">
        <f aca="false">FALSE()</f>
        <v>0</v>
      </c>
      <c r="B135" s="8" t="s">
        <v>593</v>
      </c>
      <c r="C135" s="9" t="str">
        <f aca="false">IFERROR(VLOOKUP($B135,Pinouts!$A$4:$R$227,9,FALSE()),"")</f>
        <v>-</v>
      </c>
      <c r="D135" s="9"/>
      <c r="E135" s="9" t="s">
        <v>3</v>
      </c>
      <c r="F135" s="7" t="str">
        <f aca="false">IFERROR(VLOOKUP($B135,Pinouts!$A$5:$R$227,3,FALSE()),"")</f>
        <v>TAMP_IN4,TAMP_OUT5</v>
      </c>
      <c r="G135" s="7" t="s">
        <v>23</v>
      </c>
      <c r="H135" s="7" t="s">
        <v>23</v>
      </c>
      <c r="I135" s="7" t="s">
        <v>23</v>
      </c>
      <c r="J135" s="7" t="s">
        <v>23</v>
      </c>
      <c r="K135" s="7" t="s">
        <v>23</v>
      </c>
      <c r="L135" s="7" t="s">
        <v>23</v>
      </c>
      <c r="M135" s="7" t="s">
        <v>23</v>
      </c>
      <c r="N135" s="7" t="s">
        <v>23</v>
      </c>
      <c r="O135" s="7" t="s">
        <v>23</v>
      </c>
      <c r="P135" s="7" t="s">
        <v>23</v>
      </c>
      <c r="Q135" s="7" t="s">
        <v>23</v>
      </c>
      <c r="R135" s="7" t="s">
        <v>23</v>
      </c>
      <c r="S135" s="7" t="s">
        <v>23</v>
      </c>
      <c r="T135" s="7" t="s">
        <v>331</v>
      </c>
      <c r="U135" s="7" t="s">
        <v>23</v>
      </c>
      <c r="V135" s="7" t="s">
        <v>38</v>
      </c>
    </row>
    <row r="136" s="7" customFormat="true" ht="13" hidden="false" customHeight="false" outlineLevel="0" collapsed="false">
      <c r="A136" s="7" t="b">
        <f aca="false">FALSE()</f>
        <v>0</v>
      </c>
      <c r="B136" s="8" t="s">
        <v>594</v>
      </c>
      <c r="C136" s="9" t="str">
        <f aca="false">IFERROR(VLOOKUP($B136,Pinouts!$A$4:$R$227,9,FALSE()),"")</f>
        <v>D10</v>
      </c>
      <c r="D136" s="9"/>
      <c r="E136" s="9" t="s">
        <v>3</v>
      </c>
      <c r="F136" s="7" t="str">
        <f aca="false">IFERROR(VLOOKUP($B136,Pinouts!$A$5:$R$227,3,FALSE()),"")</f>
        <v>-</v>
      </c>
      <c r="G136" s="7" t="s">
        <v>23</v>
      </c>
      <c r="H136" s="7" t="s">
        <v>23</v>
      </c>
      <c r="I136" s="7" t="s">
        <v>23</v>
      </c>
      <c r="J136" s="7" t="s">
        <v>363</v>
      </c>
      <c r="K136" s="7" t="s">
        <v>23</v>
      </c>
      <c r="L136" s="7" t="s">
        <v>206</v>
      </c>
      <c r="M136" s="7" t="s">
        <v>23</v>
      </c>
      <c r="N136" s="7" t="s">
        <v>23</v>
      </c>
      <c r="O136" s="7" t="s">
        <v>23</v>
      </c>
      <c r="P136" s="7" t="s">
        <v>23</v>
      </c>
      <c r="Q136" s="7" t="s">
        <v>23</v>
      </c>
      <c r="R136" s="7" t="s">
        <v>23</v>
      </c>
      <c r="S136" s="7" t="s">
        <v>23</v>
      </c>
      <c r="T136" s="7" t="s">
        <v>308</v>
      </c>
      <c r="U136" s="7" t="s">
        <v>23</v>
      </c>
      <c r="V136" s="7" t="s">
        <v>38</v>
      </c>
    </row>
    <row r="137" s="7" customFormat="true" ht="13" hidden="false" customHeight="false" outlineLevel="0" collapsed="false">
      <c r="A137" s="7" t="b">
        <f aca="false">FALSE()</f>
        <v>0</v>
      </c>
      <c r="B137" s="8" t="s">
        <v>595</v>
      </c>
      <c r="C137" s="9" t="str">
        <f aca="false">IFERROR(VLOOKUP($B137,Pinouts!$A$4:$R$227,9,FALSE()),"")</f>
        <v>A12</v>
      </c>
      <c r="D137" s="9"/>
      <c r="E137" s="9" t="s">
        <v>3</v>
      </c>
      <c r="F137" s="7" t="str">
        <f aca="false">IFERROR(VLOOKUP($B137,Pinouts!$A$5:$R$227,3,FALSE()),"")</f>
        <v>-</v>
      </c>
      <c r="G137" s="7" t="s">
        <v>23</v>
      </c>
      <c r="H137" s="7" t="s">
        <v>23</v>
      </c>
      <c r="I137" s="7" t="s">
        <v>23</v>
      </c>
      <c r="J137" s="7" t="s">
        <v>28</v>
      </c>
      <c r="K137" s="7" t="s">
        <v>23</v>
      </c>
      <c r="L137" s="11" t="s">
        <v>214</v>
      </c>
      <c r="M137" s="7" t="s">
        <v>23</v>
      </c>
      <c r="N137" s="7" t="s">
        <v>23</v>
      </c>
      <c r="O137" s="7" t="s">
        <v>23</v>
      </c>
      <c r="P137" s="7" t="s">
        <v>23</v>
      </c>
      <c r="Q137" s="7" t="s">
        <v>23</v>
      </c>
      <c r="R137" s="7" t="s">
        <v>23</v>
      </c>
      <c r="S137" s="7" t="s">
        <v>23</v>
      </c>
      <c r="T137" s="7" t="s">
        <v>250</v>
      </c>
      <c r="U137" s="7" t="s">
        <v>23</v>
      </c>
      <c r="V137" s="7" t="s">
        <v>38</v>
      </c>
    </row>
    <row r="138" s="7" customFormat="true" ht="13" hidden="false" customHeight="false" outlineLevel="0" collapsed="false">
      <c r="A138" s="7" t="b">
        <f aca="false">FALSE()</f>
        <v>0</v>
      </c>
      <c r="B138" s="8" t="s">
        <v>596</v>
      </c>
      <c r="C138" s="9" t="str">
        <f aca="false">IFERROR(VLOOKUP($B138,Pinouts!$A$4:$R$227,9,FALSE()),"")</f>
        <v>C4</v>
      </c>
      <c r="D138" s="9"/>
      <c r="E138" s="15" t="s">
        <v>3</v>
      </c>
      <c r="F138" s="7" t="str">
        <f aca="false">IFERROR(VLOOKUP($B138,Pinouts!$A$5:$R$227,3,FALSE()),"")</f>
        <v>-</v>
      </c>
      <c r="G138" s="7" t="s">
        <v>23</v>
      </c>
      <c r="H138" s="7" t="s">
        <v>23</v>
      </c>
      <c r="I138" s="7" t="s">
        <v>23</v>
      </c>
      <c r="J138" s="7" t="s">
        <v>125</v>
      </c>
      <c r="K138" s="7" t="s">
        <v>23</v>
      </c>
      <c r="L138" s="7" t="s">
        <v>23</v>
      </c>
      <c r="M138" s="7" t="s">
        <v>23</v>
      </c>
      <c r="N138" s="7" t="s">
        <v>189</v>
      </c>
      <c r="O138" s="7" t="s">
        <v>23</v>
      </c>
      <c r="P138" s="7" t="s">
        <v>23</v>
      </c>
      <c r="Q138" s="7" t="s">
        <v>424</v>
      </c>
      <c r="R138" s="7" t="s">
        <v>23</v>
      </c>
      <c r="S138" s="7" t="s">
        <v>23</v>
      </c>
      <c r="T138" s="7" t="s">
        <v>258</v>
      </c>
      <c r="U138" s="7" t="s">
        <v>23</v>
      </c>
      <c r="V138" s="7" t="s">
        <v>38</v>
      </c>
    </row>
    <row r="139" s="7" customFormat="true" ht="13" hidden="false" customHeight="false" outlineLevel="0" collapsed="false">
      <c r="A139" s="7" t="b">
        <f aca="false">FALSE()</f>
        <v>0</v>
      </c>
      <c r="B139" s="8" t="s">
        <v>597</v>
      </c>
      <c r="C139" s="9" t="str">
        <f aca="false">IFERROR(VLOOKUP($B139,Pinouts!$A$4:$R$227,9,FALSE()),"")</f>
        <v>B3</v>
      </c>
      <c r="D139" s="9"/>
      <c r="E139" s="9" t="s">
        <v>3</v>
      </c>
      <c r="F139" s="7" t="str">
        <f aca="false">IFERROR(VLOOKUP($B139,Pinouts!$A$5:$R$227,3,FALSE()),"")</f>
        <v>-</v>
      </c>
      <c r="G139" s="7" t="s">
        <v>23</v>
      </c>
      <c r="H139" s="7" t="s">
        <v>23</v>
      </c>
      <c r="I139" s="7" t="s">
        <v>23</v>
      </c>
      <c r="J139" s="11" t="s">
        <v>336</v>
      </c>
      <c r="K139" s="7" t="s">
        <v>23</v>
      </c>
      <c r="L139" s="7" t="s">
        <v>23</v>
      </c>
      <c r="M139" s="7" t="s">
        <v>23</v>
      </c>
      <c r="N139" s="7" t="s">
        <v>23</v>
      </c>
      <c r="O139" s="7" t="s">
        <v>23</v>
      </c>
      <c r="P139" s="7" t="s">
        <v>23</v>
      </c>
      <c r="Q139" s="7" t="s">
        <v>387</v>
      </c>
      <c r="R139" s="7" t="s">
        <v>23</v>
      </c>
      <c r="S139" s="7" t="s">
        <v>23</v>
      </c>
      <c r="T139" s="7" t="s">
        <v>268</v>
      </c>
      <c r="U139" s="7" t="s">
        <v>23</v>
      </c>
      <c r="V139" s="7" t="s">
        <v>38</v>
      </c>
    </row>
    <row r="140" s="7" customFormat="true" ht="13" hidden="false" customHeight="false" outlineLevel="0" collapsed="false">
      <c r="A140" s="7" t="b">
        <f aca="false">FALSE()</f>
        <v>0</v>
      </c>
      <c r="B140" s="8" t="s">
        <v>598</v>
      </c>
      <c r="C140" s="9" t="str">
        <f aca="false">IFERROR(VLOOKUP($B140,Pinouts!$A$4:$R$227,9,FALSE()),"")</f>
        <v>A2</v>
      </c>
      <c r="D140" s="9"/>
      <c r="E140" s="9" t="s">
        <v>3</v>
      </c>
      <c r="F140" s="7" t="str">
        <f aca="false">IFERROR(VLOOKUP($B140,Pinouts!$A$5:$R$227,3,FALSE()),"")</f>
        <v>-</v>
      </c>
      <c r="G140" s="7" t="s">
        <v>23</v>
      </c>
      <c r="H140" s="7" t="s">
        <v>23</v>
      </c>
      <c r="I140" s="7" t="s">
        <v>23</v>
      </c>
      <c r="J140" s="11" t="s">
        <v>346</v>
      </c>
      <c r="K140" s="7" t="s">
        <v>23</v>
      </c>
      <c r="L140" s="7" t="s">
        <v>23</v>
      </c>
      <c r="M140" s="7" t="s">
        <v>23</v>
      </c>
      <c r="N140" s="7" t="s">
        <v>23</v>
      </c>
      <c r="O140" s="7" t="s">
        <v>23</v>
      </c>
      <c r="P140" s="7" t="s">
        <v>23</v>
      </c>
      <c r="Q140" s="7" t="s">
        <v>294</v>
      </c>
      <c r="R140" s="7" t="s">
        <v>23</v>
      </c>
      <c r="S140" s="7" t="s">
        <v>23</v>
      </c>
      <c r="T140" s="7" t="s">
        <v>277</v>
      </c>
      <c r="U140" s="7" t="s">
        <v>23</v>
      </c>
      <c r="V140" s="7" t="s">
        <v>38</v>
      </c>
    </row>
    <row r="141" s="7" customFormat="true" ht="13" hidden="false" customHeight="false" outlineLevel="0" collapsed="false">
      <c r="A141" s="7" t="b">
        <f aca="false">FALSE()</f>
        <v>0</v>
      </c>
      <c r="B141" s="8" t="s">
        <v>599</v>
      </c>
      <c r="C141" s="9" t="str">
        <f aca="false">IFERROR(VLOOKUP($B141,Pinouts!$A$4:$R$227,9,FALSE()),"")</f>
        <v>A1</v>
      </c>
      <c r="D141" s="9"/>
      <c r="E141" s="9" t="s">
        <v>3</v>
      </c>
      <c r="F141" s="7" t="str">
        <f aca="false">IFERROR(VLOOKUP($B141,Pinouts!$A$5:$R$227,3,FALSE()),"")</f>
        <v>-</v>
      </c>
      <c r="G141" s="7" t="s">
        <v>23</v>
      </c>
      <c r="H141" s="7" t="s">
        <v>23</v>
      </c>
      <c r="I141" s="7" t="s">
        <v>23</v>
      </c>
      <c r="J141" s="11" t="s">
        <v>355</v>
      </c>
      <c r="K141" s="7" t="s">
        <v>23</v>
      </c>
      <c r="L141" s="7" t="s">
        <v>23</v>
      </c>
      <c r="M141" s="7" t="s">
        <v>23</v>
      </c>
      <c r="N141" s="7" t="s">
        <v>23</v>
      </c>
      <c r="O141" s="7" t="s">
        <v>23</v>
      </c>
      <c r="P141" s="7" t="s">
        <v>23</v>
      </c>
      <c r="Q141" s="7" t="s">
        <v>383</v>
      </c>
      <c r="R141" s="7" t="s">
        <v>23</v>
      </c>
      <c r="S141" s="7" t="s">
        <v>23</v>
      </c>
      <c r="T141" s="7" t="s">
        <v>242</v>
      </c>
      <c r="U141" s="7" t="s">
        <v>23</v>
      </c>
      <c r="V141" s="7" t="s">
        <v>38</v>
      </c>
    </row>
    <row r="142" s="7" customFormat="true" ht="13" hidden="false" customHeight="false" outlineLevel="0" collapsed="false">
      <c r="A142" s="7" t="b">
        <f aca="false">FALSE()</f>
        <v>0</v>
      </c>
      <c r="B142" s="8" t="s">
        <v>600</v>
      </c>
      <c r="C142" s="9" t="str">
        <f aca="false">IFERROR(VLOOKUP($B142,Pinouts!$A$4:$R$227,9,FALSE()),"")</f>
        <v>E4</v>
      </c>
      <c r="D142" s="9"/>
      <c r="E142" s="9" t="s">
        <v>3</v>
      </c>
      <c r="F142" s="7" t="str">
        <f aca="false">IFERROR(VLOOKUP($B142,Pinouts!$A$5:$R$227,3,FALSE()),"")</f>
        <v>TAMP_IN2,TAMP_OUT3, WKUP3, RTC_OUT2</v>
      </c>
      <c r="G142" s="7" t="s">
        <v>23</v>
      </c>
      <c r="H142" s="7" t="s">
        <v>23</v>
      </c>
      <c r="I142" s="7" t="s">
        <v>23</v>
      </c>
      <c r="J142" s="7" t="s">
        <v>23</v>
      </c>
      <c r="K142" s="7" t="s">
        <v>23</v>
      </c>
      <c r="L142" s="7" t="s">
        <v>23</v>
      </c>
      <c r="M142" s="7" t="s">
        <v>23</v>
      </c>
      <c r="N142" s="7" t="s">
        <v>23</v>
      </c>
      <c r="O142" s="7" t="s">
        <v>23</v>
      </c>
      <c r="P142" s="7" t="s">
        <v>23</v>
      </c>
      <c r="Q142" s="7" t="s">
        <v>23</v>
      </c>
      <c r="R142" s="7" t="s">
        <v>23</v>
      </c>
      <c r="S142" s="7" t="s">
        <v>23</v>
      </c>
      <c r="T142" s="7" t="s">
        <v>23</v>
      </c>
      <c r="U142" s="7" t="s">
        <v>23</v>
      </c>
      <c r="V142" s="7" t="s">
        <v>38</v>
      </c>
    </row>
    <row r="143" s="7" customFormat="true" ht="13" hidden="false" customHeight="false" outlineLevel="0" collapsed="false">
      <c r="A143" s="7" t="b">
        <f aca="false">FALSE()</f>
        <v>0</v>
      </c>
      <c r="B143" s="8" t="s">
        <v>601</v>
      </c>
      <c r="C143" s="9" t="str">
        <f aca="false">IFERROR(VLOOKUP($B143,Pinouts!$A$4:$R$227,9,FALSE()),"")</f>
        <v>-</v>
      </c>
      <c r="D143" s="9"/>
      <c r="E143" s="9" t="s">
        <v>3</v>
      </c>
      <c r="F143" s="7" t="str">
        <f aca="false">IFERROR(VLOOKUP($B143,Pinouts!$A$5:$R$227,3,FALSE()),"")</f>
        <v>-</v>
      </c>
      <c r="G143" s="7" t="s">
        <v>23</v>
      </c>
      <c r="H143" s="7" t="s">
        <v>23</v>
      </c>
      <c r="I143" s="7" t="s">
        <v>23</v>
      </c>
      <c r="J143" s="7" t="s">
        <v>23</v>
      </c>
      <c r="K143" s="7" t="s">
        <v>23</v>
      </c>
      <c r="L143" s="7" t="s">
        <v>23</v>
      </c>
      <c r="M143" s="7" t="s">
        <v>23</v>
      </c>
      <c r="N143" s="7" t="s">
        <v>23</v>
      </c>
      <c r="O143" s="7" t="s">
        <v>47</v>
      </c>
      <c r="P143" s="7" t="s">
        <v>66</v>
      </c>
      <c r="Q143" s="7" t="s">
        <v>23</v>
      </c>
      <c r="R143" s="7" t="s">
        <v>23</v>
      </c>
      <c r="S143" s="7" t="s">
        <v>23</v>
      </c>
      <c r="T143" s="7" t="s">
        <v>23</v>
      </c>
      <c r="U143" s="7" t="s">
        <v>23</v>
      </c>
      <c r="V143" s="7" t="s">
        <v>38</v>
      </c>
    </row>
  </sheetData>
  <autoFilter ref="A1:W143">
    <sortState ref="A2:W143">
      <sortCondition ref="A2:A143" customList=""/>
    </sortState>
  </autoFilter>
  <conditionalFormatting sqref="A2:XFD12 A13:E14 G13:XFD14 A15:XFD15 A16:D16 F16:XFD16 A17:A18 A20:A26 F14 A29:A69 B37:Q37 S37:XFD37 B70:P70 R70:XFD70 A71:L71 N71:XFD71 A72:XFD75 A77:XFD81 A76:O76 Q76:XFD76 A84:XFD85 A82:P83 R82:XFD83 A86:O86 Q86:XFD86 A97:XFD97 A96:P96 R96:XFD96 A98:P99 R98:XFD99 B17:XFD36 A131:XFD143 A127:K130 M127:XFD130 A100:XFD126 A87:XFD95 B38:XFD69">
    <cfRule type="expression" priority="2" aboveAverage="0" equalAverage="0" bottom="0" percent="0" rank="0" text="" dxfId="7">
      <formula>IF($A2=0,1,0)</formula>
    </cfRule>
  </conditionalFormatting>
  <conditionalFormatting sqref="F13">
    <cfRule type="expression" priority="3" aboveAverage="0" equalAverage="0" bottom="0" percent="0" rank="0" text="" dxfId="7">
      <formula>IF($A13=0,1,0)</formula>
    </cfRule>
  </conditionalFormatting>
  <conditionalFormatting sqref="E16">
    <cfRule type="expression" priority="4" aboveAverage="0" equalAverage="0" bottom="0" percent="0" rank="0" text="" dxfId="7">
      <formula>IF($A16=0,1,0)</formula>
    </cfRule>
  </conditionalFormatting>
  <conditionalFormatting sqref="A32:A34">
    <cfRule type="expression" priority="5" aboveAverage="0" equalAverage="0" bottom="0" percent="0" rank="0" text="" dxfId="7">
      <formula>IF($A33=0,1,0)</formula>
    </cfRule>
  </conditionalFormatting>
  <conditionalFormatting sqref="A19">
    <cfRule type="expression" priority="6" aboveAverage="0" equalAverage="0" bottom="0" percent="0" rank="0" text="" dxfId="7">
      <formula>IF($A19=0,1,0)</formula>
    </cfRule>
  </conditionalFormatting>
  <conditionalFormatting sqref="A70">
    <cfRule type="expression" priority="7" aboveAverage="0" equalAverage="0" bottom="0" percent="0" rank="0" text="" dxfId="7">
      <formula>IF($A70=0,1,0)</formula>
    </cfRule>
  </conditionalFormatting>
  <conditionalFormatting sqref="R37 Q70 M71 P76 Q82:Q83 P86 Q96 Q98:Q99 L127:L130">
    <cfRule type="expression" priority="8" aboveAverage="0" equalAverage="0" bottom="0" percent="0" rank="0" text="" dxfId="7">
      <formula>IF(#REF!=0,1,0)</formula>
    </cfRule>
  </conditionalFormatting>
  <printOptions headings="false" gridLines="false" gridLinesSet="true" horizontalCentered="false" verticalCentered="false"/>
  <pageMargins left="0" right="0" top="0.39375" bottom="0.39375" header="0" footer="0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4:S2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40" activeCellId="0" sqref="A140"/>
    </sheetView>
  </sheetViews>
  <sheetFormatPr defaultColWidth="8.453125" defaultRowHeight="12.65" customHeight="true" zeroHeight="false" outlineLevelRow="0" outlineLevelCol="0"/>
  <cols>
    <col collapsed="false" customWidth="true" hidden="false" outlineLevel="0" max="2" min="1" style="7" width="30"/>
    <col collapsed="false" customWidth="true" hidden="false" outlineLevel="0" max="3" min="3" style="7" width="40.63"/>
    <col collapsed="false" customWidth="true" hidden="false" outlineLevel="0" max="8" min="4" style="7" width="11.63"/>
    <col collapsed="false" customWidth="true" hidden="false" outlineLevel="0" max="9" min="9" style="17" width="16.21"/>
    <col collapsed="false" customWidth="true" hidden="false" outlineLevel="0" max="18" min="10" style="7" width="11.63"/>
    <col collapsed="false" customWidth="true" hidden="false" outlineLevel="0" max="19" min="19" style="7" width="30"/>
  </cols>
  <sheetData>
    <row r="4" customFormat="false" ht="12.65" hidden="false" customHeight="false" outlineLevel="0" collapsed="false">
      <c r="A4" s="7" t="s">
        <v>602</v>
      </c>
      <c r="B4" s="7" t="s">
        <v>603</v>
      </c>
      <c r="C4" s="7" t="s">
        <v>4</v>
      </c>
      <c r="D4" s="7" t="s">
        <v>604</v>
      </c>
      <c r="E4" s="7" t="s">
        <v>605</v>
      </c>
      <c r="F4" s="7" t="s">
        <v>606</v>
      </c>
      <c r="G4" s="7" t="s">
        <v>607</v>
      </c>
      <c r="H4" s="7" t="s">
        <v>608</v>
      </c>
      <c r="I4" s="17" t="s">
        <v>609</v>
      </c>
      <c r="J4" s="7" t="s">
        <v>610</v>
      </c>
      <c r="K4" s="7" t="s">
        <v>611</v>
      </c>
      <c r="L4" s="7" t="s">
        <v>612</v>
      </c>
      <c r="M4" s="7" t="s">
        <v>613</v>
      </c>
      <c r="N4" s="7" t="s">
        <v>614</v>
      </c>
      <c r="O4" s="7" t="s">
        <v>615</v>
      </c>
      <c r="P4" s="7" t="s">
        <v>616</v>
      </c>
      <c r="Q4" s="7" t="s">
        <v>617</v>
      </c>
      <c r="R4" s="7" t="s">
        <v>618</v>
      </c>
      <c r="S4" s="7" t="s">
        <v>619</v>
      </c>
    </row>
    <row r="5" customFormat="false" ht="12.65" hidden="false" customHeight="false" outlineLevel="0" collapsed="false">
      <c r="A5" s="7" t="s">
        <v>620</v>
      </c>
      <c r="B5" s="7" t="n">
        <v>187</v>
      </c>
      <c r="D5" s="7" t="s">
        <v>621</v>
      </c>
      <c r="E5" s="7" t="s">
        <v>622</v>
      </c>
      <c r="F5" s="7" t="s">
        <v>623</v>
      </c>
      <c r="G5" s="7" t="n">
        <v>94</v>
      </c>
      <c r="H5" s="7" t="n">
        <v>137</v>
      </c>
      <c r="I5" s="17" t="s">
        <v>624</v>
      </c>
      <c r="J5" s="7" t="n">
        <v>166</v>
      </c>
      <c r="K5" s="7" t="s">
        <v>625</v>
      </c>
      <c r="L5" s="7" t="n">
        <v>60</v>
      </c>
      <c r="M5" s="7" t="n">
        <v>94</v>
      </c>
      <c r="N5" s="7" t="n">
        <v>138</v>
      </c>
      <c r="O5" s="7" t="s">
        <v>624</v>
      </c>
      <c r="P5" s="7" t="n">
        <v>166</v>
      </c>
      <c r="Q5" s="7" t="s">
        <v>626</v>
      </c>
      <c r="R5" s="7" t="n">
        <v>62</v>
      </c>
      <c r="S5" s="7" t="str">
        <f aca="false">IF(O5=I5,"","RATS")</f>
        <v/>
      </c>
    </row>
    <row r="6" customFormat="false" ht="12.65" hidden="false" customHeight="false" outlineLevel="0" collapsed="false">
      <c r="A6" s="7" t="s">
        <v>24</v>
      </c>
      <c r="B6" s="7" t="n">
        <v>35</v>
      </c>
      <c r="D6" s="7" t="s">
        <v>627</v>
      </c>
      <c r="E6" s="7" t="s">
        <v>628</v>
      </c>
      <c r="F6" s="7" t="s">
        <v>629</v>
      </c>
      <c r="G6" s="7" t="n">
        <v>14</v>
      </c>
      <c r="H6" s="7" t="n">
        <v>25</v>
      </c>
      <c r="I6" s="17" t="s">
        <v>630</v>
      </c>
      <c r="J6" s="7" t="n">
        <v>30</v>
      </c>
      <c r="K6" s="7" t="s">
        <v>631</v>
      </c>
      <c r="L6" s="7" t="n">
        <v>7</v>
      </c>
      <c r="M6" s="7" t="n">
        <v>14</v>
      </c>
      <c r="N6" s="7" t="n">
        <v>25</v>
      </c>
      <c r="O6" s="7" t="s">
        <v>632</v>
      </c>
      <c r="P6" s="7" t="n">
        <v>31</v>
      </c>
      <c r="Q6" s="7" t="s">
        <v>633</v>
      </c>
      <c r="R6" s="7" t="n">
        <v>7</v>
      </c>
      <c r="S6" s="7" t="str">
        <f aca="false">IF(O6=I6,"","RATS")</f>
        <v>RATS</v>
      </c>
    </row>
    <row r="7" customFormat="false" ht="12.65" hidden="false" customHeight="false" outlineLevel="0" collapsed="false">
      <c r="A7" s="7" t="s">
        <v>26</v>
      </c>
      <c r="B7" s="7" t="n">
        <v>46</v>
      </c>
      <c r="C7" s="7" t="s">
        <v>634</v>
      </c>
      <c r="D7" s="7" t="s">
        <v>627</v>
      </c>
      <c r="E7" s="7" t="s">
        <v>635</v>
      </c>
      <c r="F7" s="7" t="s">
        <v>636</v>
      </c>
      <c r="G7" s="7" t="n">
        <v>22</v>
      </c>
      <c r="H7" s="7" t="n">
        <v>33</v>
      </c>
      <c r="I7" s="17" t="s">
        <v>631</v>
      </c>
      <c r="J7" s="7" t="n">
        <v>39</v>
      </c>
      <c r="K7" s="7" t="s">
        <v>637</v>
      </c>
      <c r="L7" s="7" t="n">
        <v>14</v>
      </c>
      <c r="M7" s="7" t="n">
        <v>23</v>
      </c>
      <c r="N7" s="7" t="n">
        <v>34</v>
      </c>
      <c r="O7" s="7" t="s">
        <v>638</v>
      </c>
      <c r="P7" s="7" t="n">
        <v>40</v>
      </c>
      <c r="Q7" s="7" t="s">
        <v>639</v>
      </c>
      <c r="R7" s="7" t="n">
        <v>14</v>
      </c>
      <c r="S7" s="7" t="str">
        <f aca="false">IF(O7=I7,"","RATS")</f>
        <v>RATS</v>
      </c>
    </row>
    <row r="8" customFormat="false" ht="12.65" hidden="false" customHeight="false" outlineLevel="0" collapsed="false">
      <c r="A8" s="7" t="s">
        <v>39</v>
      </c>
      <c r="B8" s="7" t="n">
        <v>47</v>
      </c>
      <c r="C8" s="7" t="s">
        <v>640</v>
      </c>
      <c r="D8" s="7" t="s">
        <v>627</v>
      </c>
      <c r="E8" s="7" t="s">
        <v>641</v>
      </c>
      <c r="F8" s="7" t="s">
        <v>642</v>
      </c>
      <c r="G8" s="7" t="n">
        <v>23</v>
      </c>
      <c r="H8" s="7" t="n">
        <v>34</v>
      </c>
      <c r="I8" s="17" t="s">
        <v>643</v>
      </c>
      <c r="J8" s="7" t="n">
        <v>40</v>
      </c>
      <c r="K8" s="7" t="s">
        <v>644</v>
      </c>
      <c r="L8" s="7" t="n">
        <v>15</v>
      </c>
      <c r="M8" s="7" t="n">
        <v>24</v>
      </c>
      <c r="N8" s="7" t="n">
        <v>35</v>
      </c>
      <c r="O8" s="7" t="s">
        <v>645</v>
      </c>
      <c r="P8" s="7" t="n">
        <v>41</v>
      </c>
      <c r="Q8" s="7" t="s">
        <v>646</v>
      </c>
      <c r="R8" s="7" t="n">
        <v>15</v>
      </c>
      <c r="S8" s="7" t="str">
        <f aca="false">IF(O8=I8,"","RATS")</f>
        <v>RATS</v>
      </c>
    </row>
    <row r="9" customFormat="false" ht="12.65" hidden="false" customHeight="false" outlineLevel="0" collapsed="false">
      <c r="A9" s="7" t="s">
        <v>93</v>
      </c>
      <c r="B9" s="7" t="n">
        <v>48</v>
      </c>
      <c r="C9" s="7" t="s">
        <v>647</v>
      </c>
      <c r="D9" s="7" t="s">
        <v>627</v>
      </c>
      <c r="E9" s="7" t="s">
        <v>648</v>
      </c>
      <c r="F9" s="7" t="s">
        <v>649</v>
      </c>
      <c r="G9" s="7" t="n">
        <v>24</v>
      </c>
      <c r="H9" s="7" t="n">
        <v>35</v>
      </c>
      <c r="I9" s="17" t="s">
        <v>644</v>
      </c>
      <c r="J9" s="7" t="n">
        <v>41</v>
      </c>
      <c r="K9" s="7" t="s">
        <v>650</v>
      </c>
      <c r="L9" s="7" t="n">
        <v>16</v>
      </c>
      <c r="M9" s="7" t="n">
        <v>25</v>
      </c>
      <c r="N9" s="7" t="n">
        <v>36</v>
      </c>
      <c r="O9" s="7" t="s">
        <v>644</v>
      </c>
      <c r="P9" s="7" t="n">
        <v>42</v>
      </c>
      <c r="Q9" s="7" t="s">
        <v>637</v>
      </c>
      <c r="R9" s="7" t="n">
        <v>16</v>
      </c>
      <c r="S9" s="7" t="str">
        <f aca="false">IF(O9=I9,"","RATS")</f>
        <v/>
      </c>
    </row>
    <row r="10" customFormat="false" ht="12.65" hidden="false" customHeight="false" outlineLevel="0" collapsed="false">
      <c r="A10" s="7" t="s">
        <v>102</v>
      </c>
      <c r="B10" s="7" t="n">
        <v>55</v>
      </c>
      <c r="C10" s="7" t="s">
        <v>651</v>
      </c>
      <c r="D10" s="7" t="s">
        <v>627</v>
      </c>
      <c r="E10" s="7" t="s">
        <v>652</v>
      </c>
      <c r="F10" s="7" t="s">
        <v>653</v>
      </c>
      <c r="G10" s="7" t="n">
        <v>25</v>
      </c>
      <c r="H10" s="7" t="n">
        <v>36</v>
      </c>
      <c r="I10" s="17" t="s">
        <v>654</v>
      </c>
      <c r="J10" s="7" t="n">
        <v>44</v>
      </c>
      <c r="K10" s="7" t="s">
        <v>655</v>
      </c>
      <c r="L10" s="7" t="n">
        <v>17</v>
      </c>
      <c r="M10" s="7" t="n">
        <v>26</v>
      </c>
      <c r="N10" s="7" t="n">
        <v>37</v>
      </c>
      <c r="O10" s="7" t="s">
        <v>639</v>
      </c>
      <c r="P10" s="7" t="n">
        <v>47</v>
      </c>
      <c r="Q10" s="7" t="s">
        <v>656</v>
      </c>
      <c r="R10" s="7" t="n">
        <v>17</v>
      </c>
      <c r="S10" s="7" t="str">
        <f aca="false">IF(O10=I10,"","RATS")</f>
        <v>RATS</v>
      </c>
    </row>
    <row r="11" customFormat="false" ht="12.65" hidden="false" customHeight="false" outlineLevel="0" collapsed="false">
      <c r="A11" s="7" t="s">
        <v>110</v>
      </c>
      <c r="B11" s="7" t="n">
        <v>58</v>
      </c>
      <c r="C11" s="7" t="s">
        <v>657</v>
      </c>
      <c r="D11" s="7" t="s">
        <v>627</v>
      </c>
      <c r="E11" s="7" t="s">
        <v>658</v>
      </c>
      <c r="F11" s="7" t="s">
        <v>659</v>
      </c>
      <c r="G11" s="7" t="n">
        <v>28</v>
      </c>
      <c r="H11" s="7" t="n">
        <v>39</v>
      </c>
      <c r="I11" s="17" t="s">
        <v>660</v>
      </c>
      <c r="J11" s="7" t="n">
        <v>47</v>
      </c>
      <c r="K11" s="7" t="s">
        <v>661</v>
      </c>
      <c r="L11" s="7" t="n">
        <v>20</v>
      </c>
      <c r="M11" s="7" t="n">
        <v>29</v>
      </c>
      <c r="N11" s="7" t="n">
        <v>40</v>
      </c>
      <c r="O11" s="7" t="s">
        <v>662</v>
      </c>
      <c r="P11" s="7" t="n">
        <v>50</v>
      </c>
      <c r="Q11" s="7" t="s">
        <v>663</v>
      </c>
      <c r="R11" s="7" t="n">
        <v>20</v>
      </c>
      <c r="S11" s="7" t="str">
        <f aca="false">IF(O11=I11,"","RATS")</f>
        <v>RATS</v>
      </c>
    </row>
    <row r="12" customFormat="false" ht="12.65" hidden="false" customHeight="false" outlineLevel="0" collapsed="false">
      <c r="A12" s="7" t="s">
        <v>116</v>
      </c>
      <c r="B12" s="7" t="n">
        <v>59</v>
      </c>
      <c r="C12" s="7" t="s">
        <v>664</v>
      </c>
      <c r="D12" s="7" t="s">
        <v>627</v>
      </c>
      <c r="E12" s="7" t="s">
        <v>665</v>
      </c>
      <c r="F12" s="7" t="s">
        <v>666</v>
      </c>
      <c r="G12" s="7" t="n">
        <v>29</v>
      </c>
      <c r="H12" s="7" t="n">
        <v>40</v>
      </c>
      <c r="I12" s="17" t="s">
        <v>645</v>
      </c>
      <c r="J12" s="7" t="n">
        <v>48</v>
      </c>
      <c r="K12" s="7" t="s">
        <v>667</v>
      </c>
      <c r="L12" s="7" t="n">
        <v>21</v>
      </c>
      <c r="M12" s="7" t="n">
        <v>30</v>
      </c>
      <c r="N12" s="7" t="n">
        <v>41</v>
      </c>
      <c r="O12" s="7" t="s">
        <v>654</v>
      </c>
      <c r="P12" s="7" t="n">
        <v>51</v>
      </c>
      <c r="Q12" s="7" t="s">
        <v>668</v>
      </c>
      <c r="R12" s="7" t="n">
        <v>21</v>
      </c>
      <c r="S12" s="7" t="str">
        <f aca="false">IF(O12=I12,"","RATS")</f>
        <v>RATS</v>
      </c>
    </row>
    <row r="13" customFormat="false" ht="12.65" hidden="false" customHeight="false" outlineLevel="0" collapsed="false">
      <c r="A13" s="7" t="s">
        <v>122</v>
      </c>
      <c r="B13" s="7" t="n">
        <v>60</v>
      </c>
      <c r="C13" s="7" t="s">
        <v>669</v>
      </c>
      <c r="D13" s="7" t="s">
        <v>627</v>
      </c>
      <c r="E13" s="7" t="s">
        <v>652</v>
      </c>
      <c r="F13" s="7" t="s">
        <v>670</v>
      </c>
      <c r="G13" s="7" t="n">
        <v>30</v>
      </c>
      <c r="H13" s="7" t="n">
        <v>41</v>
      </c>
      <c r="I13" s="17" t="s">
        <v>663</v>
      </c>
      <c r="J13" s="7" t="n">
        <v>49</v>
      </c>
      <c r="K13" s="7" t="s">
        <v>671</v>
      </c>
      <c r="L13" s="7" t="n">
        <v>22</v>
      </c>
      <c r="M13" s="7" t="n">
        <v>31</v>
      </c>
      <c r="N13" s="7" t="n">
        <v>42</v>
      </c>
      <c r="O13" s="7" t="s">
        <v>661</v>
      </c>
      <c r="P13" s="7" t="n">
        <v>52</v>
      </c>
      <c r="Q13" s="7" t="s">
        <v>672</v>
      </c>
      <c r="R13" s="7" t="n">
        <v>22</v>
      </c>
      <c r="S13" s="7" t="str">
        <f aca="false">IF(O13=I13,"","RATS")</f>
        <v>RATS</v>
      </c>
    </row>
    <row r="14" customFormat="false" ht="12.65" hidden="false" customHeight="false" outlineLevel="0" collapsed="false">
      <c r="A14" s="7" t="s">
        <v>131</v>
      </c>
      <c r="B14" s="7" t="n">
        <v>61</v>
      </c>
      <c r="C14" s="7" t="s">
        <v>673</v>
      </c>
      <c r="D14" s="7" t="s">
        <v>627</v>
      </c>
      <c r="E14" s="7" t="s">
        <v>652</v>
      </c>
      <c r="F14" s="7" t="s">
        <v>674</v>
      </c>
      <c r="G14" s="7" t="n">
        <v>31</v>
      </c>
      <c r="H14" s="7" t="n">
        <v>42</v>
      </c>
      <c r="I14" s="17" t="s">
        <v>675</v>
      </c>
      <c r="J14" s="7" t="n">
        <v>50</v>
      </c>
      <c r="K14" s="7" t="s">
        <v>676</v>
      </c>
      <c r="L14" s="7" t="n">
        <v>23</v>
      </c>
      <c r="M14" s="7" t="n">
        <v>32</v>
      </c>
      <c r="N14" s="7" t="n">
        <v>43</v>
      </c>
      <c r="O14" s="7" t="s">
        <v>675</v>
      </c>
      <c r="P14" s="7" t="n">
        <v>53</v>
      </c>
      <c r="Q14" s="7" t="s">
        <v>667</v>
      </c>
      <c r="R14" s="7" t="n">
        <v>23</v>
      </c>
      <c r="S14" s="7" t="str">
        <f aca="false">IF(O14=I14,"","RATS")</f>
        <v/>
      </c>
    </row>
    <row r="15" customFormat="false" ht="12.65" hidden="false" customHeight="false" outlineLevel="0" collapsed="false">
      <c r="A15" s="7" t="s">
        <v>143</v>
      </c>
      <c r="B15" s="7" t="n">
        <v>137</v>
      </c>
      <c r="C15" s="7" t="s">
        <v>23</v>
      </c>
      <c r="D15" s="7" t="s">
        <v>627</v>
      </c>
      <c r="E15" s="7" t="s">
        <v>677</v>
      </c>
      <c r="F15" s="7" t="s">
        <v>678</v>
      </c>
      <c r="G15" s="7" t="n">
        <v>67</v>
      </c>
      <c r="H15" s="7" t="n">
        <v>100</v>
      </c>
      <c r="I15" s="17" t="s">
        <v>679</v>
      </c>
      <c r="J15" s="7" t="n">
        <v>119</v>
      </c>
      <c r="K15" s="7" t="s">
        <v>680</v>
      </c>
      <c r="L15" s="7" t="n">
        <v>41</v>
      </c>
      <c r="M15" s="7" t="n">
        <v>67</v>
      </c>
      <c r="N15" s="7" t="n">
        <v>100</v>
      </c>
      <c r="O15" s="7" t="s">
        <v>681</v>
      </c>
      <c r="P15" s="7" t="n">
        <v>119</v>
      </c>
      <c r="Q15" s="7" t="s">
        <v>680</v>
      </c>
      <c r="R15" s="7" t="n">
        <v>44</v>
      </c>
      <c r="S15" s="7" t="str">
        <f aca="false">IF(O15=I15,"","RATS")</f>
        <v>RATS</v>
      </c>
    </row>
    <row r="16" customFormat="false" ht="12.65" hidden="false" customHeight="false" outlineLevel="0" collapsed="false">
      <c r="A16" s="7" t="s">
        <v>154</v>
      </c>
      <c r="B16" s="7" t="n">
        <v>138</v>
      </c>
      <c r="C16" s="7" t="s">
        <v>682</v>
      </c>
      <c r="D16" s="7" t="s">
        <v>627</v>
      </c>
      <c r="E16" s="7" t="s">
        <v>683</v>
      </c>
      <c r="F16" s="7" t="s">
        <v>632</v>
      </c>
      <c r="G16" s="7" t="n">
        <v>68</v>
      </c>
      <c r="H16" s="7" t="n">
        <v>101</v>
      </c>
      <c r="I16" s="17" t="s">
        <v>684</v>
      </c>
      <c r="J16" s="7" t="n">
        <v>120</v>
      </c>
      <c r="K16" s="7" t="s">
        <v>685</v>
      </c>
      <c r="L16" s="7" t="n">
        <v>42</v>
      </c>
      <c r="M16" s="7" t="n">
        <v>68</v>
      </c>
      <c r="N16" s="7" t="n">
        <v>101</v>
      </c>
      <c r="O16" s="7" t="s">
        <v>686</v>
      </c>
      <c r="P16" s="7" t="n">
        <v>120</v>
      </c>
      <c r="Q16" s="7" t="s">
        <v>685</v>
      </c>
      <c r="R16" s="7" t="n">
        <v>45</v>
      </c>
      <c r="S16" s="7" t="str">
        <f aca="false">IF(O16=I16,"","RATS")</f>
        <v>RATS</v>
      </c>
    </row>
    <row r="17" customFormat="false" ht="12.65" hidden="false" customHeight="false" outlineLevel="0" collapsed="false">
      <c r="A17" s="7" t="s">
        <v>51</v>
      </c>
      <c r="B17" s="7" t="n">
        <v>139</v>
      </c>
      <c r="C17" s="7" t="s">
        <v>23</v>
      </c>
      <c r="D17" s="7" t="s">
        <v>627</v>
      </c>
      <c r="E17" s="7" t="s">
        <v>687</v>
      </c>
      <c r="F17" s="7" t="s">
        <v>688</v>
      </c>
      <c r="G17" s="7" t="n">
        <v>69</v>
      </c>
      <c r="H17" s="7" t="n">
        <v>102</v>
      </c>
      <c r="I17" s="17" t="s">
        <v>686</v>
      </c>
      <c r="J17" s="7" t="n">
        <v>121</v>
      </c>
      <c r="K17" s="7" t="s">
        <v>689</v>
      </c>
      <c r="L17" s="7" t="n">
        <v>43</v>
      </c>
      <c r="M17" s="7" t="n">
        <v>69</v>
      </c>
      <c r="N17" s="7" t="n">
        <v>102</v>
      </c>
      <c r="O17" s="7" t="s">
        <v>679</v>
      </c>
      <c r="P17" s="7" t="n">
        <v>121</v>
      </c>
      <c r="Q17" s="7" t="s">
        <v>690</v>
      </c>
      <c r="R17" s="7" t="n">
        <v>46</v>
      </c>
      <c r="S17" s="7" t="str">
        <f aca="false">IF(O17=I17,"","RATS")</f>
        <v>RATS</v>
      </c>
    </row>
    <row r="18" customFormat="false" ht="12.65" hidden="false" customHeight="false" outlineLevel="0" collapsed="false">
      <c r="A18" s="7" t="s">
        <v>61</v>
      </c>
      <c r="B18" s="7" t="n">
        <v>140</v>
      </c>
      <c r="C18" s="7" t="s">
        <v>23</v>
      </c>
      <c r="D18" s="7" t="s">
        <v>627</v>
      </c>
      <c r="E18" s="7" t="s">
        <v>691</v>
      </c>
      <c r="F18" s="7" t="s">
        <v>692</v>
      </c>
      <c r="G18" s="7" t="n">
        <v>70</v>
      </c>
      <c r="H18" s="7" t="n">
        <v>103</v>
      </c>
      <c r="I18" s="17" t="s">
        <v>693</v>
      </c>
      <c r="J18" s="7" t="n">
        <v>122</v>
      </c>
      <c r="K18" s="7" t="s">
        <v>690</v>
      </c>
      <c r="L18" s="7" t="n">
        <v>44</v>
      </c>
      <c r="M18" s="7" t="n">
        <v>70</v>
      </c>
      <c r="N18" s="7" t="n">
        <v>103</v>
      </c>
      <c r="O18" s="7" t="s">
        <v>684</v>
      </c>
      <c r="P18" s="7" t="n">
        <v>122</v>
      </c>
      <c r="Q18" s="7" t="s">
        <v>694</v>
      </c>
      <c r="R18" s="7" t="n">
        <v>47</v>
      </c>
      <c r="S18" s="7" t="str">
        <f aca="false">IF(O18=I18,"","RATS")</f>
        <v>RATS</v>
      </c>
    </row>
    <row r="19" customFormat="false" ht="12.65" hidden="false" customHeight="false" outlineLevel="0" collapsed="false">
      <c r="A19" s="7" t="s">
        <v>68</v>
      </c>
      <c r="B19" s="7" t="n">
        <v>141</v>
      </c>
      <c r="C19" s="7" t="s">
        <v>23</v>
      </c>
      <c r="D19" s="7" t="s">
        <v>627</v>
      </c>
      <c r="E19" s="7" t="s">
        <v>691</v>
      </c>
      <c r="F19" s="7" t="s">
        <v>695</v>
      </c>
      <c r="G19" s="7" t="n">
        <v>71</v>
      </c>
      <c r="H19" s="7" t="n">
        <v>104</v>
      </c>
      <c r="I19" s="17" t="s">
        <v>696</v>
      </c>
      <c r="J19" s="7" t="n">
        <v>123</v>
      </c>
      <c r="K19" s="7" t="s">
        <v>694</v>
      </c>
      <c r="L19" s="7" t="n">
        <v>45</v>
      </c>
      <c r="M19" s="7" t="n">
        <v>71</v>
      </c>
      <c r="N19" s="7" t="n">
        <v>104</v>
      </c>
      <c r="O19" s="7" t="s">
        <v>697</v>
      </c>
      <c r="P19" s="7" t="n">
        <v>123</v>
      </c>
      <c r="Q19" s="7" t="s">
        <v>698</v>
      </c>
      <c r="R19" s="7" t="n">
        <v>48</v>
      </c>
      <c r="S19" s="7" t="str">
        <f aca="false">IF(O19=I19,"","RATS")</f>
        <v>RATS</v>
      </c>
    </row>
    <row r="20" customFormat="false" ht="12.65" hidden="false" customHeight="false" outlineLevel="0" collapsed="false">
      <c r="A20" s="7" t="s">
        <v>76</v>
      </c>
      <c r="B20" s="7" t="n">
        <v>142</v>
      </c>
      <c r="C20" s="7" t="s">
        <v>23</v>
      </c>
      <c r="D20" s="7" t="s">
        <v>627</v>
      </c>
      <c r="E20" s="7" t="s">
        <v>699</v>
      </c>
      <c r="F20" s="7" t="s">
        <v>700</v>
      </c>
      <c r="G20" s="7" t="n">
        <v>72</v>
      </c>
      <c r="H20" s="7" t="n">
        <v>105</v>
      </c>
      <c r="I20" s="17" t="s">
        <v>701</v>
      </c>
      <c r="J20" s="7" t="n">
        <v>124</v>
      </c>
      <c r="K20" s="7" t="s">
        <v>697</v>
      </c>
      <c r="L20" s="7" t="n">
        <v>46</v>
      </c>
      <c r="M20" s="7" t="n">
        <v>72</v>
      </c>
      <c r="N20" s="7" t="n">
        <v>105</v>
      </c>
      <c r="O20" s="7" t="s">
        <v>702</v>
      </c>
      <c r="P20" s="7" t="n">
        <v>124</v>
      </c>
      <c r="Q20" s="7" t="s">
        <v>703</v>
      </c>
      <c r="R20" s="7" t="n">
        <v>49</v>
      </c>
      <c r="S20" s="7" t="str">
        <f aca="false">IF(O20=I20,"","RATS")</f>
        <v>RATS</v>
      </c>
    </row>
    <row r="21" customFormat="false" ht="12.65" hidden="false" customHeight="false" outlineLevel="0" collapsed="false">
      <c r="A21" s="7" t="s">
        <v>79</v>
      </c>
      <c r="B21" s="7" t="n">
        <v>155</v>
      </c>
      <c r="C21" s="7" t="s">
        <v>23</v>
      </c>
      <c r="D21" s="7" t="s">
        <v>627</v>
      </c>
      <c r="E21" s="7" t="s">
        <v>699</v>
      </c>
      <c r="F21" s="7" t="s">
        <v>704</v>
      </c>
      <c r="G21" s="7" t="n">
        <v>76</v>
      </c>
      <c r="H21" s="7" t="n">
        <v>109</v>
      </c>
      <c r="I21" s="17" t="s">
        <v>705</v>
      </c>
      <c r="J21" s="7" t="n">
        <v>137</v>
      </c>
      <c r="K21" s="7" t="s">
        <v>696</v>
      </c>
      <c r="L21" s="7" t="n">
        <v>49</v>
      </c>
      <c r="M21" s="7" t="n">
        <v>76</v>
      </c>
      <c r="N21" s="7" t="n">
        <v>109</v>
      </c>
      <c r="O21" s="7" t="s">
        <v>706</v>
      </c>
      <c r="P21" s="7" t="n">
        <v>137</v>
      </c>
      <c r="Q21" s="7" t="s">
        <v>707</v>
      </c>
      <c r="R21" s="7" t="n">
        <v>52</v>
      </c>
      <c r="S21" s="7" t="str">
        <f aca="false">IF(O21=I21,"","RATS")</f>
        <v>RATS</v>
      </c>
    </row>
    <row r="22" customFormat="false" ht="12.65" hidden="false" customHeight="false" outlineLevel="0" collapsed="false">
      <c r="A22" s="7" t="s">
        <v>82</v>
      </c>
      <c r="B22" s="7" t="n">
        <v>156</v>
      </c>
      <c r="C22" s="7" t="s">
        <v>23</v>
      </c>
      <c r="D22" s="7" t="s">
        <v>627</v>
      </c>
      <c r="E22" s="7" t="s">
        <v>699</v>
      </c>
      <c r="F22" s="7" t="s">
        <v>708</v>
      </c>
      <c r="G22" s="7" t="n">
        <v>77</v>
      </c>
      <c r="H22" s="7" t="n">
        <v>110</v>
      </c>
      <c r="I22" s="17" t="s">
        <v>709</v>
      </c>
      <c r="J22" s="7" t="n">
        <v>138</v>
      </c>
      <c r="K22" s="7" t="s">
        <v>693</v>
      </c>
      <c r="L22" s="7" t="n">
        <v>50</v>
      </c>
      <c r="M22" s="7" t="n">
        <v>77</v>
      </c>
      <c r="N22" s="7" t="n">
        <v>110</v>
      </c>
      <c r="O22" s="7" t="s">
        <v>710</v>
      </c>
      <c r="P22" s="7" t="n">
        <v>138</v>
      </c>
      <c r="Q22" s="7" t="s">
        <v>711</v>
      </c>
      <c r="R22" s="7" t="n">
        <v>53</v>
      </c>
      <c r="S22" s="7" t="str">
        <f aca="false">IF(O22=I22,"","RATS")</f>
        <v>RATS</v>
      </c>
    </row>
    <row r="23" customFormat="false" ht="12.65" hidden="false" customHeight="false" outlineLevel="0" collapsed="false">
      <c r="A23" s="7" t="s">
        <v>162</v>
      </c>
      <c r="B23" s="7" t="n">
        <v>65</v>
      </c>
      <c r="C23" s="7" t="s">
        <v>712</v>
      </c>
      <c r="D23" s="7" t="s">
        <v>627</v>
      </c>
      <c r="E23" s="7" t="s">
        <v>652</v>
      </c>
      <c r="F23" s="7" t="s">
        <v>713</v>
      </c>
      <c r="G23" s="7" t="n">
        <v>32</v>
      </c>
      <c r="H23" s="7" t="n">
        <v>43</v>
      </c>
      <c r="I23" s="17" t="s">
        <v>655</v>
      </c>
      <c r="J23" s="7" t="n">
        <v>53</v>
      </c>
      <c r="K23" s="7" t="s">
        <v>714</v>
      </c>
      <c r="L23" s="7" t="n">
        <v>26</v>
      </c>
      <c r="M23" s="7" t="n">
        <v>35</v>
      </c>
      <c r="N23" s="7" t="n">
        <v>46</v>
      </c>
      <c r="O23" s="7" t="s">
        <v>715</v>
      </c>
      <c r="P23" s="7" t="n">
        <v>56</v>
      </c>
      <c r="Q23" s="7" t="s">
        <v>714</v>
      </c>
      <c r="R23" s="7" t="n">
        <v>26</v>
      </c>
      <c r="S23" s="7" t="str">
        <f aca="false">IF(O23=I23,"","RATS")</f>
        <v>RATS</v>
      </c>
    </row>
    <row r="24" customFormat="false" ht="12.65" hidden="false" customHeight="false" outlineLevel="0" collapsed="false">
      <c r="A24" s="7" t="s">
        <v>171</v>
      </c>
      <c r="B24" s="7" t="n">
        <v>66</v>
      </c>
      <c r="C24" s="7" t="s">
        <v>716</v>
      </c>
      <c r="D24" s="7" t="s">
        <v>627</v>
      </c>
      <c r="E24" s="7" t="s">
        <v>652</v>
      </c>
      <c r="F24" s="7" t="s">
        <v>717</v>
      </c>
      <c r="G24" s="7" t="n">
        <v>33</v>
      </c>
      <c r="H24" s="7" t="n">
        <v>44</v>
      </c>
      <c r="I24" s="17" t="s">
        <v>670</v>
      </c>
      <c r="J24" s="7" t="n">
        <v>54</v>
      </c>
      <c r="K24" s="7" t="s">
        <v>718</v>
      </c>
      <c r="L24" s="7" t="n">
        <v>27</v>
      </c>
      <c r="M24" s="7" t="n">
        <v>36</v>
      </c>
      <c r="N24" s="7" t="n">
        <v>47</v>
      </c>
      <c r="O24" s="7" t="s">
        <v>674</v>
      </c>
      <c r="P24" s="7" t="n">
        <v>57</v>
      </c>
      <c r="Q24" s="7" t="s">
        <v>676</v>
      </c>
      <c r="R24" s="7" t="n">
        <v>27</v>
      </c>
      <c r="S24" s="7" t="str">
        <f aca="false">IF(O24=I24,"","RATS")</f>
        <v>RATS</v>
      </c>
    </row>
    <row r="25" customFormat="false" ht="12.65" hidden="false" customHeight="false" outlineLevel="0" collapsed="false">
      <c r="A25" s="7" t="s">
        <v>219</v>
      </c>
      <c r="B25" s="7" t="n">
        <v>67</v>
      </c>
      <c r="C25" s="7" t="s">
        <v>719</v>
      </c>
      <c r="D25" s="7" t="s">
        <v>627</v>
      </c>
      <c r="E25" s="7" t="s">
        <v>652</v>
      </c>
      <c r="F25" s="7" t="s">
        <v>715</v>
      </c>
      <c r="G25" s="7" t="n">
        <v>34</v>
      </c>
      <c r="H25" s="7" t="n">
        <v>45</v>
      </c>
      <c r="I25" s="17" t="s">
        <v>718</v>
      </c>
      <c r="J25" s="7" t="n">
        <v>55</v>
      </c>
      <c r="K25" s="7" t="s">
        <v>717</v>
      </c>
      <c r="L25" s="7" t="n">
        <v>28</v>
      </c>
      <c r="M25" s="7" t="n">
        <v>37</v>
      </c>
      <c r="N25" s="7" t="n">
        <v>48</v>
      </c>
      <c r="O25" s="7" t="s">
        <v>720</v>
      </c>
      <c r="P25" s="7" t="n">
        <v>58</v>
      </c>
      <c r="Q25" s="7" t="s">
        <v>721</v>
      </c>
      <c r="R25" s="7" t="n">
        <v>28</v>
      </c>
      <c r="S25" s="7" t="str">
        <f aca="false">IF(O25=I25,"","RATS")</f>
        <v>RATS</v>
      </c>
    </row>
    <row r="26" customFormat="false" ht="12.65" hidden="false" customHeight="false" outlineLevel="0" collapsed="false">
      <c r="A26" s="7" t="s">
        <v>229</v>
      </c>
      <c r="B26" s="7" t="n">
        <v>182</v>
      </c>
      <c r="C26" s="7" t="s">
        <v>23</v>
      </c>
      <c r="D26" s="7" t="s">
        <v>627</v>
      </c>
      <c r="E26" s="7" t="s">
        <v>677</v>
      </c>
      <c r="F26" s="7" t="s">
        <v>722</v>
      </c>
      <c r="G26" s="7" t="n">
        <v>89</v>
      </c>
      <c r="H26" s="7" t="n">
        <v>132</v>
      </c>
      <c r="I26" s="17" t="s">
        <v>723</v>
      </c>
      <c r="J26" s="7" t="n">
        <v>161</v>
      </c>
      <c r="K26" s="7" t="s">
        <v>724</v>
      </c>
      <c r="L26" s="7" t="n">
        <v>55</v>
      </c>
      <c r="M26" s="7" t="n">
        <v>89</v>
      </c>
      <c r="N26" s="7" t="n">
        <v>133</v>
      </c>
      <c r="O26" s="7" t="s">
        <v>725</v>
      </c>
      <c r="P26" s="7" t="n">
        <v>161</v>
      </c>
      <c r="Q26" s="7" t="s">
        <v>726</v>
      </c>
      <c r="R26" s="7" t="n">
        <v>57</v>
      </c>
      <c r="S26" s="7" t="str">
        <f aca="false">IF(O26=I26,"","RATS")</f>
        <v>RATS</v>
      </c>
    </row>
    <row r="27" customFormat="false" ht="12.65" hidden="false" customHeight="false" outlineLevel="0" collapsed="false">
      <c r="A27" s="7" t="s">
        <v>236</v>
      </c>
      <c r="B27" s="7" t="n">
        <v>183</v>
      </c>
      <c r="C27" s="7" t="s">
        <v>23</v>
      </c>
      <c r="D27" s="7" t="s">
        <v>627</v>
      </c>
      <c r="E27" s="7" t="s">
        <v>687</v>
      </c>
      <c r="F27" s="7" t="s">
        <v>727</v>
      </c>
      <c r="G27" s="7" t="n">
        <v>90</v>
      </c>
      <c r="H27" s="7" t="n">
        <v>133</v>
      </c>
      <c r="I27" s="17" t="s">
        <v>625</v>
      </c>
      <c r="J27" s="7" t="n">
        <v>162</v>
      </c>
      <c r="K27" s="7" t="s">
        <v>728</v>
      </c>
      <c r="L27" s="7" t="n">
        <v>56</v>
      </c>
      <c r="M27" s="7" t="n">
        <v>90</v>
      </c>
      <c r="N27" s="7" t="n">
        <v>134</v>
      </c>
      <c r="O27" s="7" t="s">
        <v>729</v>
      </c>
      <c r="P27" s="7" t="n">
        <v>162</v>
      </c>
      <c r="Q27" s="7" t="s">
        <v>730</v>
      </c>
      <c r="R27" s="7" t="n">
        <v>58</v>
      </c>
      <c r="S27" s="7" t="str">
        <f aca="false">IF(O27=I27,"","RATS")</f>
        <v>RATS</v>
      </c>
    </row>
    <row r="28" customFormat="false" ht="12.65" hidden="false" customHeight="false" outlineLevel="0" collapsed="false">
      <c r="A28" s="7" t="s">
        <v>243</v>
      </c>
      <c r="B28" s="7" t="n">
        <v>184</v>
      </c>
      <c r="C28" s="7" t="s">
        <v>23</v>
      </c>
      <c r="D28" s="7" t="s">
        <v>627</v>
      </c>
      <c r="E28" s="7" t="s">
        <v>687</v>
      </c>
      <c r="F28" s="7" t="s">
        <v>626</v>
      </c>
      <c r="G28" s="7" t="n">
        <v>91</v>
      </c>
      <c r="H28" s="7" t="n">
        <v>134</v>
      </c>
      <c r="I28" s="17" t="s">
        <v>725</v>
      </c>
      <c r="J28" s="7" t="n">
        <v>163</v>
      </c>
      <c r="K28" s="7" t="s">
        <v>729</v>
      </c>
      <c r="L28" s="7" t="n">
        <v>57</v>
      </c>
      <c r="M28" s="7" t="n">
        <v>91</v>
      </c>
      <c r="N28" s="7" t="n">
        <v>135</v>
      </c>
      <c r="O28" s="7" t="s">
        <v>731</v>
      </c>
      <c r="P28" s="7" t="n">
        <v>163</v>
      </c>
      <c r="Q28" s="7" t="s">
        <v>729</v>
      </c>
      <c r="R28" s="7" t="n">
        <v>59</v>
      </c>
      <c r="S28" s="7" t="str">
        <f aca="false">IF(O28=I28,"","RATS")</f>
        <v>RATS</v>
      </c>
    </row>
    <row r="29" customFormat="false" ht="12.65" hidden="false" customHeight="false" outlineLevel="0" collapsed="false">
      <c r="A29" s="7" t="s">
        <v>251</v>
      </c>
      <c r="B29" s="7" t="n">
        <v>185</v>
      </c>
      <c r="C29" s="7" t="s">
        <v>23</v>
      </c>
      <c r="D29" s="7" t="s">
        <v>627</v>
      </c>
      <c r="E29" s="7" t="s">
        <v>732</v>
      </c>
      <c r="F29" s="7" t="s">
        <v>733</v>
      </c>
      <c r="G29" s="7" t="n">
        <v>92</v>
      </c>
      <c r="H29" s="7" t="n">
        <v>135</v>
      </c>
      <c r="I29" s="17" t="s">
        <v>731</v>
      </c>
      <c r="J29" s="7" t="n">
        <v>164</v>
      </c>
      <c r="K29" s="7" t="s">
        <v>727</v>
      </c>
      <c r="L29" s="7" t="n">
        <v>58</v>
      </c>
      <c r="M29" s="7" t="n">
        <v>92</v>
      </c>
      <c r="N29" s="7" t="n">
        <v>136</v>
      </c>
      <c r="O29" s="7" t="s">
        <v>625</v>
      </c>
      <c r="P29" s="7" t="n">
        <v>164</v>
      </c>
      <c r="Q29" s="7" t="s">
        <v>727</v>
      </c>
      <c r="R29" s="7" t="n">
        <v>60</v>
      </c>
      <c r="S29" s="7" t="str">
        <f aca="false">IF(O29=I29,"","RATS")</f>
        <v>RATS</v>
      </c>
    </row>
    <row r="30" customFormat="false" ht="12.65" hidden="false" customHeight="false" outlineLevel="0" collapsed="false">
      <c r="A30" s="7" t="s">
        <v>259</v>
      </c>
      <c r="B30" s="7" t="n">
        <v>186</v>
      </c>
      <c r="C30" s="7" t="s">
        <v>734</v>
      </c>
      <c r="D30" s="7" t="s">
        <v>627</v>
      </c>
      <c r="E30" s="7" t="s">
        <v>735</v>
      </c>
      <c r="F30" s="7" t="s">
        <v>728</v>
      </c>
      <c r="G30" s="7" t="n">
        <v>93</v>
      </c>
      <c r="H30" s="7" t="n">
        <v>136</v>
      </c>
      <c r="I30" s="17" t="s">
        <v>626</v>
      </c>
      <c r="J30" s="7" t="n">
        <v>165</v>
      </c>
      <c r="K30" s="7" t="s">
        <v>731</v>
      </c>
      <c r="L30" s="7" t="n">
        <v>59</v>
      </c>
      <c r="M30" s="7" t="n">
        <v>93</v>
      </c>
      <c r="N30" s="7" t="n">
        <v>137</v>
      </c>
      <c r="O30" s="7" t="s">
        <v>626</v>
      </c>
      <c r="P30" s="7" t="n">
        <v>165</v>
      </c>
      <c r="Q30" s="7" t="s">
        <v>624</v>
      </c>
      <c r="R30" s="7" t="n">
        <v>61</v>
      </c>
      <c r="S30" s="7" t="str">
        <f aca="false">IF(O30=I30,"","RATS")</f>
        <v/>
      </c>
    </row>
    <row r="31" customFormat="false" ht="12.65" hidden="false" customHeight="false" outlineLevel="0" collapsed="false">
      <c r="A31" s="7" t="s">
        <v>269</v>
      </c>
      <c r="B31" s="7" t="n">
        <v>188</v>
      </c>
      <c r="C31" s="7" t="s">
        <v>23</v>
      </c>
      <c r="D31" s="7" t="s">
        <v>627</v>
      </c>
      <c r="E31" s="7" t="s">
        <v>677</v>
      </c>
      <c r="F31" s="7" t="s">
        <v>736</v>
      </c>
      <c r="G31" s="7" t="n">
        <v>95</v>
      </c>
      <c r="H31" s="7" t="n">
        <v>138</v>
      </c>
      <c r="I31" s="17" t="s">
        <v>737</v>
      </c>
      <c r="J31" s="7" t="n">
        <v>167</v>
      </c>
      <c r="K31" s="7" t="s">
        <v>624</v>
      </c>
      <c r="L31" s="7" t="n">
        <v>61</v>
      </c>
      <c r="M31" s="7" t="n">
        <v>95</v>
      </c>
      <c r="N31" s="7" t="n">
        <v>139</v>
      </c>
      <c r="O31" s="7" t="s">
        <v>738</v>
      </c>
      <c r="P31" s="7" t="n">
        <v>167</v>
      </c>
      <c r="Q31" s="7" t="s">
        <v>625</v>
      </c>
      <c r="R31" s="7" t="n">
        <v>63</v>
      </c>
      <c r="S31" s="7" t="str">
        <f aca="false">IF(O31=I31,"","RATS")</f>
        <v>RATS</v>
      </c>
    </row>
    <row r="32" customFormat="false" ht="12.65" hidden="false" customHeight="false" outlineLevel="0" collapsed="false">
      <c r="A32" s="7" t="s">
        <v>278</v>
      </c>
      <c r="B32" s="7" t="n">
        <v>189</v>
      </c>
      <c r="C32" s="7" t="s">
        <v>23</v>
      </c>
      <c r="D32" s="7" t="s">
        <v>627</v>
      </c>
      <c r="E32" s="7" t="s">
        <v>677</v>
      </c>
      <c r="F32" s="7" t="s">
        <v>23</v>
      </c>
      <c r="G32" s="7" t="n">
        <v>96</v>
      </c>
      <c r="H32" s="7" t="n">
        <v>139</v>
      </c>
      <c r="I32" s="17" t="s">
        <v>738</v>
      </c>
      <c r="J32" s="7" t="n">
        <v>168</v>
      </c>
      <c r="K32" s="7" t="s">
        <v>739</v>
      </c>
      <c r="L32" s="7" t="s">
        <v>23</v>
      </c>
      <c r="M32" s="7" t="n">
        <v>96</v>
      </c>
      <c r="N32" s="7" t="n">
        <v>140</v>
      </c>
      <c r="O32" s="7" t="s">
        <v>739</v>
      </c>
      <c r="P32" s="7" t="n">
        <v>168</v>
      </c>
      <c r="Q32" s="7" t="s">
        <v>740</v>
      </c>
      <c r="R32" s="7" t="n">
        <v>64</v>
      </c>
      <c r="S32" s="7" t="str">
        <f aca="false">IF(O32=I32,"","RATS")</f>
        <v>RATS</v>
      </c>
    </row>
    <row r="33" customFormat="false" ht="12.65" hidden="false" customHeight="false" outlineLevel="0" collapsed="false">
      <c r="A33" s="7" t="s">
        <v>178</v>
      </c>
      <c r="B33" s="7" t="n">
        <v>88</v>
      </c>
      <c r="C33" s="7" t="s">
        <v>23</v>
      </c>
      <c r="D33" s="7" t="s">
        <v>627</v>
      </c>
      <c r="E33" s="7" t="s">
        <v>732</v>
      </c>
      <c r="F33" s="7" t="s">
        <v>668</v>
      </c>
      <c r="G33" s="7" t="n">
        <v>44</v>
      </c>
      <c r="H33" s="7" t="n">
        <v>66</v>
      </c>
      <c r="I33" s="17" t="s">
        <v>741</v>
      </c>
      <c r="J33" s="7" t="n">
        <v>76</v>
      </c>
      <c r="K33" s="7" t="s">
        <v>742</v>
      </c>
      <c r="L33" s="7" t="n">
        <v>29</v>
      </c>
      <c r="M33" s="7" t="n">
        <v>47</v>
      </c>
      <c r="N33" s="7" t="n">
        <v>69</v>
      </c>
      <c r="O33" s="7" t="s">
        <v>741</v>
      </c>
      <c r="P33" s="7" t="n">
        <v>79</v>
      </c>
      <c r="Q33" s="7" t="s">
        <v>743</v>
      </c>
      <c r="R33" s="7" t="n">
        <v>29</v>
      </c>
      <c r="S33" s="7" t="str">
        <f aca="false">IF(O33=I33,"","RATS")</f>
        <v/>
      </c>
    </row>
    <row r="34" customFormat="false" ht="12.65" hidden="false" customHeight="false" outlineLevel="0" collapsed="false">
      <c r="A34" s="7" t="s">
        <v>185</v>
      </c>
      <c r="B34" s="7" t="n">
        <v>89</v>
      </c>
      <c r="C34" s="7" t="s">
        <v>23</v>
      </c>
      <c r="D34" s="7" t="s">
        <v>627</v>
      </c>
      <c r="E34" s="7" t="s">
        <v>732</v>
      </c>
      <c r="F34" s="7" t="s">
        <v>23</v>
      </c>
      <c r="G34" s="7" t="n">
        <v>45</v>
      </c>
      <c r="H34" s="7" t="n">
        <v>67</v>
      </c>
      <c r="I34" s="17" t="s">
        <v>744</v>
      </c>
      <c r="J34" s="7" t="n">
        <v>77</v>
      </c>
      <c r="K34" s="7" t="s">
        <v>745</v>
      </c>
      <c r="L34" s="7" t="s">
        <v>23</v>
      </c>
      <c r="M34" s="7" t="s">
        <v>23</v>
      </c>
      <c r="N34" s="7" t="s">
        <v>23</v>
      </c>
      <c r="O34" s="7" t="s">
        <v>746</v>
      </c>
      <c r="P34" s="7" t="n">
        <v>80</v>
      </c>
      <c r="Q34" s="7" t="s">
        <v>747</v>
      </c>
      <c r="R34" s="7" t="n">
        <v>30</v>
      </c>
      <c r="S34" s="7" t="str">
        <f aca="false">IF(O34=I34,"","RATS")</f>
        <v>RATS</v>
      </c>
    </row>
    <row r="35" customFormat="false" ht="12.65" hidden="false" customHeight="false" outlineLevel="0" collapsed="false">
      <c r="A35" s="7" t="s">
        <v>192</v>
      </c>
      <c r="B35" s="7" t="n">
        <v>105</v>
      </c>
      <c r="C35" s="7" t="s">
        <v>23</v>
      </c>
      <c r="D35" s="7" t="s">
        <v>627</v>
      </c>
      <c r="E35" s="7" t="s">
        <v>677</v>
      </c>
      <c r="F35" s="7" t="s">
        <v>644</v>
      </c>
      <c r="G35" s="7" t="s">
        <v>23</v>
      </c>
      <c r="H35" s="7" t="s">
        <v>23</v>
      </c>
      <c r="I35" s="17" t="s">
        <v>748</v>
      </c>
      <c r="J35" s="7" t="n">
        <v>92</v>
      </c>
      <c r="K35" s="7" t="s">
        <v>749</v>
      </c>
      <c r="L35" s="7" t="n">
        <v>33</v>
      </c>
      <c r="M35" s="7" t="n">
        <v>51</v>
      </c>
      <c r="N35" s="7" t="n">
        <v>73</v>
      </c>
      <c r="O35" s="7" t="s">
        <v>748</v>
      </c>
      <c r="P35" s="7" t="n">
        <v>92</v>
      </c>
      <c r="Q35" s="7" t="s">
        <v>750</v>
      </c>
      <c r="R35" s="7" t="n">
        <v>34</v>
      </c>
      <c r="S35" s="7" t="str">
        <f aca="false">IF(O35=I35,"","RATS")</f>
        <v/>
      </c>
    </row>
    <row r="36" customFormat="false" ht="12.65" hidden="false" customHeight="false" outlineLevel="0" collapsed="false">
      <c r="A36" s="7" t="s">
        <v>199</v>
      </c>
      <c r="B36" s="7" t="n">
        <v>106</v>
      </c>
      <c r="C36" s="7" t="s">
        <v>751</v>
      </c>
      <c r="D36" s="7" t="s">
        <v>627</v>
      </c>
      <c r="E36" s="7" t="s">
        <v>752</v>
      </c>
      <c r="F36" s="7" t="s">
        <v>753</v>
      </c>
      <c r="G36" s="7" t="n">
        <v>52</v>
      </c>
      <c r="H36" s="7" t="n">
        <v>74</v>
      </c>
      <c r="I36" s="17" t="s">
        <v>754</v>
      </c>
      <c r="J36" s="7" t="n">
        <v>93</v>
      </c>
      <c r="K36" s="7" t="s">
        <v>755</v>
      </c>
      <c r="L36" s="7" t="n">
        <v>34</v>
      </c>
      <c r="M36" s="7" t="n">
        <v>52</v>
      </c>
      <c r="N36" s="7" t="n">
        <v>74</v>
      </c>
      <c r="O36" s="7" t="s">
        <v>756</v>
      </c>
      <c r="P36" s="7" t="n">
        <v>93</v>
      </c>
      <c r="Q36" s="7" t="s">
        <v>757</v>
      </c>
      <c r="R36" s="7" t="n">
        <v>35</v>
      </c>
      <c r="S36" s="7" t="str">
        <f aca="false">IF(O36=I36,"","RATS")</f>
        <v>RATS</v>
      </c>
    </row>
    <row r="37" customFormat="false" ht="12.65" hidden="false" customHeight="false" outlineLevel="0" collapsed="false">
      <c r="A37" s="7" t="s">
        <v>204</v>
      </c>
      <c r="B37" s="7" t="n">
        <v>107</v>
      </c>
      <c r="C37" s="7" t="s">
        <v>758</v>
      </c>
      <c r="D37" s="7" t="s">
        <v>627</v>
      </c>
      <c r="E37" s="7" t="s">
        <v>752</v>
      </c>
      <c r="F37" s="7" t="s">
        <v>759</v>
      </c>
      <c r="G37" s="7" t="n">
        <v>53</v>
      </c>
      <c r="H37" s="7" t="n">
        <v>75</v>
      </c>
      <c r="I37" s="17" t="s">
        <v>760</v>
      </c>
      <c r="J37" s="7" t="n">
        <v>94</v>
      </c>
      <c r="K37" s="7" t="s">
        <v>761</v>
      </c>
      <c r="L37" s="7" t="n">
        <v>35</v>
      </c>
      <c r="M37" s="7" t="n">
        <v>53</v>
      </c>
      <c r="N37" s="7" t="n">
        <v>75</v>
      </c>
      <c r="O37" s="7" t="s">
        <v>762</v>
      </c>
      <c r="P37" s="7" t="n">
        <v>94</v>
      </c>
      <c r="Q37" s="7" t="s">
        <v>763</v>
      </c>
      <c r="R37" s="7" t="n">
        <v>36</v>
      </c>
      <c r="S37" s="7" t="str">
        <f aca="false">IF(O37=I37,"","RATS")</f>
        <v>RATS</v>
      </c>
    </row>
    <row r="38" customFormat="false" ht="12.65" hidden="false" customHeight="false" outlineLevel="0" collapsed="false">
      <c r="A38" s="7" t="s">
        <v>210</v>
      </c>
      <c r="B38" s="7" t="n">
        <v>108</v>
      </c>
      <c r="C38" s="7" t="s">
        <v>764</v>
      </c>
      <c r="D38" s="7" t="s">
        <v>627</v>
      </c>
      <c r="E38" s="7" t="s">
        <v>687</v>
      </c>
      <c r="F38" s="7" t="s">
        <v>765</v>
      </c>
      <c r="G38" s="7" t="n">
        <v>54</v>
      </c>
      <c r="H38" s="7" t="n">
        <v>76</v>
      </c>
      <c r="I38" s="17" t="s">
        <v>766</v>
      </c>
      <c r="J38" s="7" t="n">
        <v>95</v>
      </c>
      <c r="K38" s="7" t="s">
        <v>767</v>
      </c>
      <c r="L38" s="7" t="n">
        <v>36</v>
      </c>
      <c r="M38" s="7" t="n">
        <v>54</v>
      </c>
      <c r="N38" s="7" t="n">
        <v>76</v>
      </c>
      <c r="O38" s="7" t="s">
        <v>760</v>
      </c>
      <c r="P38" s="7" t="n">
        <v>95</v>
      </c>
      <c r="Q38" s="7" t="s">
        <v>755</v>
      </c>
      <c r="R38" s="7" t="n">
        <v>37</v>
      </c>
      <c r="S38" s="7" t="str">
        <f aca="false">IF(O38=I38,"","RATS")</f>
        <v>RATS</v>
      </c>
    </row>
    <row r="39" customFormat="false" ht="12.65" hidden="false" customHeight="false" outlineLevel="0" collapsed="false">
      <c r="A39" s="7" t="s">
        <v>285</v>
      </c>
      <c r="B39" s="7" t="n">
        <v>36</v>
      </c>
      <c r="C39" s="7" t="s">
        <v>768</v>
      </c>
      <c r="D39" s="7" t="s">
        <v>627</v>
      </c>
      <c r="E39" s="7" t="s">
        <v>769</v>
      </c>
      <c r="F39" s="7" t="s">
        <v>770</v>
      </c>
      <c r="G39" s="7" t="n">
        <v>15</v>
      </c>
      <c r="H39" s="7" t="n">
        <v>26</v>
      </c>
      <c r="I39" s="17" t="s">
        <v>771</v>
      </c>
      <c r="J39" s="7" t="n">
        <v>31</v>
      </c>
      <c r="K39" s="7" t="s">
        <v>765</v>
      </c>
      <c r="L39" s="7" t="n">
        <v>8</v>
      </c>
      <c r="M39" s="7" t="n">
        <v>15</v>
      </c>
      <c r="N39" s="7" t="n">
        <v>26</v>
      </c>
      <c r="O39" s="7" t="s">
        <v>633</v>
      </c>
      <c r="P39" s="7" t="n">
        <v>32</v>
      </c>
      <c r="Q39" s="7" t="s">
        <v>753</v>
      </c>
      <c r="R39" s="7" t="n">
        <v>8</v>
      </c>
      <c r="S39" s="7" t="str">
        <f aca="false">IF(O39=I39,"","RATS")</f>
        <v>RATS</v>
      </c>
    </row>
    <row r="40" customFormat="false" ht="12.65" hidden="false" customHeight="false" outlineLevel="0" collapsed="false">
      <c r="A40" s="7" t="s">
        <v>290</v>
      </c>
      <c r="B40" s="7" t="n">
        <v>37</v>
      </c>
      <c r="C40" s="7" t="s">
        <v>772</v>
      </c>
      <c r="D40" s="7" t="s">
        <v>627</v>
      </c>
      <c r="E40" s="7" t="s">
        <v>652</v>
      </c>
      <c r="F40" s="7" t="s">
        <v>773</v>
      </c>
      <c r="G40" s="7" t="n">
        <v>16</v>
      </c>
      <c r="H40" s="7" t="n">
        <v>27</v>
      </c>
      <c r="I40" s="17" t="s">
        <v>774</v>
      </c>
      <c r="J40" s="7" t="n">
        <v>32</v>
      </c>
      <c r="K40" s="7" t="s">
        <v>775</v>
      </c>
      <c r="L40" s="7" t="n">
        <v>9</v>
      </c>
      <c r="M40" s="7" t="n">
        <v>16</v>
      </c>
      <c r="N40" s="7" t="n">
        <v>27</v>
      </c>
      <c r="O40" s="7" t="s">
        <v>771</v>
      </c>
      <c r="P40" s="7" t="n">
        <v>33</v>
      </c>
      <c r="Q40" s="7" t="s">
        <v>650</v>
      </c>
      <c r="R40" s="7" t="n">
        <v>9</v>
      </c>
      <c r="S40" s="7" t="str">
        <f aca="false">IF(O40=I40,"","RATS")</f>
        <v>RATS</v>
      </c>
    </row>
    <row r="41" customFormat="false" ht="12.65" hidden="false" customHeight="false" outlineLevel="0" collapsed="false">
      <c r="A41" s="7" t="s">
        <v>312</v>
      </c>
      <c r="B41" s="7" t="n">
        <v>38</v>
      </c>
      <c r="C41" s="7" t="s">
        <v>776</v>
      </c>
      <c r="D41" s="7" t="s">
        <v>627</v>
      </c>
      <c r="E41" s="7" t="s">
        <v>769</v>
      </c>
      <c r="F41" s="7" t="s">
        <v>742</v>
      </c>
      <c r="G41" s="7" t="n">
        <v>17</v>
      </c>
      <c r="H41" s="7" t="n">
        <v>28</v>
      </c>
      <c r="I41" s="17" t="s">
        <v>777</v>
      </c>
      <c r="J41" s="7" t="n">
        <v>33</v>
      </c>
      <c r="K41" s="7" t="s">
        <v>654</v>
      </c>
      <c r="L41" s="7" t="n">
        <v>10</v>
      </c>
      <c r="M41" s="7" t="n">
        <v>17</v>
      </c>
      <c r="N41" s="7" t="n">
        <v>28</v>
      </c>
      <c r="O41" s="7" t="s">
        <v>774</v>
      </c>
      <c r="P41" s="7" t="n">
        <v>34</v>
      </c>
      <c r="Q41" s="7" t="s">
        <v>660</v>
      </c>
      <c r="R41" s="7" t="n">
        <v>10</v>
      </c>
      <c r="S41" s="7" t="str">
        <f aca="false">IF(O41=I41,"","RATS")</f>
        <v>RATS</v>
      </c>
    </row>
    <row r="42" customFormat="false" ht="12.65" hidden="false" customHeight="false" outlineLevel="0" collapsed="false">
      <c r="A42" s="7" t="s">
        <v>317</v>
      </c>
      <c r="B42" s="7" t="n">
        <v>39</v>
      </c>
      <c r="C42" s="7" t="s">
        <v>778</v>
      </c>
      <c r="D42" s="7" t="s">
        <v>627</v>
      </c>
      <c r="E42" s="7" t="s">
        <v>769</v>
      </c>
      <c r="F42" s="7" t="s">
        <v>779</v>
      </c>
      <c r="G42" s="7" t="n">
        <v>18</v>
      </c>
      <c r="H42" s="7" t="n">
        <v>29</v>
      </c>
      <c r="I42" s="17" t="s">
        <v>780</v>
      </c>
      <c r="J42" s="7" t="n">
        <v>34</v>
      </c>
      <c r="K42" s="7" t="s">
        <v>639</v>
      </c>
      <c r="L42" s="7" t="n">
        <v>11</v>
      </c>
      <c r="M42" s="7" t="n">
        <v>18</v>
      </c>
      <c r="N42" s="7" t="n">
        <v>29</v>
      </c>
      <c r="O42" s="7" t="s">
        <v>643</v>
      </c>
      <c r="P42" s="7" t="n">
        <v>35</v>
      </c>
      <c r="Q42" s="7" t="s">
        <v>661</v>
      </c>
      <c r="R42" s="7" t="n">
        <v>11</v>
      </c>
      <c r="S42" s="7" t="str">
        <f aca="false">IF(O42=I42,"","RATS")</f>
        <v>RATS</v>
      </c>
    </row>
    <row r="43" customFormat="false" ht="12.65" hidden="false" customHeight="false" outlineLevel="0" collapsed="false">
      <c r="A43" s="7" t="s">
        <v>323</v>
      </c>
      <c r="B43" s="7" t="n">
        <v>62</v>
      </c>
      <c r="C43" s="7" t="s">
        <v>781</v>
      </c>
      <c r="D43" s="7" t="s">
        <v>627</v>
      </c>
      <c r="E43" s="7" t="s">
        <v>769</v>
      </c>
      <c r="F43" s="7" t="s">
        <v>721</v>
      </c>
      <c r="G43" s="7" t="s">
        <v>23</v>
      </c>
      <c r="H43" s="7" t="s">
        <v>23</v>
      </c>
      <c r="I43" s="17" t="s">
        <v>715</v>
      </c>
      <c r="J43" s="7" t="n">
        <v>51</v>
      </c>
      <c r="K43" s="7" t="s">
        <v>663</v>
      </c>
      <c r="L43" s="7" t="n">
        <v>24</v>
      </c>
      <c r="M43" s="7" t="n">
        <v>33</v>
      </c>
      <c r="N43" s="7" t="n">
        <v>44</v>
      </c>
      <c r="O43" s="7" t="s">
        <v>655</v>
      </c>
      <c r="P43" s="7" t="n">
        <v>54</v>
      </c>
      <c r="Q43" s="7" t="s">
        <v>655</v>
      </c>
      <c r="R43" s="7" t="n">
        <v>24</v>
      </c>
      <c r="S43" s="7" t="str">
        <f aca="false">IF(O43=I43,"","RATS")</f>
        <v>RATS</v>
      </c>
    </row>
    <row r="44" customFormat="false" ht="12.65" hidden="false" customHeight="false" outlineLevel="0" collapsed="false">
      <c r="A44" s="7" t="s">
        <v>328</v>
      </c>
      <c r="B44" s="7" t="n">
        <v>63</v>
      </c>
      <c r="C44" s="7" t="s">
        <v>782</v>
      </c>
      <c r="D44" s="7" t="s">
        <v>627</v>
      </c>
      <c r="E44" s="7" t="s">
        <v>652</v>
      </c>
      <c r="F44" s="7" t="s">
        <v>783</v>
      </c>
      <c r="G44" s="7" t="s">
        <v>23</v>
      </c>
      <c r="H44" s="7" t="s">
        <v>23</v>
      </c>
      <c r="I44" s="17" t="s">
        <v>661</v>
      </c>
      <c r="J44" s="7" t="n">
        <v>52</v>
      </c>
      <c r="K44" s="7" t="s">
        <v>668</v>
      </c>
      <c r="L44" s="7" t="n">
        <v>25</v>
      </c>
      <c r="M44" s="7" t="n">
        <v>34</v>
      </c>
      <c r="N44" s="7" t="n">
        <v>45</v>
      </c>
      <c r="O44" s="7" t="s">
        <v>670</v>
      </c>
      <c r="P44" s="7" t="n">
        <v>55</v>
      </c>
      <c r="Q44" s="7" t="s">
        <v>671</v>
      </c>
      <c r="R44" s="7" t="n">
        <v>25</v>
      </c>
      <c r="S44" s="7" t="str">
        <f aca="false">IF(O44=I44,"","RATS")</f>
        <v>RATS</v>
      </c>
    </row>
    <row r="45" customFormat="false" ht="12.65" hidden="false" customHeight="false" outlineLevel="0" collapsed="false">
      <c r="A45" s="7" t="s">
        <v>335</v>
      </c>
      <c r="B45" s="7" t="n">
        <v>131</v>
      </c>
      <c r="C45" s="7" t="s">
        <v>23</v>
      </c>
      <c r="D45" s="7" t="s">
        <v>627</v>
      </c>
      <c r="E45" s="7" t="s">
        <v>687</v>
      </c>
      <c r="F45" s="7" t="s">
        <v>774</v>
      </c>
      <c r="G45" s="7" t="n">
        <v>63</v>
      </c>
      <c r="H45" s="7" t="n">
        <v>96</v>
      </c>
      <c r="I45" s="17" t="s">
        <v>784</v>
      </c>
      <c r="J45" s="7" t="n">
        <v>115</v>
      </c>
      <c r="K45" s="7" t="s">
        <v>785</v>
      </c>
      <c r="L45" s="7" t="n">
        <v>37</v>
      </c>
      <c r="M45" s="7" t="n">
        <v>63</v>
      </c>
      <c r="N45" s="7" t="n">
        <v>96</v>
      </c>
      <c r="O45" s="7" t="s">
        <v>786</v>
      </c>
      <c r="P45" s="7" t="n">
        <v>115</v>
      </c>
      <c r="Q45" s="7" t="s">
        <v>787</v>
      </c>
      <c r="R45" s="7" t="n">
        <v>40</v>
      </c>
      <c r="S45" s="7" t="str">
        <f aca="false">IF(O45=I45,"","RATS")</f>
        <v>RATS</v>
      </c>
    </row>
    <row r="46" customFormat="false" ht="12.65" hidden="false" customHeight="false" outlineLevel="0" collapsed="false">
      <c r="A46" s="7" t="s">
        <v>344</v>
      </c>
      <c r="B46" s="7" t="n">
        <v>132</v>
      </c>
      <c r="C46" s="7" t="s">
        <v>23</v>
      </c>
      <c r="D46" s="7" t="s">
        <v>627</v>
      </c>
      <c r="E46" s="7" t="s">
        <v>687</v>
      </c>
      <c r="F46" s="7" t="s">
        <v>654</v>
      </c>
      <c r="G46" s="7" t="n">
        <v>64</v>
      </c>
      <c r="H46" s="7" t="n">
        <v>97</v>
      </c>
      <c r="I46" s="17" t="s">
        <v>788</v>
      </c>
      <c r="J46" s="7" t="n">
        <v>116</v>
      </c>
      <c r="K46" s="7" t="s">
        <v>789</v>
      </c>
      <c r="L46" s="7" t="n">
        <v>38</v>
      </c>
      <c r="M46" s="7" t="n">
        <v>64</v>
      </c>
      <c r="N46" s="7" t="n">
        <v>97</v>
      </c>
      <c r="O46" s="7" t="s">
        <v>784</v>
      </c>
      <c r="P46" s="7" t="n">
        <v>116</v>
      </c>
      <c r="Q46" s="7" t="s">
        <v>790</v>
      </c>
      <c r="R46" s="7" t="n">
        <v>41</v>
      </c>
      <c r="S46" s="7" t="str">
        <f aca="false">IF(O46=I46,"","RATS")</f>
        <v>RATS</v>
      </c>
    </row>
    <row r="47" customFormat="false" ht="12.65" hidden="false" customHeight="false" outlineLevel="0" collapsed="false">
      <c r="A47" s="7" t="s">
        <v>353</v>
      </c>
      <c r="B47" s="7" t="n">
        <v>133</v>
      </c>
      <c r="C47" s="7" t="s">
        <v>23</v>
      </c>
      <c r="D47" s="7" t="s">
        <v>627</v>
      </c>
      <c r="E47" s="7" t="s">
        <v>687</v>
      </c>
      <c r="F47" s="7" t="s">
        <v>645</v>
      </c>
      <c r="G47" s="7" t="n">
        <v>65</v>
      </c>
      <c r="H47" s="7" t="n">
        <v>98</v>
      </c>
      <c r="I47" s="17" t="s">
        <v>736</v>
      </c>
      <c r="J47" s="7" t="n">
        <v>117</v>
      </c>
      <c r="K47" s="7" t="s">
        <v>791</v>
      </c>
      <c r="L47" s="7" t="n">
        <v>39</v>
      </c>
      <c r="M47" s="7" t="n">
        <v>65</v>
      </c>
      <c r="N47" s="7" t="n">
        <v>98</v>
      </c>
      <c r="O47" s="7" t="s">
        <v>792</v>
      </c>
      <c r="P47" s="7" t="n">
        <v>117</v>
      </c>
      <c r="Q47" s="7" t="s">
        <v>785</v>
      </c>
      <c r="R47" s="7" t="n">
        <v>42</v>
      </c>
      <c r="S47" s="7" t="str">
        <f aca="false">IF(O47=I47,"","RATS")</f>
        <v>RATS</v>
      </c>
    </row>
    <row r="48" customFormat="false" ht="12.65" hidden="false" customHeight="false" outlineLevel="0" collapsed="false">
      <c r="A48" s="7" t="s">
        <v>361</v>
      </c>
      <c r="B48" s="7" t="n">
        <v>134</v>
      </c>
      <c r="C48" s="7" t="s">
        <v>793</v>
      </c>
      <c r="D48" s="7" t="s">
        <v>627</v>
      </c>
      <c r="E48" s="7" t="s">
        <v>677</v>
      </c>
      <c r="F48" s="7" t="s">
        <v>794</v>
      </c>
      <c r="G48" s="7" t="n">
        <v>66</v>
      </c>
      <c r="H48" s="7" t="n">
        <v>99</v>
      </c>
      <c r="I48" s="17" t="s">
        <v>681</v>
      </c>
      <c r="J48" s="7" t="n">
        <v>118</v>
      </c>
      <c r="K48" s="7" t="s">
        <v>684</v>
      </c>
      <c r="L48" s="7" t="n">
        <v>40</v>
      </c>
      <c r="M48" s="7" t="n">
        <v>66</v>
      </c>
      <c r="N48" s="7" t="n">
        <v>99</v>
      </c>
      <c r="O48" s="7" t="s">
        <v>789</v>
      </c>
      <c r="P48" s="7" t="n">
        <v>118</v>
      </c>
      <c r="Q48" s="7" t="s">
        <v>791</v>
      </c>
      <c r="R48" s="7" t="n">
        <v>43</v>
      </c>
      <c r="S48" s="7" t="str">
        <f aca="false">IF(O48=I48,"","RATS")</f>
        <v>RATS</v>
      </c>
    </row>
    <row r="49" customFormat="false" ht="12.65" hidden="false" customHeight="false" outlineLevel="0" collapsed="false">
      <c r="A49" s="7" t="s">
        <v>298</v>
      </c>
      <c r="B49" s="7" t="n">
        <v>157</v>
      </c>
      <c r="C49" s="7" t="s">
        <v>23</v>
      </c>
      <c r="D49" s="7" t="s">
        <v>627</v>
      </c>
      <c r="E49" s="7" t="s">
        <v>687</v>
      </c>
      <c r="F49" s="7" t="s">
        <v>795</v>
      </c>
      <c r="G49" s="7" t="n">
        <v>78</v>
      </c>
      <c r="H49" s="7" t="n">
        <v>111</v>
      </c>
      <c r="I49" s="17" t="s">
        <v>726</v>
      </c>
      <c r="J49" s="7" t="n">
        <v>139</v>
      </c>
      <c r="K49" s="7" t="s">
        <v>701</v>
      </c>
      <c r="L49" s="7" t="n">
        <v>51</v>
      </c>
      <c r="M49" s="7" t="n">
        <v>78</v>
      </c>
      <c r="N49" s="7" t="n">
        <v>111</v>
      </c>
      <c r="O49" s="7" t="s">
        <v>705</v>
      </c>
      <c r="P49" s="7" t="n">
        <v>139</v>
      </c>
      <c r="Q49" s="7" t="s">
        <v>796</v>
      </c>
      <c r="R49" s="7" t="n">
        <v>54</v>
      </c>
      <c r="S49" s="7" t="str">
        <f aca="false">IF(O49=I49,"","RATS")</f>
        <v>RATS</v>
      </c>
    </row>
    <row r="50" customFormat="false" ht="12.65" hidden="false" customHeight="false" outlineLevel="0" collapsed="false">
      <c r="A50" s="7" t="s">
        <v>302</v>
      </c>
      <c r="B50" s="7" t="n">
        <v>158</v>
      </c>
      <c r="C50" s="7" t="s">
        <v>23</v>
      </c>
      <c r="D50" s="7" t="s">
        <v>627</v>
      </c>
      <c r="E50" s="7" t="s">
        <v>687</v>
      </c>
      <c r="F50" s="7" t="s">
        <v>738</v>
      </c>
      <c r="G50" s="7" t="n">
        <v>79</v>
      </c>
      <c r="H50" s="7" t="n">
        <v>112</v>
      </c>
      <c r="I50" s="17" t="s">
        <v>730</v>
      </c>
      <c r="J50" s="7" t="n">
        <v>140</v>
      </c>
      <c r="K50" s="7" t="s">
        <v>797</v>
      </c>
      <c r="L50" s="7" t="n">
        <v>52</v>
      </c>
      <c r="M50" s="7" t="n">
        <v>79</v>
      </c>
      <c r="N50" s="7" t="n">
        <v>112</v>
      </c>
      <c r="O50" s="7" t="s">
        <v>798</v>
      </c>
      <c r="P50" s="7" t="n">
        <v>140</v>
      </c>
      <c r="Q50" s="7" t="s">
        <v>696</v>
      </c>
      <c r="R50" s="7" t="n">
        <v>55</v>
      </c>
      <c r="S50" s="7" t="str">
        <f aca="false">IF(O50=I50,"","RATS")</f>
        <v>RATS</v>
      </c>
    </row>
    <row r="51" customFormat="false" ht="12.65" hidden="false" customHeight="false" outlineLevel="0" collapsed="false">
      <c r="A51" s="7" t="s">
        <v>305</v>
      </c>
      <c r="B51" s="7" t="n">
        <v>159</v>
      </c>
      <c r="C51" s="7" t="s">
        <v>23</v>
      </c>
      <c r="D51" s="7" t="s">
        <v>627</v>
      </c>
      <c r="E51" s="7" t="s">
        <v>687</v>
      </c>
      <c r="F51" s="7" t="s">
        <v>723</v>
      </c>
      <c r="G51" s="7" t="n">
        <v>80</v>
      </c>
      <c r="H51" s="7" t="n">
        <v>113</v>
      </c>
      <c r="I51" s="17" t="s">
        <v>799</v>
      </c>
      <c r="J51" s="7" t="n">
        <v>141</v>
      </c>
      <c r="K51" s="7" t="s">
        <v>800</v>
      </c>
      <c r="L51" s="7" t="n">
        <v>53</v>
      </c>
      <c r="M51" s="7" t="n">
        <v>80</v>
      </c>
      <c r="N51" s="7" t="n">
        <v>113</v>
      </c>
      <c r="O51" s="7" t="s">
        <v>801</v>
      </c>
      <c r="P51" s="7" t="n">
        <v>141</v>
      </c>
      <c r="Q51" s="7" t="s">
        <v>706</v>
      </c>
      <c r="R51" s="7" t="n">
        <v>56</v>
      </c>
      <c r="S51" s="7" t="str">
        <f aca="false">IF(O51=I51,"","RATS")</f>
        <v>RATS</v>
      </c>
    </row>
    <row r="52" customFormat="false" ht="12.65" hidden="false" customHeight="false" outlineLevel="0" collapsed="false">
      <c r="A52" s="7" t="s">
        <v>309</v>
      </c>
      <c r="B52" s="7" t="n">
        <v>11</v>
      </c>
      <c r="C52" s="7" t="s">
        <v>802</v>
      </c>
      <c r="D52" s="7" t="s">
        <v>627</v>
      </c>
      <c r="E52" s="7" t="s">
        <v>803</v>
      </c>
      <c r="F52" s="7" t="s">
        <v>804</v>
      </c>
      <c r="G52" s="7" t="n">
        <v>7</v>
      </c>
      <c r="H52" s="7" t="n">
        <v>7</v>
      </c>
      <c r="I52" s="17" t="s">
        <v>704</v>
      </c>
      <c r="J52" s="7" t="n">
        <v>8</v>
      </c>
      <c r="K52" s="7" t="s">
        <v>704</v>
      </c>
      <c r="L52" s="7" t="n">
        <v>2</v>
      </c>
      <c r="M52" s="7" t="n">
        <v>7</v>
      </c>
      <c r="N52" s="7" t="n">
        <v>7</v>
      </c>
      <c r="O52" s="7" t="s">
        <v>805</v>
      </c>
      <c r="P52" s="7" t="n">
        <v>8</v>
      </c>
      <c r="Q52" s="7" t="s">
        <v>806</v>
      </c>
      <c r="R52" s="7" t="n">
        <v>2</v>
      </c>
      <c r="S52" s="7" t="str">
        <f aca="false">IF(O52=I52,"","RATS")</f>
        <v>RATS</v>
      </c>
    </row>
    <row r="53" customFormat="false" ht="12.65" hidden="false" customHeight="false" outlineLevel="0" collapsed="false">
      <c r="A53" s="7" t="s">
        <v>310</v>
      </c>
      <c r="B53" s="7" t="n">
        <v>13</v>
      </c>
      <c r="C53" s="7" t="s">
        <v>807</v>
      </c>
      <c r="D53" s="7" t="s">
        <v>627</v>
      </c>
      <c r="E53" s="7" t="s">
        <v>699</v>
      </c>
      <c r="F53" s="7" t="s">
        <v>808</v>
      </c>
      <c r="G53" s="7" t="n">
        <v>8</v>
      </c>
      <c r="H53" s="7" t="n">
        <v>8</v>
      </c>
      <c r="I53" s="17" t="s">
        <v>806</v>
      </c>
      <c r="J53" s="7" t="n">
        <v>9</v>
      </c>
      <c r="K53" s="7" t="s">
        <v>809</v>
      </c>
      <c r="L53" s="7" t="n">
        <v>3</v>
      </c>
      <c r="M53" s="7" t="n">
        <v>8</v>
      </c>
      <c r="N53" s="7" t="n">
        <v>8</v>
      </c>
      <c r="O53" s="7" t="s">
        <v>810</v>
      </c>
      <c r="P53" s="7" t="n">
        <v>9</v>
      </c>
      <c r="Q53" s="7" t="s">
        <v>697</v>
      </c>
      <c r="R53" s="7" t="s">
        <v>23</v>
      </c>
      <c r="S53" s="7" t="str">
        <f aca="false">IF(O53=I53,"","RATS")</f>
        <v>RATS</v>
      </c>
    </row>
    <row r="54" customFormat="false" ht="12.65" hidden="false" customHeight="false" outlineLevel="0" collapsed="false">
      <c r="A54" s="7" t="s">
        <v>311</v>
      </c>
      <c r="B54" s="7" t="n">
        <v>14</v>
      </c>
      <c r="C54" s="7" t="s">
        <v>811</v>
      </c>
      <c r="D54" s="7" t="s">
        <v>627</v>
      </c>
      <c r="E54" s="7" t="s">
        <v>699</v>
      </c>
      <c r="F54" s="7" t="s">
        <v>784</v>
      </c>
      <c r="G54" s="7" t="n">
        <v>9</v>
      </c>
      <c r="H54" s="7" t="n">
        <v>9</v>
      </c>
      <c r="I54" s="17" t="s">
        <v>692</v>
      </c>
      <c r="J54" s="7" t="n">
        <v>10</v>
      </c>
      <c r="K54" s="7" t="s">
        <v>806</v>
      </c>
      <c r="L54" s="7" t="n">
        <v>4</v>
      </c>
      <c r="M54" s="7" t="n">
        <v>9</v>
      </c>
      <c r="N54" s="7" t="n">
        <v>9</v>
      </c>
      <c r="O54" s="7" t="s">
        <v>695</v>
      </c>
      <c r="P54" s="7" t="n">
        <v>10</v>
      </c>
      <c r="Q54" s="7" t="s">
        <v>791</v>
      </c>
      <c r="R54" s="7" t="s">
        <v>23</v>
      </c>
      <c r="S54" s="7" t="str">
        <f aca="false">IF(O54=I54,"","RATS")</f>
        <v>RATS</v>
      </c>
    </row>
    <row r="55" customFormat="false" ht="12.65" hidden="false" customHeight="false" outlineLevel="0" collapsed="false">
      <c r="A55" s="7" t="s">
        <v>369</v>
      </c>
      <c r="B55" s="7" t="n">
        <v>162</v>
      </c>
      <c r="C55" s="7" t="s">
        <v>23</v>
      </c>
      <c r="D55" s="7" t="s">
        <v>627</v>
      </c>
      <c r="E55" s="7" t="s">
        <v>687</v>
      </c>
      <c r="F55" s="7" t="s">
        <v>812</v>
      </c>
      <c r="G55" s="7" t="n">
        <v>81</v>
      </c>
      <c r="H55" s="7" t="n">
        <v>114</v>
      </c>
      <c r="I55" s="17" t="s">
        <v>804</v>
      </c>
      <c r="J55" s="7" t="n">
        <v>142</v>
      </c>
      <c r="K55" s="7" t="s">
        <v>813</v>
      </c>
      <c r="L55" s="7" t="s">
        <v>23</v>
      </c>
      <c r="M55" s="7" t="n">
        <v>81</v>
      </c>
      <c r="N55" s="7" t="n">
        <v>114</v>
      </c>
      <c r="O55" s="7" t="s">
        <v>799</v>
      </c>
      <c r="P55" s="7" t="n">
        <v>142</v>
      </c>
      <c r="Q55" s="7" t="s">
        <v>813</v>
      </c>
      <c r="R55" s="7" t="s">
        <v>23</v>
      </c>
      <c r="S55" s="7" t="str">
        <f aca="false">IF(O55=I55,"","RATS")</f>
        <v>RATS</v>
      </c>
    </row>
    <row r="56" customFormat="false" ht="12.65" hidden="false" customHeight="false" outlineLevel="0" collapsed="false">
      <c r="A56" s="7" t="s">
        <v>373</v>
      </c>
      <c r="B56" s="7" t="n">
        <v>163</v>
      </c>
      <c r="C56" s="7" t="s">
        <v>23</v>
      </c>
      <c r="D56" s="7" t="s">
        <v>627</v>
      </c>
      <c r="E56" s="7" t="s">
        <v>687</v>
      </c>
      <c r="F56" s="7" t="s">
        <v>740</v>
      </c>
      <c r="G56" s="7" t="n">
        <v>82</v>
      </c>
      <c r="H56" s="7" t="n">
        <v>115</v>
      </c>
      <c r="I56" s="17" t="s">
        <v>801</v>
      </c>
      <c r="J56" s="7" t="n">
        <v>143</v>
      </c>
      <c r="K56" s="7" t="s">
        <v>711</v>
      </c>
      <c r="L56" s="7" t="s">
        <v>23</v>
      </c>
      <c r="M56" s="7" t="n">
        <v>82</v>
      </c>
      <c r="N56" s="7" t="n">
        <v>115</v>
      </c>
      <c r="O56" s="7" t="s">
        <v>736</v>
      </c>
      <c r="P56" s="7" t="n">
        <v>143</v>
      </c>
      <c r="Q56" s="7" t="s">
        <v>797</v>
      </c>
      <c r="R56" s="7" t="s">
        <v>23</v>
      </c>
      <c r="S56" s="7" t="str">
        <f aca="false">IF(O56=I56,"","RATS")</f>
        <v>RATS</v>
      </c>
    </row>
    <row r="57" customFormat="false" ht="12.65" hidden="false" customHeight="false" outlineLevel="0" collapsed="false">
      <c r="A57" s="7" t="s">
        <v>401</v>
      </c>
      <c r="B57" s="7" t="n">
        <v>164</v>
      </c>
      <c r="C57" s="7" t="s">
        <v>814</v>
      </c>
      <c r="D57" s="7" t="s">
        <v>627</v>
      </c>
      <c r="E57" s="7" t="s">
        <v>687</v>
      </c>
      <c r="F57" s="7" t="s">
        <v>625</v>
      </c>
      <c r="G57" s="7" t="n">
        <v>83</v>
      </c>
      <c r="H57" s="7" t="n">
        <v>116</v>
      </c>
      <c r="I57" s="17" t="s">
        <v>815</v>
      </c>
      <c r="J57" s="7" t="n">
        <v>144</v>
      </c>
      <c r="K57" s="7" t="s">
        <v>705</v>
      </c>
      <c r="L57" s="7" t="n">
        <v>54</v>
      </c>
      <c r="M57" s="7" t="n">
        <v>83</v>
      </c>
      <c r="N57" s="7" t="n">
        <v>116</v>
      </c>
      <c r="O57" s="7" t="s">
        <v>804</v>
      </c>
      <c r="P57" s="7" t="n">
        <v>144</v>
      </c>
      <c r="Q57" s="7" t="s">
        <v>701</v>
      </c>
      <c r="R57" s="7" t="s">
        <v>23</v>
      </c>
      <c r="S57" s="7" t="str">
        <f aca="false">IF(O57=I57,"","RATS")</f>
        <v>RATS</v>
      </c>
    </row>
    <row r="58" customFormat="false" ht="12.65" hidden="false" customHeight="false" outlineLevel="0" collapsed="false">
      <c r="A58" s="7" t="s">
        <v>406</v>
      </c>
      <c r="B58" s="7" t="n">
        <v>165</v>
      </c>
      <c r="C58" s="7" t="s">
        <v>816</v>
      </c>
      <c r="D58" s="7" t="s">
        <v>627</v>
      </c>
      <c r="E58" s="7" t="s">
        <v>687</v>
      </c>
      <c r="F58" s="7" t="s">
        <v>23</v>
      </c>
      <c r="G58" s="7" t="n">
        <v>84</v>
      </c>
      <c r="H58" s="7" t="n">
        <v>117</v>
      </c>
      <c r="I58" s="17" t="s">
        <v>817</v>
      </c>
      <c r="J58" s="7" t="n">
        <v>145</v>
      </c>
      <c r="K58" s="7" t="s">
        <v>706</v>
      </c>
      <c r="L58" s="7" t="s">
        <v>23</v>
      </c>
      <c r="M58" s="7" t="n">
        <v>84</v>
      </c>
      <c r="N58" s="7" t="n">
        <v>117</v>
      </c>
      <c r="O58" s="7" t="s">
        <v>730</v>
      </c>
      <c r="P58" s="7" t="n">
        <v>145</v>
      </c>
      <c r="Q58" s="7" t="s">
        <v>818</v>
      </c>
      <c r="R58" s="7" t="s">
        <v>23</v>
      </c>
      <c r="S58" s="7" t="str">
        <f aca="false">IF(O58=I58,"","RATS")</f>
        <v>RATS</v>
      </c>
    </row>
    <row r="59" customFormat="false" ht="12.65" hidden="false" customHeight="false" outlineLevel="0" collapsed="false">
      <c r="A59" s="7" t="s">
        <v>410</v>
      </c>
      <c r="B59" s="7" t="n">
        <v>166</v>
      </c>
      <c r="C59" s="7" t="s">
        <v>23</v>
      </c>
      <c r="D59" s="7" t="s">
        <v>627</v>
      </c>
      <c r="E59" s="7" t="s">
        <v>687</v>
      </c>
      <c r="F59" s="7" t="s">
        <v>23</v>
      </c>
      <c r="G59" s="7" t="n">
        <v>85</v>
      </c>
      <c r="H59" s="7" t="n">
        <v>118</v>
      </c>
      <c r="I59" s="17" t="s">
        <v>623</v>
      </c>
      <c r="J59" s="7" t="n">
        <v>146</v>
      </c>
      <c r="K59" s="7" t="s">
        <v>710</v>
      </c>
      <c r="L59" s="7" t="s">
        <v>23</v>
      </c>
      <c r="M59" s="7" t="n">
        <v>85</v>
      </c>
      <c r="N59" s="7" t="n">
        <v>118</v>
      </c>
      <c r="O59" s="7" t="s">
        <v>629</v>
      </c>
      <c r="P59" s="7" t="n">
        <v>146</v>
      </c>
      <c r="Q59" s="7" t="s">
        <v>808</v>
      </c>
      <c r="R59" s="7" t="s">
        <v>23</v>
      </c>
      <c r="S59" s="7" t="str">
        <f aca="false">IF(O59=I59,"","RATS")</f>
        <v>RATS</v>
      </c>
    </row>
    <row r="60" customFormat="false" ht="12.65" hidden="false" customHeight="false" outlineLevel="0" collapsed="false">
      <c r="A60" s="7" t="s">
        <v>411</v>
      </c>
      <c r="B60" s="7" t="n">
        <v>167</v>
      </c>
      <c r="C60" s="7" t="s">
        <v>23</v>
      </c>
      <c r="D60" s="7" t="s">
        <v>627</v>
      </c>
      <c r="E60" s="7" t="s">
        <v>687</v>
      </c>
      <c r="F60" s="7" t="s">
        <v>23</v>
      </c>
      <c r="G60" s="7" t="n">
        <v>86</v>
      </c>
      <c r="H60" s="7" t="n">
        <v>119</v>
      </c>
      <c r="I60" s="17" t="s">
        <v>819</v>
      </c>
      <c r="J60" s="7" t="n">
        <v>147</v>
      </c>
      <c r="K60" s="7" t="s">
        <v>798</v>
      </c>
      <c r="L60" s="7" t="s">
        <v>23</v>
      </c>
      <c r="M60" s="7" t="n">
        <v>86</v>
      </c>
      <c r="N60" s="7" t="n">
        <v>119</v>
      </c>
      <c r="O60" s="7" t="s">
        <v>623</v>
      </c>
      <c r="P60" s="7" t="n">
        <v>147</v>
      </c>
      <c r="Q60" s="7" t="s">
        <v>800</v>
      </c>
      <c r="R60" s="7" t="s">
        <v>23</v>
      </c>
      <c r="S60" s="7" t="str">
        <f aca="false">IF(O60=I60,"","RATS")</f>
        <v>RATS</v>
      </c>
    </row>
    <row r="61" customFormat="false" ht="12.65" hidden="false" customHeight="false" outlineLevel="0" collapsed="false">
      <c r="A61" s="7" t="s">
        <v>412</v>
      </c>
      <c r="B61" s="7" t="n">
        <v>170</v>
      </c>
      <c r="C61" s="7" t="s">
        <v>23</v>
      </c>
      <c r="D61" s="7" t="s">
        <v>627</v>
      </c>
      <c r="E61" s="7" t="s">
        <v>820</v>
      </c>
      <c r="F61" s="7" t="s">
        <v>23</v>
      </c>
      <c r="G61" s="7" t="n">
        <v>87</v>
      </c>
      <c r="H61" s="7" t="n">
        <v>122</v>
      </c>
      <c r="I61" s="17" t="s">
        <v>821</v>
      </c>
      <c r="J61" s="7" t="n">
        <v>150</v>
      </c>
      <c r="K61" s="7" t="s">
        <v>709</v>
      </c>
      <c r="L61" s="7" t="s">
        <v>23</v>
      </c>
      <c r="M61" s="7" t="n">
        <v>87</v>
      </c>
      <c r="N61" s="7" t="n">
        <v>122</v>
      </c>
      <c r="O61" s="7" t="s">
        <v>815</v>
      </c>
      <c r="P61" s="7" t="n">
        <v>150</v>
      </c>
      <c r="Q61" s="7" t="s">
        <v>710</v>
      </c>
      <c r="R61" s="7" t="s">
        <v>23</v>
      </c>
      <c r="S61" s="7" t="str">
        <f aca="false">IF(O61=I61,"","RATS")</f>
        <v>RATS</v>
      </c>
    </row>
    <row r="62" customFormat="false" ht="12.65" hidden="false" customHeight="false" outlineLevel="0" collapsed="false">
      <c r="A62" s="7" t="s">
        <v>413</v>
      </c>
      <c r="B62" s="7" t="n">
        <v>171</v>
      </c>
      <c r="C62" s="7" t="s">
        <v>23</v>
      </c>
      <c r="D62" s="7" t="s">
        <v>627</v>
      </c>
      <c r="E62" s="7" t="s">
        <v>820</v>
      </c>
      <c r="F62" s="7" t="s">
        <v>23</v>
      </c>
      <c r="G62" s="7" t="n">
        <v>88</v>
      </c>
      <c r="H62" s="7" t="n">
        <v>123</v>
      </c>
      <c r="I62" s="17" t="s">
        <v>724</v>
      </c>
      <c r="J62" s="7" t="n">
        <v>151</v>
      </c>
      <c r="K62" s="7" t="s">
        <v>726</v>
      </c>
      <c r="L62" s="7" t="s">
        <v>23</v>
      </c>
      <c r="M62" s="7" t="n">
        <v>88</v>
      </c>
      <c r="N62" s="7" t="n">
        <v>123</v>
      </c>
      <c r="O62" s="7" t="s">
        <v>822</v>
      </c>
      <c r="P62" s="7" t="n">
        <v>151</v>
      </c>
      <c r="Q62" s="7" t="s">
        <v>798</v>
      </c>
      <c r="R62" s="7" t="s">
        <v>23</v>
      </c>
      <c r="S62" s="7" t="str">
        <f aca="false">IF(O62=I62,"","RATS")</f>
        <v>RATS</v>
      </c>
    </row>
    <row r="63" customFormat="false" ht="12.65" hidden="false" customHeight="false" outlineLevel="0" collapsed="false">
      <c r="A63" s="7" t="s">
        <v>416</v>
      </c>
      <c r="B63" s="7" t="n">
        <v>109</v>
      </c>
      <c r="C63" s="7" t="s">
        <v>23</v>
      </c>
      <c r="D63" s="7" t="s">
        <v>627</v>
      </c>
      <c r="E63" s="7" t="s">
        <v>687</v>
      </c>
      <c r="F63" s="7" t="s">
        <v>23</v>
      </c>
      <c r="G63" s="7" t="n">
        <v>55</v>
      </c>
      <c r="H63" s="7" t="n">
        <v>77</v>
      </c>
      <c r="I63" s="17" t="s">
        <v>823</v>
      </c>
      <c r="J63" s="7" t="n">
        <v>96</v>
      </c>
      <c r="K63" s="7" t="s">
        <v>824</v>
      </c>
      <c r="L63" s="7" t="s">
        <v>23</v>
      </c>
      <c r="M63" s="7" t="n">
        <v>55</v>
      </c>
      <c r="N63" s="7" t="n">
        <v>77</v>
      </c>
      <c r="O63" s="7" t="s">
        <v>749</v>
      </c>
      <c r="P63" s="7" t="n">
        <v>96</v>
      </c>
      <c r="Q63" s="7" t="s">
        <v>825</v>
      </c>
      <c r="R63" s="7" t="s">
        <v>23</v>
      </c>
      <c r="S63" s="7" t="str">
        <f aca="false">IF(O63=I63,"","RATS")</f>
        <v>RATS</v>
      </c>
    </row>
    <row r="64" customFormat="false" ht="12.65" hidden="false" customHeight="false" outlineLevel="0" collapsed="false">
      <c r="A64" s="7" t="s">
        <v>418</v>
      </c>
      <c r="B64" s="7" t="n">
        <v>111</v>
      </c>
      <c r="C64" s="7" t="s">
        <v>23</v>
      </c>
      <c r="D64" s="7" t="s">
        <v>627</v>
      </c>
      <c r="E64" s="7" t="s">
        <v>687</v>
      </c>
      <c r="F64" s="7" t="s">
        <v>23</v>
      </c>
      <c r="G64" s="7" t="n">
        <v>56</v>
      </c>
      <c r="H64" s="7" t="n">
        <v>78</v>
      </c>
      <c r="I64" s="17" t="s">
        <v>826</v>
      </c>
      <c r="J64" s="7" t="n">
        <v>97</v>
      </c>
      <c r="K64" s="7" t="s">
        <v>827</v>
      </c>
      <c r="L64" s="7" t="s">
        <v>23</v>
      </c>
      <c r="M64" s="7" t="n">
        <v>56</v>
      </c>
      <c r="N64" s="7" t="n">
        <v>78</v>
      </c>
      <c r="O64" s="7" t="s">
        <v>828</v>
      </c>
      <c r="P64" s="7" t="n">
        <v>97</v>
      </c>
      <c r="Q64" s="7" t="s">
        <v>829</v>
      </c>
      <c r="R64" s="7" t="s">
        <v>23</v>
      </c>
      <c r="S64" s="7" t="str">
        <f aca="false">IF(O64=I64,"","RATS")</f>
        <v>RATS</v>
      </c>
    </row>
    <row r="65" customFormat="false" ht="12.65" hidden="false" customHeight="false" outlineLevel="0" collapsed="false">
      <c r="A65" s="7" t="s">
        <v>376</v>
      </c>
      <c r="B65" s="7" t="n">
        <v>112</v>
      </c>
      <c r="C65" s="7" t="s">
        <v>23</v>
      </c>
      <c r="D65" s="7" t="s">
        <v>627</v>
      </c>
      <c r="E65" s="7" t="s">
        <v>687</v>
      </c>
      <c r="F65" s="7" t="s">
        <v>23</v>
      </c>
      <c r="G65" s="7" t="n">
        <v>57</v>
      </c>
      <c r="H65" s="7" t="n">
        <v>79</v>
      </c>
      <c r="I65" s="17" t="s">
        <v>830</v>
      </c>
      <c r="J65" s="7" t="n">
        <v>98</v>
      </c>
      <c r="K65" s="7" t="s">
        <v>754</v>
      </c>
      <c r="L65" s="7" t="s">
        <v>23</v>
      </c>
      <c r="M65" s="7" t="n">
        <v>57</v>
      </c>
      <c r="N65" s="7" t="n">
        <v>79</v>
      </c>
      <c r="O65" s="7" t="s">
        <v>823</v>
      </c>
      <c r="P65" s="7" t="n">
        <v>98</v>
      </c>
      <c r="Q65" s="7" t="s">
        <v>761</v>
      </c>
      <c r="R65" s="7" t="s">
        <v>23</v>
      </c>
      <c r="S65" s="7" t="str">
        <f aca="false">IF(O65=I65,"","RATS")</f>
        <v>RATS</v>
      </c>
    </row>
    <row r="66" customFormat="false" ht="12.65" hidden="false" customHeight="false" outlineLevel="0" collapsed="false">
      <c r="A66" s="7" t="s">
        <v>379</v>
      </c>
      <c r="B66" s="7" t="n">
        <v>113</v>
      </c>
      <c r="C66" s="7" t="s">
        <v>23</v>
      </c>
      <c r="D66" s="7" t="s">
        <v>627</v>
      </c>
      <c r="E66" s="7" t="s">
        <v>687</v>
      </c>
      <c r="F66" s="7" t="s">
        <v>23</v>
      </c>
      <c r="G66" s="7" t="n">
        <v>58</v>
      </c>
      <c r="H66" s="7" t="n">
        <v>80</v>
      </c>
      <c r="I66" s="17" t="s">
        <v>770</v>
      </c>
      <c r="J66" s="7" t="n">
        <v>99</v>
      </c>
      <c r="K66" s="7" t="s">
        <v>831</v>
      </c>
      <c r="L66" s="7" t="s">
        <v>23</v>
      </c>
      <c r="M66" s="7" t="n">
        <v>58</v>
      </c>
      <c r="N66" s="7" t="n">
        <v>80</v>
      </c>
      <c r="O66" s="7" t="s">
        <v>766</v>
      </c>
      <c r="P66" s="7" t="n">
        <v>99</v>
      </c>
      <c r="Q66" s="7" t="s">
        <v>832</v>
      </c>
      <c r="R66" s="7" t="n">
        <v>38</v>
      </c>
      <c r="S66" s="7" t="str">
        <f aca="false">IF(O66=I66,"","RATS")</f>
        <v>RATS</v>
      </c>
    </row>
    <row r="67" customFormat="false" ht="12.65" hidden="false" customHeight="false" outlineLevel="0" collapsed="false">
      <c r="A67" s="7" t="s">
        <v>381</v>
      </c>
      <c r="B67" s="7" t="n">
        <v>114</v>
      </c>
      <c r="C67" s="7" t="s">
        <v>23</v>
      </c>
      <c r="D67" s="7" t="s">
        <v>627</v>
      </c>
      <c r="E67" s="7" t="s">
        <v>677</v>
      </c>
      <c r="F67" s="7" t="s">
        <v>23</v>
      </c>
      <c r="G67" s="7" t="n">
        <v>59</v>
      </c>
      <c r="H67" s="7" t="n">
        <v>81</v>
      </c>
      <c r="I67" s="17" t="s">
        <v>833</v>
      </c>
      <c r="J67" s="7" t="n">
        <v>100</v>
      </c>
      <c r="K67" s="7" t="s">
        <v>834</v>
      </c>
      <c r="L67" s="7" t="s">
        <v>23</v>
      </c>
      <c r="M67" s="7" t="n">
        <v>59</v>
      </c>
      <c r="N67" s="7" t="n">
        <v>81</v>
      </c>
      <c r="O67" s="7" t="s">
        <v>754</v>
      </c>
      <c r="P67" s="7" t="n">
        <v>100</v>
      </c>
      <c r="Q67" s="7" t="s">
        <v>835</v>
      </c>
      <c r="R67" s="7" t="n">
        <v>39</v>
      </c>
      <c r="S67" s="7" t="str">
        <f aca="false">IF(O67=I67,"","RATS")</f>
        <v>RATS</v>
      </c>
    </row>
    <row r="68" customFormat="false" ht="12.65" hidden="false" customHeight="false" outlineLevel="0" collapsed="false">
      <c r="A68" s="7" t="s">
        <v>386</v>
      </c>
      <c r="B68" s="7" t="n">
        <v>115</v>
      </c>
      <c r="C68" s="7" t="s">
        <v>23</v>
      </c>
      <c r="D68" s="7" t="s">
        <v>627</v>
      </c>
      <c r="E68" s="7" t="s">
        <v>677</v>
      </c>
      <c r="F68" s="7" t="s">
        <v>23</v>
      </c>
      <c r="G68" s="7" t="n">
        <v>60</v>
      </c>
      <c r="H68" s="7" t="n">
        <v>82</v>
      </c>
      <c r="I68" s="17" t="s">
        <v>836</v>
      </c>
      <c r="J68" s="7" t="n">
        <v>101</v>
      </c>
      <c r="K68" s="7" t="s">
        <v>837</v>
      </c>
      <c r="L68" s="7" t="s">
        <v>23</v>
      </c>
      <c r="M68" s="7" t="n">
        <v>60</v>
      </c>
      <c r="N68" s="7" t="n">
        <v>82</v>
      </c>
      <c r="O68" s="7" t="s">
        <v>830</v>
      </c>
      <c r="P68" s="7" t="n">
        <v>101</v>
      </c>
      <c r="Q68" s="7" t="s">
        <v>824</v>
      </c>
      <c r="R68" s="7" t="s">
        <v>23</v>
      </c>
      <c r="S68" s="7" t="str">
        <f aca="false">IF(O68=I68,"","RATS")</f>
        <v>RATS</v>
      </c>
    </row>
    <row r="69" customFormat="false" ht="12.65" hidden="false" customHeight="false" outlineLevel="0" collapsed="false">
      <c r="A69" s="7" t="s">
        <v>392</v>
      </c>
      <c r="B69" s="7" t="n">
        <v>118</v>
      </c>
      <c r="C69" s="7" t="s">
        <v>23</v>
      </c>
      <c r="D69" s="7" t="s">
        <v>627</v>
      </c>
      <c r="E69" s="7" t="s">
        <v>687</v>
      </c>
      <c r="F69" s="7" t="s">
        <v>780</v>
      </c>
      <c r="G69" s="7" t="n">
        <v>61</v>
      </c>
      <c r="H69" s="7" t="n">
        <v>85</v>
      </c>
      <c r="I69" s="17" t="s">
        <v>838</v>
      </c>
      <c r="J69" s="7" t="n">
        <v>104</v>
      </c>
      <c r="K69" s="7" t="s">
        <v>830</v>
      </c>
      <c r="L69" s="7" t="s">
        <v>23</v>
      </c>
      <c r="M69" s="7" t="n">
        <v>61</v>
      </c>
      <c r="N69" s="7" t="n">
        <v>85</v>
      </c>
      <c r="O69" s="7" t="s">
        <v>833</v>
      </c>
      <c r="P69" s="7" t="n">
        <v>104</v>
      </c>
      <c r="Q69" s="7" t="s">
        <v>767</v>
      </c>
      <c r="R69" s="7" t="s">
        <v>23</v>
      </c>
      <c r="S69" s="7" t="str">
        <f aca="false">IF(O69=I69,"","RATS")</f>
        <v>RATS</v>
      </c>
    </row>
    <row r="70" customFormat="false" ht="12.65" hidden="false" customHeight="false" outlineLevel="0" collapsed="false">
      <c r="A70" s="7" t="s">
        <v>397</v>
      </c>
      <c r="B70" s="7" t="n">
        <v>119</v>
      </c>
      <c r="C70" s="7" t="s">
        <v>23</v>
      </c>
      <c r="D70" s="7" t="s">
        <v>627</v>
      </c>
      <c r="E70" s="7" t="s">
        <v>687</v>
      </c>
      <c r="F70" s="7" t="s">
        <v>633</v>
      </c>
      <c r="G70" s="7" t="n">
        <v>62</v>
      </c>
      <c r="H70" s="7" t="n">
        <v>86</v>
      </c>
      <c r="I70" s="17" t="s">
        <v>839</v>
      </c>
      <c r="J70" s="7" t="n">
        <v>105</v>
      </c>
      <c r="K70" s="7" t="s">
        <v>840</v>
      </c>
      <c r="L70" s="7" t="s">
        <v>23</v>
      </c>
      <c r="M70" s="7" t="n">
        <v>62</v>
      </c>
      <c r="N70" s="7" t="n">
        <v>86</v>
      </c>
      <c r="O70" s="7" t="s">
        <v>826</v>
      </c>
      <c r="P70" s="7" t="n">
        <v>105</v>
      </c>
      <c r="Q70" s="7" t="s">
        <v>831</v>
      </c>
      <c r="R70" s="7" t="s">
        <v>23</v>
      </c>
      <c r="S70" s="7" t="str">
        <f aca="false">IF(O70=I70,"","RATS")</f>
        <v>RATS</v>
      </c>
    </row>
    <row r="71" customFormat="false" ht="12.65" hidden="false" customHeight="false" outlineLevel="0" collapsed="false">
      <c r="A71" s="7" t="s">
        <v>420</v>
      </c>
      <c r="B71" s="7" t="n">
        <v>190</v>
      </c>
      <c r="C71" s="7" t="s">
        <v>23</v>
      </c>
      <c r="D71" s="7" t="s">
        <v>627</v>
      </c>
      <c r="E71" s="7" t="s">
        <v>687</v>
      </c>
      <c r="F71" s="7" t="s">
        <v>23</v>
      </c>
      <c r="G71" s="7" t="n">
        <v>97</v>
      </c>
      <c r="H71" s="7" t="n">
        <v>140</v>
      </c>
      <c r="I71" s="17" t="s">
        <v>841</v>
      </c>
      <c r="J71" s="7" t="n">
        <v>169</v>
      </c>
      <c r="K71" s="7" t="s">
        <v>722</v>
      </c>
      <c r="L71" s="7" t="s">
        <v>23</v>
      </c>
      <c r="M71" s="7" t="n">
        <v>97</v>
      </c>
      <c r="N71" s="7" t="n">
        <v>141</v>
      </c>
      <c r="O71" s="7" t="s">
        <v>722</v>
      </c>
      <c r="P71" s="7" t="n">
        <v>169</v>
      </c>
      <c r="Q71" s="7" t="s">
        <v>739</v>
      </c>
      <c r="R71" s="7" t="n">
        <v>65</v>
      </c>
      <c r="S71" s="7" t="str">
        <f aca="false">IF(O71=I71,"","RATS")</f>
        <v>RATS</v>
      </c>
    </row>
    <row r="72" customFormat="false" ht="12.65" hidden="false" customHeight="false" outlineLevel="0" collapsed="false">
      <c r="A72" s="7" t="s">
        <v>426</v>
      </c>
      <c r="B72" s="7" t="n">
        <v>191</v>
      </c>
      <c r="C72" s="7" t="s">
        <v>23</v>
      </c>
      <c r="D72" s="7" t="s">
        <v>627</v>
      </c>
      <c r="E72" s="7" t="s">
        <v>687</v>
      </c>
      <c r="F72" s="7" t="s">
        <v>23</v>
      </c>
      <c r="G72" s="7" t="s">
        <v>23</v>
      </c>
      <c r="H72" s="7" t="n">
        <v>141</v>
      </c>
      <c r="I72" s="17" t="s">
        <v>722</v>
      </c>
      <c r="J72" s="7" t="n">
        <v>170</v>
      </c>
      <c r="K72" s="7" t="s">
        <v>740</v>
      </c>
      <c r="L72" s="7" t="s">
        <v>23</v>
      </c>
      <c r="M72" s="7" t="s">
        <v>23</v>
      </c>
      <c r="N72" s="7" t="s">
        <v>23</v>
      </c>
      <c r="O72" s="7" t="s">
        <v>841</v>
      </c>
      <c r="P72" s="7" t="n">
        <v>170</v>
      </c>
      <c r="Q72" s="7" t="s">
        <v>812</v>
      </c>
      <c r="R72" s="7" t="s">
        <v>23</v>
      </c>
      <c r="S72" s="7" t="str">
        <f aca="false">IF(O72=I72,"","RATS")</f>
        <v>RATS</v>
      </c>
    </row>
    <row r="73" customFormat="false" ht="12.65" hidden="false" customHeight="false" outlineLevel="0" collapsed="false">
      <c r="A73" s="7" t="s">
        <v>452</v>
      </c>
      <c r="B73" s="7" t="n">
        <v>1</v>
      </c>
      <c r="C73" s="7" t="s">
        <v>23</v>
      </c>
      <c r="D73" s="7" t="s">
        <v>627</v>
      </c>
      <c r="E73" s="7" t="s">
        <v>687</v>
      </c>
      <c r="F73" s="7" t="s">
        <v>23</v>
      </c>
      <c r="G73" s="7" t="n">
        <v>1</v>
      </c>
      <c r="H73" s="7" t="n">
        <v>1</v>
      </c>
      <c r="I73" s="17" t="s">
        <v>795</v>
      </c>
      <c r="J73" s="7" t="n">
        <v>1</v>
      </c>
      <c r="K73" s="7" t="s">
        <v>708</v>
      </c>
      <c r="L73" s="7" t="s">
        <v>23</v>
      </c>
      <c r="M73" s="7" t="n">
        <v>1</v>
      </c>
      <c r="N73" s="7" t="n">
        <v>1</v>
      </c>
      <c r="O73" s="7" t="s">
        <v>842</v>
      </c>
      <c r="P73" s="7" t="n">
        <v>1</v>
      </c>
      <c r="Q73" s="7" t="s">
        <v>843</v>
      </c>
      <c r="R73" s="7" t="s">
        <v>23</v>
      </c>
      <c r="S73" s="7" t="str">
        <f aca="false">IF(O73=I73,"","RATS")</f>
        <v>RATS</v>
      </c>
    </row>
    <row r="74" customFormat="false" ht="12.65" hidden="false" customHeight="false" outlineLevel="0" collapsed="false">
      <c r="A74" s="7" t="s">
        <v>457</v>
      </c>
      <c r="B74" s="7" t="n">
        <v>2</v>
      </c>
      <c r="C74" s="7" t="s">
        <v>844</v>
      </c>
      <c r="D74" s="7" t="s">
        <v>627</v>
      </c>
      <c r="E74" s="7" t="s">
        <v>687</v>
      </c>
      <c r="F74" s="7" t="s">
        <v>23</v>
      </c>
      <c r="G74" s="7" t="n">
        <v>2</v>
      </c>
      <c r="H74" s="7" t="n">
        <v>2</v>
      </c>
      <c r="I74" s="17" t="s">
        <v>708</v>
      </c>
      <c r="J74" s="7" t="n">
        <v>2</v>
      </c>
      <c r="K74" s="7" t="s">
        <v>845</v>
      </c>
      <c r="L74" s="7" t="s">
        <v>23</v>
      </c>
      <c r="M74" s="7" t="n">
        <v>2</v>
      </c>
      <c r="N74" s="7" t="n">
        <v>2</v>
      </c>
      <c r="O74" s="7" t="s">
        <v>845</v>
      </c>
      <c r="P74" s="7" t="n">
        <v>2</v>
      </c>
      <c r="Q74" s="7" t="s">
        <v>842</v>
      </c>
      <c r="R74" s="7" t="s">
        <v>23</v>
      </c>
      <c r="S74" s="7" t="str">
        <f aca="false">IF(O74=I74,"","RATS")</f>
        <v>RATS</v>
      </c>
    </row>
    <row r="75" customFormat="false" ht="12.65" hidden="false" customHeight="false" outlineLevel="0" collapsed="false">
      <c r="A75" s="7" t="s">
        <v>460</v>
      </c>
      <c r="B75" s="7" t="n">
        <v>3</v>
      </c>
      <c r="C75" s="7" t="s">
        <v>846</v>
      </c>
      <c r="D75" s="7" t="s">
        <v>627</v>
      </c>
      <c r="E75" s="7" t="s">
        <v>687</v>
      </c>
      <c r="F75" s="7" t="s">
        <v>23</v>
      </c>
      <c r="G75" s="7" t="n">
        <v>3</v>
      </c>
      <c r="H75" s="7" t="n">
        <v>3</v>
      </c>
      <c r="I75" s="17" t="s">
        <v>847</v>
      </c>
      <c r="J75" s="7" t="n">
        <v>3</v>
      </c>
      <c r="K75" s="7" t="s">
        <v>795</v>
      </c>
      <c r="L75" s="7" t="s">
        <v>23</v>
      </c>
      <c r="M75" s="7" t="n">
        <v>3</v>
      </c>
      <c r="N75" s="7" t="n">
        <v>3</v>
      </c>
      <c r="O75" s="7" t="s">
        <v>708</v>
      </c>
      <c r="P75" s="7" t="n">
        <v>3</v>
      </c>
      <c r="Q75" s="7" t="s">
        <v>810</v>
      </c>
      <c r="R75" s="7" t="s">
        <v>23</v>
      </c>
      <c r="S75" s="7" t="str">
        <f aca="false">IF(O75=I75,"","RATS")</f>
        <v>RATS</v>
      </c>
    </row>
    <row r="76" customFormat="false" ht="12.65" hidden="false" customHeight="false" outlineLevel="0" collapsed="false">
      <c r="A76" s="7" t="s">
        <v>463</v>
      </c>
      <c r="B76" s="7" t="n">
        <v>4</v>
      </c>
      <c r="C76" s="7" t="s">
        <v>848</v>
      </c>
      <c r="D76" s="7" t="s">
        <v>627</v>
      </c>
      <c r="E76" s="7" t="s">
        <v>687</v>
      </c>
      <c r="F76" s="7" t="s">
        <v>23</v>
      </c>
      <c r="G76" s="7" t="n">
        <v>4</v>
      </c>
      <c r="H76" s="7" t="n">
        <v>4</v>
      </c>
      <c r="I76" s="17" t="s">
        <v>849</v>
      </c>
      <c r="J76" s="7" t="n">
        <v>4</v>
      </c>
      <c r="K76" s="7" t="s">
        <v>847</v>
      </c>
      <c r="L76" s="7" t="s">
        <v>23</v>
      </c>
      <c r="M76" s="7" t="n">
        <v>4</v>
      </c>
      <c r="N76" s="7" t="n">
        <v>4</v>
      </c>
      <c r="O76" s="7" t="s">
        <v>849</v>
      </c>
      <c r="P76" s="7" t="n">
        <v>4</v>
      </c>
      <c r="Q76" s="7" t="s">
        <v>845</v>
      </c>
      <c r="R76" s="7" t="s">
        <v>23</v>
      </c>
      <c r="S76" s="7" t="str">
        <f aca="false">IF(O76=I76,"","RATS")</f>
        <v/>
      </c>
    </row>
    <row r="77" customFormat="false" ht="12.65" hidden="false" customHeight="false" outlineLevel="0" collapsed="false">
      <c r="A77" s="7" t="s">
        <v>466</v>
      </c>
      <c r="B77" s="7" t="n">
        <v>5</v>
      </c>
      <c r="C77" s="7" t="s">
        <v>850</v>
      </c>
      <c r="D77" s="7" t="s">
        <v>627</v>
      </c>
      <c r="E77" s="7" t="s">
        <v>687</v>
      </c>
      <c r="F77" s="7" t="s">
        <v>23</v>
      </c>
      <c r="G77" s="7" t="n">
        <v>5</v>
      </c>
      <c r="H77" s="7" t="n">
        <v>5</v>
      </c>
      <c r="I77" s="17" t="s">
        <v>809</v>
      </c>
      <c r="J77" s="7" t="n">
        <v>5</v>
      </c>
      <c r="K77" s="7" t="s">
        <v>849</v>
      </c>
      <c r="L77" s="7" t="s">
        <v>23</v>
      </c>
      <c r="M77" s="7" t="n">
        <v>5</v>
      </c>
      <c r="N77" s="7" t="n">
        <v>5</v>
      </c>
      <c r="O77" s="7" t="s">
        <v>847</v>
      </c>
      <c r="P77" s="7" t="n">
        <v>5</v>
      </c>
      <c r="Q77" s="7" t="s">
        <v>851</v>
      </c>
      <c r="R77" s="7" t="s">
        <v>23</v>
      </c>
      <c r="S77" s="7" t="str">
        <f aca="false">IF(O77=I77,"","RATS")</f>
        <v>RATS</v>
      </c>
    </row>
    <row r="78" customFormat="false" ht="12.65" hidden="false" customHeight="false" outlineLevel="0" collapsed="false">
      <c r="A78" s="7" t="s">
        <v>469</v>
      </c>
      <c r="B78" s="7" t="n">
        <v>77</v>
      </c>
      <c r="C78" s="7" t="s">
        <v>23</v>
      </c>
      <c r="D78" s="7" t="s">
        <v>627</v>
      </c>
      <c r="E78" s="7" t="s">
        <v>652</v>
      </c>
      <c r="F78" s="7" t="s">
        <v>852</v>
      </c>
      <c r="G78" s="7" t="n">
        <v>35</v>
      </c>
      <c r="H78" s="7" t="n">
        <v>55</v>
      </c>
      <c r="I78" s="17" t="s">
        <v>666</v>
      </c>
      <c r="J78" s="7" t="n">
        <v>65</v>
      </c>
      <c r="K78" s="7" t="s">
        <v>659</v>
      </c>
      <c r="L78" s="7" t="s">
        <v>23</v>
      </c>
      <c r="M78" s="7" t="n">
        <v>38</v>
      </c>
      <c r="N78" s="7" t="n">
        <v>58</v>
      </c>
      <c r="O78" s="7" t="s">
        <v>853</v>
      </c>
      <c r="P78" s="7" t="n">
        <v>68</v>
      </c>
      <c r="Q78" s="7" t="s">
        <v>854</v>
      </c>
      <c r="R78" s="7" t="s">
        <v>23</v>
      </c>
      <c r="S78" s="7" t="str">
        <f aca="false">IF(O78=I78,"","RATS")</f>
        <v>RATS</v>
      </c>
    </row>
    <row r="79" customFormat="false" ht="12.65" hidden="false" customHeight="false" outlineLevel="0" collapsed="false">
      <c r="A79" s="7" t="s">
        <v>471</v>
      </c>
      <c r="B79" s="7" t="n">
        <v>78</v>
      </c>
      <c r="C79" s="7" t="s">
        <v>23</v>
      </c>
      <c r="D79" s="7" t="s">
        <v>627</v>
      </c>
      <c r="E79" s="7" t="s">
        <v>652</v>
      </c>
      <c r="F79" s="7" t="s">
        <v>655</v>
      </c>
      <c r="G79" s="7" t="n">
        <v>36</v>
      </c>
      <c r="H79" s="7" t="n">
        <v>56</v>
      </c>
      <c r="I79" s="17" t="s">
        <v>855</v>
      </c>
      <c r="J79" s="7" t="n">
        <v>66</v>
      </c>
      <c r="K79" s="7" t="s">
        <v>856</v>
      </c>
      <c r="L79" s="7" t="s">
        <v>23</v>
      </c>
      <c r="M79" s="7" t="n">
        <v>39</v>
      </c>
      <c r="N79" s="7" t="n">
        <v>59</v>
      </c>
      <c r="O79" s="7" t="s">
        <v>773</v>
      </c>
      <c r="P79" s="7" t="n">
        <v>69</v>
      </c>
      <c r="Q79" s="7" t="s">
        <v>857</v>
      </c>
      <c r="R79" s="7" t="s">
        <v>23</v>
      </c>
      <c r="S79" s="7" t="str">
        <f aca="false">IF(O79=I79,"","RATS")</f>
        <v>RATS</v>
      </c>
    </row>
    <row r="80" customFormat="false" ht="12.65" hidden="false" customHeight="false" outlineLevel="0" collapsed="false">
      <c r="A80" s="7" t="s">
        <v>474</v>
      </c>
      <c r="B80" s="7" t="n">
        <v>79</v>
      </c>
      <c r="C80" s="7" t="s">
        <v>23</v>
      </c>
      <c r="D80" s="7" t="s">
        <v>627</v>
      </c>
      <c r="E80" s="7" t="s">
        <v>652</v>
      </c>
      <c r="F80" s="7" t="s">
        <v>714</v>
      </c>
      <c r="G80" s="7" t="n">
        <v>37</v>
      </c>
      <c r="H80" s="7" t="n">
        <v>57</v>
      </c>
      <c r="I80" s="17" t="s">
        <v>853</v>
      </c>
      <c r="J80" s="7" t="n">
        <v>67</v>
      </c>
      <c r="K80" s="7" t="s">
        <v>858</v>
      </c>
      <c r="L80" s="7" t="s">
        <v>23</v>
      </c>
      <c r="M80" s="7" t="n">
        <v>40</v>
      </c>
      <c r="N80" s="7" t="n">
        <v>60</v>
      </c>
      <c r="O80" s="7" t="s">
        <v>859</v>
      </c>
      <c r="P80" s="7" t="n">
        <v>70</v>
      </c>
      <c r="Q80" s="7" t="s">
        <v>856</v>
      </c>
      <c r="R80" s="7" t="s">
        <v>23</v>
      </c>
      <c r="S80" s="7" t="str">
        <f aca="false">IF(O80=I80,"","RATS")</f>
        <v>RATS</v>
      </c>
    </row>
    <row r="81" customFormat="false" ht="12.65" hidden="false" customHeight="false" outlineLevel="0" collapsed="false">
      <c r="A81" s="7" t="s">
        <v>428</v>
      </c>
      <c r="B81" s="7" t="n">
        <v>82</v>
      </c>
      <c r="C81" s="7" t="s">
        <v>23</v>
      </c>
      <c r="D81" s="7" t="s">
        <v>627</v>
      </c>
      <c r="E81" s="7" t="s">
        <v>652</v>
      </c>
      <c r="F81" s="7" t="s">
        <v>660</v>
      </c>
      <c r="G81" s="7" t="n">
        <v>38</v>
      </c>
      <c r="H81" s="7" t="n">
        <v>60</v>
      </c>
      <c r="I81" s="17" t="s">
        <v>859</v>
      </c>
      <c r="J81" s="7" t="n">
        <v>70</v>
      </c>
      <c r="K81" s="7" t="s">
        <v>860</v>
      </c>
      <c r="L81" s="7" t="s">
        <v>23</v>
      </c>
      <c r="M81" s="7" t="n">
        <v>41</v>
      </c>
      <c r="N81" s="7" t="n">
        <v>63</v>
      </c>
      <c r="O81" s="7" t="s">
        <v>770</v>
      </c>
      <c r="P81" s="7" t="n">
        <v>73</v>
      </c>
      <c r="Q81" s="7" t="s">
        <v>659</v>
      </c>
      <c r="R81" s="7" t="s">
        <v>23</v>
      </c>
      <c r="S81" s="7" t="str">
        <f aca="false">IF(O81=I81,"","RATS")</f>
        <v>RATS</v>
      </c>
    </row>
    <row r="82" customFormat="false" ht="12.65" hidden="false" customHeight="false" outlineLevel="0" collapsed="false">
      <c r="A82" s="7" t="s">
        <v>433</v>
      </c>
      <c r="B82" s="7" t="n">
        <v>83</v>
      </c>
      <c r="C82" s="7" t="s">
        <v>23</v>
      </c>
      <c r="D82" s="7" t="s">
        <v>627</v>
      </c>
      <c r="E82" s="7" t="s">
        <v>652</v>
      </c>
      <c r="F82" s="7" t="s">
        <v>23</v>
      </c>
      <c r="G82" s="7" t="n">
        <v>39</v>
      </c>
      <c r="H82" s="7" t="n">
        <v>61</v>
      </c>
      <c r="I82" s="17" t="s">
        <v>649</v>
      </c>
      <c r="J82" s="7" t="n">
        <v>71</v>
      </c>
      <c r="K82" s="7" t="s">
        <v>861</v>
      </c>
      <c r="L82" s="7" t="s">
        <v>23</v>
      </c>
      <c r="M82" s="7" t="n">
        <v>42</v>
      </c>
      <c r="N82" s="7" t="n">
        <v>64</v>
      </c>
      <c r="O82" s="7" t="s">
        <v>649</v>
      </c>
      <c r="P82" s="7" t="n">
        <v>74</v>
      </c>
      <c r="Q82" s="7" t="s">
        <v>861</v>
      </c>
      <c r="R82" s="7" t="s">
        <v>23</v>
      </c>
      <c r="S82" s="7" t="str">
        <f aca="false">IF(O82=I82,"","RATS")</f>
        <v/>
      </c>
    </row>
    <row r="83" customFormat="false" ht="12.65" hidden="false" customHeight="false" outlineLevel="0" collapsed="false">
      <c r="A83" s="7" t="s">
        <v>437</v>
      </c>
      <c r="B83" s="7" t="n">
        <v>84</v>
      </c>
      <c r="C83" s="7" t="s">
        <v>23</v>
      </c>
      <c r="D83" s="7" t="s">
        <v>627</v>
      </c>
      <c r="E83" s="7" t="s">
        <v>687</v>
      </c>
      <c r="F83" s="7" t="s">
        <v>23</v>
      </c>
      <c r="G83" s="7" t="n">
        <v>40</v>
      </c>
      <c r="H83" s="7" t="n">
        <v>62</v>
      </c>
      <c r="I83" s="17" t="s">
        <v>746</v>
      </c>
      <c r="J83" s="7" t="n">
        <v>72</v>
      </c>
      <c r="K83" s="7" t="s">
        <v>862</v>
      </c>
      <c r="L83" s="7" t="s">
        <v>23</v>
      </c>
      <c r="M83" s="7" t="n">
        <v>43</v>
      </c>
      <c r="N83" s="7" t="n">
        <v>65</v>
      </c>
      <c r="O83" s="7" t="s">
        <v>636</v>
      </c>
      <c r="P83" s="7" t="n">
        <v>75</v>
      </c>
      <c r="Q83" s="7" t="s">
        <v>860</v>
      </c>
      <c r="R83" s="7" t="s">
        <v>23</v>
      </c>
      <c r="S83" s="7" t="str">
        <f aca="false">IF(O83=I83,"","RATS")</f>
        <v>RATS</v>
      </c>
    </row>
    <row r="84" customFormat="false" ht="12.65" hidden="false" customHeight="false" outlineLevel="0" collapsed="false">
      <c r="A84" s="7" t="s">
        <v>441</v>
      </c>
      <c r="B84" s="7" t="n">
        <v>85</v>
      </c>
      <c r="C84" s="7" t="s">
        <v>23</v>
      </c>
      <c r="D84" s="7" t="s">
        <v>627</v>
      </c>
      <c r="E84" s="7" t="s">
        <v>687</v>
      </c>
      <c r="F84" s="7" t="s">
        <v>23</v>
      </c>
      <c r="G84" s="7" t="n">
        <v>41</v>
      </c>
      <c r="H84" s="7" t="n">
        <v>63</v>
      </c>
      <c r="I84" s="17" t="s">
        <v>636</v>
      </c>
      <c r="J84" s="7" t="n">
        <v>73</v>
      </c>
      <c r="K84" s="7" t="s">
        <v>863</v>
      </c>
      <c r="L84" s="7" t="s">
        <v>23</v>
      </c>
      <c r="M84" s="7" t="n">
        <v>44</v>
      </c>
      <c r="N84" s="7" t="n">
        <v>66</v>
      </c>
      <c r="O84" s="7" t="s">
        <v>779</v>
      </c>
      <c r="P84" s="7" t="n">
        <v>76</v>
      </c>
      <c r="Q84" s="7" t="s">
        <v>864</v>
      </c>
      <c r="R84" s="7" t="s">
        <v>23</v>
      </c>
      <c r="S84" s="7" t="str">
        <f aca="false">IF(O84=I84,"","RATS")</f>
        <v>RATS</v>
      </c>
    </row>
    <row r="85" customFormat="false" ht="12.65" hidden="false" customHeight="false" outlineLevel="0" collapsed="false">
      <c r="A85" s="7" t="s">
        <v>445</v>
      </c>
      <c r="B85" s="7" t="n">
        <v>86</v>
      </c>
      <c r="C85" s="7" t="s">
        <v>23</v>
      </c>
      <c r="D85" s="7" t="s">
        <v>627</v>
      </c>
      <c r="E85" s="7" t="s">
        <v>687</v>
      </c>
      <c r="F85" s="7" t="s">
        <v>23</v>
      </c>
      <c r="G85" s="7" t="n">
        <v>42</v>
      </c>
      <c r="H85" s="7" t="n">
        <v>64</v>
      </c>
      <c r="I85" s="17" t="s">
        <v>828</v>
      </c>
      <c r="J85" s="7" t="n">
        <v>74</v>
      </c>
      <c r="K85" s="7" t="s">
        <v>865</v>
      </c>
      <c r="L85" s="7" t="s">
        <v>23</v>
      </c>
      <c r="M85" s="7" t="n">
        <v>45</v>
      </c>
      <c r="N85" s="7" t="n">
        <v>67</v>
      </c>
      <c r="O85" s="7" t="s">
        <v>855</v>
      </c>
      <c r="P85" s="7" t="n">
        <v>77</v>
      </c>
      <c r="Q85" s="7" t="s">
        <v>863</v>
      </c>
      <c r="R85" s="7" t="s">
        <v>23</v>
      </c>
      <c r="S85" s="7" t="str">
        <f aca="false">IF(O85=I85,"","RATS")</f>
        <v>RATS</v>
      </c>
    </row>
    <row r="86" customFormat="false" ht="12.65" hidden="false" customHeight="false" outlineLevel="0" collapsed="false">
      <c r="A86" s="7" t="s">
        <v>449</v>
      </c>
      <c r="B86" s="7" t="n">
        <v>87</v>
      </c>
      <c r="C86" s="7" t="s">
        <v>23</v>
      </c>
      <c r="D86" s="7" t="s">
        <v>627</v>
      </c>
      <c r="E86" s="7" t="s">
        <v>687</v>
      </c>
      <c r="F86" s="7" t="s">
        <v>23</v>
      </c>
      <c r="G86" s="7" t="n">
        <v>43</v>
      </c>
      <c r="H86" s="7" t="n">
        <v>65</v>
      </c>
      <c r="I86" s="17" t="s">
        <v>779</v>
      </c>
      <c r="J86" s="7" t="n">
        <v>75</v>
      </c>
      <c r="K86" s="7" t="s">
        <v>864</v>
      </c>
      <c r="L86" s="7" t="s">
        <v>23</v>
      </c>
      <c r="M86" s="7" t="n">
        <v>46</v>
      </c>
      <c r="N86" s="7" t="n">
        <v>68</v>
      </c>
      <c r="O86" s="7" t="s">
        <v>858</v>
      </c>
      <c r="P86" s="7" t="n">
        <v>78</v>
      </c>
      <c r="Q86" s="7" t="s">
        <v>862</v>
      </c>
      <c r="R86" s="7" t="s">
        <v>23</v>
      </c>
      <c r="S86" s="7" t="str">
        <f aca="false">IF(O86=I86,"","RATS")</f>
        <v>RATS</v>
      </c>
    </row>
    <row r="87" customFormat="false" ht="12.65" hidden="false" customHeight="false" outlineLevel="0" collapsed="false">
      <c r="A87" s="7" t="s">
        <v>479</v>
      </c>
      <c r="B87" s="7" t="n">
        <v>20</v>
      </c>
      <c r="C87" s="7" t="s">
        <v>23</v>
      </c>
      <c r="D87" s="7" t="s">
        <v>627</v>
      </c>
      <c r="E87" s="7" t="s">
        <v>732</v>
      </c>
      <c r="F87" s="7" t="s">
        <v>23</v>
      </c>
      <c r="G87" s="7" t="s">
        <v>23</v>
      </c>
      <c r="H87" s="7" t="n">
        <v>10</v>
      </c>
      <c r="I87" s="17" t="s">
        <v>866</v>
      </c>
      <c r="J87" s="7" t="n">
        <v>16</v>
      </c>
      <c r="K87" s="7" t="s">
        <v>794</v>
      </c>
      <c r="L87" s="7" t="s">
        <v>23</v>
      </c>
      <c r="M87" s="7" t="s">
        <v>23</v>
      </c>
      <c r="N87" s="7" t="n">
        <v>10</v>
      </c>
      <c r="O87" s="7" t="s">
        <v>867</v>
      </c>
      <c r="P87" s="7" t="n">
        <v>16</v>
      </c>
      <c r="Q87" s="7" t="s">
        <v>866</v>
      </c>
      <c r="R87" s="7" t="s">
        <v>23</v>
      </c>
      <c r="S87" s="7" t="str">
        <f aca="false">IF(O87=I87,"","RATS")</f>
        <v>RATS</v>
      </c>
    </row>
    <row r="88" customFormat="false" ht="12.65" hidden="false" customHeight="false" outlineLevel="0" collapsed="false">
      <c r="A88" s="7" t="s">
        <v>482</v>
      </c>
      <c r="B88" s="7" t="n">
        <v>21</v>
      </c>
      <c r="C88" s="7" t="s">
        <v>23</v>
      </c>
      <c r="D88" s="7" t="s">
        <v>627</v>
      </c>
      <c r="E88" s="7" t="s">
        <v>732</v>
      </c>
      <c r="F88" s="7" t="s">
        <v>23</v>
      </c>
      <c r="G88" s="7" t="s">
        <v>23</v>
      </c>
      <c r="H88" s="7" t="n">
        <v>11</v>
      </c>
      <c r="I88" s="17" t="s">
        <v>867</v>
      </c>
      <c r="J88" s="7" t="n">
        <v>17</v>
      </c>
      <c r="K88" s="7" t="s">
        <v>868</v>
      </c>
      <c r="L88" s="7" t="s">
        <v>23</v>
      </c>
      <c r="M88" s="7" t="s">
        <v>23</v>
      </c>
      <c r="N88" s="7" t="n">
        <v>11</v>
      </c>
      <c r="O88" s="7" t="s">
        <v>692</v>
      </c>
      <c r="P88" s="7" t="n">
        <v>17</v>
      </c>
      <c r="Q88" s="7" t="s">
        <v>630</v>
      </c>
      <c r="R88" s="7" t="s">
        <v>23</v>
      </c>
      <c r="S88" s="7" t="str">
        <f aca="false">IF(O88=I88,"","RATS")</f>
        <v>RATS</v>
      </c>
    </row>
    <row r="89" customFormat="false" ht="12.65" hidden="false" customHeight="false" outlineLevel="0" collapsed="false">
      <c r="A89" s="7" t="s">
        <v>505</v>
      </c>
      <c r="B89" s="7" t="n">
        <v>22</v>
      </c>
      <c r="C89" s="7" t="s">
        <v>23</v>
      </c>
      <c r="D89" s="7" t="s">
        <v>627</v>
      </c>
      <c r="E89" s="7" t="s">
        <v>687</v>
      </c>
      <c r="F89" s="7" t="s">
        <v>23</v>
      </c>
      <c r="G89" s="7" t="s">
        <v>23</v>
      </c>
      <c r="H89" s="7" t="n">
        <v>12</v>
      </c>
      <c r="I89" s="17" t="s">
        <v>700</v>
      </c>
      <c r="J89" s="7" t="n">
        <v>18</v>
      </c>
      <c r="K89" s="7" t="s">
        <v>678</v>
      </c>
      <c r="L89" s="7" t="s">
        <v>23</v>
      </c>
      <c r="M89" s="7" t="s">
        <v>23</v>
      </c>
      <c r="N89" s="7" t="n">
        <v>12</v>
      </c>
      <c r="O89" s="7" t="s">
        <v>794</v>
      </c>
      <c r="P89" s="7" t="n">
        <v>18</v>
      </c>
      <c r="Q89" s="7" t="s">
        <v>869</v>
      </c>
      <c r="R89" s="7" t="s">
        <v>23</v>
      </c>
      <c r="S89" s="7" t="str">
        <f aca="false">IF(O89=I89,"","RATS")</f>
        <v>RATS</v>
      </c>
    </row>
    <row r="90" customFormat="false" ht="12.65" hidden="false" customHeight="false" outlineLevel="0" collapsed="false">
      <c r="A90" s="7" t="s">
        <v>508</v>
      </c>
      <c r="B90" s="7" t="n">
        <v>23</v>
      </c>
      <c r="C90" s="7" t="s">
        <v>23</v>
      </c>
      <c r="D90" s="7" t="s">
        <v>627</v>
      </c>
      <c r="E90" s="7" t="s">
        <v>687</v>
      </c>
      <c r="F90" s="7" t="s">
        <v>23</v>
      </c>
      <c r="G90" s="7" t="s">
        <v>23</v>
      </c>
      <c r="H90" s="7" t="n">
        <v>13</v>
      </c>
      <c r="I90" s="17" t="s">
        <v>870</v>
      </c>
      <c r="J90" s="7" t="n">
        <v>19</v>
      </c>
      <c r="K90" s="7" t="s">
        <v>871</v>
      </c>
      <c r="L90" s="7" t="s">
        <v>23</v>
      </c>
      <c r="M90" s="7" t="s">
        <v>23</v>
      </c>
      <c r="N90" s="7" t="n">
        <v>13</v>
      </c>
      <c r="O90" s="7" t="s">
        <v>737</v>
      </c>
      <c r="P90" s="7" t="n">
        <v>19</v>
      </c>
      <c r="Q90" s="7" t="s">
        <v>771</v>
      </c>
      <c r="R90" s="7" t="s">
        <v>23</v>
      </c>
      <c r="S90" s="7" t="str">
        <f aca="false">IF(O90=I90,"","RATS")</f>
        <v>RATS</v>
      </c>
    </row>
    <row r="91" customFormat="false" ht="12.65" hidden="false" customHeight="false" outlineLevel="0" collapsed="false">
      <c r="A91" s="7" t="s">
        <v>511</v>
      </c>
      <c r="B91" s="7" t="n">
        <v>24</v>
      </c>
      <c r="C91" s="7" t="s">
        <v>23</v>
      </c>
      <c r="D91" s="7" t="s">
        <v>627</v>
      </c>
      <c r="E91" s="7" t="s">
        <v>687</v>
      </c>
      <c r="F91" s="7" t="s">
        <v>23</v>
      </c>
      <c r="G91" s="7" t="s">
        <v>23</v>
      </c>
      <c r="H91" s="7" t="n">
        <v>14</v>
      </c>
      <c r="I91" s="17" t="s">
        <v>688</v>
      </c>
      <c r="J91" s="7" t="n">
        <v>20</v>
      </c>
      <c r="K91" s="7" t="s">
        <v>872</v>
      </c>
      <c r="L91" s="7" t="s">
        <v>23</v>
      </c>
      <c r="M91" s="7" t="s">
        <v>23</v>
      </c>
      <c r="N91" s="7" t="n">
        <v>14</v>
      </c>
      <c r="O91" s="7" t="s">
        <v>868</v>
      </c>
      <c r="P91" s="7" t="n">
        <v>20</v>
      </c>
      <c r="Q91" s="7" t="s">
        <v>774</v>
      </c>
      <c r="R91" s="7" t="s">
        <v>23</v>
      </c>
      <c r="S91" s="7" t="str">
        <f aca="false">IF(O91=I91,"","RATS")</f>
        <v>RATS</v>
      </c>
    </row>
    <row r="92" customFormat="false" ht="12.65" hidden="false" customHeight="false" outlineLevel="0" collapsed="false">
      <c r="A92" s="7" t="s">
        <v>513</v>
      </c>
      <c r="B92" s="7" t="n">
        <v>25</v>
      </c>
      <c r="C92" s="7" t="s">
        <v>23</v>
      </c>
      <c r="D92" s="7" t="s">
        <v>627</v>
      </c>
      <c r="E92" s="7" t="s">
        <v>677</v>
      </c>
      <c r="F92" s="7" t="s">
        <v>23</v>
      </c>
      <c r="G92" s="7" t="s">
        <v>23</v>
      </c>
      <c r="H92" s="7" t="n">
        <v>15</v>
      </c>
      <c r="I92" s="17" t="s">
        <v>678</v>
      </c>
      <c r="J92" s="7" t="n">
        <v>21</v>
      </c>
      <c r="K92" s="7" t="s">
        <v>630</v>
      </c>
      <c r="L92" s="7" t="s">
        <v>23</v>
      </c>
      <c r="M92" s="7" t="s">
        <v>23</v>
      </c>
      <c r="N92" s="7" t="n">
        <v>15</v>
      </c>
      <c r="O92" s="7" t="s">
        <v>723</v>
      </c>
      <c r="P92" s="7" t="n">
        <v>21</v>
      </c>
      <c r="Q92" s="7" t="s">
        <v>631</v>
      </c>
      <c r="R92" s="7" t="s">
        <v>23</v>
      </c>
      <c r="S92" s="7" t="str">
        <f aca="false">IF(O92=I92,"","RATS")</f>
        <v>RATS</v>
      </c>
    </row>
    <row r="93" customFormat="false" ht="12.65" hidden="false" customHeight="false" outlineLevel="0" collapsed="false">
      <c r="A93" s="7" t="s">
        <v>515</v>
      </c>
      <c r="B93" s="7" t="n">
        <v>28</v>
      </c>
      <c r="C93" s="7" t="s">
        <v>23</v>
      </c>
      <c r="D93" s="7" t="s">
        <v>627</v>
      </c>
      <c r="E93" s="7" t="s">
        <v>687</v>
      </c>
      <c r="F93" s="7" t="s">
        <v>23</v>
      </c>
      <c r="G93" s="7" t="s">
        <v>23</v>
      </c>
      <c r="H93" s="7" t="n">
        <v>18</v>
      </c>
      <c r="I93" s="17" t="s">
        <v>773</v>
      </c>
      <c r="J93" s="7" t="n">
        <v>24</v>
      </c>
      <c r="K93" s="7" t="s">
        <v>873</v>
      </c>
      <c r="L93" s="7" t="s">
        <v>23</v>
      </c>
      <c r="M93" s="7" t="s">
        <v>23</v>
      </c>
      <c r="N93" s="7" t="n">
        <v>18</v>
      </c>
      <c r="O93" s="7" t="s">
        <v>874</v>
      </c>
      <c r="P93" s="7" t="n">
        <v>24</v>
      </c>
      <c r="Q93" s="7" t="s">
        <v>780</v>
      </c>
      <c r="R93" s="7" t="s">
        <v>23</v>
      </c>
      <c r="S93" s="7" t="str">
        <f aca="false">IF(O93=I93,"","RATS")</f>
        <v>RATS</v>
      </c>
    </row>
    <row r="94" customFormat="false" ht="12.65" hidden="false" customHeight="false" outlineLevel="0" collapsed="false">
      <c r="A94" s="7" t="s">
        <v>518</v>
      </c>
      <c r="B94" s="7" t="n">
        <v>29</v>
      </c>
      <c r="C94" s="7" t="s">
        <v>23</v>
      </c>
      <c r="D94" s="7" t="s">
        <v>627</v>
      </c>
      <c r="E94" s="7" t="s">
        <v>687</v>
      </c>
      <c r="F94" s="7" t="s">
        <v>23</v>
      </c>
      <c r="G94" s="7" t="s">
        <v>23</v>
      </c>
      <c r="H94" s="7" t="n">
        <v>19</v>
      </c>
      <c r="I94" s="17" t="s">
        <v>868</v>
      </c>
      <c r="J94" s="7" t="n">
        <v>25</v>
      </c>
      <c r="K94" s="7" t="s">
        <v>780</v>
      </c>
      <c r="L94" s="7" t="s">
        <v>23</v>
      </c>
      <c r="M94" s="7" t="s">
        <v>23</v>
      </c>
      <c r="N94" s="7" t="n">
        <v>19</v>
      </c>
      <c r="O94" s="7" t="s">
        <v>678</v>
      </c>
      <c r="P94" s="7" t="n">
        <v>25</v>
      </c>
      <c r="Q94" s="7" t="s">
        <v>777</v>
      </c>
      <c r="R94" s="7" t="s">
        <v>23</v>
      </c>
      <c r="S94" s="7" t="str">
        <f aca="false">IF(O94=I94,"","RATS")</f>
        <v>RATS</v>
      </c>
    </row>
    <row r="95" customFormat="false" ht="12.65" hidden="false" customHeight="false" outlineLevel="0" collapsed="false">
      <c r="A95" s="7" t="s">
        <v>522</v>
      </c>
      <c r="B95" s="7" t="n">
        <v>30</v>
      </c>
      <c r="C95" s="7" t="s">
        <v>23</v>
      </c>
      <c r="D95" s="7" t="s">
        <v>627</v>
      </c>
      <c r="E95" s="7" t="s">
        <v>687</v>
      </c>
      <c r="F95" s="7" t="s">
        <v>23</v>
      </c>
      <c r="G95" s="7" t="s">
        <v>23</v>
      </c>
      <c r="H95" s="7" t="n">
        <v>20</v>
      </c>
      <c r="I95" s="17" t="s">
        <v>874</v>
      </c>
      <c r="J95" s="7" t="n">
        <v>26</v>
      </c>
      <c r="K95" s="7" t="s">
        <v>869</v>
      </c>
      <c r="L95" s="7" t="s">
        <v>23</v>
      </c>
      <c r="M95" s="7" t="s">
        <v>23</v>
      </c>
      <c r="N95" s="7" t="n">
        <v>20</v>
      </c>
      <c r="O95" s="7" t="s">
        <v>688</v>
      </c>
      <c r="P95" s="7" t="n">
        <v>26</v>
      </c>
      <c r="Q95" s="7" t="s">
        <v>644</v>
      </c>
      <c r="R95" s="7" t="s">
        <v>23</v>
      </c>
      <c r="S95" s="7" t="str">
        <f aca="false">IF(O95=I95,"","RATS")</f>
        <v>RATS</v>
      </c>
    </row>
    <row r="96" customFormat="false" ht="12.65" hidden="false" customHeight="false" outlineLevel="0" collapsed="false">
      <c r="A96" s="7" t="s">
        <v>526</v>
      </c>
      <c r="B96" s="7" t="n">
        <v>31</v>
      </c>
      <c r="C96" s="7" t="s">
        <v>23</v>
      </c>
      <c r="D96" s="7" t="s">
        <v>627</v>
      </c>
      <c r="E96" s="7" t="s">
        <v>687</v>
      </c>
      <c r="F96" s="7" t="s">
        <v>23</v>
      </c>
      <c r="G96" s="7" t="s">
        <v>23</v>
      </c>
      <c r="H96" s="7" t="n">
        <v>21</v>
      </c>
      <c r="I96" s="17" t="s">
        <v>871</v>
      </c>
      <c r="J96" s="7" t="n">
        <v>27</v>
      </c>
      <c r="K96" s="7" t="s">
        <v>774</v>
      </c>
      <c r="L96" s="7" t="s">
        <v>23</v>
      </c>
      <c r="M96" s="7" t="s">
        <v>23</v>
      </c>
      <c r="N96" s="7" t="n">
        <v>21</v>
      </c>
      <c r="O96" s="7" t="s">
        <v>630</v>
      </c>
      <c r="P96" s="7" t="n">
        <v>27</v>
      </c>
      <c r="Q96" s="7" t="s">
        <v>775</v>
      </c>
      <c r="R96" s="7" t="s">
        <v>23</v>
      </c>
      <c r="S96" s="7" t="str">
        <f aca="false">IF(O96=I96,"","RATS")</f>
        <v>RATS</v>
      </c>
    </row>
    <row r="97" customFormat="false" ht="12.65" hidden="false" customHeight="false" outlineLevel="0" collapsed="false">
      <c r="A97" s="7" t="s">
        <v>485</v>
      </c>
      <c r="B97" s="7" t="n">
        <v>32</v>
      </c>
      <c r="C97" s="7" t="s">
        <v>23</v>
      </c>
      <c r="D97" s="7" t="s">
        <v>627</v>
      </c>
      <c r="E97" s="7" t="s">
        <v>687</v>
      </c>
      <c r="F97" s="7" t="s">
        <v>23</v>
      </c>
      <c r="G97" s="7" t="s">
        <v>23</v>
      </c>
      <c r="H97" s="7" t="n">
        <v>22</v>
      </c>
      <c r="I97" s="17" t="s">
        <v>632</v>
      </c>
      <c r="J97" s="7" t="s">
        <v>23</v>
      </c>
      <c r="K97" s="7" t="s">
        <v>638</v>
      </c>
      <c r="L97" s="7" t="s">
        <v>23</v>
      </c>
      <c r="M97" s="7" t="s">
        <v>23</v>
      </c>
      <c r="N97" s="7" t="n">
        <v>22</v>
      </c>
      <c r="O97" s="7" t="s">
        <v>870</v>
      </c>
      <c r="P97" s="7" t="n">
        <v>28</v>
      </c>
      <c r="Q97" s="7" t="s">
        <v>765</v>
      </c>
      <c r="R97" s="7" t="s">
        <v>23</v>
      </c>
      <c r="S97" s="7" t="str">
        <f aca="false">IF(O97=I97,"","RATS")</f>
        <v>RATS</v>
      </c>
    </row>
    <row r="98" customFormat="false" ht="12.65" hidden="false" customHeight="false" outlineLevel="0" collapsed="false">
      <c r="A98" s="7" t="s">
        <v>487</v>
      </c>
      <c r="B98" s="7" t="n">
        <v>68</v>
      </c>
      <c r="C98" s="7" t="s">
        <v>875</v>
      </c>
      <c r="D98" s="7" t="s">
        <v>627</v>
      </c>
      <c r="E98" s="7" t="s">
        <v>652</v>
      </c>
      <c r="F98" s="7" t="s">
        <v>23</v>
      </c>
      <c r="G98" s="7" t="s">
        <v>23</v>
      </c>
      <c r="H98" s="7" t="n">
        <v>46</v>
      </c>
      <c r="I98" s="17" t="s">
        <v>876</v>
      </c>
      <c r="J98" s="7" t="n">
        <v>56</v>
      </c>
      <c r="K98" s="7" t="s">
        <v>877</v>
      </c>
      <c r="L98" s="7" t="s">
        <v>23</v>
      </c>
      <c r="M98" s="7" t="s">
        <v>23</v>
      </c>
      <c r="N98" s="7" t="n">
        <v>49</v>
      </c>
      <c r="O98" s="7" t="s">
        <v>876</v>
      </c>
      <c r="P98" s="7" t="n">
        <v>59</v>
      </c>
      <c r="Q98" s="7" t="s">
        <v>877</v>
      </c>
      <c r="R98" s="7" t="s">
        <v>23</v>
      </c>
      <c r="S98" s="7" t="str">
        <f aca="false">IF(O98=I98,"","RATS")</f>
        <v/>
      </c>
    </row>
    <row r="99" customFormat="false" ht="12.65" hidden="false" customHeight="false" outlineLevel="0" collapsed="false">
      <c r="A99" s="7" t="s">
        <v>492</v>
      </c>
      <c r="B99" s="7" t="n">
        <v>69</v>
      </c>
      <c r="C99" s="7" t="s">
        <v>878</v>
      </c>
      <c r="D99" s="7" t="s">
        <v>627</v>
      </c>
      <c r="E99" s="7" t="s">
        <v>652</v>
      </c>
      <c r="F99" s="7" t="s">
        <v>23</v>
      </c>
      <c r="G99" s="7" t="s">
        <v>23</v>
      </c>
      <c r="H99" s="7" t="n">
        <v>47</v>
      </c>
      <c r="I99" s="17" t="s">
        <v>674</v>
      </c>
      <c r="J99" s="7" t="n">
        <v>57</v>
      </c>
      <c r="K99" s="7" t="s">
        <v>783</v>
      </c>
      <c r="L99" s="7" t="s">
        <v>23</v>
      </c>
      <c r="M99" s="7" t="s">
        <v>23</v>
      </c>
      <c r="N99" s="7" t="n">
        <v>50</v>
      </c>
      <c r="O99" s="7" t="s">
        <v>718</v>
      </c>
      <c r="P99" s="7" t="n">
        <v>60</v>
      </c>
      <c r="Q99" s="7" t="s">
        <v>717</v>
      </c>
      <c r="R99" s="7" t="s">
        <v>23</v>
      </c>
      <c r="S99" s="7" t="str">
        <f aca="false">IF(O99=I99,"","RATS")</f>
        <v>RATS</v>
      </c>
    </row>
    <row r="100" customFormat="false" ht="12.65" hidden="false" customHeight="false" outlineLevel="0" collapsed="false">
      <c r="A100" s="7" t="s">
        <v>496</v>
      </c>
      <c r="B100" s="7" t="n">
        <v>72</v>
      </c>
      <c r="C100" s="7" t="s">
        <v>879</v>
      </c>
      <c r="D100" s="7" t="s">
        <v>627</v>
      </c>
      <c r="E100" s="7" t="s">
        <v>652</v>
      </c>
      <c r="F100" s="7" t="s">
        <v>23</v>
      </c>
      <c r="G100" s="7" t="s">
        <v>23</v>
      </c>
      <c r="H100" s="7" t="n">
        <v>50</v>
      </c>
      <c r="I100" s="17" t="s">
        <v>880</v>
      </c>
      <c r="J100" s="7" t="n">
        <v>60</v>
      </c>
      <c r="K100" s="7" t="s">
        <v>881</v>
      </c>
      <c r="L100" s="7" t="s">
        <v>23</v>
      </c>
      <c r="M100" s="7" t="s">
        <v>23</v>
      </c>
      <c r="N100" s="7" t="n">
        <v>53</v>
      </c>
      <c r="O100" s="7" t="s">
        <v>880</v>
      </c>
      <c r="P100" s="7" t="n">
        <v>63</v>
      </c>
      <c r="Q100" s="7" t="s">
        <v>718</v>
      </c>
      <c r="R100" s="7" t="s">
        <v>23</v>
      </c>
      <c r="S100" s="7" t="str">
        <f aca="false">IF(O100=I100,"","RATS")</f>
        <v/>
      </c>
    </row>
    <row r="101" customFormat="false" ht="12.65" hidden="false" customHeight="false" outlineLevel="0" collapsed="false">
      <c r="A101" s="7" t="s">
        <v>500</v>
      </c>
      <c r="B101" s="7" t="n">
        <v>73</v>
      </c>
      <c r="C101" s="7" t="s">
        <v>882</v>
      </c>
      <c r="D101" s="7" t="s">
        <v>627</v>
      </c>
      <c r="E101" s="7" t="s">
        <v>883</v>
      </c>
      <c r="F101" s="7" t="s">
        <v>23</v>
      </c>
      <c r="G101" s="7" t="s">
        <v>23</v>
      </c>
      <c r="H101" s="7" t="n">
        <v>51</v>
      </c>
      <c r="I101" s="17" t="s">
        <v>720</v>
      </c>
      <c r="J101" s="7" t="n">
        <v>61</v>
      </c>
      <c r="K101" s="7" t="s">
        <v>713</v>
      </c>
      <c r="L101" s="7" t="s">
        <v>23</v>
      </c>
      <c r="M101" s="7" t="s">
        <v>23</v>
      </c>
      <c r="N101" s="7" t="n">
        <v>54</v>
      </c>
      <c r="O101" s="7" t="s">
        <v>721</v>
      </c>
      <c r="P101" s="7" t="n">
        <v>64</v>
      </c>
      <c r="Q101" s="7" t="s">
        <v>713</v>
      </c>
      <c r="R101" s="7" t="s">
        <v>23</v>
      </c>
      <c r="S101" s="7" t="str">
        <f aca="false">IF(O101=I101,"","RATS")</f>
        <v>RATS</v>
      </c>
    </row>
    <row r="102" customFormat="false" ht="12.65" hidden="false" customHeight="false" outlineLevel="0" collapsed="false">
      <c r="A102" s="7" t="s">
        <v>503</v>
      </c>
      <c r="B102" s="7" t="n">
        <v>74</v>
      </c>
      <c r="C102" s="7" t="s">
        <v>23</v>
      </c>
      <c r="D102" s="7" t="s">
        <v>627</v>
      </c>
      <c r="E102" s="7" t="s">
        <v>677</v>
      </c>
      <c r="F102" s="7" t="s">
        <v>23</v>
      </c>
      <c r="G102" s="7" t="s">
        <v>23</v>
      </c>
      <c r="H102" s="7" t="n">
        <v>52</v>
      </c>
      <c r="I102" s="17" t="s">
        <v>642</v>
      </c>
      <c r="J102" s="7" t="n">
        <v>62</v>
      </c>
      <c r="K102" s="7" t="s">
        <v>853</v>
      </c>
      <c r="L102" s="7" t="s">
        <v>23</v>
      </c>
      <c r="M102" s="7" t="s">
        <v>23</v>
      </c>
      <c r="N102" s="7" t="n">
        <v>55</v>
      </c>
      <c r="O102" s="7" t="s">
        <v>642</v>
      </c>
      <c r="P102" s="7" t="n">
        <v>65</v>
      </c>
      <c r="Q102" s="7" t="s">
        <v>881</v>
      </c>
      <c r="R102" s="7" t="s">
        <v>23</v>
      </c>
      <c r="S102" s="7" t="str">
        <f aca="false">IF(O102=I102,"","RATS")</f>
        <v/>
      </c>
    </row>
    <row r="103" customFormat="false" ht="12.65" hidden="false" customHeight="false" outlineLevel="0" collapsed="false">
      <c r="A103" s="7" t="s">
        <v>529</v>
      </c>
      <c r="B103" s="7" t="n">
        <v>75</v>
      </c>
      <c r="C103" s="7" t="s">
        <v>23</v>
      </c>
      <c r="D103" s="7" t="s">
        <v>627</v>
      </c>
      <c r="E103" s="7" t="s">
        <v>687</v>
      </c>
      <c r="F103" s="7" t="s">
        <v>23</v>
      </c>
      <c r="G103" s="7" t="s">
        <v>23</v>
      </c>
      <c r="H103" s="7" t="n">
        <v>53</v>
      </c>
      <c r="I103" s="17" t="s">
        <v>721</v>
      </c>
      <c r="J103" s="7" t="n">
        <v>63</v>
      </c>
      <c r="K103" s="7" t="s">
        <v>854</v>
      </c>
      <c r="L103" s="7" t="s">
        <v>23</v>
      </c>
      <c r="M103" s="7" t="s">
        <v>23</v>
      </c>
      <c r="N103" s="7" t="n">
        <v>56</v>
      </c>
      <c r="O103" s="7" t="s">
        <v>666</v>
      </c>
      <c r="P103" s="7" t="n">
        <v>66</v>
      </c>
      <c r="Q103" s="7" t="s">
        <v>783</v>
      </c>
      <c r="R103" s="7" t="s">
        <v>23</v>
      </c>
      <c r="S103" s="7" t="str">
        <f aca="false">IF(O103=I103,"","RATS")</f>
        <v>RATS</v>
      </c>
    </row>
    <row r="104" customFormat="false" ht="12.65" hidden="false" customHeight="false" outlineLevel="0" collapsed="false">
      <c r="A104" s="7" t="s">
        <v>532</v>
      </c>
      <c r="B104" s="7" t="n">
        <v>76</v>
      </c>
      <c r="C104" s="7" t="s">
        <v>23</v>
      </c>
      <c r="D104" s="7" t="s">
        <v>627</v>
      </c>
      <c r="E104" s="7" t="s">
        <v>687</v>
      </c>
      <c r="F104" s="7" t="s">
        <v>23</v>
      </c>
      <c r="G104" s="7" t="s">
        <v>23</v>
      </c>
      <c r="H104" s="7" t="n">
        <v>54</v>
      </c>
      <c r="I104" s="17" t="s">
        <v>884</v>
      </c>
      <c r="J104" s="7" t="n">
        <v>64</v>
      </c>
      <c r="K104" s="7" t="s">
        <v>857</v>
      </c>
      <c r="L104" s="7" t="s">
        <v>23</v>
      </c>
      <c r="M104" s="7" t="s">
        <v>23</v>
      </c>
      <c r="N104" s="7" t="n">
        <v>57</v>
      </c>
      <c r="O104" s="7" t="s">
        <v>884</v>
      </c>
      <c r="P104" s="7" t="n">
        <v>67</v>
      </c>
      <c r="Q104" s="7" t="s">
        <v>885</v>
      </c>
      <c r="R104" s="7" t="s">
        <v>23</v>
      </c>
      <c r="S104" s="7" t="str">
        <f aca="false">IF(O104=I104,"","RATS")</f>
        <v/>
      </c>
    </row>
    <row r="105" customFormat="false" ht="12.65" hidden="false" customHeight="false" outlineLevel="0" collapsed="false">
      <c r="A105" s="7" t="s">
        <v>549</v>
      </c>
      <c r="B105" s="7" t="n">
        <v>122</v>
      </c>
      <c r="C105" s="7" t="s">
        <v>23</v>
      </c>
      <c r="D105" s="7" t="s">
        <v>627</v>
      </c>
      <c r="E105" s="7" t="s">
        <v>687</v>
      </c>
      <c r="F105" s="7" t="s">
        <v>23</v>
      </c>
      <c r="G105" s="7" t="s">
        <v>23</v>
      </c>
      <c r="H105" s="7" t="n">
        <v>87</v>
      </c>
      <c r="I105" s="17" t="s">
        <v>886</v>
      </c>
      <c r="J105" s="7" t="n">
        <v>106</v>
      </c>
      <c r="K105" s="7" t="s">
        <v>887</v>
      </c>
      <c r="L105" s="7" t="s">
        <v>23</v>
      </c>
      <c r="M105" s="7" t="s">
        <v>23</v>
      </c>
      <c r="N105" s="7" t="n">
        <v>87</v>
      </c>
      <c r="O105" s="7" t="s">
        <v>888</v>
      </c>
      <c r="P105" s="7" t="n">
        <v>106</v>
      </c>
      <c r="Q105" s="7" t="s">
        <v>837</v>
      </c>
      <c r="R105" s="7" t="s">
        <v>23</v>
      </c>
      <c r="S105" s="7" t="str">
        <f aca="false">IF(O105=I105,"","RATS")</f>
        <v>RATS</v>
      </c>
    </row>
    <row r="106" customFormat="false" ht="12.65" hidden="false" customHeight="false" outlineLevel="0" collapsed="false">
      <c r="A106" s="7" t="s">
        <v>551</v>
      </c>
      <c r="B106" s="7" t="n">
        <v>123</v>
      </c>
      <c r="C106" s="7" t="s">
        <v>23</v>
      </c>
      <c r="D106" s="7" t="s">
        <v>627</v>
      </c>
      <c r="E106" s="7" t="s">
        <v>687</v>
      </c>
      <c r="F106" s="7" t="s">
        <v>23</v>
      </c>
      <c r="G106" s="7" t="s">
        <v>23</v>
      </c>
      <c r="H106" s="7" t="n">
        <v>88</v>
      </c>
      <c r="I106" s="17" t="s">
        <v>889</v>
      </c>
      <c r="J106" s="7" t="n">
        <v>107</v>
      </c>
      <c r="K106" s="7" t="s">
        <v>890</v>
      </c>
      <c r="L106" s="7" t="s">
        <v>23</v>
      </c>
      <c r="M106" s="7" t="s">
        <v>23</v>
      </c>
      <c r="N106" s="7" t="n">
        <v>88</v>
      </c>
      <c r="O106" s="7" t="s">
        <v>889</v>
      </c>
      <c r="P106" s="7" t="n">
        <v>107</v>
      </c>
      <c r="Q106" s="7" t="s">
        <v>887</v>
      </c>
      <c r="R106" s="7" t="s">
        <v>23</v>
      </c>
      <c r="S106" s="7" t="str">
        <f aca="false">IF(O106=I106,"","RATS")</f>
        <v/>
      </c>
    </row>
    <row r="107" customFormat="false" ht="12.65" hidden="false" customHeight="false" outlineLevel="0" collapsed="false">
      <c r="A107" s="7" t="s">
        <v>553</v>
      </c>
      <c r="B107" s="7" t="n">
        <v>124</v>
      </c>
      <c r="C107" s="7" t="s">
        <v>23</v>
      </c>
      <c r="D107" s="7" t="s">
        <v>627</v>
      </c>
      <c r="E107" s="7" t="s">
        <v>687</v>
      </c>
      <c r="F107" s="7" t="s">
        <v>23</v>
      </c>
      <c r="G107" s="7" t="s">
        <v>23</v>
      </c>
      <c r="H107" s="7" t="n">
        <v>89</v>
      </c>
      <c r="I107" s="17" t="s">
        <v>891</v>
      </c>
      <c r="J107" s="7" t="n">
        <v>108</v>
      </c>
      <c r="K107" s="7" t="s">
        <v>892</v>
      </c>
      <c r="L107" s="7" t="s">
        <v>23</v>
      </c>
      <c r="M107" s="7" t="s">
        <v>23</v>
      </c>
      <c r="N107" s="7" t="n">
        <v>89</v>
      </c>
      <c r="O107" s="7" t="s">
        <v>840</v>
      </c>
      <c r="P107" s="7" t="n">
        <v>108</v>
      </c>
      <c r="Q107" s="7" t="s">
        <v>834</v>
      </c>
      <c r="R107" s="7" t="s">
        <v>23</v>
      </c>
      <c r="S107" s="7" t="str">
        <f aca="false">IF(O107=I107,"","RATS")</f>
        <v>RATS</v>
      </c>
    </row>
    <row r="108" customFormat="false" ht="12.65" hidden="false" customHeight="false" outlineLevel="0" collapsed="false">
      <c r="A108" s="7" t="s">
        <v>555</v>
      </c>
      <c r="B108" s="7" t="n">
        <v>125</v>
      </c>
      <c r="C108" s="7" t="s">
        <v>23</v>
      </c>
      <c r="D108" s="7" t="s">
        <v>627</v>
      </c>
      <c r="E108" s="7" t="s">
        <v>687</v>
      </c>
      <c r="F108" s="7" t="s">
        <v>23</v>
      </c>
      <c r="G108" s="7" t="s">
        <v>23</v>
      </c>
      <c r="H108" s="7" t="n">
        <v>90</v>
      </c>
      <c r="I108" s="17" t="s">
        <v>629</v>
      </c>
      <c r="J108" s="7" t="n">
        <v>109</v>
      </c>
      <c r="K108" s="7" t="s">
        <v>787</v>
      </c>
      <c r="L108" s="7" t="s">
        <v>23</v>
      </c>
      <c r="M108" s="7" t="s">
        <v>23</v>
      </c>
      <c r="N108" s="7" t="n">
        <v>90</v>
      </c>
      <c r="O108" s="7" t="s">
        <v>839</v>
      </c>
      <c r="P108" s="7" t="n">
        <v>109</v>
      </c>
      <c r="Q108" s="7" t="s">
        <v>830</v>
      </c>
      <c r="R108" s="7" t="s">
        <v>23</v>
      </c>
      <c r="S108" s="7" t="str">
        <f aca="false">IF(O108=I108,"","RATS")</f>
        <v>RATS</v>
      </c>
    </row>
    <row r="109" customFormat="false" ht="12.65" hidden="false" customHeight="false" outlineLevel="0" collapsed="false">
      <c r="A109" s="7" t="s">
        <v>557</v>
      </c>
      <c r="B109" s="7" t="n">
        <v>126</v>
      </c>
      <c r="C109" s="7" t="s">
        <v>23</v>
      </c>
      <c r="D109" s="7" t="s">
        <v>627</v>
      </c>
      <c r="E109" s="7" t="s">
        <v>677</v>
      </c>
      <c r="F109" s="7" t="s">
        <v>23</v>
      </c>
      <c r="G109" s="7" t="s">
        <v>23</v>
      </c>
      <c r="H109" s="7" t="n">
        <v>91</v>
      </c>
      <c r="I109" s="17" t="s">
        <v>792</v>
      </c>
      <c r="J109" s="7" t="n">
        <v>110</v>
      </c>
      <c r="K109" s="7" t="s">
        <v>893</v>
      </c>
      <c r="L109" s="7" t="s">
        <v>23</v>
      </c>
      <c r="M109" s="7" t="s">
        <v>23</v>
      </c>
      <c r="N109" s="7" t="n">
        <v>91</v>
      </c>
      <c r="O109" s="7" t="s">
        <v>891</v>
      </c>
      <c r="P109" s="7" t="n">
        <v>110</v>
      </c>
      <c r="Q109" s="7" t="s">
        <v>892</v>
      </c>
      <c r="R109" s="7" t="s">
        <v>23</v>
      </c>
      <c r="S109" s="7" t="str">
        <f aca="false">IF(O109=I109,"","RATS")</f>
        <v>RATS</v>
      </c>
    </row>
    <row r="110" customFormat="false" ht="12.65" hidden="false" customHeight="false" outlineLevel="0" collapsed="false">
      <c r="A110" s="7" t="s">
        <v>558</v>
      </c>
      <c r="B110" s="7" t="n">
        <v>127</v>
      </c>
      <c r="C110" s="7" t="s">
        <v>23</v>
      </c>
      <c r="D110" s="7" t="s">
        <v>627</v>
      </c>
      <c r="E110" s="7" t="s">
        <v>677</v>
      </c>
      <c r="F110" s="7" t="s">
        <v>23</v>
      </c>
      <c r="G110" s="7" t="s">
        <v>23</v>
      </c>
      <c r="H110" s="7" t="n">
        <v>92</v>
      </c>
      <c r="I110" s="17" t="s">
        <v>786</v>
      </c>
      <c r="J110" s="7" t="n">
        <v>111</v>
      </c>
      <c r="K110" s="7" t="s">
        <v>886</v>
      </c>
      <c r="L110" s="7" t="s">
        <v>23</v>
      </c>
      <c r="M110" s="7" t="s">
        <v>23</v>
      </c>
      <c r="N110" s="7" t="n">
        <v>92</v>
      </c>
      <c r="O110" s="7" t="s">
        <v>836</v>
      </c>
      <c r="P110" s="7" t="n">
        <v>111</v>
      </c>
      <c r="Q110" s="7" t="s">
        <v>893</v>
      </c>
      <c r="R110" s="7" t="s">
        <v>23</v>
      </c>
      <c r="S110" s="7" t="str">
        <f aca="false">IF(O110=I110,"","RATS")</f>
        <v>RATS</v>
      </c>
    </row>
    <row r="111" customFormat="false" ht="12.65" hidden="false" customHeight="false" outlineLevel="0" collapsed="false">
      <c r="A111" s="7" t="s">
        <v>559</v>
      </c>
      <c r="B111" s="7" t="n">
        <v>128</v>
      </c>
      <c r="C111" s="7" t="s">
        <v>23</v>
      </c>
      <c r="D111" s="7" t="s">
        <v>627</v>
      </c>
      <c r="E111" s="7" t="s">
        <v>687</v>
      </c>
      <c r="F111" s="7" t="s">
        <v>23</v>
      </c>
      <c r="G111" s="7" t="s">
        <v>23</v>
      </c>
      <c r="H111" s="7" t="n">
        <v>93</v>
      </c>
      <c r="I111" s="17" t="s">
        <v>789</v>
      </c>
      <c r="J111" s="7" t="n">
        <v>112</v>
      </c>
      <c r="K111" s="7" t="s">
        <v>790</v>
      </c>
      <c r="L111" s="7" t="s">
        <v>23</v>
      </c>
      <c r="M111" s="7" t="s">
        <v>23</v>
      </c>
      <c r="N111" s="7" t="n">
        <v>93</v>
      </c>
      <c r="O111" s="7" t="s">
        <v>788</v>
      </c>
      <c r="P111" s="7" t="n">
        <v>112</v>
      </c>
      <c r="Q111" s="7" t="s">
        <v>890</v>
      </c>
      <c r="R111" s="7" t="s">
        <v>23</v>
      </c>
      <c r="S111" s="7" t="str">
        <f aca="false">IF(O111=I111,"","RATS")</f>
        <v>RATS</v>
      </c>
    </row>
    <row r="112" customFormat="false" ht="12.65" hidden="false" customHeight="false" outlineLevel="0" collapsed="false">
      <c r="A112" s="7" t="s">
        <v>561</v>
      </c>
      <c r="B112" s="7" t="n">
        <v>173</v>
      </c>
      <c r="C112" s="7" t="s">
        <v>23</v>
      </c>
      <c r="D112" s="7" t="s">
        <v>627</v>
      </c>
      <c r="E112" s="7" t="s">
        <v>820</v>
      </c>
      <c r="F112" s="7" t="s">
        <v>23</v>
      </c>
      <c r="G112" s="7" t="s">
        <v>23</v>
      </c>
      <c r="H112" s="7" t="n">
        <v>124</v>
      </c>
      <c r="I112" s="17" t="s">
        <v>733</v>
      </c>
      <c r="J112" s="7" t="n">
        <v>152</v>
      </c>
      <c r="K112" s="7" t="s">
        <v>801</v>
      </c>
      <c r="L112" s="7" t="s">
        <v>23</v>
      </c>
      <c r="M112" s="7" t="s">
        <v>23</v>
      </c>
      <c r="N112" s="7" t="n">
        <v>124</v>
      </c>
      <c r="O112" s="7" t="s">
        <v>821</v>
      </c>
      <c r="P112" s="7" t="n">
        <v>152</v>
      </c>
      <c r="Q112" s="7" t="s">
        <v>705</v>
      </c>
      <c r="R112" s="7" t="s">
        <v>23</v>
      </c>
      <c r="S112" s="7" t="str">
        <f aca="false">IF(O112=I112,"","RATS")</f>
        <v>RATS</v>
      </c>
    </row>
    <row r="113" customFormat="false" ht="12.65" hidden="false" customHeight="false" outlineLevel="0" collapsed="false">
      <c r="A113" s="7" t="s">
        <v>535</v>
      </c>
      <c r="B113" s="7" t="n">
        <v>174</v>
      </c>
      <c r="C113" s="7" t="s">
        <v>23</v>
      </c>
      <c r="D113" s="7" t="s">
        <v>627</v>
      </c>
      <c r="E113" s="7" t="s">
        <v>820</v>
      </c>
      <c r="F113" s="7" t="s">
        <v>23</v>
      </c>
      <c r="G113" s="7" t="s">
        <v>23</v>
      </c>
      <c r="H113" s="7" t="n">
        <v>125</v>
      </c>
      <c r="I113" s="17" t="s">
        <v>728</v>
      </c>
      <c r="J113" s="7" t="n">
        <v>153</v>
      </c>
      <c r="K113" s="7" t="s">
        <v>730</v>
      </c>
      <c r="L113" s="7" t="s">
        <v>23</v>
      </c>
      <c r="M113" s="7" t="s">
        <v>23</v>
      </c>
      <c r="N113" s="7" t="n">
        <v>125</v>
      </c>
      <c r="O113" s="7" t="s">
        <v>894</v>
      </c>
      <c r="P113" s="7" t="n">
        <v>153</v>
      </c>
      <c r="Q113" s="7" t="s">
        <v>709</v>
      </c>
      <c r="R113" s="7" t="s">
        <v>23</v>
      </c>
      <c r="S113" s="7" t="str">
        <f aca="false">IF(O113=I113,"","RATS")</f>
        <v>RATS</v>
      </c>
    </row>
    <row r="114" customFormat="false" ht="12.65" hidden="false" customHeight="false" outlineLevel="0" collapsed="false">
      <c r="A114" s="7" t="s">
        <v>537</v>
      </c>
      <c r="B114" s="7" t="n">
        <v>175</v>
      </c>
      <c r="C114" s="7" t="s">
        <v>23</v>
      </c>
      <c r="D114" s="7" t="s">
        <v>627</v>
      </c>
      <c r="E114" s="7" t="s">
        <v>820</v>
      </c>
      <c r="F114" s="7" t="s">
        <v>23</v>
      </c>
      <c r="G114" s="7" t="s">
        <v>23</v>
      </c>
      <c r="H114" s="7" t="s">
        <v>23</v>
      </c>
      <c r="I114" s="17" t="s">
        <v>23</v>
      </c>
      <c r="J114" s="7" t="n">
        <v>154</v>
      </c>
      <c r="K114" s="7" t="s">
        <v>804</v>
      </c>
      <c r="L114" s="7" t="s">
        <v>23</v>
      </c>
      <c r="M114" s="7" t="s">
        <v>23</v>
      </c>
      <c r="N114" s="7" t="n">
        <v>126</v>
      </c>
      <c r="O114" s="7" t="s">
        <v>733</v>
      </c>
      <c r="P114" s="7" t="n">
        <v>154</v>
      </c>
      <c r="Q114" s="7" t="s">
        <v>801</v>
      </c>
      <c r="R114" s="7" t="s">
        <v>23</v>
      </c>
      <c r="S114" s="7" t="str">
        <f aca="false">IF(O114=I114,"","RATS")</f>
        <v>RATS</v>
      </c>
    </row>
    <row r="115" customFormat="false" ht="12.65" hidden="false" customHeight="false" outlineLevel="0" collapsed="false">
      <c r="A115" s="7" t="s">
        <v>538</v>
      </c>
      <c r="B115" s="7" t="n">
        <v>176</v>
      </c>
      <c r="C115" s="7" t="s">
        <v>23</v>
      </c>
      <c r="D115" s="7" t="s">
        <v>627</v>
      </c>
      <c r="E115" s="7" t="s">
        <v>820</v>
      </c>
      <c r="F115" s="7" t="s">
        <v>23</v>
      </c>
      <c r="G115" s="7" t="s">
        <v>23</v>
      </c>
      <c r="H115" s="7" t="n">
        <v>126</v>
      </c>
      <c r="I115" s="17" t="s">
        <v>895</v>
      </c>
      <c r="J115" s="7" t="n">
        <v>155</v>
      </c>
      <c r="K115" s="7" t="s">
        <v>822</v>
      </c>
      <c r="L115" s="7" t="s">
        <v>23</v>
      </c>
      <c r="M115" s="7" t="s">
        <v>23</v>
      </c>
      <c r="N115" s="7" t="n">
        <v>127</v>
      </c>
      <c r="O115" s="7" t="s">
        <v>817</v>
      </c>
      <c r="P115" s="7" t="n">
        <v>155</v>
      </c>
      <c r="Q115" s="7" t="s">
        <v>822</v>
      </c>
      <c r="R115" s="7" t="s">
        <v>23</v>
      </c>
      <c r="S115" s="7" t="str">
        <f aca="false">IF(O115=I115,"","RATS")</f>
        <v>RATS</v>
      </c>
    </row>
    <row r="116" customFormat="false" ht="12.65" hidden="false" customHeight="false" outlineLevel="0" collapsed="false">
      <c r="A116" s="7" t="s">
        <v>541</v>
      </c>
      <c r="B116" s="7" t="n">
        <v>177</v>
      </c>
      <c r="C116" s="7" t="s">
        <v>23</v>
      </c>
      <c r="D116" s="7" t="s">
        <v>627</v>
      </c>
      <c r="E116" s="7" t="s">
        <v>820</v>
      </c>
      <c r="F116" s="7" t="s">
        <v>23</v>
      </c>
      <c r="G116" s="7" t="s">
        <v>23</v>
      </c>
      <c r="H116" s="7" t="n">
        <v>127</v>
      </c>
      <c r="I116" s="17" t="s">
        <v>23</v>
      </c>
      <c r="J116" s="7" t="n">
        <v>156</v>
      </c>
      <c r="K116" s="7" t="s">
        <v>817</v>
      </c>
      <c r="L116" s="7" t="s">
        <v>23</v>
      </c>
      <c r="M116" s="7" t="s">
        <v>23</v>
      </c>
      <c r="N116" s="7" t="n">
        <v>128</v>
      </c>
      <c r="O116" s="7" t="s">
        <v>895</v>
      </c>
      <c r="P116" s="7" t="n">
        <v>156</v>
      </c>
      <c r="Q116" s="7" t="s">
        <v>894</v>
      </c>
      <c r="R116" s="7" t="s">
        <v>23</v>
      </c>
      <c r="S116" s="7" t="str">
        <f aca="false">IF(O116=I116,"","RATS")</f>
        <v>RATS</v>
      </c>
    </row>
    <row r="117" customFormat="false" ht="12.65" hidden="false" customHeight="false" outlineLevel="0" collapsed="false">
      <c r="A117" s="7" t="s">
        <v>545</v>
      </c>
      <c r="B117" s="7" t="n">
        <v>178</v>
      </c>
      <c r="C117" s="7" t="s">
        <v>23</v>
      </c>
      <c r="D117" s="7" t="s">
        <v>627</v>
      </c>
      <c r="E117" s="7" t="s">
        <v>820</v>
      </c>
      <c r="F117" s="7" t="s">
        <v>23</v>
      </c>
      <c r="G117" s="7" t="s">
        <v>23</v>
      </c>
      <c r="H117" s="7" t="n">
        <v>128</v>
      </c>
      <c r="I117" s="17" t="s">
        <v>23</v>
      </c>
      <c r="J117" s="7" t="n">
        <v>157</v>
      </c>
      <c r="K117" s="7" t="s">
        <v>894</v>
      </c>
      <c r="L117" s="7" t="s">
        <v>23</v>
      </c>
      <c r="M117" s="7" t="s">
        <v>23</v>
      </c>
      <c r="N117" s="7" t="n">
        <v>129</v>
      </c>
      <c r="O117" s="7" t="s">
        <v>728</v>
      </c>
      <c r="P117" s="7" t="n">
        <v>157</v>
      </c>
      <c r="Q117" s="7" t="s">
        <v>819</v>
      </c>
      <c r="R117" s="7" t="s">
        <v>23</v>
      </c>
      <c r="S117" s="7" t="str">
        <f aca="false">IF(O117=I117,"","RATS")</f>
        <v>RATS</v>
      </c>
    </row>
    <row r="118" customFormat="false" ht="12.65" hidden="false" customHeight="false" outlineLevel="0" collapsed="false">
      <c r="A118" s="7" t="s">
        <v>547</v>
      </c>
      <c r="B118" s="7" t="n">
        <v>181</v>
      </c>
      <c r="C118" s="7" t="s">
        <v>23</v>
      </c>
      <c r="D118" s="7" t="s">
        <v>627</v>
      </c>
      <c r="E118" s="7" t="s">
        <v>687</v>
      </c>
      <c r="F118" s="7" t="s">
        <v>23</v>
      </c>
      <c r="G118" s="7" t="s">
        <v>23</v>
      </c>
      <c r="H118" s="7" t="n">
        <v>131</v>
      </c>
      <c r="I118" s="17" t="s">
        <v>727</v>
      </c>
      <c r="J118" s="7" t="n">
        <v>160</v>
      </c>
      <c r="K118" s="7" t="s">
        <v>819</v>
      </c>
      <c r="L118" s="7" t="s">
        <v>23</v>
      </c>
      <c r="M118" s="7" t="s">
        <v>23</v>
      </c>
      <c r="N118" s="7" t="n">
        <v>132</v>
      </c>
      <c r="O118" s="7" t="s">
        <v>727</v>
      </c>
      <c r="P118" s="7" t="n">
        <v>160</v>
      </c>
      <c r="Q118" s="7" t="s">
        <v>724</v>
      </c>
      <c r="R118" s="7" t="s">
        <v>23</v>
      </c>
      <c r="S118" s="7" t="str">
        <f aca="false">IF(O118=I118,"","RATS")</f>
        <v/>
      </c>
    </row>
    <row r="119" customFormat="false" ht="12.65" hidden="false" customHeight="false" outlineLevel="0" collapsed="false">
      <c r="A119" s="7" t="s">
        <v>562</v>
      </c>
      <c r="B119" s="7" t="n">
        <v>33</v>
      </c>
      <c r="C119" s="7" t="s">
        <v>563</v>
      </c>
      <c r="D119" s="7" t="s">
        <v>627</v>
      </c>
      <c r="E119" s="7" t="s">
        <v>699</v>
      </c>
      <c r="F119" s="7" t="s">
        <v>896</v>
      </c>
      <c r="G119" s="7" t="n">
        <v>12</v>
      </c>
      <c r="H119" s="7" t="n">
        <v>23</v>
      </c>
      <c r="I119" s="17" t="s">
        <v>873</v>
      </c>
      <c r="J119" s="7" t="n">
        <v>28</v>
      </c>
      <c r="K119" s="7" t="s">
        <v>633</v>
      </c>
      <c r="L119" s="7" t="n">
        <v>5</v>
      </c>
      <c r="M119" s="7" t="n">
        <v>12</v>
      </c>
      <c r="N119" s="7" t="n">
        <v>23</v>
      </c>
      <c r="O119" s="7" t="s">
        <v>873</v>
      </c>
      <c r="P119" s="7" t="n">
        <v>29</v>
      </c>
      <c r="Q119" s="7" t="s">
        <v>872</v>
      </c>
      <c r="R119" s="7" t="n">
        <v>5</v>
      </c>
      <c r="S119" s="7" t="str">
        <f aca="false">IF(O119=I119,"","RATS")</f>
        <v/>
      </c>
    </row>
    <row r="120" customFormat="false" ht="12.65" hidden="false" customHeight="false" outlineLevel="0" collapsed="false">
      <c r="A120" s="7" t="s">
        <v>564</v>
      </c>
      <c r="B120" s="7" t="n">
        <v>34</v>
      </c>
      <c r="C120" s="7" t="s">
        <v>565</v>
      </c>
      <c r="D120" s="7" t="s">
        <v>627</v>
      </c>
      <c r="E120" s="7" t="s">
        <v>699</v>
      </c>
      <c r="F120" s="7" t="s">
        <v>828</v>
      </c>
      <c r="G120" s="7" t="n">
        <v>13</v>
      </c>
      <c r="H120" s="7" t="n">
        <v>24</v>
      </c>
      <c r="I120" s="17" t="s">
        <v>633</v>
      </c>
      <c r="J120" s="7" t="n">
        <v>29</v>
      </c>
      <c r="K120" s="7" t="s">
        <v>771</v>
      </c>
      <c r="L120" s="7" t="n">
        <v>6</v>
      </c>
      <c r="M120" s="7" t="n">
        <v>13</v>
      </c>
      <c r="N120" s="7" t="n">
        <v>24</v>
      </c>
      <c r="O120" s="7" t="s">
        <v>869</v>
      </c>
      <c r="P120" s="7" t="n">
        <v>30</v>
      </c>
      <c r="Q120" s="7" t="s">
        <v>873</v>
      </c>
      <c r="R120" s="7" t="n">
        <v>6</v>
      </c>
      <c r="S120" s="7" t="str">
        <f aca="false">IF(O120=I120,"","RATS")</f>
        <v>RATS</v>
      </c>
    </row>
    <row r="121" customFormat="false" ht="12.65" hidden="false" customHeight="false" outlineLevel="0" collapsed="false">
      <c r="A121" s="7" t="s">
        <v>575</v>
      </c>
      <c r="B121" s="7" t="n">
        <v>49</v>
      </c>
      <c r="C121" s="7" t="s">
        <v>23</v>
      </c>
      <c r="D121" s="7" t="s">
        <v>627</v>
      </c>
      <c r="E121" s="7" t="s">
        <v>687</v>
      </c>
      <c r="F121" s="7" t="s">
        <v>23</v>
      </c>
      <c r="G121" s="7" t="s">
        <v>23</v>
      </c>
      <c r="H121" s="7" t="s">
        <v>23</v>
      </c>
      <c r="I121" s="17" t="s">
        <v>638</v>
      </c>
      <c r="J121" s="7" t="n">
        <v>42</v>
      </c>
      <c r="K121" s="7" t="s">
        <v>656</v>
      </c>
      <c r="L121" s="7" t="s">
        <v>23</v>
      </c>
      <c r="M121" s="7" t="s">
        <v>23</v>
      </c>
      <c r="N121" s="7" t="s">
        <v>23</v>
      </c>
      <c r="O121" s="7" t="s">
        <v>631</v>
      </c>
      <c r="P121" s="7" t="n">
        <v>43</v>
      </c>
      <c r="Q121" s="7" t="s">
        <v>700</v>
      </c>
      <c r="R121" s="7" t="s">
        <v>23</v>
      </c>
      <c r="S121" s="7" t="str">
        <f aca="false">IF(O121=I121,"","RATS")</f>
        <v>RATS</v>
      </c>
    </row>
    <row r="122" customFormat="false" ht="12.65" hidden="false" customHeight="false" outlineLevel="0" collapsed="false">
      <c r="A122" s="7" t="s">
        <v>577</v>
      </c>
      <c r="B122" s="7" t="n">
        <v>52</v>
      </c>
      <c r="C122" s="7" t="s">
        <v>23</v>
      </c>
      <c r="D122" s="7" t="s">
        <v>627</v>
      </c>
      <c r="E122" s="7" t="s">
        <v>652</v>
      </c>
      <c r="F122" s="7" t="s">
        <v>23</v>
      </c>
      <c r="G122" s="7" t="s">
        <v>23</v>
      </c>
      <c r="H122" s="7" t="s">
        <v>23</v>
      </c>
      <c r="I122" s="17" t="s">
        <v>646</v>
      </c>
      <c r="J122" s="7" t="n">
        <v>43</v>
      </c>
      <c r="K122" s="7" t="s">
        <v>672</v>
      </c>
      <c r="L122" s="7" t="s">
        <v>23</v>
      </c>
      <c r="M122" s="7" t="s">
        <v>23</v>
      </c>
      <c r="N122" s="7" t="s">
        <v>23</v>
      </c>
      <c r="O122" s="7" t="s">
        <v>646</v>
      </c>
      <c r="P122" s="7" t="n">
        <v>44</v>
      </c>
      <c r="Q122" s="7" t="s">
        <v>874</v>
      </c>
      <c r="R122" s="7" t="s">
        <v>23</v>
      </c>
      <c r="S122" s="7" t="str">
        <f aca="false">IF(O122=I122,"","RATS")</f>
        <v/>
      </c>
    </row>
    <row r="123" customFormat="false" ht="12.65" hidden="false" customHeight="false" outlineLevel="0" collapsed="false">
      <c r="A123" s="7" t="s">
        <v>578</v>
      </c>
      <c r="B123" s="7" t="n">
        <v>53</v>
      </c>
      <c r="C123" s="7" t="s">
        <v>23</v>
      </c>
      <c r="D123" s="7" t="s">
        <v>627</v>
      </c>
      <c r="E123" s="7" t="s">
        <v>735</v>
      </c>
      <c r="F123" s="7" t="s">
        <v>23</v>
      </c>
      <c r="G123" s="7" t="s">
        <v>23</v>
      </c>
      <c r="H123" s="7" t="s">
        <v>23</v>
      </c>
      <c r="I123" s="17" t="s">
        <v>759</v>
      </c>
      <c r="J123" s="7" t="s">
        <v>23</v>
      </c>
      <c r="K123" s="7" t="s">
        <v>897</v>
      </c>
      <c r="L123" s="7" t="s">
        <v>23</v>
      </c>
      <c r="M123" s="7" t="s">
        <v>23</v>
      </c>
      <c r="N123" s="7" t="s">
        <v>23</v>
      </c>
      <c r="O123" s="7" t="s">
        <v>759</v>
      </c>
      <c r="P123" s="7" t="n">
        <v>45</v>
      </c>
      <c r="Q123" s="7" t="s">
        <v>632</v>
      </c>
      <c r="R123" s="7" t="s">
        <v>23</v>
      </c>
      <c r="S123" s="7" t="str">
        <f aca="false">IF(O123=I123,"","RATS")</f>
        <v/>
      </c>
    </row>
    <row r="124" customFormat="false" ht="12.65" hidden="false" customHeight="false" outlineLevel="0" collapsed="false">
      <c r="A124" s="7" t="s">
        <v>580</v>
      </c>
      <c r="B124" s="7" t="n">
        <v>54</v>
      </c>
      <c r="C124" s="7" t="s">
        <v>23</v>
      </c>
      <c r="D124" s="7" t="s">
        <v>627</v>
      </c>
      <c r="E124" s="7" t="s">
        <v>735</v>
      </c>
      <c r="F124" s="7" t="s">
        <v>23</v>
      </c>
      <c r="G124" s="7" t="s">
        <v>23</v>
      </c>
      <c r="H124" s="7" t="s">
        <v>23</v>
      </c>
      <c r="I124" s="17" t="s">
        <v>662</v>
      </c>
      <c r="J124" s="7" t="s">
        <v>23</v>
      </c>
      <c r="K124" s="7" t="s">
        <v>898</v>
      </c>
      <c r="L124" s="7" t="s">
        <v>23</v>
      </c>
      <c r="M124" s="7" t="s">
        <v>23</v>
      </c>
      <c r="N124" s="7" t="s">
        <v>23</v>
      </c>
      <c r="O124" s="7" t="s">
        <v>650</v>
      </c>
      <c r="P124" s="7" t="n">
        <v>46</v>
      </c>
      <c r="Q124" s="7" t="s">
        <v>638</v>
      </c>
      <c r="R124" s="7" t="s">
        <v>23</v>
      </c>
      <c r="S124" s="7" t="str">
        <f aca="false">IF(O124=I124,"","RATS")</f>
        <v>RATS</v>
      </c>
    </row>
    <row r="125" customFormat="false" ht="12.65" hidden="false" customHeight="false" outlineLevel="0" collapsed="false">
      <c r="A125" s="7" t="s">
        <v>582</v>
      </c>
      <c r="B125" s="7" t="n">
        <v>96</v>
      </c>
      <c r="C125" s="7" t="s">
        <v>23</v>
      </c>
      <c r="D125" s="7" t="s">
        <v>627</v>
      </c>
      <c r="E125" s="7" t="s">
        <v>899</v>
      </c>
      <c r="F125" s="7" t="s">
        <v>23</v>
      </c>
      <c r="G125" s="7" t="s">
        <v>23</v>
      </c>
      <c r="H125" s="7" t="s">
        <v>23</v>
      </c>
      <c r="I125" s="17" t="s">
        <v>835</v>
      </c>
      <c r="J125" s="7" t="n">
        <v>84</v>
      </c>
      <c r="K125" s="7" t="s">
        <v>757</v>
      </c>
      <c r="L125" s="7" t="s">
        <v>23</v>
      </c>
      <c r="M125" s="7" t="s">
        <v>23</v>
      </c>
      <c r="N125" s="7" t="s">
        <v>23</v>
      </c>
      <c r="O125" s="7" t="s">
        <v>896</v>
      </c>
      <c r="P125" s="7" t="n">
        <v>84</v>
      </c>
      <c r="Q125" s="7" t="s">
        <v>900</v>
      </c>
      <c r="R125" s="7" t="s">
        <v>23</v>
      </c>
      <c r="S125" s="7" t="str">
        <f aca="false">IF(O125=I125,"","RATS")</f>
        <v>RATS</v>
      </c>
    </row>
    <row r="126" customFormat="false" ht="12.65" hidden="false" customHeight="false" outlineLevel="0" collapsed="false">
      <c r="A126" s="7" t="s">
        <v>584</v>
      </c>
      <c r="B126" s="7" t="n">
        <v>97</v>
      </c>
      <c r="C126" s="7" t="s">
        <v>23</v>
      </c>
      <c r="D126" s="7" t="s">
        <v>627</v>
      </c>
      <c r="E126" s="7" t="s">
        <v>732</v>
      </c>
      <c r="F126" s="7" t="s">
        <v>23</v>
      </c>
      <c r="G126" s="7" t="s">
        <v>23</v>
      </c>
      <c r="H126" s="7" t="s">
        <v>23</v>
      </c>
      <c r="I126" s="17" t="s">
        <v>756</v>
      </c>
      <c r="J126" s="7" t="n">
        <v>85</v>
      </c>
      <c r="K126" s="7" t="s">
        <v>829</v>
      </c>
      <c r="L126" s="7" t="s">
        <v>23</v>
      </c>
      <c r="M126" s="7" t="s">
        <v>23</v>
      </c>
      <c r="N126" s="7" t="s">
        <v>23</v>
      </c>
      <c r="O126" s="7" t="s">
        <v>744</v>
      </c>
      <c r="P126" s="7" t="n">
        <v>85</v>
      </c>
      <c r="Q126" s="7" t="s">
        <v>745</v>
      </c>
      <c r="R126" s="7" t="s">
        <v>23</v>
      </c>
      <c r="S126" s="7" t="str">
        <f aca="false">IF(O126=I126,"","RATS")</f>
        <v>RATS</v>
      </c>
    </row>
    <row r="127" customFormat="false" ht="12.65" hidden="false" customHeight="false" outlineLevel="0" collapsed="false">
      <c r="A127" s="7" t="s">
        <v>586</v>
      </c>
      <c r="B127" s="7" t="n">
        <v>98</v>
      </c>
      <c r="C127" s="7" t="s">
        <v>23</v>
      </c>
      <c r="D127" s="7" t="s">
        <v>627</v>
      </c>
      <c r="E127" s="7" t="s">
        <v>677</v>
      </c>
      <c r="F127" s="7" t="s">
        <v>23</v>
      </c>
      <c r="G127" s="7" t="s">
        <v>23</v>
      </c>
      <c r="H127" s="7" t="s">
        <v>23</v>
      </c>
      <c r="I127" s="17" t="s">
        <v>901</v>
      </c>
      <c r="J127" s="7" t="s">
        <v>23</v>
      </c>
      <c r="K127" s="7" t="s">
        <v>835</v>
      </c>
      <c r="L127" s="7" t="s">
        <v>23</v>
      </c>
      <c r="M127" s="7" t="s">
        <v>23</v>
      </c>
      <c r="N127" s="7" t="s">
        <v>23</v>
      </c>
      <c r="O127" s="7" t="s">
        <v>742</v>
      </c>
      <c r="P127" s="7" t="n">
        <v>86</v>
      </c>
      <c r="Q127" s="7" t="s">
        <v>901</v>
      </c>
      <c r="R127" s="7" t="s">
        <v>23</v>
      </c>
      <c r="S127" s="7" t="str">
        <f aca="false">IF(O127=I127,"","RATS")</f>
        <v>RATS</v>
      </c>
    </row>
    <row r="128" customFormat="false" ht="12.65" hidden="false" customHeight="false" outlineLevel="0" collapsed="false">
      <c r="A128" s="7" t="s">
        <v>588</v>
      </c>
      <c r="B128" s="7" t="n">
        <v>99</v>
      </c>
      <c r="C128" s="7" t="s">
        <v>23</v>
      </c>
      <c r="D128" s="7" t="s">
        <v>627</v>
      </c>
      <c r="E128" s="7" t="s">
        <v>687</v>
      </c>
      <c r="F128" s="7" t="s">
        <v>23</v>
      </c>
      <c r="G128" s="7" t="s">
        <v>23</v>
      </c>
      <c r="H128" s="7" t="s">
        <v>23</v>
      </c>
      <c r="I128" s="17" t="s">
        <v>762</v>
      </c>
      <c r="J128" s="7" t="n">
        <v>86</v>
      </c>
      <c r="K128" s="7" t="s">
        <v>901</v>
      </c>
      <c r="L128" s="7" t="s">
        <v>23</v>
      </c>
      <c r="M128" s="7" t="s">
        <v>23</v>
      </c>
      <c r="N128" s="7" t="s">
        <v>23</v>
      </c>
      <c r="O128" s="7" t="s">
        <v>23</v>
      </c>
      <c r="P128" s="7" t="n">
        <v>87</v>
      </c>
      <c r="Q128" s="7" t="s">
        <v>762</v>
      </c>
      <c r="R128" s="7" t="s">
        <v>23</v>
      </c>
      <c r="S128" s="7" t="str">
        <f aca="false">IF(O128=I128,"","RATS")</f>
        <v>RATS</v>
      </c>
    </row>
    <row r="129" customFormat="false" ht="12.65" hidden="false" customHeight="false" outlineLevel="0" collapsed="false">
      <c r="A129" s="7" t="s">
        <v>566</v>
      </c>
      <c r="B129" s="7" t="n">
        <v>100</v>
      </c>
      <c r="C129" s="7" t="s">
        <v>23</v>
      </c>
      <c r="D129" s="7" t="s">
        <v>627</v>
      </c>
      <c r="E129" s="7" t="s">
        <v>687</v>
      </c>
      <c r="F129" s="7" t="s">
        <v>23</v>
      </c>
      <c r="G129" s="7" t="s">
        <v>23</v>
      </c>
      <c r="H129" s="7" t="s">
        <v>23</v>
      </c>
      <c r="I129" s="17" t="s">
        <v>896</v>
      </c>
      <c r="J129" s="7" t="n">
        <v>87</v>
      </c>
      <c r="K129" s="7" t="s">
        <v>832</v>
      </c>
      <c r="L129" s="7" t="s">
        <v>23</v>
      </c>
      <c r="M129" s="7" t="s">
        <v>23</v>
      </c>
      <c r="N129" s="7" t="s">
        <v>23</v>
      </c>
      <c r="O129" s="7" t="s">
        <v>900</v>
      </c>
      <c r="P129" s="7" t="n">
        <v>88</v>
      </c>
      <c r="Q129" s="7" t="s">
        <v>827</v>
      </c>
      <c r="R129" s="7" t="s">
        <v>23</v>
      </c>
      <c r="S129" s="7" t="str">
        <f aca="false">IF(O129=I129,"","RATS")</f>
        <v>RATS</v>
      </c>
    </row>
    <row r="130" customFormat="false" ht="12.65" hidden="false" customHeight="false" outlineLevel="0" collapsed="false">
      <c r="A130" s="7" t="s">
        <v>568</v>
      </c>
      <c r="B130" s="7" t="n">
        <v>101</v>
      </c>
      <c r="C130" s="7" t="s">
        <v>23</v>
      </c>
      <c r="D130" s="7" t="s">
        <v>627</v>
      </c>
      <c r="E130" s="7" t="s">
        <v>677</v>
      </c>
      <c r="F130" s="7" t="s">
        <v>23</v>
      </c>
      <c r="G130" s="7" t="s">
        <v>23</v>
      </c>
      <c r="H130" s="7" t="s">
        <v>23</v>
      </c>
      <c r="I130" s="17" t="s">
        <v>827</v>
      </c>
      <c r="J130" s="7" t="n">
        <v>88</v>
      </c>
      <c r="K130" s="7" t="s">
        <v>825</v>
      </c>
      <c r="L130" s="7" t="s">
        <v>23</v>
      </c>
      <c r="M130" s="7" t="s">
        <v>23</v>
      </c>
      <c r="N130" s="7" t="s">
        <v>23</v>
      </c>
      <c r="O130" s="7" t="s">
        <v>745</v>
      </c>
      <c r="P130" s="7" t="n">
        <v>89</v>
      </c>
      <c r="Q130" s="7" t="s">
        <v>749</v>
      </c>
      <c r="R130" s="7" t="s">
        <v>23</v>
      </c>
      <c r="S130" s="7" t="str">
        <f aca="false">IF(O130=I130,"","RATS")</f>
        <v>RATS</v>
      </c>
    </row>
    <row r="131" customFormat="false" ht="12.65" hidden="false" customHeight="false" outlineLevel="0" collapsed="false">
      <c r="A131" s="7" t="s">
        <v>570</v>
      </c>
      <c r="B131" s="7" t="n">
        <v>102</v>
      </c>
      <c r="C131" s="7" t="s">
        <v>23</v>
      </c>
      <c r="D131" s="7" t="s">
        <v>627</v>
      </c>
      <c r="E131" s="7" t="s">
        <v>677</v>
      </c>
      <c r="F131" s="7" t="s">
        <v>23</v>
      </c>
      <c r="G131" s="7" t="s">
        <v>23</v>
      </c>
      <c r="H131" s="7" t="s">
        <v>23</v>
      </c>
      <c r="I131" s="17" t="s">
        <v>749</v>
      </c>
      <c r="J131" s="7" t="n">
        <v>89</v>
      </c>
      <c r="K131" s="7" t="s">
        <v>762</v>
      </c>
      <c r="L131" s="7" t="s">
        <v>23</v>
      </c>
      <c r="M131" s="7" t="s">
        <v>23</v>
      </c>
      <c r="N131" s="7" t="s">
        <v>23</v>
      </c>
      <c r="O131" s="7" t="s">
        <v>835</v>
      </c>
      <c r="P131" s="7" t="n">
        <v>90</v>
      </c>
      <c r="Q131" s="7" t="s">
        <v>754</v>
      </c>
      <c r="R131" s="7" t="s">
        <v>23</v>
      </c>
      <c r="S131" s="7" t="str">
        <f aca="false">IF(O131=I131,"","RATS")</f>
        <v>RATS</v>
      </c>
    </row>
    <row r="132" customFormat="false" ht="12.65" hidden="false" customHeight="false" outlineLevel="0" collapsed="false">
      <c r="A132" s="7" t="s">
        <v>572</v>
      </c>
      <c r="B132" s="7" t="n">
        <v>146</v>
      </c>
      <c r="C132" s="7" t="s">
        <v>23</v>
      </c>
      <c r="D132" s="7" t="s">
        <v>627</v>
      </c>
      <c r="E132" s="7" t="s">
        <v>687</v>
      </c>
      <c r="F132" s="7" t="s">
        <v>23</v>
      </c>
      <c r="G132" s="7" t="s">
        <v>23</v>
      </c>
      <c r="H132" s="7" t="s">
        <v>23</v>
      </c>
      <c r="I132" s="17" t="s">
        <v>797</v>
      </c>
      <c r="J132" s="7" t="n">
        <v>128</v>
      </c>
      <c r="K132" s="7" t="s">
        <v>698</v>
      </c>
      <c r="L132" s="7" t="s">
        <v>23</v>
      </c>
      <c r="M132" s="7" t="s">
        <v>23</v>
      </c>
      <c r="N132" s="7" t="s">
        <v>23</v>
      </c>
      <c r="O132" s="7" t="s">
        <v>701</v>
      </c>
      <c r="P132" s="7" t="n">
        <v>128</v>
      </c>
      <c r="Q132" s="7" t="s">
        <v>702</v>
      </c>
      <c r="R132" s="7" t="s">
        <v>23</v>
      </c>
      <c r="S132" s="7" t="str">
        <f aca="false">IF(O132=I132,"","RATS")</f>
        <v>RATS</v>
      </c>
    </row>
    <row r="133" customFormat="false" ht="12.65" hidden="false" customHeight="false" outlineLevel="0" collapsed="false">
      <c r="A133" s="7" t="s">
        <v>573</v>
      </c>
      <c r="B133" s="7" t="n">
        <v>147</v>
      </c>
      <c r="C133" s="7" t="s">
        <v>23</v>
      </c>
      <c r="D133" s="7" t="s">
        <v>627</v>
      </c>
      <c r="E133" s="7" t="s">
        <v>687</v>
      </c>
      <c r="F133" s="7" t="s">
        <v>23</v>
      </c>
      <c r="G133" s="7" t="s">
        <v>23</v>
      </c>
      <c r="H133" s="7" t="s">
        <v>23</v>
      </c>
      <c r="I133" s="17" t="s">
        <v>818</v>
      </c>
      <c r="J133" s="7" t="n">
        <v>129</v>
      </c>
      <c r="K133" s="7" t="s">
        <v>902</v>
      </c>
      <c r="L133" s="7" t="s">
        <v>23</v>
      </c>
      <c r="M133" s="7" t="s">
        <v>23</v>
      </c>
      <c r="N133" s="7" t="s">
        <v>23</v>
      </c>
      <c r="O133" s="7" t="s">
        <v>808</v>
      </c>
      <c r="P133" s="7" t="n">
        <v>129</v>
      </c>
      <c r="Q133" s="7" t="s">
        <v>697</v>
      </c>
      <c r="R133" s="7" t="s">
        <v>23</v>
      </c>
      <c r="S133" s="7" t="str">
        <f aca="false">IF(O133=I133,"","RATS")</f>
        <v>RATS</v>
      </c>
    </row>
    <row r="134" customFormat="false" ht="12.65" hidden="false" customHeight="false" outlineLevel="0" collapsed="false">
      <c r="A134" s="7" t="s">
        <v>574</v>
      </c>
      <c r="B134" s="7" t="n">
        <v>148</v>
      </c>
      <c r="C134" s="7" t="s">
        <v>23</v>
      </c>
      <c r="D134" s="7" t="s">
        <v>627</v>
      </c>
      <c r="E134" s="7" t="s">
        <v>687</v>
      </c>
      <c r="F134" s="7" t="s">
        <v>23</v>
      </c>
      <c r="G134" s="7" t="s">
        <v>23</v>
      </c>
      <c r="H134" s="7" t="s">
        <v>23</v>
      </c>
      <c r="I134" s="17" t="s">
        <v>711</v>
      </c>
      <c r="J134" s="7" t="n">
        <v>130</v>
      </c>
      <c r="K134" s="7" t="s">
        <v>903</v>
      </c>
      <c r="L134" s="7" t="s">
        <v>23</v>
      </c>
      <c r="M134" s="7" t="s">
        <v>23</v>
      </c>
      <c r="N134" s="7" t="s">
        <v>23</v>
      </c>
      <c r="O134" s="7" t="s">
        <v>818</v>
      </c>
      <c r="P134" s="7" t="n">
        <v>130</v>
      </c>
      <c r="Q134" s="7" t="s">
        <v>902</v>
      </c>
      <c r="R134" s="7" t="s">
        <v>23</v>
      </c>
      <c r="S134" s="7" t="str">
        <f aca="false">IF(O134=I134,"","RATS")</f>
        <v>RATS</v>
      </c>
    </row>
    <row r="135" customFormat="false" ht="12.65" hidden="false" customHeight="false" outlineLevel="0" collapsed="false">
      <c r="A135" s="7" t="s">
        <v>590</v>
      </c>
      <c r="B135" s="7" t="n">
        <v>149</v>
      </c>
      <c r="C135" s="7" t="s">
        <v>23</v>
      </c>
      <c r="D135" s="7" t="s">
        <v>627</v>
      </c>
      <c r="E135" s="7" t="s">
        <v>687</v>
      </c>
      <c r="F135" s="7" t="s">
        <v>23</v>
      </c>
      <c r="G135" s="7" t="s">
        <v>23</v>
      </c>
      <c r="H135" s="7" t="s">
        <v>23</v>
      </c>
      <c r="I135" s="17" t="s">
        <v>813</v>
      </c>
      <c r="J135" s="7" t="n">
        <v>131</v>
      </c>
      <c r="K135" s="7" t="s">
        <v>23</v>
      </c>
      <c r="L135" s="7" t="s">
        <v>23</v>
      </c>
      <c r="M135" s="7" t="s">
        <v>23</v>
      </c>
      <c r="N135" s="7" t="s">
        <v>23</v>
      </c>
      <c r="O135" s="7" t="s">
        <v>696</v>
      </c>
      <c r="P135" s="7" t="n">
        <v>131</v>
      </c>
      <c r="Q135" s="7" t="s">
        <v>689</v>
      </c>
      <c r="R135" s="7" t="s">
        <v>23</v>
      </c>
      <c r="S135" s="7" t="str">
        <f aca="false">IF(O135=I135,"","RATS")</f>
        <v>RATS</v>
      </c>
    </row>
    <row r="136" customFormat="false" ht="12.65" hidden="false" customHeight="false" outlineLevel="0" collapsed="false">
      <c r="A136" s="7" t="s">
        <v>591</v>
      </c>
      <c r="B136" s="7" t="n">
        <v>150</v>
      </c>
      <c r="C136" s="7" t="s">
        <v>23</v>
      </c>
      <c r="D136" s="7" t="s">
        <v>627</v>
      </c>
      <c r="E136" s="7" t="s">
        <v>687</v>
      </c>
      <c r="F136" s="7" t="s">
        <v>23</v>
      </c>
      <c r="G136" s="7" t="s">
        <v>23</v>
      </c>
      <c r="H136" s="7" t="s">
        <v>23</v>
      </c>
      <c r="I136" s="17" t="s">
        <v>800</v>
      </c>
      <c r="J136" s="7" t="n">
        <v>132</v>
      </c>
      <c r="K136" s="7" t="s">
        <v>703</v>
      </c>
      <c r="L136" s="7" t="s">
        <v>23</v>
      </c>
      <c r="M136" s="7" t="s">
        <v>23</v>
      </c>
      <c r="N136" s="7" t="s">
        <v>23</v>
      </c>
      <c r="O136" s="7" t="s">
        <v>813</v>
      </c>
      <c r="P136" s="7" t="n">
        <v>132</v>
      </c>
      <c r="Q136" s="7" t="s">
        <v>904</v>
      </c>
      <c r="R136" s="7" t="s">
        <v>23</v>
      </c>
      <c r="S136" s="7" t="str">
        <f aca="false">IF(O136=I136,"","RATS")</f>
        <v>RATS</v>
      </c>
    </row>
    <row r="137" customFormat="false" ht="12.65" hidden="false" customHeight="false" outlineLevel="0" collapsed="false">
      <c r="A137" s="7" t="s">
        <v>594</v>
      </c>
      <c r="B137" s="7" t="n">
        <v>151</v>
      </c>
      <c r="C137" s="7" t="s">
        <v>23</v>
      </c>
      <c r="D137" s="7" t="s">
        <v>627</v>
      </c>
      <c r="E137" s="7" t="s">
        <v>687</v>
      </c>
      <c r="F137" s="7" t="s">
        <v>23</v>
      </c>
      <c r="G137" s="7" t="s">
        <v>23</v>
      </c>
      <c r="H137" s="7" t="s">
        <v>23</v>
      </c>
      <c r="I137" s="17" t="s">
        <v>808</v>
      </c>
      <c r="J137" s="7" t="n">
        <v>133</v>
      </c>
      <c r="K137" s="7" t="s">
        <v>796</v>
      </c>
      <c r="L137" s="7" t="s">
        <v>23</v>
      </c>
      <c r="M137" s="7" t="s">
        <v>23</v>
      </c>
      <c r="N137" s="7" t="s">
        <v>23</v>
      </c>
      <c r="O137" s="7" t="s">
        <v>711</v>
      </c>
      <c r="P137" s="7" t="n">
        <v>133</v>
      </c>
      <c r="Q137" s="7" t="s">
        <v>903</v>
      </c>
      <c r="R137" s="7" t="s">
        <v>23</v>
      </c>
      <c r="S137" s="7" t="str">
        <f aca="false">IF(O137=I137,"","RATS")</f>
        <v>RATS</v>
      </c>
    </row>
    <row r="138" customFormat="false" ht="12.65" hidden="false" customHeight="false" outlineLevel="0" collapsed="false">
      <c r="A138" s="7" t="s">
        <v>595</v>
      </c>
      <c r="B138" s="7" t="n">
        <v>152</v>
      </c>
      <c r="C138" s="7" t="s">
        <v>23</v>
      </c>
      <c r="D138" s="7" t="s">
        <v>627</v>
      </c>
      <c r="E138" s="7" t="s">
        <v>687</v>
      </c>
      <c r="F138" s="7" t="s">
        <v>23</v>
      </c>
      <c r="G138" s="7" t="s">
        <v>23</v>
      </c>
      <c r="H138" s="7" t="s">
        <v>23</v>
      </c>
      <c r="I138" s="17" t="s">
        <v>706</v>
      </c>
      <c r="J138" s="7" t="n">
        <v>134</v>
      </c>
      <c r="K138" s="7" t="s">
        <v>707</v>
      </c>
      <c r="L138" s="7" t="s">
        <v>23</v>
      </c>
      <c r="M138" s="7" t="s">
        <v>23</v>
      </c>
      <c r="N138" s="7" t="s">
        <v>23</v>
      </c>
      <c r="O138" s="7" t="s">
        <v>800</v>
      </c>
      <c r="P138" s="7" t="n">
        <v>134</v>
      </c>
      <c r="Q138" s="7" t="s">
        <v>693</v>
      </c>
      <c r="R138" s="7" t="s">
        <v>23</v>
      </c>
      <c r="S138" s="7" t="str">
        <f aca="false">IF(O138=I138,"","RATS")</f>
        <v>RATS</v>
      </c>
    </row>
    <row r="139" customFormat="false" ht="12.65" hidden="false" customHeight="false" outlineLevel="0" collapsed="false">
      <c r="A139" s="7" t="s">
        <v>596</v>
      </c>
      <c r="B139" s="7" t="n">
        <v>195</v>
      </c>
      <c r="C139" s="7" t="s">
        <v>23</v>
      </c>
      <c r="D139" s="7" t="s">
        <v>627</v>
      </c>
      <c r="E139" s="7" t="s">
        <v>687</v>
      </c>
      <c r="F139" s="7" t="s">
        <v>23</v>
      </c>
      <c r="G139" s="7" t="s">
        <v>23</v>
      </c>
      <c r="H139" s="7" t="s">
        <v>23</v>
      </c>
      <c r="I139" s="17" t="s">
        <v>905</v>
      </c>
      <c r="J139" s="7" t="n">
        <v>173</v>
      </c>
      <c r="K139" s="7" t="s">
        <v>851</v>
      </c>
      <c r="L139" s="7" t="s">
        <v>23</v>
      </c>
      <c r="M139" s="7" t="s">
        <v>23</v>
      </c>
      <c r="N139" s="7" t="s">
        <v>23</v>
      </c>
      <c r="O139" s="7" t="s">
        <v>905</v>
      </c>
      <c r="P139" s="7" t="n">
        <v>173</v>
      </c>
      <c r="Q139" s="7" t="s">
        <v>708</v>
      </c>
      <c r="R139" s="7" t="s">
        <v>23</v>
      </c>
      <c r="S139" s="7" t="str">
        <f aca="false">IF(O139=I139,"","RATS")</f>
        <v/>
      </c>
    </row>
    <row r="140" customFormat="false" ht="12.65" hidden="false" customHeight="false" outlineLevel="0" collapsed="false">
      <c r="A140" s="7" t="s">
        <v>597</v>
      </c>
      <c r="B140" s="7" t="n">
        <v>196</v>
      </c>
      <c r="C140" s="7" t="s">
        <v>23</v>
      </c>
      <c r="D140" s="7" t="s">
        <v>627</v>
      </c>
      <c r="E140" s="7" t="s">
        <v>687</v>
      </c>
      <c r="F140" s="7" t="s">
        <v>23</v>
      </c>
      <c r="G140" s="7" t="s">
        <v>23</v>
      </c>
      <c r="H140" s="7" t="s">
        <v>23</v>
      </c>
      <c r="I140" s="17" t="s">
        <v>851</v>
      </c>
      <c r="J140" s="7" t="n">
        <v>174</v>
      </c>
      <c r="K140" s="7" t="s">
        <v>843</v>
      </c>
      <c r="L140" s="7" t="s">
        <v>23</v>
      </c>
      <c r="M140" s="7" t="s">
        <v>23</v>
      </c>
      <c r="N140" s="7" t="s">
        <v>23</v>
      </c>
      <c r="O140" s="7" t="s">
        <v>23</v>
      </c>
      <c r="P140" s="7" t="n">
        <v>174</v>
      </c>
      <c r="Q140" s="7" t="s">
        <v>905</v>
      </c>
      <c r="R140" s="7" t="s">
        <v>23</v>
      </c>
      <c r="S140" s="7" t="str">
        <f aca="false">IF(O140=I140,"","RATS")</f>
        <v>RATS</v>
      </c>
    </row>
    <row r="141" customFormat="false" ht="12.65" hidden="false" customHeight="false" outlineLevel="0" collapsed="false">
      <c r="A141" s="7" t="s">
        <v>598</v>
      </c>
      <c r="B141" s="7" t="n">
        <v>197</v>
      </c>
      <c r="C141" s="7" t="s">
        <v>23</v>
      </c>
      <c r="D141" s="7" t="s">
        <v>627</v>
      </c>
      <c r="E141" s="7" t="s">
        <v>687</v>
      </c>
      <c r="F141" s="7" t="s">
        <v>23</v>
      </c>
      <c r="G141" s="7" t="s">
        <v>23</v>
      </c>
      <c r="H141" s="7" t="s">
        <v>23</v>
      </c>
      <c r="I141" s="17" t="s">
        <v>843</v>
      </c>
      <c r="J141" s="7" t="n">
        <v>175</v>
      </c>
      <c r="K141" s="7" t="s">
        <v>905</v>
      </c>
      <c r="L141" s="7" t="s">
        <v>23</v>
      </c>
      <c r="M141" s="7" t="s">
        <v>23</v>
      </c>
      <c r="N141" s="7" t="s">
        <v>23</v>
      </c>
      <c r="O141" s="7" t="s">
        <v>795</v>
      </c>
      <c r="P141" s="7" t="n">
        <v>175</v>
      </c>
      <c r="Q141" s="7" t="s">
        <v>795</v>
      </c>
      <c r="R141" s="7" t="s">
        <v>23</v>
      </c>
      <c r="S141" s="7" t="str">
        <f aca="false">IF(O141=I141,"","RATS")</f>
        <v>RATS</v>
      </c>
    </row>
    <row r="142" customFormat="false" ht="12.65" hidden="false" customHeight="false" outlineLevel="0" collapsed="false">
      <c r="A142" s="7" t="s">
        <v>599</v>
      </c>
      <c r="B142" s="7" t="n">
        <v>198</v>
      </c>
      <c r="C142" s="7" t="s">
        <v>23</v>
      </c>
      <c r="D142" s="7" t="s">
        <v>627</v>
      </c>
      <c r="E142" s="7" t="s">
        <v>687</v>
      </c>
      <c r="F142" s="7" t="s">
        <v>23</v>
      </c>
      <c r="G142" s="7" t="s">
        <v>23</v>
      </c>
      <c r="H142" s="7" t="s">
        <v>23</v>
      </c>
      <c r="I142" s="17" t="s">
        <v>842</v>
      </c>
      <c r="J142" s="7" t="n">
        <v>176</v>
      </c>
      <c r="K142" s="7" t="s">
        <v>842</v>
      </c>
      <c r="L142" s="7" t="s">
        <v>23</v>
      </c>
      <c r="M142" s="7" t="s">
        <v>23</v>
      </c>
      <c r="N142" s="7" t="s">
        <v>23</v>
      </c>
      <c r="O142" s="7" t="s">
        <v>843</v>
      </c>
      <c r="P142" s="7" t="n">
        <v>176</v>
      </c>
      <c r="Q142" s="7" t="s">
        <v>849</v>
      </c>
      <c r="R142" s="7" t="s">
        <v>23</v>
      </c>
      <c r="S142" s="7" t="str">
        <f aca="false">IF(O142=I142,"","RATS")</f>
        <v>RATS</v>
      </c>
    </row>
    <row r="143" customFormat="false" ht="12.65" hidden="false" customHeight="false" outlineLevel="0" collapsed="false">
      <c r="A143" s="7" t="s">
        <v>600</v>
      </c>
      <c r="B143" s="7" t="n">
        <v>10</v>
      </c>
      <c r="C143" s="7" t="s">
        <v>906</v>
      </c>
      <c r="D143" s="7" t="s">
        <v>627</v>
      </c>
      <c r="E143" s="7" t="s">
        <v>803</v>
      </c>
      <c r="F143" s="7" t="s">
        <v>23</v>
      </c>
      <c r="G143" s="7" t="s">
        <v>23</v>
      </c>
      <c r="H143" s="7" t="s">
        <v>23</v>
      </c>
      <c r="I143" s="17" t="s">
        <v>805</v>
      </c>
      <c r="J143" s="7" t="n">
        <v>7</v>
      </c>
      <c r="K143" s="7" t="s">
        <v>866</v>
      </c>
      <c r="L143" s="7" t="s">
        <v>23</v>
      </c>
      <c r="M143" s="7" t="s">
        <v>23</v>
      </c>
      <c r="N143" s="7" t="s">
        <v>23</v>
      </c>
      <c r="O143" s="7" t="s">
        <v>704</v>
      </c>
      <c r="P143" s="7" t="n">
        <v>7</v>
      </c>
      <c r="Q143" s="7" t="s">
        <v>809</v>
      </c>
      <c r="R143" s="7" t="s">
        <v>23</v>
      </c>
      <c r="S143" s="7" t="str">
        <f aca="false">IF(O143=I143,"","RATS")</f>
        <v>RATS</v>
      </c>
    </row>
    <row r="144" customFormat="false" ht="12.65" hidden="false" customHeight="false" outlineLevel="0" collapsed="false">
      <c r="A144" s="7" t="s">
        <v>601</v>
      </c>
      <c r="B144" s="7" t="n">
        <v>15</v>
      </c>
      <c r="C144" s="7" t="s">
        <v>23</v>
      </c>
      <c r="D144" s="7" t="s">
        <v>627</v>
      </c>
      <c r="E144" s="7" t="s">
        <v>687</v>
      </c>
      <c r="F144" s="7" t="s">
        <v>23</v>
      </c>
      <c r="G144" s="7" t="s">
        <v>23</v>
      </c>
      <c r="H144" s="7" t="s">
        <v>23</v>
      </c>
      <c r="I144" s="17" t="s">
        <v>23</v>
      </c>
      <c r="J144" s="7" t="n">
        <v>11</v>
      </c>
      <c r="K144" s="7" t="s">
        <v>692</v>
      </c>
      <c r="L144" s="7" t="s">
        <v>23</v>
      </c>
      <c r="M144" s="7" t="s">
        <v>23</v>
      </c>
      <c r="N144" s="7" t="s">
        <v>23</v>
      </c>
      <c r="O144" s="7" t="s">
        <v>23</v>
      </c>
      <c r="P144" s="7" t="n">
        <v>11</v>
      </c>
      <c r="Q144" s="7" t="s">
        <v>847</v>
      </c>
      <c r="R144" s="7" t="s">
        <v>23</v>
      </c>
      <c r="S144" s="7" t="str">
        <f aca="false">IF(O144=I144,"","RATS")</f>
        <v/>
      </c>
    </row>
    <row r="145" customFormat="false" ht="12.65" hidden="false" customHeight="false" outlineLevel="0" collapsed="false">
      <c r="A145" s="7" t="s">
        <v>592</v>
      </c>
      <c r="B145" s="7" t="n">
        <v>16</v>
      </c>
      <c r="C145" s="7" t="s">
        <v>23</v>
      </c>
      <c r="D145" s="7" t="s">
        <v>627</v>
      </c>
      <c r="E145" s="7" t="s">
        <v>687</v>
      </c>
      <c r="F145" s="7" t="s">
        <v>23</v>
      </c>
      <c r="G145" s="7" t="s">
        <v>23</v>
      </c>
      <c r="H145" s="7" t="s">
        <v>23</v>
      </c>
      <c r="I145" s="17" t="s">
        <v>23</v>
      </c>
      <c r="J145" s="7" t="n">
        <v>12</v>
      </c>
      <c r="K145" s="7" t="s">
        <v>700</v>
      </c>
      <c r="L145" s="7" t="s">
        <v>23</v>
      </c>
      <c r="M145" s="7" t="s">
        <v>23</v>
      </c>
      <c r="N145" s="7" t="s">
        <v>23</v>
      </c>
      <c r="O145" s="7" t="s">
        <v>23</v>
      </c>
      <c r="P145" s="7" t="n">
        <v>12</v>
      </c>
      <c r="Q145" s="7" t="s">
        <v>704</v>
      </c>
      <c r="R145" s="7" t="s">
        <v>23</v>
      </c>
      <c r="S145" s="7" t="str">
        <f aca="false">IF(O145=I145,"","RATS")</f>
        <v/>
      </c>
    </row>
    <row r="146" customFormat="false" ht="12.65" hidden="false" customHeight="false" outlineLevel="0" collapsed="false">
      <c r="A146" s="7" t="s">
        <v>593</v>
      </c>
      <c r="B146" s="7" t="n">
        <v>17</v>
      </c>
      <c r="C146" s="7" t="s">
        <v>907</v>
      </c>
      <c r="D146" s="7" t="s">
        <v>627</v>
      </c>
      <c r="E146" s="7" t="s">
        <v>699</v>
      </c>
      <c r="F146" s="7" t="s">
        <v>23</v>
      </c>
      <c r="G146" s="7" t="s">
        <v>23</v>
      </c>
      <c r="H146" s="7" t="s">
        <v>23</v>
      </c>
      <c r="I146" s="17" t="s">
        <v>23</v>
      </c>
      <c r="J146" s="7" t="n">
        <v>13</v>
      </c>
      <c r="K146" s="7" t="s">
        <v>867</v>
      </c>
      <c r="L146" s="7" t="s">
        <v>23</v>
      </c>
      <c r="M146" s="7" t="s">
        <v>23</v>
      </c>
      <c r="N146" s="7" t="s">
        <v>23</v>
      </c>
      <c r="O146" s="7" t="s">
        <v>700</v>
      </c>
      <c r="P146" s="7" t="n">
        <v>13</v>
      </c>
      <c r="Q146" s="7" t="s">
        <v>805</v>
      </c>
      <c r="R146" s="7" t="s">
        <v>23</v>
      </c>
      <c r="S146" s="7" t="str">
        <f aca="false">IF(O146=I146,"","RATS")</f>
        <v>RATS</v>
      </c>
    </row>
    <row r="147" customFormat="false" ht="12.65" hidden="false" customHeight="false" outlineLevel="0" collapsed="false">
      <c r="A147" s="7" t="s">
        <v>908</v>
      </c>
      <c r="B147" s="7" t="n">
        <v>8</v>
      </c>
      <c r="D147" s="7" t="s">
        <v>909</v>
      </c>
      <c r="E147" s="7" t="s">
        <v>23</v>
      </c>
      <c r="F147" s="7" t="s">
        <v>709</v>
      </c>
      <c r="G147" s="7" t="n">
        <v>6</v>
      </c>
      <c r="H147" s="7" t="n">
        <v>6</v>
      </c>
      <c r="I147" s="17" t="s">
        <v>695</v>
      </c>
      <c r="J147" s="7" t="n">
        <v>6</v>
      </c>
      <c r="K147" s="7" t="s">
        <v>810</v>
      </c>
      <c r="L147" s="7" t="n">
        <v>1</v>
      </c>
      <c r="M147" s="7" t="n">
        <v>6</v>
      </c>
      <c r="N147" s="7" t="n">
        <v>6</v>
      </c>
      <c r="O147" s="7" t="s">
        <v>866</v>
      </c>
      <c r="P147" s="7" t="n">
        <v>6</v>
      </c>
      <c r="Q147" s="7" t="s">
        <v>695</v>
      </c>
      <c r="R147" s="7" t="n">
        <v>1</v>
      </c>
      <c r="S147" s="7" t="str">
        <f aca="false">IF(O147=I147,"","RATS")</f>
        <v>RATS</v>
      </c>
    </row>
    <row r="148" customFormat="false" ht="12.65" hidden="false" customHeight="false" outlineLevel="0" collapsed="false">
      <c r="A148" s="7" t="s">
        <v>910</v>
      </c>
      <c r="B148" s="7" t="n">
        <v>93</v>
      </c>
      <c r="D148" s="7" t="s">
        <v>909</v>
      </c>
      <c r="E148" s="7" t="s">
        <v>23</v>
      </c>
      <c r="F148" s="7" t="s">
        <v>911</v>
      </c>
      <c r="G148" s="7" t="n">
        <v>49</v>
      </c>
      <c r="H148" s="7" t="n">
        <v>71</v>
      </c>
      <c r="I148" s="17" t="s">
        <v>864</v>
      </c>
      <c r="J148" s="7" t="n">
        <v>81</v>
      </c>
      <c r="K148" s="7" t="s">
        <v>763</v>
      </c>
      <c r="L148" s="7" t="n">
        <v>30</v>
      </c>
      <c r="M148" s="7" t="n">
        <v>48</v>
      </c>
      <c r="N148" s="7" t="n">
        <v>70</v>
      </c>
      <c r="O148" s="7" t="s">
        <v>865</v>
      </c>
      <c r="P148" s="7" t="n">
        <v>81</v>
      </c>
      <c r="Q148" s="7" t="s">
        <v>742</v>
      </c>
      <c r="R148" s="7" t="n">
        <v>31</v>
      </c>
      <c r="S148" s="7" t="str">
        <f aca="false">IF(O148=I148,"","RATS")</f>
        <v>RATS</v>
      </c>
    </row>
    <row r="149" customFormat="false" ht="12.65" hidden="false" customHeight="false" outlineLevel="0" collapsed="false">
      <c r="A149" s="7" t="s">
        <v>910</v>
      </c>
      <c r="B149" s="7" t="n">
        <v>192</v>
      </c>
      <c r="D149" s="7" t="s">
        <v>909</v>
      </c>
      <c r="E149" s="7" t="s">
        <v>23</v>
      </c>
      <c r="F149" s="7" t="s">
        <v>730</v>
      </c>
      <c r="G149" s="7" t="n">
        <v>98</v>
      </c>
      <c r="H149" s="7" t="n">
        <v>142</v>
      </c>
      <c r="I149" s="17" t="s">
        <v>739</v>
      </c>
      <c r="J149" s="7" t="n">
        <v>171</v>
      </c>
      <c r="K149" s="7" t="s">
        <v>812</v>
      </c>
      <c r="L149" s="7" t="n">
        <v>62</v>
      </c>
      <c r="M149" s="7" t="n">
        <v>98</v>
      </c>
      <c r="N149" s="7" t="n">
        <v>142</v>
      </c>
      <c r="O149" s="7" t="s">
        <v>740</v>
      </c>
      <c r="P149" s="7" t="n">
        <v>171</v>
      </c>
      <c r="Q149" s="7" t="s">
        <v>731</v>
      </c>
      <c r="R149" s="7" t="n">
        <v>66</v>
      </c>
      <c r="S149" s="7" t="str">
        <f aca="false">IF(O149=I149,"","RATS")</f>
        <v>RATS</v>
      </c>
    </row>
    <row r="150" customFormat="false" ht="12.65" hidden="false" customHeight="false" outlineLevel="0" collapsed="false">
      <c r="A150" s="7" t="s">
        <v>912</v>
      </c>
      <c r="B150" s="7" t="n">
        <v>6</v>
      </c>
      <c r="D150" s="7" t="s">
        <v>909</v>
      </c>
      <c r="E150" s="7" t="s">
        <v>23</v>
      </c>
      <c r="F150" s="7" t="s">
        <v>842</v>
      </c>
      <c r="G150" s="7" t="s">
        <v>23</v>
      </c>
      <c r="H150" s="7" t="s">
        <v>23</v>
      </c>
      <c r="I150" s="17" t="s">
        <v>23</v>
      </c>
      <c r="J150" s="7" t="s">
        <v>23</v>
      </c>
      <c r="K150" s="7" t="s">
        <v>23</v>
      </c>
      <c r="L150" s="7" t="s">
        <v>23</v>
      </c>
      <c r="M150" s="7" t="s">
        <v>23</v>
      </c>
      <c r="N150" s="7" t="s">
        <v>23</v>
      </c>
      <c r="O150" s="7" t="s">
        <v>23</v>
      </c>
      <c r="P150" s="7" t="s">
        <v>23</v>
      </c>
      <c r="Q150" s="7" t="s">
        <v>23</v>
      </c>
      <c r="R150" s="7" t="s">
        <v>23</v>
      </c>
      <c r="S150" s="7" t="str">
        <f aca="false">IF(O150=I150,"","RATS")</f>
        <v/>
      </c>
    </row>
    <row r="151" customFormat="false" ht="12.65" hidden="false" customHeight="false" outlineLevel="0" collapsed="false">
      <c r="A151" s="7" t="s">
        <v>912</v>
      </c>
      <c r="B151" s="7" t="n">
        <v>19</v>
      </c>
      <c r="D151" s="7" t="s">
        <v>909</v>
      </c>
      <c r="E151" s="7" t="s">
        <v>23</v>
      </c>
      <c r="F151" s="7" t="s">
        <v>23</v>
      </c>
      <c r="G151" s="7" t="s">
        <v>23</v>
      </c>
      <c r="H151" s="7" t="s">
        <v>23</v>
      </c>
      <c r="I151" s="17" t="s">
        <v>810</v>
      </c>
      <c r="J151" s="7" t="n">
        <v>15</v>
      </c>
      <c r="K151" s="7" t="s">
        <v>841</v>
      </c>
      <c r="L151" s="7" t="s">
        <v>23</v>
      </c>
      <c r="M151" s="7" t="s">
        <v>23</v>
      </c>
      <c r="N151" s="7" t="s">
        <v>23</v>
      </c>
      <c r="O151" s="7" t="s">
        <v>806</v>
      </c>
      <c r="P151" s="7" t="n">
        <v>15</v>
      </c>
      <c r="Q151" s="7" t="s">
        <v>722</v>
      </c>
      <c r="R151" s="7" t="s">
        <v>23</v>
      </c>
      <c r="S151" s="7" t="str">
        <f aca="false">IF(O151=I151,"","RATS")</f>
        <v>RATS</v>
      </c>
    </row>
    <row r="152" customFormat="false" ht="12.65" hidden="false" customHeight="false" outlineLevel="0" collapsed="false">
      <c r="A152" s="7" t="s">
        <v>912</v>
      </c>
      <c r="B152" s="7" t="n">
        <v>27</v>
      </c>
      <c r="D152" s="7" t="s">
        <v>909</v>
      </c>
      <c r="E152" s="7" t="s">
        <v>23</v>
      </c>
      <c r="F152" s="7" t="s">
        <v>819</v>
      </c>
      <c r="G152" s="7" t="n">
        <v>11</v>
      </c>
      <c r="H152" s="7" t="n">
        <v>17</v>
      </c>
      <c r="I152" s="17" t="s">
        <v>872</v>
      </c>
      <c r="J152" s="7" t="n">
        <v>23</v>
      </c>
      <c r="K152" s="7" t="s">
        <v>805</v>
      </c>
      <c r="L152" s="7" t="s">
        <v>23</v>
      </c>
      <c r="M152" s="7" t="n">
        <v>11</v>
      </c>
      <c r="N152" s="7" t="n">
        <v>17</v>
      </c>
      <c r="O152" s="7" t="s">
        <v>872</v>
      </c>
      <c r="P152" s="7" t="n">
        <v>23</v>
      </c>
      <c r="Q152" s="7" t="s">
        <v>867</v>
      </c>
      <c r="R152" s="7" t="s">
        <v>23</v>
      </c>
      <c r="S152" s="7" t="str">
        <f aca="false">IF(O152=I152,"","RATS")</f>
        <v/>
      </c>
    </row>
    <row r="153" customFormat="false" ht="12.65" hidden="false" customHeight="false" outlineLevel="0" collapsed="false">
      <c r="A153" s="7" t="s">
        <v>912</v>
      </c>
      <c r="B153" s="7" t="n">
        <v>40</v>
      </c>
      <c r="D153" s="7" t="s">
        <v>909</v>
      </c>
      <c r="E153" s="7" t="s">
        <v>23</v>
      </c>
      <c r="F153" s="7" t="s">
        <v>872</v>
      </c>
      <c r="G153" s="7" t="s">
        <v>23</v>
      </c>
      <c r="H153" s="7" t="s">
        <v>23</v>
      </c>
      <c r="I153" s="17" t="s">
        <v>23</v>
      </c>
      <c r="J153" s="7" t="n">
        <v>35</v>
      </c>
      <c r="K153" s="7" t="s">
        <v>632</v>
      </c>
      <c r="L153" s="7" t="s">
        <v>23</v>
      </c>
      <c r="M153" s="7" t="s">
        <v>23</v>
      </c>
      <c r="N153" s="7" t="n">
        <v>30</v>
      </c>
      <c r="O153" s="7" t="s">
        <v>913</v>
      </c>
      <c r="P153" s="7" t="n">
        <v>36</v>
      </c>
      <c r="Q153" s="7" t="s">
        <v>678</v>
      </c>
      <c r="R153" s="7" t="s">
        <v>23</v>
      </c>
      <c r="S153" s="7" t="str">
        <f aca="false">IF(O153=I153,"","RATS")</f>
        <v>RATS</v>
      </c>
    </row>
    <row r="154" customFormat="false" ht="12.65" hidden="false" customHeight="false" outlineLevel="0" collapsed="false">
      <c r="A154" s="7" t="s">
        <v>912</v>
      </c>
      <c r="B154" s="7" t="n">
        <v>50</v>
      </c>
      <c r="D154" s="7" t="s">
        <v>909</v>
      </c>
      <c r="E154" s="7" t="s">
        <v>23</v>
      </c>
      <c r="F154" s="7" t="s">
        <v>766</v>
      </c>
      <c r="G154" s="7" t="s">
        <v>23</v>
      </c>
      <c r="H154" s="7" t="s">
        <v>23</v>
      </c>
      <c r="I154" s="17" t="s">
        <v>23</v>
      </c>
      <c r="J154" s="7" t="s">
        <v>23</v>
      </c>
      <c r="K154" s="7" t="s">
        <v>662</v>
      </c>
      <c r="L154" s="7" t="s">
        <v>23</v>
      </c>
      <c r="M154" s="7" t="s">
        <v>23</v>
      </c>
      <c r="N154" s="7" t="s">
        <v>23</v>
      </c>
      <c r="O154" s="7" t="s">
        <v>23</v>
      </c>
      <c r="P154" s="7" t="s">
        <v>23</v>
      </c>
      <c r="Q154" s="7" t="s">
        <v>654</v>
      </c>
      <c r="R154" s="7" t="s">
        <v>23</v>
      </c>
      <c r="S154" s="7" t="str">
        <f aca="false">IF(O154=I154,"","RATS")</f>
        <v/>
      </c>
    </row>
    <row r="155" customFormat="false" ht="12.65" hidden="false" customHeight="false" outlineLevel="0" collapsed="false">
      <c r="A155" s="7" t="s">
        <v>912</v>
      </c>
      <c r="B155" s="7" t="n">
        <v>57</v>
      </c>
      <c r="D155" s="7" t="s">
        <v>909</v>
      </c>
      <c r="E155" s="7" t="s">
        <v>23</v>
      </c>
      <c r="F155" s="7" t="s">
        <v>897</v>
      </c>
      <c r="G155" s="7" t="n">
        <v>27</v>
      </c>
      <c r="H155" s="7" t="n">
        <v>38</v>
      </c>
      <c r="I155" s="17" t="s">
        <v>639</v>
      </c>
      <c r="J155" s="7" t="n">
        <v>46</v>
      </c>
      <c r="K155" s="7" t="s">
        <v>721</v>
      </c>
      <c r="L155" s="7" t="n">
        <v>19</v>
      </c>
      <c r="M155" s="7" t="n">
        <v>28</v>
      </c>
      <c r="N155" s="7" t="n">
        <v>39</v>
      </c>
      <c r="O155" s="7" t="s">
        <v>663</v>
      </c>
      <c r="P155" s="7" t="n">
        <v>49</v>
      </c>
      <c r="Q155" s="7" t="s">
        <v>853</v>
      </c>
      <c r="R155" s="7" t="n">
        <v>19</v>
      </c>
      <c r="S155" s="7" t="str">
        <f aca="false">IF(O155=I155,"","RATS")</f>
        <v>RATS</v>
      </c>
    </row>
    <row r="156" customFormat="false" ht="12.65" hidden="false" customHeight="false" outlineLevel="0" collapsed="false">
      <c r="A156" s="7" t="s">
        <v>912</v>
      </c>
      <c r="B156" s="7" t="n">
        <v>64</v>
      </c>
      <c r="D156" s="7" t="s">
        <v>909</v>
      </c>
      <c r="E156" s="7" t="s">
        <v>23</v>
      </c>
      <c r="F156" s="7" t="s">
        <v>914</v>
      </c>
      <c r="G156" s="7" t="s">
        <v>23</v>
      </c>
      <c r="H156" s="7" t="s">
        <v>23</v>
      </c>
      <c r="I156" s="17" t="s">
        <v>23</v>
      </c>
      <c r="J156" s="7" t="s">
        <v>23</v>
      </c>
      <c r="K156" s="7" t="s">
        <v>649</v>
      </c>
      <c r="L156" s="7" t="s">
        <v>23</v>
      </c>
      <c r="M156" s="7" t="s">
        <v>23</v>
      </c>
      <c r="N156" s="7" t="s">
        <v>23</v>
      </c>
      <c r="O156" s="7" t="s">
        <v>23</v>
      </c>
      <c r="P156" s="7" t="s">
        <v>23</v>
      </c>
      <c r="Q156" s="7" t="s">
        <v>23</v>
      </c>
      <c r="R156" s="7" t="s">
        <v>23</v>
      </c>
      <c r="S156" s="7" t="str">
        <f aca="false">IF(O156=I156,"","RATS")</f>
        <v/>
      </c>
    </row>
    <row r="157" customFormat="false" ht="12.65" hidden="false" customHeight="false" outlineLevel="0" collapsed="false">
      <c r="A157" s="7" t="s">
        <v>912</v>
      </c>
      <c r="B157" s="7" t="n">
        <v>71</v>
      </c>
      <c r="D157" s="7" t="s">
        <v>909</v>
      </c>
      <c r="E157" s="7" t="s">
        <v>23</v>
      </c>
      <c r="F157" s="7" t="s">
        <v>23</v>
      </c>
      <c r="G157" s="7" t="s">
        <v>23</v>
      </c>
      <c r="H157" s="7" t="n">
        <v>49</v>
      </c>
      <c r="I157" s="17" t="s">
        <v>783</v>
      </c>
      <c r="J157" s="7" t="n">
        <v>59</v>
      </c>
      <c r="K157" s="7" t="s">
        <v>23</v>
      </c>
      <c r="L157" s="7" t="s">
        <v>23</v>
      </c>
      <c r="M157" s="7" t="s">
        <v>23</v>
      </c>
      <c r="N157" s="7" t="n">
        <v>52</v>
      </c>
      <c r="O157" s="7" t="s">
        <v>783</v>
      </c>
      <c r="P157" s="7" t="n">
        <v>62</v>
      </c>
      <c r="Q157" s="7" t="s">
        <v>858</v>
      </c>
      <c r="R157" s="7" t="s">
        <v>23</v>
      </c>
      <c r="S157" s="7" t="str">
        <f aca="false">IF(O157=I157,"","RATS")</f>
        <v/>
      </c>
    </row>
    <row r="158" customFormat="false" ht="12.65" hidden="false" customHeight="false" outlineLevel="0" collapsed="false">
      <c r="A158" s="7" t="s">
        <v>912</v>
      </c>
      <c r="B158" s="7" t="n">
        <v>81</v>
      </c>
      <c r="D158" s="7" t="s">
        <v>909</v>
      </c>
      <c r="E158" s="7" t="s">
        <v>23</v>
      </c>
      <c r="F158" s="7" t="s">
        <v>23</v>
      </c>
      <c r="G158" s="7" t="s">
        <v>23</v>
      </c>
      <c r="H158" s="7" t="n">
        <v>59</v>
      </c>
      <c r="I158" s="17" t="s">
        <v>23</v>
      </c>
      <c r="J158" s="7" t="n">
        <v>69</v>
      </c>
      <c r="K158" s="7" t="s">
        <v>23</v>
      </c>
      <c r="L158" s="7" t="s">
        <v>23</v>
      </c>
      <c r="M158" s="7" t="s">
        <v>23</v>
      </c>
      <c r="N158" s="7" t="n">
        <v>62</v>
      </c>
      <c r="O158" s="7" t="s">
        <v>23</v>
      </c>
      <c r="P158" s="7" t="n">
        <v>72</v>
      </c>
      <c r="Q158" s="7" t="s">
        <v>23</v>
      </c>
      <c r="R158" s="7" t="s">
        <v>23</v>
      </c>
      <c r="S158" s="7" t="str">
        <f aca="false">IF(O158=I158,"","RATS")</f>
        <v/>
      </c>
    </row>
    <row r="159" customFormat="false" ht="12.65" hidden="false" customHeight="false" outlineLevel="0" collapsed="false">
      <c r="A159" s="7" t="s">
        <v>912</v>
      </c>
      <c r="B159" s="7" t="n">
        <v>95</v>
      </c>
      <c r="D159" s="7" t="s">
        <v>909</v>
      </c>
      <c r="E159" s="7" t="s">
        <v>23</v>
      </c>
      <c r="F159" s="7" t="s">
        <v>23</v>
      </c>
      <c r="G159" s="7" t="n">
        <v>51</v>
      </c>
      <c r="H159" s="7" t="n">
        <v>73</v>
      </c>
      <c r="I159" s="17" t="s">
        <v>745</v>
      </c>
      <c r="J159" s="7" t="n">
        <v>83</v>
      </c>
      <c r="K159" s="7" t="s">
        <v>900</v>
      </c>
      <c r="L159" s="7" t="n">
        <v>32</v>
      </c>
      <c r="M159" s="7" t="n">
        <v>50</v>
      </c>
      <c r="N159" s="7" t="n">
        <v>72</v>
      </c>
      <c r="O159" s="7" t="s">
        <v>864</v>
      </c>
      <c r="P159" s="7" t="n">
        <v>83</v>
      </c>
      <c r="Q159" s="7" t="s">
        <v>865</v>
      </c>
      <c r="R159" s="7" t="n">
        <v>33</v>
      </c>
      <c r="S159" s="7" t="str">
        <f aca="false">IF(O159=I159,"","RATS")</f>
        <v>RATS</v>
      </c>
    </row>
    <row r="160" customFormat="false" ht="12.65" hidden="false" customHeight="false" outlineLevel="0" collapsed="false">
      <c r="A160" s="7" t="s">
        <v>912</v>
      </c>
      <c r="B160" s="7" t="n">
        <v>104</v>
      </c>
      <c r="D160" s="7" t="s">
        <v>909</v>
      </c>
      <c r="E160" s="7" t="s">
        <v>23</v>
      </c>
      <c r="F160" s="7" t="s">
        <v>23</v>
      </c>
      <c r="G160" s="7" t="s">
        <v>23</v>
      </c>
      <c r="H160" s="7" t="s">
        <v>23</v>
      </c>
      <c r="I160" s="17" t="s">
        <v>23</v>
      </c>
      <c r="J160" s="7" t="n">
        <v>91</v>
      </c>
      <c r="K160" s="7" t="s">
        <v>888</v>
      </c>
      <c r="L160" s="7" t="s">
        <v>23</v>
      </c>
      <c r="M160" s="7" t="s">
        <v>23</v>
      </c>
      <c r="N160" s="7" t="s">
        <v>23</v>
      </c>
      <c r="O160" s="7" t="s">
        <v>827</v>
      </c>
      <c r="P160" s="7" t="n">
        <v>91</v>
      </c>
      <c r="Q160" s="7" t="s">
        <v>888</v>
      </c>
      <c r="R160" s="7" t="s">
        <v>23</v>
      </c>
      <c r="S160" s="7" t="str">
        <f aca="false">IF(O160=I160,"","RATS")</f>
        <v>RATS</v>
      </c>
    </row>
    <row r="161" customFormat="false" ht="12.65" hidden="false" customHeight="false" outlineLevel="0" collapsed="false">
      <c r="A161" s="7" t="s">
        <v>912</v>
      </c>
      <c r="B161" s="7" t="n">
        <v>117</v>
      </c>
      <c r="D161" s="7" t="s">
        <v>909</v>
      </c>
      <c r="E161" s="7" t="s">
        <v>23</v>
      </c>
      <c r="F161" s="7" t="s">
        <v>23</v>
      </c>
      <c r="G161" s="7" t="s">
        <v>23</v>
      </c>
      <c r="H161" s="7" t="n">
        <v>84</v>
      </c>
      <c r="I161" s="17" t="s">
        <v>840</v>
      </c>
      <c r="J161" s="7" t="n">
        <v>103</v>
      </c>
      <c r="K161" s="7" t="s">
        <v>23</v>
      </c>
      <c r="L161" s="7" t="s">
        <v>23</v>
      </c>
      <c r="M161" s="7" t="s">
        <v>23</v>
      </c>
      <c r="N161" s="7" t="n">
        <v>84</v>
      </c>
      <c r="O161" s="7" t="s">
        <v>886</v>
      </c>
      <c r="P161" s="7" t="n">
        <v>103</v>
      </c>
      <c r="Q161" s="7" t="s">
        <v>840</v>
      </c>
      <c r="R161" s="7" t="s">
        <v>23</v>
      </c>
      <c r="S161" s="7" t="str">
        <f aca="false">IF(O161=I161,"","RATS")</f>
        <v>RATS</v>
      </c>
    </row>
    <row r="162" customFormat="false" ht="12.65" hidden="false" customHeight="false" outlineLevel="0" collapsed="false">
      <c r="A162" s="7" t="s">
        <v>912</v>
      </c>
      <c r="B162" s="7" t="n">
        <v>120</v>
      </c>
      <c r="D162" s="7" t="s">
        <v>909</v>
      </c>
      <c r="E162" s="7" t="s">
        <v>23</v>
      </c>
      <c r="F162" s="7" t="s">
        <v>23</v>
      </c>
      <c r="G162" s="7" t="s">
        <v>23</v>
      </c>
      <c r="H162" s="7" t="s">
        <v>23</v>
      </c>
      <c r="I162" s="17" t="s">
        <v>23</v>
      </c>
      <c r="J162" s="7" t="s">
        <v>23</v>
      </c>
      <c r="K162" s="7" t="s">
        <v>23</v>
      </c>
      <c r="L162" s="7" t="s">
        <v>23</v>
      </c>
      <c r="M162" s="7" t="s">
        <v>23</v>
      </c>
      <c r="N162" s="7" t="s">
        <v>23</v>
      </c>
      <c r="O162" s="7" t="s">
        <v>23</v>
      </c>
      <c r="P162" s="7" t="s">
        <v>23</v>
      </c>
      <c r="Q162" s="7" t="s">
        <v>23</v>
      </c>
      <c r="R162" s="7" t="s">
        <v>23</v>
      </c>
      <c r="S162" s="7" t="str">
        <f aca="false">IF(O162=I162,"","RATS")</f>
        <v/>
      </c>
    </row>
    <row r="163" customFormat="false" ht="12.65" hidden="false" customHeight="false" outlineLevel="0" collapsed="false">
      <c r="A163" s="7" t="s">
        <v>912</v>
      </c>
      <c r="B163" s="7" t="n">
        <v>130</v>
      </c>
      <c r="D163" s="7" t="s">
        <v>909</v>
      </c>
      <c r="E163" s="7" t="s">
        <v>23</v>
      </c>
      <c r="F163" s="7" t="s">
        <v>23</v>
      </c>
      <c r="G163" s="7" t="s">
        <v>23</v>
      </c>
      <c r="H163" s="7" t="n">
        <v>95</v>
      </c>
      <c r="I163" s="17" t="s">
        <v>23</v>
      </c>
      <c r="J163" s="7" t="n">
        <v>114</v>
      </c>
      <c r="K163" s="7" t="s">
        <v>23</v>
      </c>
      <c r="L163" s="7" t="s">
        <v>23</v>
      </c>
      <c r="M163" s="7" t="s">
        <v>23</v>
      </c>
      <c r="N163" s="7" t="n">
        <v>95</v>
      </c>
      <c r="O163" s="7" t="s">
        <v>23</v>
      </c>
      <c r="P163" s="7" t="n">
        <v>114</v>
      </c>
      <c r="Q163" s="7" t="s">
        <v>23</v>
      </c>
      <c r="R163" s="7" t="s">
        <v>23</v>
      </c>
      <c r="S163" s="7" t="str">
        <f aca="false">IF(O163=I163,"","RATS")</f>
        <v/>
      </c>
    </row>
    <row r="164" customFormat="false" ht="12.65" hidden="false" customHeight="false" outlineLevel="0" collapsed="false">
      <c r="A164" s="7" t="s">
        <v>912</v>
      </c>
      <c r="B164" s="7" t="n">
        <v>136</v>
      </c>
      <c r="D164" s="7" t="s">
        <v>909</v>
      </c>
      <c r="E164" s="7" t="s">
        <v>23</v>
      </c>
      <c r="F164" s="7" t="s">
        <v>23</v>
      </c>
      <c r="G164" s="7" t="s">
        <v>23</v>
      </c>
      <c r="H164" s="7" t="s">
        <v>23</v>
      </c>
      <c r="I164" s="17" t="s">
        <v>23</v>
      </c>
      <c r="J164" s="7" t="s">
        <v>23</v>
      </c>
      <c r="K164" s="7" t="s">
        <v>23</v>
      </c>
      <c r="L164" s="7" t="s">
        <v>23</v>
      </c>
      <c r="M164" s="7" t="s">
        <v>23</v>
      </c>
      <c r="N164" s="7" t="s">
        <v>23</v>
      </c>
      <c r="O164" s="7" t="s">
        <v>23</v>
      </c>
      <c r="P164" s="7" t="s">
        <v>23</v>
      </c>
      <c r="Q164" s="7" t="s">
        <v>789</v>
      </c>
      <c r="R164" s="7" t="s">
        <v>23</v>
      </c>
      <c r="S164" s="7" t="str">
        <f aca="false">IF(O164=I164,"","RATS")</f>
        <v/>
      </c>
    </row>
    <row r="165" customFormat="false" ht="12.65" hidden="false" customHeight="false" outlineLevel="0" collapsed="false">
      <c r="A165" s="7" t="s">
        <v>912</v>
      </c>
      <c r="B165" s="7" t="n">
        <v>144</v>
      </c>
      <c r="D165" s="7" t="s">
        <v>909</v>
      </c>
      <c r="E165" s="7" t="s">
        <v>23</v>
      </c>
      <c r="F165" s="7" t="s">
        <v>23</v>
      </c>
      <c r="G165" s="7" t="n">
        <v>75</v>
      </c>
      <c r="H165" s="7" t="n">
        <v>108</v>
      </c>
      <c r="I165" s="17" t="s">
        <v>902</v>
      </c>
      <c r="J165" s="7" t="n">
        <v>127</v>
      </c>
      <c r="K165" s="7" t="s">
        <v>702</v>
      </c>
      <c r="L165" s="7" t="n">
        <v>48</v>
      </c>
      <c r="M165" s="7" t="n">
        <v>75</v>
      </c>
      <c r="N165" s="7" t="n">
        <v>108</v>
      </c>
      <c r="O165" s="7" t="s">
        <v>693</v>
      </c>
      <c r="P165" s="7" t="n">
        <v>127</v>
      </c>
      <c r="Q165" s="7" t="s">
        <v>684</v>
      </c>
      <c r="R165" s="7" t="n">
        <v>51</v>
      </c>
      <c r="S165" s="7" t="str">
        <f aca="false">IF(O165=I165,"","RATS")</f>
        <v>RATS</v>
      </c>
    </row>
    <row r="166" customFormat="false" ht="12.65" hidden="false" customHeight="false" outlineLevel="0" collapsed="false">
      <c r="A166" s="7" t="s">
        <v>912</v>
      </c>
      <c r="B166" s="7" t="n">
        <v>154</v>
      </c>
      <c r="D166" s="7" t="s">
        <v>909</v>
      </c>
      <c r="E166" s="7" t="s">
        <v>23</v>
      </c>
      <c r="F166" s="7" t="s">
        <v>23</v>
      </c>
      <c r="G166" s="7" t="s">
        <v>23</v>
      </c>
      <c r="H166" s="7" t="s">
        <v>23</v>
      </c>
      <c r="I166" s="17" t="s">
        <v>894</v>
      </c>
      <c r="J166" s="7" t="n">
        <v>136</v>
      </c>
      <c r="K166" s="7" t="s">
        <v>623</v>
      </c>
      <c r="L166" s="7" t="s">
        <v>23</v>
      </c>
      <c r="M166" s="7" t="s">
        <v>23</v>
      </c>
      <c r="N166" s="7" t="s">
        <v>23</v>
      </c>
      <c r="O166" s="7" t="s">
        <v>726</v>
      </c>
      <c r="P166" s="7" t="n">
        <v>136</v>
      </c>
      <c r="Q166" s="7" t="s">
        <v>804</v>
      </c>
      <c r="R166" s="7" t="s">
        <v>23</v>
      </c>
      <c r="S166" s="7" t="str">
        <f aca="false">IF(O166=I166,"","RATS")</f>
        <v>RATS</v>
      </c>
    </row>
    <row r="167" customFormat="false" ht="12.65" hidden="false" customHeight="false" outlineLevel="0" collapsed="false">
      <c r="A167" s="7" t="s">
        <v>912</v>
      </c>
      <c r="B167" s="7" t="n">
        <v>161</v>
      </c>
      <c r="D167" s="7" t="s">
        <v>909</v>
      </c>
      <c r="E167" s="7" t="s">
        <v>23</v>
      </c>
      <c r="F167" s="7" t="s">
        <v>23</v>
      </c>
      <c r="G167" s="7" t="s">
        <v>23</v>
      </c>
      <c r="H167" s="7" t="s">
        <v>23</v>
      </c>
      <c r="I167" s="17" t="s">
        <v>798</v>
      </c>
      <c r="J167" s="7" t="s">
        <v>23</v>
      </c>
      <c r="K167" s="7" t="s">
        <v>808</v>
      </c>
      <c r="L167" s="7" t="s">
        <v>23</v>
      </c>
      <c r="M167" s="7" t="s">
        <v>23</v>
      </c>
      <c r="N167" s="7" t="s">
        <v>23</v>
      </c>
      <c r="O167" s="7" t="s">
        <v>23</v>
      </c>
      <c r="P167" s="7" t="s">
        <v>23</v>
      </c>
      <c r="Q167" s="7" t="s">
        <v>23</v>
      </c>
      <c r="R167" s="7" t="s">
        <v>23</v>
      </c>
      <c r="S167" s="7" t="str">
        <f aca="false">IF(O167=I167,"","RATS")</f>
        <v>RATS</v>
      </c>
    </row>
    <row r="168" customFormat="false" ht="12.65" hidden="false" customHeight="false" outlineLevel="0" collapsed="false">
      <c r="A168" s="7" t="s">
        <v>912</v>
      </c>
      <c r="B168" s="7" t="n">
        <v>180</v>
      </c>
      <c r="D168" s="7" t="s">
        <v>909</v>
      </c>
      <c r="E168" s="7" t="s">
        <v>23</v>
      </c>
      <c r="F168" s="7" t="s">
        <v>23</v>
      </c>
      <c r="G168" s="7" t="s">
        <v>23</v>
      </c>
      <c r="H168" s="7" t="n">
        <v>130</v>
      </c>
      <c r="I168" s="17" t="s">
        <v>812</v>
      </c>
      <c r="J168" s="7" t="n">
        <v>159</v>
      </c>
      <c r="K168" s="7" t="s">
        <v>23</v>
      </c>
      <c r="L168" s="7" t="s">
        <v>23</v>
      </c>
      <c r="M168" s="7" t="s">
        <v>23</v>
      </c>
      <c r="N168" s="7" t="n">
        <v>131</v>
      </c>
      <c r="O168" s="7" t="s">
        <v>23</v>
      </c>
      <c r="P168" s="7" t="n">
        <v>159</v>
      </c>
      <c r="Q168" s="7" t="s">
        <v>728</v>
      </c>
      <c r="R168" s="7" t="s">
        <v>23</v>
      </c>
      <c r="S168" s="7" t="str">
        <f aca="false">IF(O168=I168,"","RATS")</f>
        <v>RATS</v>
      </c>
    </row>
    <row r="169" customFormat="false" ht="12.65" hidden="false" customHeight="false" outlineLevel="0" collapsed="false">
      <c r="A169" s="7" t="s">
        <v>912</v>
      </c>
      <c r="B169" s="7" t="n">
        <v>194</v>
      </c>
      <c r="D169" s="7" t="s">
        <v>909</v>
      </c>
      <c r="E169" s="7" t="s">
        <v>23</v>
      </c>
      <c r="F169" s="7" t="s">
        <v>23</v>
      </c>
      <c r="G169" s="7" t="n">
        <v>100</v>
      </c>
      <c r="H169" s="7" t="n">
        <v>144</v>
      </c>
      <c r="I169" s="17" t="s">
        <v>23</v>
      </c>
      <c r="J169" s="7" t="n">
        <v>172</v>
      </c>
      <c r="K169" s="7" t="s">
        <v>23</v>
      </c>
      <c r="L169" s="7" t="n">
        <v>64</v>
      </c>
      <c r="M169" s="7" t="n">
        <v>100</v>
      </c>
      <c r="N169" s="7" t="n">
        <v>144</v>
      </c>
      <c r="O169" s="7" t="s">
        <v>812</v>
      </c>
      <c r="P169" s="7" t="n">
        <v>172</v>
      </c>
      <c r="Q169" s="7" t="s">
        <v>23</v>
      </c>
      <c r="R169" s="7" t="n">
        <v>68</v>
      </c>
      <c r="S169" s="7" t="str">
        <f aca="false">IF(O169=I169,"","RATS")</f>
        <v>RATS</v>
      </c>
    </row>
    <row r="170" customFormat="false" ht="12.65" hidden="false" customHeight="false" outlineLevel="0" collapsed="false">
      <c r="A170" s="7" t="s">
        <v>915</v>
      </c>
      <c r="B170" s="7" t="n">
        <v>45</v>
      </c>
      <c r="D170" s="7" t="s">
        <v>909</v>
      </c>
      <c r="E170" s="7" t="s">
        <v>23</v>
      </c>
      <c r="F170" s="7" t="s">
        <v>861</v>
      </c>
      <c r="G170" s="7" t="n">
        <v>21</v>
      </c>
      <c r="H170" s="7" t="n">
        <v>32</v>
      </c>
      <c r="I170" s="17" t="s">
        <v>913</v>
      </c>
      <c r="J170" s="7" t="n">
        <v>38</v>
      </c>
      <c r="K170" s="7" t="s">
        <v>913</v>
      </c>
      <c r="L170" s="7" t="n">
        <v>13</v>
      </c>
      <c r="M170" s="7" t="n">
        <v>22</v>
      </c>
      <c r="N170" s="7" t="n">
        <v>33</v>
      </c>
      <c r="O170" s="7" t="s">
        <v>765</v>
      </c>
      <c r="P170" s="7" t="n">
        <v>39</v>
      </c>
      <c r="Q170" s="7" t="s">
        <v>897</v>
      </c>
      <c r="R170" s="7" t="n">
        <v>13</v>
      </c>
      <c r="S170" s="7" t="str">
        <f aca="false">IF(O170=I170,"","RATS")</f>
        <v>RATS</v>
      </c>
    </row>
    <row r="171" customFormat="false" ht="12.65" hidden="false" customHeight="false" outlineLevel="0" collapsed="false">
      <c r="A171" s="7" t="s">
        <v>916</v>
      </c>
      <c r="B171" s="7" t="n">
        <v>169</v>
      </c>
      <c r="D171" s="7" t="s">
        <v>909</v>
      </c>
      <c r="E171" s="7" t="s">
        <v>23</v>
      </c>
      <c r="F171" s="7" t="s">
        <v>23</v>
      </c>
      <c r="G171" s="7" t="s">
        <v>23</v>
      </c>
      <c r="H171" s="7" t="n">
        <v>121</v>
      </c>
      <c r="I171" s="17" t="s">
        <v>729</v>
      </c>
      <c r="J171" s="7" t="n">
        <v>149</v>
      </c>
      <c r="K171" s="7" t="s">
        <v>895</v>
      </c>
      <c r="L171" s="7" t="s">
        <v>23</v>
      </c>
      <c r="M171" s="7" t="s">
        <v>23</v>
      </c>
      <c r="N171" s="7" t="n">
        <v>121</v>
      </c>
      <c r="O171" s="7" t="s">
        <v>819</v>
      </c>
      <c r="P171" s="7" t="n">
        <v>149</v>
      </c>
      <c r="Q171" s="7" t="s">
        <v>817</v>
      </c>
      <c r="R171" s="7" t="s">
        <v>23</v>
      </c>
      <c r="S171" s="7" t="str">
        <f aca="false">IF(O171=I171,"","RATS")</f>
        <v>RATS</v>
      </c>
    </row>
    <row r="172" customFormat="false" ht="12.65" hidden="false" customHeight="false" outlineLevel="0" collapsed="false">
      <c r="A172" s="7" t="s">
        <v>917</v>
      </c>
      <c r="B172" s="7" t="n">
        <v>91</v>
      </c>
      <c r="D172" s="7" t="s">
        <v>909</v>
      </c>
      <c r="E172" s="7" t="s">
        <v>23</v>
      </c>
      <c r="F172" s="7" t="s">
        <v>667</v>
      </c>
      <c r="G172" s="7" t="n">
        <v>47</v>
      </c>
      <c r="H172" s="7" t="n">
        <v>69</v>
      </c>
      <c r="I172" s="17" t="s">
        <v>865</v>
      </c>
      <c r="J172" s="7" t="n">
        <v>79</v>
      </c>
      <c r="K172" s="7" t="s">
        <v>747</v>
      </c>
      <c r="L172" s="7" t="s">
        <v>23</v>
      </c>
      <c r="M172" s="7" t="s">
        <v>23</v>
      </c>
      <c r="N172" s="7" t="s">
        <v>23</v>
      </c>
      <c r="O172" s="7" t="s">
        <v>23</v>
      </c>
      <c r="P172" s="7" t="s">
        <v>23</v>
      </c>
      <c r="Q172" s="7" t="s">
        <v>23</v>
      </c>
      <c r="R172" s="7" t="s">
        <v>23</v>
      </c>
      <c r="S172" s="7" t="str">
        <f aca="false">IF(O172=I172,"","RATS")</f>
        <v>RATS</v>
      </c>
    </row>
    <row r="173" customFormat="false" ht="12.65" hidden="false" customHeight="false" outlineLevel="0" collapsed="false">
      <c r="A173" s="7" t="s">
        <v>918</v>
      </c>
      <c r="B173" s="7" t="n">
        <v>145</v>
      </c>
      <c r="D173" s="7" t="s">
        <v>909</v>
      </c>
      <c r="E173" s="7" t="s">
        <v>23</v>
      </c>
      <c r="F173" s="7" t="s">
        <v>845</v>
      </c>
      <c r="G173" s="7" t="n">
        <v>73</v>
      </c>
      <c r="H173" s="7" t="n">
        <v>106</v>
      </c>
      <c r="I173" s="17" t="s">
        <v>697</v>
      </c>
      <c r="J173" s="7" t="n">
        <v>125</v>
      </c>
      <c r="K173" s="7" t="s">
        <v>681</v>
      </c>
      <c r="L173" s="7" t="s">
        <v>23</v>
      </c>
      <c r="M173" s="7" t="n">
        <v>73</v>
      </c>
      <c r="N173" s="7" t="n">
        <v>106</v>
      </c>
      <c r="O173" s="7" t="s">
        <v>902</v>
      </c>
      <c r="P173" s="7" t="n">
        <v>125</v>
      </c>
      <c r="Q173" s="7" t="s">
        <v>886</v>
      </c>
      <c r="R173" s="7" t="s">
        <v>23</v>
      </c>
      <c r="S173" s="7" t="str">
        <f aca="false">IF(O173=I173,"","RATS")</f>
        <v>RATS</v>
      </c>
    </row>
    <row r="174" customFormat="false" ht="12.65" hidden="false" customHeight="false" outlineLevel="0" collapsed="false">
      <c r="A174" s="7" t="s">
        <v>919</v>
      </c>
      <c r="B174" s="7" t="n">
        <v>90</v>
      </c>
      <c r="D174" s="7" t="s">
        <v>909</v>
      </c>
      <c r="E174" s="7" t="s">
        <v>23</v>
      </c>
      <c r="F174" s="7" t="s">
        <v>920</v>
      </c>
      <c r="G174" s="7" t="n">
        <v>46</v>
      </c>
      <c r="H174" s="7" t="n">
        <v>68</v>
      </c>
      <c r="I174" s="17" t="s">
        <v>858</v>
      </c>
      <c r="J174" s="7" t="n">
        <v>78</v>
      </c>
      <c r="K174" s="7" t="s">
        <v>743</v>
      </c>
      <c r="L174" s="7" t="s">
        <v>23</v>
      </c>
      <c r="M174" s="7" t="s">
        <v>23</v>
      </c>
      <c r="N174" s="7" t="s">
        <v>23</v>
      </c>
      <c r="O174" s="7" t="s">
        <v>23</v>
      </c>
      <c r="P174" s="7" t="s">
        <v>23</v>
      </c>
      <c r="Q174" s="7" t="s">
        <v>23</v>
      </c>
      <c r="R174" s="7" t="s">
        <v>23</v>
      </c>
      <c r="S174" s="7" t="str">
        <f aca="false">IF(O174=I174,"","RATS")</f>
        <v>RATS</v>
      </c>
    </row>
    <row r="175" customFormat="false" ht="12.65" hidden="false" customHeight="false" outlineLevel="0" collapsed="false">
      <c r="A175" s="7" t="s">
        <v>921</v>
      </c>
      <c r="B175" s="7" t="n">
        <v>43</v>
      </c>
      <c r="D175" s="7" t="s">
        <v>909</v>
      </c>
      <c r="E175" s="7" t="s">
        <v>23</v>
      </c>
      <c r="F175" s="7" t="s">
        <v>23</v>
      </c>
      <c r="G175" s="7" t="s">
        <v>23</v>
      </c>
      <c r="H175" s="7" t="s">
        <v>23</v>
      </c>
      <c r="I175" s="17" t="s">
        <v>775</v>
      </c>
      <c r="J175" s="7" t="s">
        <v>23</v>
      </c>
      <c r="K175" s="7" t="s">
        <v>646</v>
      </c>
      <c r="L175" s="7" t="s">
        <v>23</v>
      </c>
      <c r="M175" s="7" t="n">
        <v>20</v>
      </c>
      <c r="N175" s="7" t="s">
        <v>23</v>
      </c>
      <c r="O175" s="7" t="s">
        <v>777</v>
      </c>
      <c r="P175" s="7" t="s">
        <v>23</v>
      </c>
      <c r="Q175" s="7" t="s">
        <v>759</v>
      </c>
      <c r="R175" s="7" t="s">
        <v>23</v>
      </c>
      <c r="S175" s="7" t="str">
        <f aca="false">IF(O175=I175,"","RATS")</f>
        <v>RATS</v>
      </c>
    </row>
    <row r="176" customFormat="false" ht="12.65" hidden="false" customHeight="false" outlineLevel="0" collapsed="false">
      <c r="A176" s="7" t="s">
        <v>922</v>
      </c>
      <c r="B176" s="7" t="n">
        <v>44</v>
      </c>
      <c r="D176" s="7" t="s">
        <v>909</v>
      </c>
      <c r="E176" s="7" t="s">
        <v>23</v>
      </c>
      <c r="F176" s="7" t="s">
        <v>23</v>
      </c>
      <c r="G176" s="7" t="n">
        <v>20</v>
      </c>
      <c r="H176" s="7" t="n">
        <v>31</v>
      </c>
      <c r="I176" s="17" t="s">
        <v>753</v>
      </c>
      <c r="J176" s="7" t="n">
        <v>37</v>
      </c>
      <c r="K176" s="7" t="s">
        <v>759</v>
      </c>
      <c r="L176" s="7" t="s">
        <v>23</v>
      </c>
      <c r="M176" s="7" t="n">
        <v>21</v>
      </c>
      <c r="N176" s="7" t="n">
        <v>32</v>
      </c>
      <c r="O176" s="7" t="s">
        <v>775</v>
      </c>
      <c r="P176" s="7" t="n">
        <v>38</v>
      </c>
      <c r="Q176" s="7" t="s">
        <v>898</v>
      </c>
      <c r="R176" s="7" t="s">
        <v>23</v>
      </c>
      <c r="S176" s="7" t="str">
        <f aca="false">IF(O176=I176,"","RATS")</f>
        <v>RATS</v>
      </c>
    </row>
    <row r="177" customFormat="false" ht="12.65" hidden="false" customHeight="false" outlineLevel="0" collapsed="false">
      <c r="A177" s="7" t="s">
        <v>923</v>
      </c>
      <c r="B177" s="7" t="n">
        <v>7</v>
      </c>
      <c r="D177" s="7" t="s">
        <v>909</v>
      </c>
      <c r="E177" s="7" t="s">
        <v>23</v>
      </c>
      <c r="F177" s="7" t="s">
        <v>822</v>
      </c>
      <c r="G177" s="7" t="s">
        <v>23</v>
      </c>
      <c r="H177" s="7" t="s">
        <v>23</v>
      </c>
      <c r="I177" s="17" t="s">
        <v>23</v>
      </c>
      <c r="J177" s="7" t="s">
        <v>23</v>
      </c>
      <c r="K177" s="7" t="s">
        <v>23</v>
      </c>
      <c r="L177" s="7" t="s">
        <v>23</v>
      </c>
      <c r="M177" s="7" t="s">
        <v>23</v>
      </c>
      <c r="N177" s="7" t="s">
        <v>23</v>
      </c>
      <c r="O177" s="7" t="s">
        <v>23</v>
      </c>
      <c r="P177" s="7" t="s">
        <v>23</v>
      </c>
      <c r="Q177" s="7" t="s">
        <v>23</v>
      </c>
      <c r="R177" s="7" t="s">
        <v>23</v>
      </c>
      <c r="S177" s="7" t="str">
        <f aca="false">IF(O177=I177,"","RATS")</f>
        <v/>
      </c>
    </row>
    <row r="178" customFormat="false" ht="12.65" hidden="false" customHeight="false" outlineLevel="0" collapsed="false">
      <c r="A178" s="7" t="s">
        <v>923</v>
      </c>
      <c r="B178" s="7" t="n">
        <v>9</v>
      </c>
      <c r="D178" s="7" t="s">
        <v>909</v>
      </c>
      <c r="E178" s="7" t="s">
        <v>23</v>
      </c>
      <c r="F178" s="7" t="s">
        <v>809</v>
      </c>
      <c r="G178" s="7" t="s">
        <v>23</v>
      </c>
      <c r="H178" s="7" t="s">
        <v>23</v>
      </c>
      <c r="I178" s="17" t="s">
        <v>23</v>
      </c>
      <c r="J178" s="7" t="s">
        <v>23</v>
      </c>
      <c r="K178" s="7" t="s">
        <v>23</v>
      </c>
      <c r="L178" s="7" t="s">
        <v>23</v>
      </c>
      <c r="M178" s="7" t="s">
        <v>23</v>
      </c>
      <c r="N178" s="7" t="s">
        <v>23</v>
      </c>
      <c r="O178" s="7" t="s">
        <v>23</v>
      </c>
      <c r="P178" s="7" t="s">
        <v>23</v>
      </c>
      <c r="Q178" s="7" t="s">
        <v>23</v>
      </c>
      <c r="R178" s="7" t="s">
        <v>23</v>
      </c>
      <c r="S178" s="7" t="str">
        <f aca="false">IF(O178=I178,"","RATS")</f>
        <v/>
      </c>
    </row>
    <row r="179" customFormat="false" ht="12.65" hidden="false" customHeight="false" outlineLevel="0" collapsed="false">
      <c r="A179" s="7" t="s">
        <v>923</v>
      </c>
      <c r="B179" s="7" t="n">
        <v>12</v>
      </c>
      <c r="D179" s="7" t="s">
        <v>909</v>
      </c>
      <c r="E179" s="7" t="s">
        <v>23</v>
      </c>
      <c r="F179" s="7" t="s">
        <v>889</v>
      </c>
      <c r="G179" s="7" t="s">
        <v>23</v>
      </c>
      <c r="H179" s="7" t="s">
        <v>23</v>
      </c>
      <c r="I179" s="17" t="s">
        <v>23</v>
      </c>
      <c r="J179" s="7" t="s">
        <v>23</v>
      </c>
      <c r="K179" s="7" t="s">
        <v>23</v>
      </c>
      <c r="L179" s="7" t="s">
        <v>23</v>
      </c>
      <c r="M179" s="7" t="s">
        <v>23</v>
      </c>
      <c r="N179" s="7" t="s">
        <v>23</v>
      </c>
      <c r="O179" s="7" t="s">
        <v>23</v>
      </c>
      <c r="P179" s="7" t="s">
        <v>23</v>
      </c>
      <c r="Q179" s="7" t="s">
        <v>23</v>
      </c>
      <c r="R179" s="7" t="s">
        <v>23</v>
      </c>
      <c r="S179" s="7" t="str">
        <f aca="false">IF(O179=I179,"","RATS")</f>
        <v/>
      </c>
    </row>
    <row r="180" customFormat="false" ht="12.65" hidden="false" customHeight="false" outlineLevel="0" collapsed="false">
      <c r="A180" s="7" t="s">
        <v>923</v>
      </c>
      <c r="B180" s="7" t="n">
        <v>18</v>
      </c>
      <c r="D180" s="7" t="s">
        <v>909</v>
      </c>
      <c r="E180" s="7" t="s">
        <v>23</v>
      </c>
      <c r="F180" s="7" t="s">
        <v>23</v>
      </c>
      <c r="G180" s="7" t="s">
        <v>23</v>
      </c>
      <c r="H180" s="7" t="s">
        <v>23</v>
      </c>
      <c r="I180" s="17" t="s">
        <v>845</v>
      </c>
      <c r="J180" s="7" t="n">
        <v>14</v>
      </c>
      <c r="K180" s="7" t="s">
        <v>695</v>
      </c>
      <c r="L180" s="7" t="s">
        <v>23</v>
      </c>
      <c r="M180" s="7" t="s">
        <v>23</v>
      </c>
      <c r="N180" s="7" t="s">
        <v>23</v>
      </c>
      <c r="O180" s="7" t="s">
        <v>809</v>
      </c>
      <c r="P180" s="7" t="n">
        <v>14</v>
      </c>
      <c r="Q180" s="7" t="s">
        <v>841</v>
      </c>
      <c r="R180" s="7" t="s">
        <v>23</v>
      </c>
      <c r="S180" s="7" t="str">
        <f aca="false">IF(O180=I180,"","RATS")</f>
        <v>RATS</v>
      </c>
    </row>
    <row r="181" customFormat="false" ht="12.65" hidden="false" customHeight="false" outlineLevel="0" collapsed="false">
      <c r="A181" s="7" t="s">
        <v>923</v>
      </c>
      <c r="B181" s="7" t="n">
        <v>26</v>
      </c>
      <c r="D181" s="7" t="s">
        <v>909</v>
      </c>
      <c r="E181" s="7" t="s">
        <v>23</v>
      </c>
      <c r="F181" s="7" t="s">
        <v>869</v>
      </c>
      <c r="G181" s="7" t="n">
        <v>10</v>
      </c>
      <c r="H181" s="7" t="n">
        <v>16</v>
      </c>
      <c r="I181" s="17" t="s">
        <v>794</v>
      </c>
      <c r="J181" s="7" t="n">
        <v>22</v>
      </c>
      <c r="K181" s="7" t="s">
        <v>874</v>
      </c>
      <c r="L181" s="7" t="s">
        <v>23</v>
      </c>
      <c r="M181" s="7" t="n">
        <v>10</v>
      </c>
      <c r="N181" s="7" t="n">
        <v>16</v>
      </c>
      <c r="O181" s="7" t="s">
        <v>871</v>
      </c>
      <c r="P181" s="7" t="n">
        <v>22</v>
      </c>
      <c r="Q181" s="7" t="s">
        <v>794</v>
      </c>
      <c r="R181" s="7" t="s">
        <v>23</v>
      </c>
      <c r="S181" s="7" t="str">
        <f aca="false">IF(O181=I181,"","RATS")</f>
        <v>RATS</v>
      </c>
    </row>
    <row r="182" customFormat="false" ht="12.65" hidden="false" customHeight="false" outlineLevel="0" collapsed="false">
      <c r="A182" s="7" t="s">
        <v>923</v>
      </c>
      <c r="B182" s="7" t="n">
        <v>41</v>
      </c>
      <c r="D182" s="7" t="s">
        <v>909</v>
      </c>
      <c r="E182" s="7" t="s">
        <v>23</v>
      </c>
      <c r="F182" s="7" t="s">
        <v>637</v>
      </c>
      <c r="G182" s="7" t="s">
        <v>23</v>
      </c>
      <c r="H182" s="7" t="s">
        <v>23</v>
      </c>
      <c r="I182" s="17" t="s">
        <v>869</v>
      </c>
      <c r="J182" s="7" t="s">
        <v>23</v>
      </c>
      <c r="K182" s="7" t="s">
        <v>777</v>
      </c>
      <c r="L182" s="7" t="s">
        <v>23</v>
      </c>
      <c r="M182" s="7" t="s">
        <v>23</v>
      </c>
      <c r="N182" s="7" t="s">
        <v>23</v>
      </c>
      <c r="O182" s="7" t="s">
        <v>753</v>
      </c>
      <c r="P182" s="7" t="s">
        <v>23</v>
      </c>
      <c r="Q182" s="7" t="s">
        <v>871</v>
      </c>
      <c r="R182" s="7" t="s">
        <v>23</v>
      </c>
      <c r="S182" s="7" t="str">
        <f aca="false">IF(O182=I182,"","RATS")</f>
        <v>RATS</v>
      </c>
    </row>
    <row r="183" customFormat="false" ht="12.65" hidden="false" customHeight="false" outlineLevel="0" collapsed="false">
      <c r="A183" s="7" t="s">
        <v>923</v>
      </c>
      <c r="B183" s="7" t="n">
        <v>51</v>
      </c>
      <c r="D183" s="7" t="s">
        <v>909</v>
      </c>
      <c r="E183" s="7" t="s">
        <v>23</v>
      </c>
      <c r="F183" s="7" t="s">
        <v>857</v>
      </c>
      <c r="G183" s="7" t="s">
        <v>23</v>
      </c>
      <c r="H183" s="7" t="s">
        <v>23</v>
      </c>
      <c r="I183" s="17" t="s">
        <v>23</v>
      </c>
      <c r="J183" s="7" t="s">
        <v>23</v>
      </c>
      <c r="K183" s="7" t="s">
        <v>660</v>
      </c>
      <c r="L183" s="7" t="s">
        <v>23</v>
      </c>
      <c r="M183" s="7" t="s">
        <v>23</v>
      </c>
      <c r="N183" s="7" t="s">
        <v>23</v>
      </c>
      <c r="O183" s="7" t="s">
        <v>23</v>
      </c>
      <c r="P183" s="7" t="s">
        <v>23</v>
      </c>
      <c r="Q183" s="7" t="s">
        <v>662</v>
      </c>
      <c r="R183" s="7" t="s">
        <v>23</v>
      </c>
      <c r="S183" s="7" t="str">
        <f aca="false">IF(O183=I183,"","RATS")</f>
        <v/>
      </c>
    </row>
    <row r="184" customFormat="false" ht="12.65" hidden="false" customHeight="false" outlineLevel="0" collapsed="false">
      <c r="A184" s="7" t="s">
        <v>923</v>
      </c>
      <c r="B184" s="7" t="n">
        <v>56</v>
      </c>
      <c r="D184" s="7" t="s">
        <v>909</v>
      </c>
      <c r="E184" s="7" t="s">
        <v>23</v>
      </c>
      <c r="F184" s="7" t="s">
        <v>23</v>
      </c>
      <c r="G184" s="7" t="n">
        <v>26</v>
      </c>
      <c r="H184" s="7" t="n">
        <v>37</v>
      </c>
      <c r="I184" s="17" t="s">
        <v>650</v>
      </c>
      <c r="J184" s="7" t="n">
        <v>45</v>
      </c>
      <c r="K184" s="7" t="s">
        <v>885</v>
      </c>
      <c r="L184" s="7" t="n">
        <v>18</v>
      </c>
      <c r="M184" s="7" t="n">
        <v>27</v>
      </c>
      <c r="N184" s="7" t="n">
        <v>38</v>
      </c>
      <c r="O184" s="7" t="s">
        <v>660</v>
      </c>
      <c r="P184" s="7" t="n">
        <v>48</v>
      </c>
      <c r="Q184" s="7" t="s">
        <v>649</v>
      </c>
      <c r="R184" s="7" t="n">
        <v>18</v>
      </c>
      <c r="S184" s="7" t="str">
        <f aca="false">IF(O184=I184,"","RATS")</f>
        <v>RATS</v>
      </c>
    </row>
    <row r="185" customFormat="false" ht="12.65" hidden="false" customHeight="false" outlineLevel="0" collapsed="false">
      <c r="A185" s="7" t="s">
        <v>923</v>
      </c>
      <c r="B185" s="7" t="n">
        <v>70</v>
      </c>
      <c r="D185" s="7" t="s">
        <v>909</v>
      </c>
      <c r="E185" s="7" t="s">
        <v>23</v>
      </c>
      <c r="F185" s="7" t="s">
        <v>23</v>
      </c>
      <c r="G185" s="7" t="s">
        <v>23</v>
      </c>
      <c r="H185" s="7" t="n">
        <v>48</v>
      </c>
      <c r="I185" s="17" t="s">
        <v>885</v>
      </c>
      <c r="J185" s="7" t="n">
        <v>58</v>
      </c>
      <c r="K185" s="7" t="s">
        <v>23</v>
      </c>
      <c r="L185" s="7" t="s">
        <v>23</v>
      </c>
      <c r="M185" s="7" t="s">
        <v>23</v>
      </c>
      <c r="N185" s="7" t="n">
        <v>51</v>
      </c>
      <c r="O185" s="7" t="s">
        <v>885</v>
      </c>
      <c r="P185" s="7" t="n">
        <v>61</v>
      </c>
      <c r="Q185" s="7" t="s">
        <v>23</v>
      </c>
      <c r="R185" s="7" t="s">
        <v>23</v>
      </c>
      <c r="S185" s="7" t="str">
        <f aca="false">IF(O185=I185,"","RATS")</f>
        <v/>
      </c>
    </row>
    <row r="186" customFormat="false" ht="12.65" hidden="false" customHeight="false" outlineLevel="0" collapsed="false">
      <c r="A186" s="7" t="s">
        <v>923</v>
      </c>
      <c r="B186" s="7" t="n">
        <v>80</v>
      </c>
      <c r="D186" s="7" t="s">
        <v>909</v>
      </c>
      <c r="E186" s="7" t="s">
        <v>23</v>
      </c>
      <c r="F186" s="7" t="s">
        <v>23</v>
      </c>
      <c r="G186" s="7" t="s">
        <v>23</v>
      </c>
      <c r="H186" s="7" t="n">
        <v>58</v>
      </c>
      <c r="I186" s="17" t="s">
        <v>23</v>
      </c>
      <c r="J186" s="7" t="n">
        <v>68</v>
      </c>
      <c r="K186" s="7" t="s">
        <v>23</v>
      </c>
      <c r="L186" s="7" t="s">
        <v>23</v>
      </c>
      <c r="M186" s="7" t="s">
        <v>23</v>
      </c>
      <c r="N186" s="7" t="n">
        <v>61</v>
      </c>
      <c r="O186" s="7" t="s">
        <v>23</v>
      </c>
      <c r="P186" s="7" t="n">
        <v>71</v>
      </c>
      <c r="Q186" s="7" t="s">
        <v>23</v>
      </c>
      <c r="R186" s="7" t="s">
        <v>23</v>
      </c>
      <c r="S186" s="7" t="str">
        <f aca="false">IF(O186=I186,"","RATS")</f>
        <v/>
      </c>
    </row>
    <row r="187" customFormat="false" ht="12.65" hidden="false" customHeight="false" outlineLevel="0" collapsed="false">
      <c r="A187" s="7" t="s">
        <v>923</v>
      </c>
      <c r="B187" s="7" t="n">
        <v>94</v>
      </c>
      <c r="D187" s="7" t="s">
        <v>909</v>
      </c>
      <c r="E187" s="7" t="s">
        <v>23</v>
      </c>
      <c r="F187" s="7" t="s">
        <v>23</v>
      </c>
      <c r="G187" s="7" t="n">
        <v>50</v>
      </c>
      <c r="H187" s="7" t="n">
        <v>72</v>
      </c>
      <c r="I187" s="17" t="s">
        <v>900</v>
      </c>
      <c r="J187" s="7" t="n">
        <v>82</v>
      </c>
      <c r="K187" s="7" t="s">
        <v>746</v>
      </c>
      <c r="L187" s="7" t="n">
        <v>31</v>
      </c>
      <c r="M187" s="7" t="n">
        <v>49</v>
      </c>
      <c r="N187" s="7" t="n">
        <v>71</v>
      </c>
      <c r="O187" s="7" t="s">
        <v>901</v>
      </c>
      <c r="P187" s="7" t="n">
        <v>82</v>
      </c>
      <c r="Q187" s="7" t="s">
        <v>746</v>
      </c>
      <c r="R187" s="7" t="n">
        <v>32</v>
      </c>
      <c r="S187" s="7" t="str">
        <f aca="false">IF(O187=I187,"","RATS")</f>
        <v>RATS</v>
      </c>
    </row>
    <row r="188" customFormat="false" ht="12.65" hidden="false" customHeight="false" outlineLevel="0" collapsed="false">
      <c r="A188" s="7" t="s">
        <v>923</v>
      </c>
      <c r="B188" s="7" t="n">
        <v>103</v>
      </c>
      <c r="D188" s="7" t="s">
        <v>909</v>
      </c>
      <c r="E188" s="7" t="s">
        <v>23</v>
      </c>
      <c r="F188" s="7" t="s">
        <v>23</v>
      </c>
      <c r="G188" s="7" t="s">
        <v>23</v>
      </c>
      <c r="H188" s="7" t="s">
        <v>23</v>
      </c>
      <c r="I188" s="17" t="s">
        <v>23</v>
      </c>
      <c r="J188" s="7" t="n">
        <v>90</v>
      </c>
      <c r="K188" s="7" t="s">
        <v>838</v>
      </c>
      <c r="L188" s="7" t="s">
        <v>23</v>
      </c>
      <c r="M188" s="7" t="s">
        <v>23</v>
      </c>
      <c r="N188" s="7" t="s">
        <v>23</v>
      </c>
      <c r="O188" s="7" t="s">
        <v>23</v>
      </c>
      <c r="P188" s="7" t="s">
        <v>23</v>
      </c>
      <c r="Q188" s="7" t="s">
        <v>23</v>
      </c>
      <c r="R188" s="7" t="s">
        <v>23</v>
      </c>
      <c r="S188" s="7" t="str">
        <f aca="false">IF(O188=I188,"","RATS")</f>
        <v/>
      </c>
    </row>
    <row r="189" customFormat="false" ht="12.65" hidden="false" customHeight="false" outlineLevel="0" collapsed="false">
      <c r="A189" s="7" t="s">
        <v>923</v>
      </c>
      <c r="B189" s="7" t="n">
        <v>110</v>
      </c>
      <c r="D189" s="7" t="s">
        <v>909</v>
      </c>
      <c r="E189" s="7" t="s">
        <v>23</v>
      </c>
      <c r="F189" s="7" t="s">
        <v>23</v>
      </c>
      <c r="G189" s="7" t="s">
        <v>23</v>
      </c>
      <c r="H189" s="7" t="s">
        <v>23</v>
      </c>
      <c r="I189" s="17" t="s">
        <v>23</v>
      </c>
      <c r="J189" s="7" t="s">
        <v>23</v>
      </c>
      <c r="K189" s="7" t="s">
        <v>792</v>
      </c>
      <c r="L189" s="7" t="s">
        <v>23</v>
      </c>
      <c r="M189" s="7" t="s">
        <v>23</v>
      </c>
      <c r="N189" s="7" t="s">
        <v>23</v>
      </c>
      <c r="O189" s="7" t="s">
        <v>23</v>
      </c>
      <c r="P189" s="7" t="s">
        <v>23</v>
      </c>
      <c r="Q189" s="7" t="s">
        <v>23</v>
      </c>
      <c r="R189" s="7" t="s">
        <v>23</v>
      </c>
      <c r="S189" s="7" t="str">
        <f aca="false">IF(O189=I189,"","RATS")</f>
        <v/>
      </c>
    </row>
    <row r="190" customFormat="false" ht="12.65" hidden="false" customHeight="false" outlineLevel="0" collapsed="false">
      <c r="A190" s="7" t="s">
        <v>923</v>
      </c>
      <c r="B190" s="7" t="n">
        <v>116</v>
      </c>
      <c r="D190" s="7" t="s">
        <v>909</v>
      </c>
      <c r="E190" s="7" t="s">
        <v>23</v>
      </c>
      <c r="F190" s="7" t="s">
        <v>23</v>
      </c>
      <c r="G190" s="7" t="s">
        <v>23</v>
      </c>
      <c r="H190" s="7" t="n">
        <v>83</v>
      </c>
      <c r="I190" s="17" t="s">
        <v>888</v>
      </c>
      <c r="J190" s="7" t="n">
        <v>102</v>
      </c>
      <c r="K190" s="7" t="s">
        <v>23</v>
      </c>
      <c r="L190" s="7" t="s">
        <v>23</v>
      </c>
      <c r="M190" s="7" t="s">
        <v>23</v>
      </c>
      <c r="N190" s="7" t="n">
        <v>83</v>
      </c>
      <c r="O190" s="7" t="s">
        <v>838</v>
      </c>
      <c r="P190" s="7" t="n">
        <v>102</v>
      </c>
      <c r="Q190" s="7" t="s">
        <v>838</v>
      </c>
      <c r="R190" s="7" t="s">
        <v>23</v>
      </c>
      <c r="S190" s="7" t="str">
        <f aca="false">IF(O190=I190,"","RATS")</f>
        <v>RATS</v>
      </c>
    </row>
    <row r="191" customFormat="false" ht="12.65" hidden="false" customHeight="false" outlineLevel="0" collapsed="false">
      <c r="A191" s="7" t="s">
        <v>923</v>
      </c>
      <c r="B191" s="7" t="n">
        <v>121</v>
      </c>
      <c r="D191" s="7" t="s">
        <v>909</v>
      </c>
      <c r="E191" s="7" t="s">
        <v>23</v>
      </c>
      <c r="F191" s="7" t="s">
        <v>23</v>
      </c>
      <c r="G191" s="7" t="s">
        <v>23</v>
      </c>
      <c r="H191" s="7" t="s">
        <v>23</v>
      </c>
      <c r="I191" s="17" t="s">
        <v>23</v>
      </c>
      <c r="J191" s="7" t="s">
        <v>23</v>
      </c>
      <c r="K191" s="7" t="s">
        <v>23</v>
      </c>
      <c r="L191" s="7" t="s">
        <v>23</v>
      </c>
      <c r="M191" s="7" t="s">
        <v>23</v>
      </c>
      <c r="N191" s="7" t="s">
        <v>23</v>
      </c>
      <c r="O191" s="7" t="s">
        <v>23</v>
      </c>
      <c r="P191" s="7" t="s">
        <v>23</v>
      </c>
      <c r="Q191" s="7" t="s">
        <v>23</v>
      </c>
      <c r="R191" s="7" t="s">
        <v>23</v>
      </c>
      <c r="S191" s="7" t="str">
        <f aca="false">IF(O191=I191,"","RATS")</f>
        <v/>
      </c>
    </row>
    <row r="192" customFormat="false" ht="12.65" hidden="false" customHeight="false" outlineLevel="0" collapsed="false">
      <c r="A192" s="7" t="s">
        <v>923</v>
      </c>
      <c r="B192" s="7" t="n">
        <v>129</v>
      </c>
      <c r="D192" s="7" t="s">
        <v>909</v>
      </c>
      <c r="E192" s="7" t="s">
        <v>23</v>
      </c>
      <c r="F192" s="7" t="s">
        <v>23</v>
      </c>
      <c r="G192" s="7" t="s">
        <v>23</v>
      </c>
      <c r="H192" s="7" t="n">
        <v>94</v>
      </c>
      <c r="I192" s="17" t="s">
        <v>23</v>
      </c>
      <c r="J192" s="7" t="n">
        <v>113</v>
      </c>
      <c r="K192" s="7" t="s">
        <v>23</v>
      </c>
      <c r="L192" s="7" t="s">
        <v>23</v>
      </c>
      <c r="M192" s="7" t="s">
        <v>23</v>
      </c>
      <c r="N192" s="7" t="n">
        <v>94</v>
      </c>
      <c r="O192" s="7" t="s">
        <v>23</v>
      </c>
      <c r="P192" s="7" t="n">
        <v>113</v>
      </c>
      <c r="Q192" s="7" t="s">
        <v>23</v>
      </c>
      <c r="R192" s="7" t="s">
        <v>23</v>
      </c>
      <c r="S192" s="7" t="str">
        <f aca="false">IF(O192=I192,"","RATS")</f>
        <v/>
      </c>
    </row>
    <row r="193" customFormat="false" ht="12.65" hidden="false" customHeight="false" outlineLevel="0" collapsed="false">
      <c r="A193" s="7" t="s">
        <v>923</v>
      </c>
      <c r="B193" s="7" t="n">
        <v>135</v>
      </c>
      <c r="D193" s="7" t="s">
        <v>909</v>
      </c>
      <c r="E193" s="7" t="s">
        <v>23</v>
      </c>
      <c r="F193" s="7" t="s">
        <v>23</v>
      </c>
      <c r="G193" s="7" t="s">
        <v>23</v>
      </c>
      <c r="H193" s="7" t="s">
        <v>23</v>
      </c>
      <c r="I193" s="17" t="s">
        <v>23</v>
      </c>
      <c r="J193" s="7" t="s">
        <v>23</v>
      </c>
      <c r="K193" s="7" t="s">
        <v>23</v>
      </c>
      <c r="L193" s="7" t="s">
        <v>23</v>
      </c>
      <c r="M193" s="7" t="s">
        <v>23</v>
      </c>
      <c r="N193" s="7" t="s">
        <v>23</v>
      </c>
      <c r="O193" s="7" t="s">
        <v>23</v>
      </c>
      <c r="P193" s="7" t="s">
        <v>23</v>
      </c>
      <c r="Q193" s="7" t="s">
        <v>792</v>
      </c>
      <c r="R193" s="7" t="s">
        <v>23</v>
      </c>
      <c r="S193" s="7" t="str">
        <f aca="false">IF(O193=I193,"","RATS")</f>
        <v/>
      </c>
    </row>
    <row r="194" customFormat="false" ht="12.65" hidden="false" customHeight="false" outlineLevel="0" collapsed="false">
      <c r="A194" s="7" t="s">
        <v>923</v>
      </c>
      <c r="B194" s="7" t="n">
        <v>143</v>
      </c>
      <c r="D194" s="7" t="s">
        <v>909</v>
      </c>
      <c r="E194" s="7" t="s">
        <v>23</v>
      </c>
      <c r="F194" s="7" t="s">
        <v>23</v>
      </c>
      <c r="G194" s="7" t="n">
        <v>74</v>
      </c>
      <c r="H194" s="7" t="n">
        <v>107</v>
      </c>
      <c r="I194" s="17" t="s">
        <v>702</v>
      </c>
      <c r="J194" s="7" t="n">
        <v>126</v>
      </c>
      <c r="K194" s="7" t="s">
        <v>904</v>
      </c>
      <c r="L194" s="7" t="n">
        <v>47</v>
      </c>
      <c r="M194" s="7" t="n">
        <v>74</v>
      </c>
      <c r="N194" s="7" t="n">
        <v>107</v>
      </c>
      <c r="O194" s="7" t="s">
        <v>797</v>
      </c>
      <c r="P194" s="7" t="n">
        <v>126</v>
      </c>
      <c r="Q194" s="7" t="s">
        <v>681</v>
      </c>
      <c r="R194" s="7" t="n">
        <v>50</v>
      </c>
      <c r="S194" s="7" t="str">
        <f aca="false">IF(O194=I194,"","RATS")</f>
        <v>RATS</v>
      </c>
    </row>
    <row r="195" customFormat="false" ht="12.65" hidden="false" customHeight="false" outlineLevel="0" collapsed="false">
      <c r="A195" s="7" t="s">
        <v>923</v>
      </c>
      <c r="B195" s="7" t="n">
        <v>153</v>
      </c>
      <c r="D195" s="7" t="s">
        <v>909</v>
      </c>
      <c r="E195" s="7" t="s">
        <v>23</v>
      </c>
      <c r="F195" s="7" t="s">
        <v>23</v>
      </c>
      <c r="G195" s="7" t="s">
        <v>23</v>
      </c>
      <c r="H195" s="7" t="s">
        <v>23</v>
      </c>
      <c r="I195" s="17" t="s">
        <v>822</v>
      </c>
      <c r="J195" s="7" t="n">
        <v>135</v>
      </c>
      <c r="K195" s="7" t="s">
        <v>799</v>
      </c>
      <c r="L195" s="7" t="s">
        <v>23</v>
      </c>
      <c r="M195" s="7" t="s">
        <v>23</v>
      </c>
      <c r="N195" s="7" t="s">
        <v>23</v>
      </c>
      <c r="O195" s="7" t="s">
        <v>709</v>
      </c>
      <c r="P195" s="7" t="n">
        <v>135</v>
      </c>
      <c r="Q195" s="7" t="s">
        <v>799</v>
      </c>
      <c r="R195" s="7" t="s">
        <v>23</v>
      </c>
      <c r="S195" s="7" t="str">
        <f aca="false">IF(O195=I195,"","RATS")</f>
        <v>RATS</v>
      </c>
    </row>
    <row r="196" customFormat="false" ht="12.65" hidden="false" customHeight="false" outlineLevel="0" collapsed="false">
      <c r="A196" s="7" t="s">
        <v>923</v>
      </c>
      <c r="B196" s="7" t="n">
        <v>160</v>
      </c>
      <c r="D196" s="7" t="s">
        <v>909</v>
      </c>
      <c r="E196" s="7" t="s">
        <v>23</v>
      </c>
      <c r="F196" s="7" t="s">
        <v>23</v>
      </c>
      <c r="G196" s="7" t="s">
        <v>23</v>
      </c>
      <c r="H196" s="7" t="s">
        <v>23</v>
      </c>
      <c r="I196" s="17" t="s">
        <v>710</v>
      </c>
      <c r="J196" s="7" t="s">
        <v>23</v>
      </c>
      <c r="K196" s="7" t="s">
        <v>818</v>
      </c>
      <c r="L196" s="7" t="s">
        <v>23</v>
      </c>
      <c r="M196" s="7" t="s">
        <v>23</v>
      </c>
      <c r="N196" s="7" t="s">
        <v>23</v>
      </c>
      <c r="O196" s="7" t="s">
        <v>23</v>
      </c>
      <c r="P196" s="7" t="s">
        <v>23</v>
      </c>
      <c r="Q196" s="7" t="s">
        <v>23</v>
      </c>
      <c r="R196" s="7" t="s">
        <v>23</v>
      </c>
      <c r="S196" s="7" t="str">
        <f aca="false">IF(O196=I196,"","RATS")</f>
        <v>RATS</v>
      </c>
    </row>
    <row r="197" customFormat="false" ht="12.65" hidden="false" customHeight="false" outlineLevel="0" collapsed="false">
      <c r="A197" s="7" t="s">
        <v>923</v>
      </c>
      <c r="B197" s="7" t="n">
        <v>168</v>
      </c>
      <c r="D197" s="7" t="s">
        <v>909</v>
      </c>
      <c r="E197" s="7" t="s">
        <v>23</v>
      </c>
      <c r="F197" s="7" t="s">
        <v>23</v>
      </c>
      <c r="G197" s="7" t="s">
        <v>23</v>
      </c>
      <c r="H197" s="7" t="n">
        <v>120</v>
      </c>
      <c r="I197" s="17" t="s">
        <v>23</v>
      </c>
      <c r="J197" s="7" t="n">
        <v>148</v>
      </c>
      <c r="K197" s="7" t="s">
        <v>23</v>
      </c>
      <c r="L197" s="7" t="s">
        <v>23</v>
      </c>
      <c r="M197" s="7" t="s">
        <v>23</v>
      </c>
      <c r="N197" s="7" t="n">
        <v>120</v>
      </c>
      <c r="O197" s="7" t="s">
        <v>724</v>
      </c>
      <c r="P197" s="7" t="n">
        <v>148</v>
      </c>
      <c r="Q197" s="7" t="s">
        <v>623</v>
      </c>
      <c r="R197" s="7" t="s">
        <v>23</v>
      </c>
      <c r="S197" s="7" t="str">
        <f aca="false">IF(O197=I197,"","RATS")</f>
        <v>RATS</v>
      </c>
    </row>
    <row r="198" customFormat="false" ht="12.65" hidden="false" customHeight="false" outlineLevel="0" collapsed="false">
      <c r="A198" s="7" t="s">
        <v>923</v>
      </c>
      <c r="B198" s="7" t="n">
        <v>172</v>
      </c>
      <c r="D198" s="7" t="s">
        <v>909</v>
      </c>
      <c r="E198" s="7" t="s">
        <v>23</v>
      </c>
      <c r="F198" s="7" t="s">
        <v>23</v>
      </c>
      <c r="G198" s="7" t="s">
        <v>23</v>
      </c>
      <c r="H198" s="7" t="s">
        <v>23</v>
      </c>
      <c r="I198" s="17" t="s">
        <v>23</v>
      </c>
      <c r="J198" s="7" t="s">
        <v>23</v>
      </c>
      <c r="K198" s="7" t="s">
        <v>626</v>
      </c>
      <c r="L198" s="7" t="s">
        <v>23</v>
      </c>
      <c r="M198" s="7" t="s">
        <v>23</v>
      </c>
      <c r="N198" s="7" t="s">
        <v>23</v>
      </c>
      <c r="O198" s="7" t="s">
        <v>23</v>
      </c>
      <c r="P198" s="7" t="s">
        <v>23</v>
      </c>
      <c r="Q198" s="7" t="s">
        <v>23</v>
      </c>
      <c r="R198" s="7" t="s">
        <v>23</v>
      </c>
      <c r="S198" s="7" t="str">
        <f aca="false">IF(O198=I198,"","RATS")</f>
        <v/>
      </c>
    </row>
    <row r="199" customFormat="false" ht="12.65" hidden="false" customHeight="false" outlineLevel="0" collapsed="false">
      <c r="A199" s="7" t="s">
        <v>923</v>
      </c>
      <c r="B199" s="7" t="n">
        <v>179</v>
      </c>
      <c r="D199" s="7" t="s">
        <v>909</v>
      </c>
      <c r="E199" s="7" t="s">
        <v>23</v>
      </c>
      <c r="F199" s="7" t="s">
        <v>23</v>
      </c>
      <c r="G199" s="7" t="s">
        <v>23</v>
      </c>
      <c r="H199" s="7" t="n">
        <v>129</v>
      </c>
      <c r="I199" s="17" t="s">
        <v>740</v>
      </c>
      <c r="J199" s="7" t="n">
        <v>158</v>
      </c>
      <c r="K199" s="7" t="s">
        <v>23</v>
      </c>
      <c r="L199" s="7" t="s">
        <v>23</v>
      </c>
      <c r="M199" s="7" t="s">
        <v>23</v>
      </c>
      <c r="N199" s="7" t="n">
        <v>130</v>
      </c>
      <c r="O199" s="7" t="s">
        <v>23</v>
      </c>
      <c r="P199" s="7" t="n">
        <v>158</v>
      </c>
      <c r="Q199" s="7" t="s">
        <v>895</v>
      </c>
      <c r="R199" s="7" t="s">
        <v>23</v>
      </c>
      <c r="S199" s="7" t="str">
        <f aca="false">IF(O199=I199,"","RATS")</f>
        <v>RATS</v>
      </c>
    </row>
    <row r="200" customFormat="false" ht="12.65" hidden="false" customHeight="false" outlineLevel="0" collapsed="false">
      <c r="A200" s="7" t="s">
        <v>923</v>
      </c>
      <c r="B200" s="7" t="n">
        <v>193</v>
      </c>
      <c r="D200" s="7" t="s">
        <v>909</v>
      </c>
      <c r="E200" s="7" t="s">
        <v>23</v>
      </c>
      <c r="F200" s="7" t="s">
        <v>23</v>
      </c>
      <c r="G200" s="7" t="n">
        <v>99</v>
      </c>
      <c r="H200" s="7" t="n">
        <v>143</v>
      </c>
      <c r="I200" s="17" t="s">
        <v>23</v>
      </c>
      <c r="J200" s="7" t="s">
        <v>23</v>
      </c>
      <c r="K200" s="7" t="s">
        <v>23</v>
      </c>
      <c r="L200" s="7" t="n">
        <v>63</v>
      </c>
      <c r="M200" s="7" t="n">
        <v>99</v>
      </c>
      <c r="N200" s="7" t="n">
        <v>143</v>
      </c>
      <c r="O200" s="7" t="s">
        <v>851</v>
      </c>
      <c r="P200" s="7" t="s">
        <v>23</v>
      </c>
      <c r="Q200" s="7" t="s">
        <v>23</v>
      </c>
      <c r="R200" s="7" t="n">
        <v>67</v>
      </c>
      <c r="S200" s="7" t="str">
        <f aca="false">IF(O200=I200,"","RATS")</f>
        <v>RATS</v>
      </c>
    </row>
    <row r="201" customFormat="false" ht="12.65" hidden="false" customHeight="false" outlineLevel="0" collapsed="false">
      <c r="A201" s="7" t="s">
        <v>923</v>
      </c>
      <c r="B201" s="7" t="n">
        <v>199</v>
      </c>
      <c r="D201" s="7" t="s">
        <v>909</v>
      </c>
      <c r="E201" s="7" t="s">
        <v>23</v>
      </c>
      <c r="F201" s="7" t="s">
        <v>23</v>
      </c>
      <c r="G201" s="7" t="s">
        <v>23</v>
      </c>
      <c r="H201" s="7" t="s">
        <v>23</v>
      </c>
      <c r="I201" s="17" t="s">
        <v>23</v>
      </c>
      <c r="J201" s="7" t="s">
        <v>23</v>
      </c>
      <c r="K201" s="7" t="s">
        <v>723</v>
      </c>
      <c r="L201" s="7" t="s">
        <v>23</v>
      </c>
      <c r="M201" s="7" t="s">
        <v>23</v>
      </c>
      <c r="N201" s="7" t="s">
        <v>23</v>
      </c>
      <c r="O201" s="7" t="s">
        <v>23</v>
      </c>
      <c r="P201" s="7" t="s">
        <v>23</v>
      </c>
      <c r="Q201" s="7" t="s">
        <v>723</v>
      </c>
      <c r="R201" s="7" t="s">
        <v>23</v>
      </c>
      <c r="S201" s="7" t="str">
        <f aca="false">IF(O201=I201,"","RATS")</f>
        <v/>
      </c>
    </row>
    <row r="202" customFormat="false" ht="12.65" hidden="false" customHeight="false" outlineLevel="0" collapsed="false">
      <c r="A202" s="7" t="s">
        <v>923</v>
      </c>
      <c r="B202" s="7" t="n">
        <v>200</v>
      </c>
      <c r="D202" s="7" t="s">
        <v>909</v>
      </c>
      <c r="E202" s="7" t="s">
        <v>23</v>
      </c>
      <c r="F202" s="7" t="s">
        <v>23</v>
      </c>
      <c r="G202" s="7" t="s">
        <v>23</v>
      </c>
      <c r="H202" s="7" t="s">
        <v>23</v>
      </c>
      <c r="I202" s="17" t="s">
        <v>23</v>
      </c>
      <c r="J202" s="7" t="s">
        <v>23</v>
      </c>
      <c r="K202" s="7" t="s">
        <v>821</v>
      </c>
      <c r="L202" s="7" t="s">
        <v>23</v>
      </c>
      <c r="M202" s="7" t="s">
        <v>23</v>
      </c>
      <c r="N202" s="7" t="s">
        <v>23</v>
      </c>
      <c r="O202" s="7" t="s">
        <v>23</v>
      </c>
      <c r="P202" s="7" t="s">
        <v>23</v>
      </c>
      <c r="Q202" s="7" t="s">
        <v>821</v>
      </c>
      <c r="R202" s="7" t="s">
        <v>23</v>
      </c>
      <c r="S202" s="7" t="str">
        <f aca="false">IF(O202=I202,"","RATS")</f>
        <v/>
      </c>
    </row>
    <row r="203" customFormat="false" ht="12.65" hidden="false" customHeight="false" outlineLevel="0" collapsed="false">
      <c r="A203" s="7" t="s">
        <v>923</v>
      </c>
      <c r="B203" s="7" t="n">
        <v>201</v>
      </c>
      <c r="D203" s="7" t="s">
        <v>909</v>
      </c>
      <c r="E203" s="7" t="s">
        <v>23</v>
      </c>
      <c r="F203" s="7" t="s">
        <v>23</v>
      </c>
      <c r="G203" s="7" t="s">
        <v>23</v>
      </c>
      <c r="H203" s="7" t="s">
        <v>23</v>
      </c>
      <c r="I203" s="17" t="s">
        <v>23</v>
      </c>
      <c r="J203" s="7" t="s">
        <v>23</v>
      </c>
      <c r="K203" s="7" t="s">
        <v>629</v>
      </c>
      <c r="L203" s="7" t="s">
        <v>23</v>
      </c>
      <c r="M203" s="7" t="s">
        <v>23</v>
      </c>
      <c r="N203" s="7" t="s">
        <v>23</v>
      </c>
      <c r="O203" s="7" t="s">
        <v>23</v>
      </c>
      <c r="P203" s="7" t="s">
        <v>23</v>
      </c>
      <c r="Q203" s="7" t="s">
        <v>629</v>
      </c>
      <c r="R203" s="7" t="s">
        <v>23</v>
      </c>
      <c r="S203" s="7" t="str">
        <f aca="false">IF(O203=I203,"","RATS")</f>
        <v/>
      </c>
    </row>
    <row r="204" customFormat="false" ht="12.65" hidden="false" customHeight="false" outlineLevel="0" collapsed="false">
      <c r="A204" s="7" t="s">
        <v>923</v>
      </c>
      <c r="B204" s="7" t="n">
        <v>202</v>
      </c>
      <c r="D204" s="7" t="s">
        <v>909</v>
      </c>
      <c r="E204" s="7" t="s">
        <v>23</v>
      </c>
      <c r="F204" s="7" t="s">
        <v>23</v>
      </c>
      <c r="G204" s="7" t="s">
        <v>23</v>
      </c>
      <c r="H204" s="7" t="s">
        <v>23</v>
      </c>
      <c r="I204" s="17" t="s">
        <v>23</v>
      </c>
      <c r="J204" s="7" t="s">
        <v>23</v>
      </c>
      <c r="K204" s="7" t="s">
        <v>786</v>
      </c>
      <c r="L204" s="7" t="s">
        <v>23</v>
      </c>
      <c r="M204" s="7" t="s">
        <v>23</v>
      </c>
      <c r="N204" s="7" t="s">
        <v>23</v>
      </c>
      <c r="O204" s="7" t="s">
        <v>23</v>
      </c>
      <c r="P204" s="7" t="s">
        <v>23</v>
      </c>
      <c r="Q204" s="7" t="s">
        <v>786</v>
      </c>
      <c r="R204" s="7" t="s">
        <v>23</v>
      </c>
      <c r="S204" s="7" t="str">
        <f aca="false">IF(O204=I204,"","RATS")</f>
        <v/>
      </c>
    </row>
    <row r="205" customFormat="false" ht="12.65" hidden="false" customHeight="false" outlineLevel="0" collapsed="false">
      <c r="A205" s="7" t="s">
        <v>923</v>
      </c>
      <c r="B205" s="7" t="n">
        <v>203</v>
      </c>
      <c r="D205" s="7" t="s">
        <v>909</v>
      </c>
      <c r="E205" s="7" t="s">
        <v>23</v>
      </c>
      <c r="F205" s="7" t="s">
        <v>23</v>
      </c>
      <c r="G205" s="7" t="s">
        <v>23</v>
      </c>
      <c r="H205" s="7" t="s">
        <v>23</v>
      </c>
      <c r="I205" s="17" t="s">
        <v>23</v>
      </c>
      <c r="J205" s="7" t="s">
        <v>23</v>
      </c>
      <c r="K205" s="7" t="s">
        <v>784</v>
      </c>
      <c r="L205" s="7" t="s">
        <v>23</v>
      </c>
      <c r="M205" s="7" t="s">
        <v>23</v>
      </c>
      <c r="N205" s="7" t="s">
        <v>23</v>
      </c>
      <c r="O205" s="7" t="s">
        <v>23</v>
      </c>
      <c r="P205" s="7" t="s">
        <v>23</v>
      </c>
      <c r="Q205" s="7" t="s">
        <v>784</v>
      </c>
      <c r="R205" s="7" t="s">
        <v>23</v>
      </c>
      <c r="S205" s="7" t="str">
        <f aca="false">IF(O205=I205,"","RATS")</f>
        <v/>
      </c>
    </row>
    <row r="206" customFormat="false" ht="12.65" hidden="false" customHeight="false" outlineLevel="0" collapsed="false">
      <c r="A206" s="7" t="s">
        <v>923</v>
      </c>
      <c r="B206" s="7" t="n">
        <v>204</v>
      </c>
      <c r="D206" s="7" t="s">
        <v>909</v>
      </c>
      <c r="E206" s="7" t="s">
        <v>23</v>
      </c>
      <c r="F206" s="7" t="s">
        <v>23</v>
      </c>
      <c r="G206" s="7" t="s">
        <v>23</v>
      </c>
      <c r="H206" s="7" t="s">
        <v>23</v>
      </c>
      <c r="I206" s="17" t="s">
        <v>23</v>
      </c>
      <c r="J206" s="7" t="s">
        <v>23</v>
      </c>
      <c r="K206" s="7" t="s">
        <v>870</v>
      </c>
      <c r="L206" s="7" t="s">
        <v>23</v>
      </c>
      <c r="M206" s="7" t="s">
        <v>23</v>
      </c>
      <c r="N206" s="7" t="s">
        <v>23</v>
      </c>
      <c r="O206" s="7" t="s">
        <v>23</v>
      </c>
      <c r="P206" s="7" t="s">
        <v>23</v>
      </c>
      <c r="Q206" s="7" t="s">
        <v>870</v>
      </c>
      <c r="R206" s="7" t="s">
        <v>23</v>
      </c>
      <c r="S206" s="7" t="str">
        <f aca="false">IF(O206=I206,"","RATS")</f>
        <v/>
      </c>
    </row>
    <row r="207" customFormat="false" ht="12.65" hidden="false" customHeight="false" outlineLevel="0" collapsed="false">
      <c r="A207" s="7" t="s">
        <v>923</v>
      </c>
      <c r="B207" s="7" t="n">
        <v>205</v>
      </c>
      <c r="D207" s="7" t="s">
        <v>909</v>
      </c>
      <c r="E207" s="7" t="s">
        <v>23</v>
      </c>
      <c r="F207" s="7" t="s">
        <v>23</v>
      </c>
      <c r="G207" s="7" t="s">
        <v>23</v>
      </c>
      <c r="H207" s="7" t="s">
        <v>23</v>
      </c>
      <c r="I207" s="17" t="s">
        <v>23</v>
      </c>
      <c r="J207" s="7" t="s">
        <v>23</v>
      </c>
      <c r="K207" s="7" t="s">
        <v>773</v>
      </c>
      <c r="L207" s="7" t="s">
        <v>23</v>
      </c>
      <c r="M207" s="7" t="s">
        <v>23</v>
      </c>
      <c r="N207" s="7" t="s">
        <v>23</v>
      </c>
      <c r="O207" s="7" t="s">
        <v>23</v>
      </c>
      <c r="P207" s="7" t="s">
        <v>23</v>
      </c>
      <c r="Q207" s="7" t="s">
        <v>773</v>
      </c>
      <c r="R207" s="7" t="s">
        <v>23</v>
      </c>
      <c r="S207" s="7" t="str">
        <f aca="false">IF(O207=I207,"","RATS")</f>
        <v/>
      </c>
    </row>
    <row r="208" customFormat="false" ht="12.65" hidden="false" customHeight="false" outlineLevel="0" collapsed="false">
      <c r="A208" s="7" t="s">
        <v>923</v>
      </c>
      <c r="B208" s="7" t="n">
        <v>206</v>
      </c>
      <c r="D208" s="7" t="s">
        <v>909</v>
      </c>
      <c r="E208" s="7" t="s">
        <v>23</v>
      </c>
      <c r="F208" s="7" t="s">
        <v>23</v>
      </c>
      <c r="G208" s="7" t="s">
        <v>23</v>
      </c>
      <c r="H208" s="7" t="s">
        <v>23</v>
      </c>
      <c r="I208" s="17" t="s">
        <v>23</v>
      </c>
      <c r="J208" s="7" t="s">
        <v>23</v>
      </c>
      <c r="K208" s="7" t="s">
        <v>836</v>
      </c>
      <c r="L208" s="7" t="s">
        <v>23</v>
      </c>
      <c r="M208" s="7" t="s">
        <v>23</v>
      </c>
      <c r="N208" s="7" t="s">
        <v>23</v>
      </c>
      <c r="O208" s="7" t="s">
        <v>23</v>
      </c>
      <c r="P208" s="7" t="s">
        <v>23</v>
      </c>
      <c r="Q208" s="7" t="s">
        <v>836</v>
      </c>
      <c r="R208" s="7" t="s">
        <v>23</v>
      </c>
      <c r="S208" s="7" t="str">
        <f aca="false">IF(O208=I208,"","RATS")</f>
        <v/>
      </c>
    </row>
    <row r="209" customFormat="false" ht="12.65" hidden="false" customHeight="false" outlineLevel="0" collapsed="false">
      <c r="A209" s="7" t="s">
        <v>923</v>
      </c>
      <c r="B209" s="7" t="n">
        <v>207</v>
      </c>
      <c r="D209" s="7" t="s">
        <v>909</v>
      </c>
      <c r="E209" s="7" t="s">
        <v>23</v>
      </c>
      <c r="F209" s="7" t="s">
        <v>23</v>
      </c>
      <c r="G209" s="7" t="s">
        <v>23</v>
      </c>
      <c r="H209" s="7" t="s">
        <v>23</v>
      </c>
      <c r="I209" s="17" t="s">
        <v>23</v>
      </c>
      <c r="J209" s="7" t="s">
        <v>23</v>
      </c>
      <c r="K209" s="7" t="s">
        <v>889</v>
      </c>
      <c r="L209" s="7" t="s">
        <v>23</v>
      </c>
      <c r="M209" s="7" t="s">
        <v>23</v>
      </c>
      <c r="N209" s="7" t="s">
        <v>23</v>
      </c>
      <c r="O209" s="7" t="s">
        <v>23</v>
      </c>
      <c r="P209" s="7" t="s">
        <v>23</v>
      </c>
      <c r="Q209" s="7" t="s">
        <v>889</v>
      </c>
      <c r="R209" s="7" t="s">
        <v>23</v>
      </c>
      <c r="S209" s="7" t="str">
        <f aca="false">IF(O209=I209,"","RATS")</f>
        <v/>
      </c>
    </row>
    <row r="210" customFormat="false" ht="12.65" hidden="false" customHeight="false" outlineLevel="0" collapsed="false">
      <c r="A210" s="7" t="s">
        <v>923</v>
      </c>
      <c r="B210" s="7" t="n">
        <v>208</v>
      </c>
      <c r="D210" s="7" t="s">
        <v>909</v>
      </c>
      <c r="E210" s="7" t="s">
        <v>23</v>
      </c>
      <c r="F210" s="7" t="s">
        <v>23</v>
      </c>
      <c r="G210" s="7" t="s">
        <v>23</v>
      </c>
      <c r="H210" s="7" t="s">
        <v>23</v>
      </c>
      <c r="I210" s="17" t="s">
        <v>23</v>
      </c>
      <c r="J210" s="7" t="s">
        <v>23</v>
      </c>
      <c r="K210" s="7" t="s">
        <v>839</v>
      </c>
      <c r="L210" s="7" t="s">
        <v>23</v>
      </c>
      <c r="M210" s="7" t="s">
        <v>23</v>
      </c>
      <c r="N210" s="7" t="s">
        <v>23</v>
      </c>
      <c r="O210" s="7" t="s">
        <v>23</v>
      </c>
      <c r="P210" s="7" t="s">
        <v>23</v>
      </c>
      <c r="Q210" s="7" t="s">
        <v>839</v>
      </c>
      <c r="R210" s="7" t="s">
        <v>23</v>
      </c>
      <c r="S210" s="7" t="str">
        <f aca="false">IF(O210=I210,"","RATS")</f>
        <v/>
      </c>
    </row>
    <row r="211" customFormat="false" ht="12.65" hidden="false" customHeight="false" outlineLevel="0" collapsed="false">
      <c r="A211" s="7" t="s">
        <v>923</v>
      </c>
      <c r="B211" s="7" t="n">
        <v>209</v>
      </c>
      <c r="D211" s="7" t="s">
        <v>909</v>
      </c>
      <c r="E211" s="7" t="s">
        <v>23</v>
      </c>
      <c r="F211" s="7" t="s">
        <v>23</v>
      </c>
      <c r="G211" s="7" t="s">
        <v>23</v>
      </c>
      <c r="H211" s="7" t="s">
        <v>23</v>
      </c>
      <c r="I211" s="17" t="s">
        <v>23</v>
      </c>
      <c r="J211" s="7" t="s">
        <v>23</v>
      </c>
      <c r="K211" s="7" t="s">
        <v>670</v>
      </c>
      <c r="L211" s="7" t="s">
        <v>23</v>
      </c>
      <c r="M211" s="7" t="s">
        <v>23</v>
      </c>
      <c r="N211" s="7" t="s">
        <v>23</v>
      </c>
      <c r="O211" s="7" t="s">
        <v>23</v>
      </c>
      <c r="P211" s="7" t="s">
        <v>23</v>
      </c>
      <c r="Q211" s="7" t="s">
        <v>670</v>
      </c>
      <c r="R211" s="7" t="s">
        <v>23</v>
      </c>
      <c r="S211" s="7" t="str">
        <f aca="false">IF(O211=I211,"","RATS")</f>
        <v/>
      </c>
    </row>
    <row r="212" customFormat="false" ht="12.65" hidden="false" customHeight="false" outlineLevel="0" collapsed="false">
      <c r="A212" s="7" t="s">
        <v>923</v>
      </c>
      <c r="B212" s="7" t="n">
        <v>210</v>
      </c>
      <c r="D212" s="7" t="s">
        <v>909</v>
      </c>
      <c r="E212" s="7" t="s">
        <v>23</v>
      </c>
      <c r="F212" s="7" t="s">
        <v>23</v>
      </c>
      <c r="G212" s="7" t="s">
        <v>23</v>
      </c>
      <c r="H212" s="7" t="s">
        <v>23</v>
      </c>
      <c r="I212" s="17" t="s">
        <v>23</v>
      </c>
      <c r="J212" s="7" t="s">
        <v>23</v>
      </c>
      <c r="K212" s="7" t="s">
        <v>880</v>
      </c>
      <c r="L212" s="7" t="s">
        <v>23</v>
      </c>
      <c r="M212" s="7" t="s">
        <v>23</v>
      </c>
      <c r="N212" s="7" t="s">
        <v>23</v>
      </c>
      <c r="O212" s="7" t="s">
        <v>23</v>
      </c>
      <c r="P212" s="7" t="s">
        <v>23</v>
      </c>
      <c r="Q212" s="7" t="s">
        <v>880</v>
      </c>
      <c r="R212" s="7" t="s">
        <v>23</v>
      </c>
      <c r="S212" s="7" t="str">
        <f aca="false">IF(O212=I212,"","RATS")</f>
        <v/>
      </c>
    </row>
    <row r="213" customFormat="false" ht="12.65" hidden="false" customHeight="false" outlineLevel="0" collapsed="false">
      <c r="A213" s="7" t="s">
        <v>923</v>
      </c>
      <c r="B213" s="7" t="n">
        <v>211</v>
      </c>
      <c r="D213" s="7" t="s">
        <v>909</v>
      </c>
      <c r="E213" s="7" t="s">
        <v>23</v>
      </c>
      <c r="F213" s="7" t="s">
        <v>23</v>
      </c>
      <c r="G213" s="7" t="s">
        <v>23</v>
      </c>
      <c r="H213" s="7" t="s">
        <v>23</v>
      </c>
      <c r="I213" s="17" t="s">
        <v>23</v>
      </c>
      <c r="J213" s="7" t="s">
        <v>23</v>
      </c>
      <c r="K213" s="7" t="s">
        <v>770</v>
      </c>
      <c r="L213" s="7" t="s">
        <v>23</v>
      </c>
      <c r="M213" s="7" t="s">
        <v>23</v>
      </c>
      <c r="N213" s="7" t="s">
        <v>23</v>
      </c>
      <c r="O213" s="7" t="s">
        <v>23</v>
      </c>
      <c r="P213" s="7" t="s">
        <v>23</v>
      </c>
      <c r="Q213" s="7" t="s">
        <v>770</v>
      </c>
      <c r="R213" s="7" t="s">
        <v>23</v>
      </c>
      <c r="S213" s="7" t="str">
        <f aca="false">IF(O213=I213,"","RATS")</f>
        <v/>
      </c>
    </row>
    <row r="214" customFormat="false" ht="12.65" hidden="false" customHeight="false" outlineLevel="0" collapsed="false">
      <c r="A214" s="7" t="s">
        <v>923</v>
      </c>
      <c r="B214" s="7" t="n">
        <v>212</v>
      </c>
      <c r="D214" s="7" t="s">
        <v>909</v>
      </c>
      <c r="E214" s="7" t="s">
        <v>23</v>
      </c>
      <c r="F214" s="7" t="s">
        <v>23</v>
      </c>
      <c r="G214" s="7" t="s">
        <v>23</v>
      </c>
      <c r="H214" s="7" t="s">
        <v>23</v>
      </c>
      <c r="I214" s="17" t="s">
        <v>23</v>
      </c>
      <c r="J214" s="7" t="s">
        <v>23</v>
      </c>
      <c r="K214" s="7" t="s">
        <v>826</v>
      </c>
      <c r="L214" s="7" t="s">
        <v>23</v>
      </c>
      <c r="M214" s="7" t="s">
        <v>23</v>
      </c>
      <c r="N214" s="7" t="s">
        <v>23</v>
      </c>
      <c r="O214" s="7" t="s">
        <v>23</v>
      </c>
      <c r="P214" s="7" t="s">
        <v>23</v>
      </c>
      <c r="Q214" s="7" t="s">
        <v>826</v>
      </c>
      <c r="R214" s="7" t="s">
        <v>23</v>
      </c>
      <c r="S214" s="7" t="str">
        <f aca="false">IF(O214=I214,"","RATS")</f>
        <v/>
      </c>
    </row>
    <row r="215" customFormat="false" ht="12.65" hidden="false" customHeight="false" outlineLevel="0" collapsed="false">
      <c r="A215" s="7" t="s">
        <v>923</v>
      </c>
      <c r="B215" s="7" t="n">
        <v>213</v>
      </c>
      <c r="D215" s="7" t="s">
        <v>909</v>
      </c>
      <c r="E215" s="7" t="s">
        <v>23</v>
      </c>
      <c r="F215" s="7" t="s">
        <v>23</v>
      </c>
      <c r="G215" s="7" t="s">
        <v>23</v>
      </c>
      <c r="H215" s="7" t="s">
        <v>23</v>
      </c>
      <c r="I215" s="17" t="s">
        <v>23</v>
      </c>
      <c r="J215" s="7" t="s">
        <v>23</v>
      </c>
      <c r="K215" s="7" t="s">
        <v>766</v>
      </c>
      <c r="L215" s="7" t="s">
        <v>23</v>
      </c>
      <c r="M215" s="7" t="s">
        <v>23</v>
      </c>
      <c r="N215" s="7" t="s">
        <v>23</v>
      </c>
      <c r="O215" s="7" t="s">
        <v>23</v>
      </c>
      <c r="P215" s="7" t="s">
        <v>23</v>
      </c>
      <c r="Q215" s="7" t="s">
        <v>766</v>
      </c>
      <c r="R215" s="7" t="s">
        <v>23</v>
      </c>
      <c r="S215" s="7" t="str">
        <f aca="false">IF(O215=I215,"","RATS")</f>
        <v/>
      </c>
    </row>
    <row r="216" customFormat="false" ht="12.65" hidden="false" customHeight="false" outlineLevel="0" collapsed="false">
      <c r="A216" s="7" t="s">
        <v>923</v>
      </c>
      <c r="B216" s="7" t="n">
        <v>214</v>
      </c>
      <c r="D216" s="7" t="s">
        <v>909</v>
      </c>
      <c r="E216" s="7" t="s">
        <v>23</v>
      </c>
      <c r="F216" s="7" t="s">
        <v>23</v>
      </c>
      <c r="G216" s="7" t="s">
        <v>23</v>
      </c>
      <c r="H216" s="7" t="s">
        <v>23</v>
      </c>
      <c r="I216" s="17" t="s">
        <v>23</v>
      </c>
      <c r="J216" s="7" t="s">
        <v>23</v>
      </c>
      <c r="K216" s="7" t="s">
        <v>876</v>
      </c>
      <c r="L216" s="7" t="s">
        <v>23</v>
      </c>
      <c r="M216" s="7" t="s">
        <v>23</v>
      </c>
      <c r="N216" s="7" t="s">
        <v>23</v>
      </c>
      <c r="O216" s="7" t="s">
        <v>23</v>
      </c>
      <c r="P216" s="7" t="s">
        <v>23</v>
      </c>
      <c r="Q216" s="7" t="s">
        <v>876</v>
      </c>
      <c r="R216" s="7" t="s">
        <v>23</v>
      </c>
      <c r="S216" s="7" t="str">
        <f aca="false">IF(O216=I216,"","RATS")</f>
        <v/>
      </c>
    </row>
    <row r="217" customFormat="false" ht="12.65" hidden="false" customHeight="false" outlineLevel="0" collapsed="false">
      <c r="A217" s="7" t="s">
        <v>923</v>
      </c>
      <c r="B217" s="7" t="n">
        <v>215</v>
      </c>
      <c r="D217" s="7" t="s">
        <v>909</v>
      </c>
      <c r="E217" s="7" t="s">
        <v>23</v>
      </c>
      <c r="F217" s="7" t="s">
        <v>23</v>
      </c>
      <c r="G217" s="7" t="s">
        <v>23</v>
      </c>
      <c r="H217" s="7" t="s">
        <v>23</v>
      </c>
      <c r="I217" s="17" t="s">
        <v>23</v>
      </c>
      <c r="J217" s="7" t="s">
        <v>23</v>
      </c>
      <c r="K217" s="7" t="s">
        <v>642</v>
      </c>
      <c r="L217" s="7" t="s">
        <v>23</v>
      </c>
      <c r="M217" s="7" t="s">
        <v>23</v>
      </c>
      <c r="N217" s="7" t="s">
        <v>23</v>
      </c>
      <c r="O217" s="7" t="s">
        <v>23</v>
      </c>
      <c r="P217" s="7" t="s">
        <v>23</v>
      </c>
      <c r="Q217" s="7" t="s">
        <v>642</v>
      </c>
      <c r="R217" s="7" t="s">
        <v>23</v>
      </c>
      <c r="S217" s="7" t="str">
        <f aca="false">IF(O217=I217,"","RATS")</f>
        <v/>
      </c>
    </row>
    <row r="218" customFormat="false" ht="12.65" hidden="false" customHeight="false" outlineLevel="0" collapsed="false">
      <c r="A218" s="7" t="s">
        <v>923</v>
      </c>
      <c r="B218" s="7" t="n">
        <v>216</v>
      </c>
      <c r="D218" s="7" t="s">
        <v>909</v>
      </c>
      <c r="E218" s="7" t="s">
        <v>23</v>
      </c>
      <c r="F218" s="7" t="s">
        <v>23</v>
      </c>
      <c r="G218" s="7" t="s">
        <v>23</v>
      </c>
      <c r="H218" s="7" t="s">
        <v>23</v>
      </c>
      <c r="I218" s="17" t="s">
        <v>23</v>
      </c>
      <c r="J218" s="7" t="s">
        <v>23</v>
      </c>
      <c r="K218" s="7" t="s">
        <v>855</v>
      </c>
      <c r="L218" s="7" t="s">
        <v>23</v>
      </c>
      <c r="M218" s="7" t="s">
        <v>23</v>
      </c>
      <c r="N218" s="7" t="s">
        <v>23</v>
      </c>
      <c r="O218" s="7" t="s">
        <v>23</v>
      </c>
      <c r="P218" s="7" t="s">
        <v>23</v>
      </c>
      <c r="Q218" s="7" t="s">
        <v>855</v>
      </c>
      <c r="R218" s="7" t="s">
        <v>23</v>
      </c>
      <c r="S218" s="7" t="str">
        <f aca="false">IF(O218=I218,"","RATS")</f>
        <v/>
      </c>
    </row>
    <row r="219" customFormat="false" ht="12.65" hidden="false" customHeight="false" outlineLevel="0" collapsed="false">
      <c r="A219" s="7" t="s">
        <v>923</v>
      </c>
      <c r="B219" s="7" t="n">
        <v>217</v>
      </c>
      <c r="D219" s="7" t="s">
        <v>909</v>
      </c>
      <c r="E219" s="7" t="s">
        <v>23</v>
      </c>
      <c r="F219" s="7" t="s">
        <v>23</v>
      </c>
      <c r="G219" s="7" t="s">
        <v>23</v>
      </c>
      <c r="H219" s="7" t="s">
        <v>23</v>
      </c>
      <c r="I219" s="17" t="s">
        <v>23</v>
      </c>
      <c r="J219" s="7" t="s">
        <v>23</v>
      </c>
      <c r="K219" s="7" t="s">
        <v>828</v>
      </c>
      <c r="L219" s="7" t="s">
        <v>23</v>
      </c>
      <c r="M219" s="7" t="s">
        <v>23</v>
      </c>
      <c r="N219" s="7" t="s">
        <v>23</v>
      </c>
      <c r="O219" s="7" t="s">
        <v>23</v>
      </c>
      <c r="P219" s="7" t="s">
        <v>23</v>
      </c>
      <c r="Q219" s="7" t="s">
        <v>828</v>
      </c>
      <c r="R219" s="7" t="s">
        <v>23</v>
      </c>
      <c r="S219" s="7" t="str">
        <f aca="false">IF(O219=I219,"","RATS")</f>
        <v/>
      </c>
    </row>
    <row r="220" customFormat="false" ht="12.65" hidden="false" customHeight="false" outlineLevel="0" collapsed="false">
      <c r="A220" s="7" t="s">
        <v>923</v>
      </c>
      <c r="B220" s="7" t="n">
        <v>218</v>
      </c>
      <c r="D220" s="7" t="s">
        <v>909</v>
      </c>
      <c r="E220" s="7" t="s">
        <v>23</v>
      </c>
      <c r="F220" s="7" t="s">
        <v>23</v>
      </c>
      <c r="G220" s="7" t="s">
        <v>23</v>
      </c>
      <c r="H220" s="7" t="s">
        <v>23</v>
      </c>
      <c r="I220" s="17" t="s">
        <v>23</v>
      </c>
      <c r="J220" s="7" t="s">
        <v>23</v>
      </c>
      <c r="K220" s="7" t="s">
        <v>760</v>
      </c>
      <c r="L220" s="7" t="s">
        <v>23</v>
      </c>
      <c r="M220" s="7" t="s">
        <v>23</v>
      </c>
      <c r="N220" s="7" t="s">
        <v>23</v>
      </c>
      <c r="O220" s="7" t="s">
        <v>23</v>
      </c>
      <c r="P220" s="7" t="s">
        <v>23</v>
      </c>
      <c r="Q220" s="7" t="s">
        <v>760</v>
      </c>
      <c r="R220" s="7" t="s">
        <v>23</v>
      </c>
      <c r="S220" s="7" t="str">
        <f aca="false">IF(O220=I220,"","RATS")</f>
        <v/>
      </c>
    </row>
    <row r="221" customFormat="false" ht="12.65" hidden="false" customHeight="false" outlineLevel="0" collapsed="false">
      <c r="A221" s="7" t="s">
        <v>923</v>
      </c>
      <c r="B221" s="7" t="n">
        <v>219</v>
      </c>
      <c r="D221" s="7" t="s">
        <v>909</v>
      </c>
      <c r="E221" s="7" t="s">
        <v>23</v>
      </c>
      <c r="F221" s="7" t="s">
        <v>23</v>
      </c>
      <c r="G221" s="7" t="s">
        <v>23</v>
      </c>
      <c r="H221" s="7" t="s">
        <v>23</v>
      </c>
      <c r="I221" s="17" t="s">
        <v>23</v>
      </c>
      <c r="J221" s="7" t="s">
        <v>23</v>
      </c>
      <c r="K221" s="7" t="s">
        <v>674</v>
      </c>
      <c r="L221" s="7" t="s">
        <v>23</v>
      </c>
      <c r="M221" s="7" t="s">
        <v>23</v>
      </c>
      <c r="N221" s="7" t="s">
        <v>23</v>
      </c>
      <c r="O221" s="7" t="s">
        <v>23</v>
      </c>
      <c r="P221" s="7" t="s">
        <v>23</v>
      </c>
      <c r="Q221" s="7" t="s">
        <v>674</v>
      </c>
      <c r="R221" s="7" t="s">
        <v>23</v>
      </c>
      <c r="S221" s="7" t="str">
        <f aca="false">IF(O221=I221,"","RATS")</f>
        <v/>
      </c>
    </row>
    <row r="222" customFormat="false" ht="12.65" hidden="false" customHeight="false" outlineLevel="0" collapsed="false">
      <c r="A222" s="7" t="s">
        <v>923</v>
      </c>
      <c r="B222" s="7" t="n">
        <v>220</v>
      </c>
      <c r="D222" s="7" t="s">
        <v>909</v>
      </c>
      <c r="E222" s="7" t="s">
        <v>23</v>
      </c>
      <c r="F222" s="7" t="s">
        <v>23</v>
      </c>
      <c r="G222" s="7" t="s">
        <v>924</v>
      </c>
      <c r="H222" s="7" t="s">
        <v>23</v>
      </c>
      <c r="I222" s="17" t="s">
        <v>23</v>
      </c>
      <c r="J222" s="7" t="s">
        <v>23</v>
      </c>
      <c r="K222" s="7" t="s">
        <v>884</v>
      </c>
      <c r="L222" s="7" t="s">
        <v>23</v>
      </c>
      <c r="M222" s="7" t="s">
        <v>23</v>
      </c>
      <c r="N222" s="7" t="s">
        <v>23</v>
      </c>
      <c r="O222" s="7" t="s">
        <v>23</v>
      </c>
      <c r="P222" s="7" t="s">
        <v>23</v>
      </c>
      <c r="Q222" s="7" t="s">
        <v>884</v>
      </c>
      <c r="R222" s="7" t="s">
        <v>23</v>
      </c>
      <c r="S222" s="7" t="str">
        <f aca="false">IF(O222=I222,"","RATS")</f>
        <v/>
      </c>
    </row>
    <row r="223" customFormat="false" ht="12.65" hidden="false" customHeight="false" outlineLevel="0" collapsed="false">
      <c r="A223" s="7" t="s">
        <v>923</v>
      </c>
      <c r="B223" s="7" t="n">
        <v>221</v>
      </c>
      <c r="D223" s="7" t="s">
        <v>909</v>
      </c>
      <c r="E223" s="7" t="s">
        <v>23</v>
      </c>
      <c r="F223" s="7" t="s">
        <v>23</v>
      </c>
      <c r="G223" s="7" t="s">
        <v>23</v>
      </c>
      <c r="H223" s="7" t="s">
        <v>23</v>
      </c>
      <c r="I223" s="17" t="s">
        <v>23</v>
      </c>
      <c r="J223" s="7" t="s">
        <v>23</v>
      </c>
      <c r="K223" s="7" t="s">
        <v>636</v>
      </c>
      <c r="L223" s="7" t="s">
        <v>23</v>
      </c>
      <c r="M223" s="7" t="s">
        <v>23</v>
      </c>
      <c r="N223" s="7" t="s">
        <v>23</v>
      </c>
      <c r="O223" s="7" t="s">
        <v>23</v>
      </c>
      <c r="P223" s="7" t="s">
        <v>23</v>
      </c>
      <c r="Q223" s="7" t="s">
        <v>636</v>
      </c>
      <c r="R223" s="7" t="s">
        <v>23</v>
      </c>
      <c r="S223" s="7" t="str">
        <f aca="false">IF(O223=I223,"","RATS")</f>
        <v/>
      </c>
    </row>
    <row r="224" customFormat="false" ht="12.65" hidden="false" customHeight="false" outlineLevel="0" collapsed="false">
      <c r="A224" s="7" t="s">
        <v>923</v>
      </c>
      <c r="B224" s="7" t="n">
        <v>222</v>
      </c>
      <c r="D224" s="7" t="s">
        <v>909</v>
      </c>
      <c r="E224" s="7" t="s">
        <v>23</v>
      </c>
      <c r="F224" s="7" t="s">
        <v>23</v>
      </c>
      <c r="G224" s="7" t="s">
        <v>23</v>
      </c>
      <c r="H224" s="7" t="s">
        <v>23</v>
      </c>
      <c r="I224" s="17" t="s">
        <v>23</v>
      </c>
      <c r="J224" s="7" t="s">
        <v>23</v>
      </c>
      <c r="K224" s="7" t="s">
        <v>741</v>
      </c>
      <c r="L224" s="7" t="s">
        <v>23</v>
      </c>
      <c r="M224" s="7" t="s">
        <v>23</v>
      </c>
      <c r="N224" s="7" t="s">
        <v>23</v>
      </c>
      <c r="O224" s="7" t="s">
        <v>23</v>
      </c>
      <c r="P224" s="7" t="s">
        <v>23</v>
      </c>
      <c r="Q224" s="7" t="s">
        <v>741</v>
      </c>
      <c r="R224" s="7" t="s">
        <v>23</v>
      </c>
      <c r="S224" s="7" t="str">
        <f aca="false">IF(O224=I224,"","RATS")</f>
        <v/>
      </c>
    </row>
    <row r="225" customFormat="false" ht="12.65" hidden="false" customHeight="false" outlineLevel="0" collapsed="false">
      <c r="A225" s="7" t="s">
        <v>923</v>
      </c>
      <c r="B225" s="7" t="n">
        <v>223</v>
      </c>
      <c r="D225" s="7" t="s">
        <v>909</v>
      </c>
      <c r="E225" s="7" t="s">
        <v>23</v>
      </c>
      <c r="F225" s="7" t="s">
        <v>23</v>
      </c>
      <c r="G225" s="7" t="s">
        <v>23</v>
      </c>
      <c r="H225" s="7" t="s">
        <v>23</v>
      </c>
      <c r="I225" s="17" t="s">
        <v>23</v>
      </c>
      <c r="J225" s="7" t="s">
        <v>23</v>
      </c>
      <c r="K225" s="7" t="s">
        <v>896</v>
      </c>
      <c r="L225" s="7" t="s">
        <v>23</v>
      </c>
      <c r="M225" s="7" t="s">
        <v>23</v>
      </c>
      <c r="N225" s="7" t="s">
        <v>23</v>
      </c>
      <c r="O225" s="7" t="s">
        <v>23</v>
      </c>
      <c r="P225" s="7" t="s">
        <v>23</v>
      </c>
      <c r="Q225" s="7" t="s">
        <v>896</v>
      </c>
      <c r="R225" s="7" t="s">
        <v>23</v>
      </c>
      <c r="S225" s="7" t="str">
        <f aca="false">IF(O225=I225,"","RATS")</f>
        <v/>
      </c>
    </row>
    <row r="226" customFormat="false" ht="12.65" hidden="false" customHeight="false" outlineLevel="0" collapsed="false">
      <c r="A226" s="7" t="s">
        <v>925</v>
      </c>
      <c r="B226" s="7" t="n">
        <v>42</v>
      </c>
      <c r="D226" s="7" t="s">
        <v>909</v>
      </c>
      <c r="E226" s="7" t="s">
        <v>23</v>
      </c>
      <c r="F226" s="7" t="s">
        <v>858</v>
      </c>
      <c r="G226" s="7" t="n">
        <v>19</v>
      </c>
      <c r="H226" s="7" t="n">
        <v>30</v>
      </c>
      <c r="I226" s="17" t="s">
        <v>765</v>
      </c>
      <c r="J226" s="7" t="n">
        <v>36</v>
      </c>
      <c r="K226" s="7" t="s">
        <v>753</v>
      </c>
      <c r="L226" s="7" t="n">
        <v>12</v>
      </c>
      <c r="M226" s="7" t="n">
        <v>19</v>
      </c>
      <c r="N226" s="7" t="n">
        <v>31</v>
      </c>
      <c r="O226" s="7" t="s">
        <v>780</v>
      </c>
      <c r="P226" s="7" t="n">
        <v>37</v>
      </c>
      <c r="Q226" s="7" t="s">
        <v>913</v>
      </c>
      <c r="R226" s="7" t="n">
        <v>12</v>
      </c>
      <c r="S226" s="7" t="str">
        <f aca="false">IF(O226=I226,"","RATS")</f>
        <v>RATS</v>
      </c>
    </row>
    <row r="227" customFormat="false" ht="12.65" hidden="false" customHeight="false" outlineLevel="0" collapsed="false">
      <c r="A227" s="7" t="s">
        <v>926</v>
      </c>
      <c r="B227" s="7" t="n">
        <v>92</v>
      </c>
      <c r="D227" s="7" t="s">
        <v>909</v>
      </c>
      <c r="E227" s="7" t="s">
        <v>23</v>
      </c>
      <c r="F227" s="7" t="s">
        <v>639</v>
      </c>
      <c r="G227" s="7" t="n">
        <v>48</v>
      </c>
      <c r="H227" s="7" t="n">
        <v>70</v>
      </c>
      <c r="I227" s="17" t="s">
        <v>742</v>
      </c>
      <c r="J227" s="7" t="n">
        <v>80</v>
      </c>
      <c r="K227" s="7" t="s">
        <v>750</v>
      </c>
      <c r="L227" s="7" t="s">
        <v>23</v>
      </c>
      <c r="M227" s="7" t="s">
        <v>23</v>
      </c>
      <c r="N227" s="7" t="s">
        <v>23</v>
      </c>
      <c r="O227" s="7" t="s">
        <v>23</v>
      </c>
      <c r="P227" s="7" t="s">
        <v>23</v>
      </c>
      <c r="Q227" s="7" t="s">
        <v>23</v>
      </c>
      <c r="R227" s="7" t="s">
        <v>23</v>
      </c>
      <c r="S227" s="7" t="str">
        <f aca="false">IF(O227=I227,"","RATS")</f>
        <v>RATS</v>
      </c>
    </row>
  </sheetData>
  <printOptions headings="false" gridLines="false" gridLinesSet="true" horizontalCentered="false" verticalCentered="false"/>
  <pageMargins left="0" right="0" top="0.39375" bottom="0.39375" header="0" footer="0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  <tableParts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17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453125" defaultRowHeight="12" customHeight="true" zeroHeight="false" outlineLevelRow="0" outlineLevelCol="0"/>
  <cols>
    <col collapsed="false" customWidth="true" hidden="false" outlineLevel="0" max="13" min="1" style="1" width="11.63"/>
  </cols>
  <sheetData>
    <row r="1" customFormat="false" ht="12.65" hidden="false" customHeight="false" outlineLevel="0" collapsed="false">
      <c r="A1" s="7" t="s">
        <v>927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</row>
    <row r="2" customFormat="false" ht="12.65" hidden="false" customHeight="false" outlineLevel="0" collapsed="false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</row>
    <row r="3" customFormat="false" ht="12.65" hidden="false" customHeight="false" outlineLevel="0" collapsed="false">
      <c r="A3" s="7" t="n">
        <v>15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</row>
    <row r="4" customFormat="false" ht="12.65" hidden="false" customHeight="false" outlineLevel="0" collapsed="false">
      <c r="A4" s="1" t="str">
        <f aca="false">IFERROR(VLOOKUP($B4,Pinouts!$A$5:$R$227,$A$3,FALSE()),"")</f>
        <v/>
      </c>
      <c r="B4" s="7" t="s">
        <v>602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</row>
    <row r="5" customFormat="false" ht="12.65" hidden="false" customHeight="false" outlineLevel="0" collapsed="false">
      <c r="A5" s="7" t="s">
        <v>842</v>
      </c>
      <c r="B5" s="7" t="s">
        <v>452</v>
      </c>
      <c r="C5" s="7" t="str">
        <f aca="false">A5</f>
        <v>A1</v>
      </c>
      <c r="D5" s="7"/>
      <c r="E5" s="7" t="str">
        <f aca="false">IFERROR(VLOOKUP($G5,$B$5:$C$173,2,FALSE()),"")</f>
        <v>A1</v>
      </c>
      <c r="F5" s="7" t="s">
        <v>842</v>
      </c>
      <c r="G5" s="7" t="s">
        <v>452</v>
      </c>
      <c r="H5" s="7" t="s">
        <v>928</v>
      </c>
      <c r="I5" s="7" t="s">
        <v>929</v>
      </c>
      <c r="J5" s="7" t="s">
        <v>930</v>
      </c>
      <c r="K5" s="7" t="s">
        <v>931</v>
      </c>
      <c r="L5" s="7" t="s">
        <v>932</v>
      </c>
      <c r="M5" s="7" t="str">
        <f aca="false">IF(G5=B5, "")</f>
        <v/>
      </c>
    </row>
    <row r="6" customFormat="false" ht="12.65" hidden="false" customHeight="false" outlineLevel="0" collapsed="false">
      <c r="A6" s="7" t="s">
        <v>843</v>
      </c>
      <c r="B6" s="7" t="s">
        <v>599</v>
      </c>
      <c r="C6" s="7" t="str">
        <f aca="false">A6</f>
        <v>A2</v>
      </c>
      <c r="D6" s="7"/>
      <c r="E6" s="7" t="str">
        <f aca="false">IFERROR(VLOOKUP($G6,$B$5:$C$173,2,FALSE()),"")</f>
        <v>A2</v>
      </c>
      <c r="F6" s="7" t="s">
        <v>843</v>
      </c>
      <c r="G6" s="7" t="s">
        <v>599</v>
      </c>
      <c r="H6" s="7" t="s">
        <v>928</v>
      </c>
      <c r="I6" s="7" t="s">
        <v>929</v>
      </c>
      <c r="J6" s="7" t="s">
        <v>933</v>
      </c>
      <c r="K6" s="7" t="s">
        <v>934</v>
      </c>
      <c r="L6" s="7" t="s">
        <v>935</v>
      </c>
      <c r="M6" s="7" t="str">
        <f aca="false">IF(G6=B6, "")</f>
        <v/>
      </c>
    </row>
    <row r="7" customFormat="false" ht="12.65" hidden="false" customHeight="false" outlineLevel="0" collapsed="false">
      <c r="A7" s="7" t="s">
        <v>812</v>
      </c>
      <c r="B7" s="7" t="s">
        <v>912</v>
      </c>
      <c r="C7" s="7" t="str">
        <f aca="false">A7</f>
        <v>A3</v>
      </c>
      <c r="D7" s="7"/>
      <c r="E7" s="7" t="str">
        <f aca="false">IFERROR(VLOOKUP($G7,$B$5:$C$173,2,FALSE()),"")</f>
        <v>A3</v>
      </c>
      <c r="F7" s="7" t="s">
        <v>812</v>
      </c>
      <c r="G7" s="7" t="s">
        <v>912</v>
      </c>
      <c r="H7" s="7" t="s">
        <v>936</v>
      </c>
      <c r="I7" s="7" t="s">
        <v>929</v>
      </c>
      <c r="J7" s="7" t="s">
        <v>937</v>
      </c>
      <c r="K7" s="7" t="s">
        <v>938</v>
      </c>
      <c r="L7" s="7" t="s">
        <v>939</v>
      </c>
      <c r="M7" s="7" t="str">
        <f aca="false">IF(G7=B7, "")</f>
        <v/>
      </c>
    </row>
    <row r="8" customFormat="false" ht="12.65" hidden="false" customHeight="false" outlineLevel="0" collapsed="false">
      <c r="A8" s="7" t="s">
        <v>739</v>
      </c>
      <c r="B8" s="7" t="s">
        <v>278</v>
      </c>
      <c r="C8" s="7" t="str">
        <f aca="false">A8</f>
        <v>A4</v>
      </c>
      <c r="D8" s="7"/>
      <c r="E8" s="7" t="str">
        <f aca="false">IFERROR(VLOOKUP($G8,$B$5:$C$173,2,FALSE()),"")</f>
        <v>A4</v>
      </c>
      <c r="F8" s="7" t="s">
        <v>739</v>
      </c>
      <c r="G8" s="7" t="s">
        <v>278</v>
      </c>
      <c r="H8" s="7" t="s">
        <v>928</v>
      </c>
      <c r="I8" s="7" t="s">
        <v>929</v>
      </c>
      <c r="J8" s="7" t="s">
        <v>930</v>
      </c>
      <c r="K8" s="7" t="s">
        <v>931</v>
      </c>
      <c r="L8" s="7" t="s">
        <v>940</v>
      </c>
      <c r="M8" s="7" t="str">
        <f aca="false">IF(G8=B8, "")</f>
        <v/>
      </c>
    </row>
    <row r="9" customFormat="false" ht="12.65" hidden="false" customHeight="false" outlineLevel="0" collapsed="false">
      <c r="A9" s="7" t="s">
        <v>625</v>
      </c>
      <c r="B9" s="7" t="s">
        <v>251</v>
      </c>
      <c r="C9" s="7" t="str">
        <f aca="false">A9</f>
        <v>A5</v>
      </c>
      <c r="D9" s="7"/>
      <c r="E9" s="7" t="str">
        <f aca="false">IFERROR(VLOOKUP($G9,$B$5:$C$173,2,FALSE()),"")</f>
        <v>A5</v>
      </c>
      <c r="F9" s="7" t="s">
        <v>625</v>
      </c>
      <c r="G9" s="7" t="s">
        <v>251</v>
      </c>
      <c r="H9" s="7" t="s">
        <v>928</v>
      </c>
      <c r="I9" s="7" t="s">
        <v>929</v>
      </c>
      <c r="J9" s="7" t="s">
        <v>930</v>
      </c>
      <c r="K9" s="7" t="s">
        <v>931</v>
      </c>
      <c r="L9" s="7" t="s">
        <v>941</v>
      </c>
      <c r="M9" s="7" t="str">
        <f aca="false">IF(G9=B9, "")</f>
        <v/>
      </c>
    </row>
    <row r="10" customFormat="false" ht="12.65" hidden="false" customHeight="false" outlineLevel="0" collapsed="false">
      <c r="A10" s="7" t="s">
        <v>729</v>
      </c>
      <c r="B10" s="7" t="s">
        <v>236</v>
      </c>
      <c r="C10" s="7" t="str">
        <f aca="false">A10</f>
        <v>A6</v>
      </c>
      <c r="D10" s="7"/>
      <c r="E10" s="7" t="str">
        <f aca="false">IFERROR(VLOOKUP($G10,$B$5:$C$173,2,FALSE()),"")</f>
        <v>A6</v>
      </c>
      <c r="F10" s="7" t="s">
        <v>729</v>
      </c>
      <c r="G10" s="7" t="s">
        <v>236</v>
      </c>
      <c r="H10" s="7" t="s">
        <v>928</v>
      </c>
      <c r="I10" s="7" t="s">
        <v>929</v>
      </c>
      <c r="J10" s="7" t="s">
        <v>930</v>
      </c>
      <c r="K10" s="7" t="s">
        <v>931</v>
      </c>
      <c r="L10" s="7" t="s">
        <v>942</v>
      </c>
      <c r="M10" s="7" t="str">
        <f aca="false">IF(G10=B10, "")</f>
        <v/>
      </c>
    </row>
    <row r="11" customFormat="false" ht="12.65" hidden="false" customHeight="false" outlineLevel="0" collapsed="false">
      <c r="A11" s="7" t="s">
        <v>819</v>
      </c>
      <c r="B11" s="7" t="s">
        <v>916</v>
      </c>
      <c r="C11" s="7" t="str">
        <f aca="false">A11</f>
        <v>A7</v>
      </c>
      <c r="D11" s="7"/>
      <c r="E11" s="7" t="str">
        <f aca="false">IFERROR(VLOOKUP($G11,$B$5:$C$173,2,FALSE()),"")</f>
        <v>A7</v>
      </c>
      <c r="F11" s="7" t="s">
        <v>819</v>
      </c>
      <c r="G11" s="7" t="s">
        <v>916</v>
      </c>
      <c r="H11" s="7" t="s">
        <v>936</v>
      </c>
      <c r="I11" s="7" t="s">
        <v>929</v>
      </c>
      <c r="J11" s="7" t="s">
        <v>937</v>
      </c>
      <c r="K11" s="7" t="s">
        <v>943</v>
      </c>
      <c r="L11" s="7" t="s">
        <v>939</v>
      </c>
      <c r="M11" s="7" t="str">
        <f aca="false">IF(G11=B11, "")</f>
        <v/>
      </c>
    </row>
    <row r="12" customFormat="false" ht="12.65" hidden="false" customHeight="false" outlineLevel="0" collapsed="false">
      <c r="A12" s="7" t="s">
        <v>894</v>
      </c>
      <c r="B12" s="7" t="s">
        <v>535</v>
      </c>
      <c r="C12" s="7" t="str">
        <f aca="false">A12</f>
        <v>A8</v>
      </c>
      <c r="D12" s="7"/>
      <c r="E12" s="7" t="str">
        <f aca="false">IFERROR(VLOOKUP($G12,$B$5:$C$173,2,FALSE()),"")</f>
        <v>A8</v>
      </c>
      <c r="F12" s="7" t="s">
        <v>894</v>
      </c>
      <c r="G12" s="7" t="s">
        <v>535</v>
      </c>
      <c r="H12" s="7" t="s">
        <v>928</v>
      </c>
      <c r="I12" s="7" t="s">
        <v>929</v>
      </c>
      <c r="J12" s="7" t="s">
        <v>933</v>
      </c>
      <c r="K12" s="7" t="s">
        <v>934</v>
      </c>
      <c r="L12" s="7" t="s">
        <v>944</v>
      </c>
      <c r="M12" s="7" t="str">
        <f aca="false">IF(G12=B12, "")</f>
        <v/>
      </c>
    </row>
    <row r="13" customFormat="false" ht="12.65" hidden="false" customHeight="false" outlineLevel="0" collapsed="false">
      <c r="A13" s="7" t="s">
        <v>730</v>
      </c>
      <c r="B13" s="7" t="s">
        <v>406</v>
      </c>
      <c r="C13" s="7" t="str">
        <f aca="false">A13</f>
        <v>A9</v>
      </c>
      <c r="D13" s="7"/>
      <c r="E13" s="7" t="str">
        <f aca="false">IFERROR(VLOOKUP($G13,$B$5:$C$173,2,FALSE()),"")</f>
        <v>A9</v>
      </c>
      <c r="F13" s="7" t="s">
        <v>730</v>
      </c>
      <c r="G13" s="7" t="s">
        <v>406</v>
      </c>
      <c r="H13" s="7" t="s">
        <v>928</v>
      </c>
      <c r="I13" s="7" t="s">
        <v>929</v>
      </c>
      <c r="J13" s="7" t="s">
        <v>930</v>
      </c>
      <c r="K13" s="7" t="s">
        <v>931</v>
      </c>
      <c r="L13" s="7" t="s">
        <v>945</v>
      </c>
      <c r="M13" s="7" t="str">
        <f aca="false">IF(G13=B13, "")</f>
        <v/>
      </c>
    </row>
    <row r="14" customFormat="false" ht="12.65" hidden="false" customHeight="false" outlineLevel="0" collapsed="false">
      <c r="A14" s="7" t="s">
        <v>726</v>
      </c>
      <c r="B14" s="7" t="s">
        <v>912</v>
      </c>
      <c r="C14" s="7" t="str">
        <f aca="false">A14</f>
        <v>A10</v>
      </c>
      <c r="D14" s="7"/>
      <c r="E14" s="7" t="str">
        <f aca="false">IFERROR(VLOOKUP($G14,$B$5:$C$173,2,FALSE()),"")</f>
        <v>A3</v>
      </c>
      <c r="F14" s="7" t="s">
        <v>726</v>
      </c>
      <c r="G14" s="7" t="s">
        <v>912</v>
      </c>
      <c r="H14" s="7" t="s">
        <v>936</v>
      </c>
      <c r="I14" s="7" t="s">
        <v>929</v>
      </c>
      <c r="J14" s="7" t="s">
        <v>937</v>
      </c>
      <c r="K14" s="7" t="s">
        <v>946</v>
      </c>
      <c r="L14" s="7" t="s">
        <v>939</v>
      </c>
      <c r="M14" s="7" t="str">
        <f aca="false">IF(G14=B14, "")</f>
        <v/>
      </c>
    </row>
    <row r="15" customFormat="false" ht="12.65" hidden="false" customHeight="false" outlineLevel="0" collapsed="false">
      <c r="A15" s="7" t="s">
        <v>798</v>
      </c>
      <c r="B15" s="7" t="s">
        <v>302</v>
      </c>
      <c r="C15" s="7" t="str">
        <f aca="false">A15</f>
        <v>A11</v>
      </c>
      <c r="D15" s="7"/>
      <c r="E15" s="7" t="str">
        <f aca="false">IFERROR(VLOOKUP($G15,$B$5:$C$173,2,FALSE()),"")</f>
        <v>A11</v>
      </c>
      <c r="F15" s="7" t="s">
        <v>798</v>
      </c>
      <c r="G15" s="7" t="s">
        <v>302</v>
      </c>
      <c r="H15" s="7" t="s">
        <v>928</v>
      </c>
      <c r="I15" s="7" t="s">
        <v>929</v>
      </c>
      <c r="J15" s="7" t="s">
        <v>930</v>
      </c>
      <c r="K15" s="7" t="s">
        <v>931</v>
      </c>
      <c r="L15" s="7" t="s">
        <v>947</v>
      </c>
      <c r="M15" s="7" t="str">
        <f aca="false">IF(G15=B15, "")</f>
        <v/>
      </c>
    </row>
    <row r="16" customFormat="false" ht="12.65" hidden="false" customHeight="false" outlineLevel="0" collapsed="false">
      <c r="A16" s="7" t="s">
        <v>706</v>
      </c>
      <c r="B16" s="7" t="s">
        <v>79</v>
      </c>
      <c r="C16" s="7" t="str">
        <f aca="false">A16</f>
        <v>A12</v>
      </c>
      <c r="D16" s="7"/>
      <c r="E16" s="7" t="str">
        <f aca="false">IFERROR(VLOOKUP($G16,$B$5:$C$173,2,FALSE()),"")</f>
        <v>A12</v>
      </c>
      <c r="F16" s="7" t="s">
        <v>706</v>
      </c>
      <c r="G16" s="7" t="s">
        <v>79</v>
      </c>
      <c r="H16" s="7" t="s">
        <v>928</v>
      </c>
      <c r="I16" s="7" t="s">
        <v>929</v>
      </c>
      <c r="J16" s="7" t="s">
        <v>930</v>
      </c>
      <c r="K16" s="7" t="s">
        <v>931</v>
      </c>
      <c r="L16" s="7" t="s">
        <v>935</v>
      </c>
      <c r="M16" s="7" t="str">
        <f aca="false">IF(G16=B16, "")</f>
        <v/>
      </c>
    </row>
    <row r="17" customFormat="false" ht="12.65" hidden="false" customHeight="false" outlineLevel="0" collapsed="false">
      <c r="A17" s="7" t="s">
        <v>711</v>
      </c>
      <c r="B17" s="7" t="s">
        <v>594</v>
      </c>
      <c r="C17" s="7" t="str">
        <f aca="false">A17</f>
        <v>A13</v>
      </c>
      <c r="D17" s="7"/>
      <c r="E17" s="7" t="str">
        <f aca="false">IFERROR(VLOOKUP($G17,$B$5:$C$173,2,FALSE()),"")</f>
        <v>A13</v>
      </c>
      <c r="F17" s="7" t="s">
        <v>711</v>
      </c>
      <c r="G17" s="7" t="s">
        <v>594</v>
      </c>
      <c r="H17" s="7" t="s">
        <v>928</v>
      </c>
      <c r="I17" s="7" t="s">
        <v>929</v>
      </c>
      <c r="J17" s="7" t="s">
        <v>933</v>
      </c>
      <c r="K17" s="7" t="s">
        <v>934</v>
      </c>
      <c r="L17" s="7" t="s">
        <v>948</v>
      </c>
      <c r="M17" s="7" t="str">
        <f aca="false">IF(G17=B17, "")</f>
        <v/>
      </c>
    </row>
    <row r="18" customFormat="false" ht="12.65" hidden="false" customHeight="false" outlineLevel="0" collapsed="false">
      <c r="A18" s="7" t="s">
        <v>810</v>
      </c>
      <c r="B18" s="7" t="s">
        <v>310</v>
      </c>
      <c r="C18" s="7" t="str">
        <f aca="false">A18</f>
        <v>B1</v>
      </c>
      <c r="D18" s="7"/>
      <c r="E18" s="7" t="str">
        <f aca="false">IFERROR(VLOOKUP($G18,$B$5:$C$173,2,FALSE()),"")</f>
        <v>B1</v>
      </c>
      <c r="F18" s="7" t="s">
        <v>810</v>
      </c>
      <c r="G18" s="7" t="s">
        <v>310</v>
      </c>
      <c r="H18" s="7" t="s">
        <v>928</v>
      </c>
      <c r="I18" s="7" t="s">
        <v>929</v>
      </c>
      <c r="J18" s="7" t="s">
        <v>930</v>
      </c>
      <c r="K18" s="7" t="s">
        <v>931</v>
      </c>
      <c r="L18" s="7" t="s">
        <v>949</v>
      </c>
      <c r="M18" s="7" t="str">
        <f aca="false">IF(G18=B18, "")</f>
        <v/>
      </c>
    </row>
    <row r="19" customFormat="false" ht="12.65" hidden="false" customHeight="false" outlineLevel="0" collapsed="false">
      <c r="A19" s="7" t="s">
        <v>845</v>
      </c>
      <c r="B19" s="7" t="s">
        <v>457</v>
      </c>
      <c r="C19" s="7" t="str">
        <f aca="false">A19</f>
        <v>B2</v>
      </c>
      <c r="D19" s="7"/>
      <c r="E19" s="7" t="str">
        <f aca="false">IFERROR(VLOOKUP($G19,$B$5:$C$173,2,FALSE()),"")</f>
        <v>B2</v>
      </c>
      <c r="F19" s="7" t="s">
        <v>845</v>
      </c>
      <c r="G19" s="7" t="s">
        <v>457</v>
      </c>
      <c r="H19" s="7" t="s">
        <v>928</v>
      </c>
      <c r="I19" s="7" t="s">
        <v>929</v>
      </c>
      <c r="J19" s="7" t="s">
        <v>930</v>
      </c>
      <c r="K19" s="7" t="s">
        <v>931</v>
      </c>
      <c r="L19" s="7" t="s">
        <v>950</v>
      </c>
      <c r="M19" s="7" t="str">
        <f aca="false">IF(G19=B19, "")</f>
        <v/>
      </c>
    </row>
    <row r="20" customFormat="false" ht="12.65" hidden="false" customHeight="false" outlineLevel="0" collapsed="false">
      <c r="A20" s="7" t="s">
        <v>851</v>
      </c>
      <c r="B20" s="7" t="s">
        <v>923</v>
      </c>
      <c r="C20" s="7" t="str">
        <f aca="false">A20</f>
        <v>B3</v>
      </c>
      <c r="D20" s="7"/>
      <c r="E20" s="7" t="str">
        <f aca="false">IFERROR(VLOOKUP($G20,$B$5:$C$173,2,FALSE()),"")</f>
        <v>B3</v>
      </c>
      <c r="F20" s="7" t="s">
        <v>851</v>
      </c>
      <c r="G20" s="7" t="s">
        <v>923</v>
      </c>
      <c r="H20" s="7" t="s">
        <v>936</v>
      </c>
      <c r="I20" s="7" t="s">
        <v>929</v>
      </c>
      <c r="J20" s="7" t="s">
        <v>951</v>
      </c>
      <c r="K20" s="7" t="s">
        <v>952</v>
      </c>
      <c r="L20" s="7" t="s">
        <v>953</v>
      </c>
      <c r="M20" s="7" t="str">
        <f aca="false">IF(G20=B20, "")</f>
        <v/>
      </c>
    </row>
    <row r="21" customFormat="false" ht="12.65" hidden="false" customHeight="false" outlineLevel="0" collapsed="false">
      <c r="A21" s="7" t="s">
        <v>740</v>
      </c>
      <c r="B21" s="7" t="s">
        <v>910</v>
      </c>
      <c r="C21" s="7" t="str">
        <f aca="false">A21</f>
        <v>B4</v>
      </c>
      <c r="D21" s="7"/>
      <c r="E21" s="7" t="str">
        <f aca="false">IFERROR(VLOOKUP($G21,$B$5:$C$173,2,FALSE()),"")</f>
        <v>B4</v>
      </c>
      <c r="F21" s="7" t="s">
        <v>740</v>
      </c>
      <c r="G21" s="7" t="s">
        <v>910</v>
      </c>
      <c r="H21" s="7" t="s">
        <v>954</v>
      </c>
      <c r="I21" s="7" t="s">
        <v>929</v>
      </c>
      <c r="J21" s="7" t="s">
        <v>933</v>
      </c>
      <c r="K21" s="7" t="s">
        <v>934</v>
      </c>
      <c r="L21" s="7" t="s">
        <v>955</v>
      </c>
      <c r="M21" s="7" t="str">
        <f aca="false">IF(G21=B21, "")</f>
        <v/>
      </c>
    </row>
    <row r="22" customFormat="false" ht="12.65" hidden="false" customHeight="false" outlineLevel="0" collapsed="false">
      <c r="A22" s="7" t="s">
        <v>624</v>
      </c>
      <c r="B22" s="7" t="s">
        <v>620</v>
      </c>
      <c r="C22" s="7" t="str">
        <f aca="false">A22</f>
        <v>B5</v>
      </c>
      <c r="D22" s="7"/>
      <c r="E22" s="7" t="str">
        <f aca="false">IFERROR(VLOOKUP($G22,$B$5:$C$173,2,FALSE()),"")</f>
        <v>B5</v>
      </c>
      <c r="F22" s="7" t="s">
        <v>624</v>
      </c>
      <c r="G22" s="7" t="s">
        <v>620</v>
      </c>
      <c r="H22" s="7" t="s">
        <v>956</v>
      </c>
      <c r="I22" s="7" t="s">
        <v>929</v>
      </c>
      <c r="J22" s="7" t="s">
        <v>933</v>
      </c>
      <c r="K22" s="7" t="s">
        <v>934</v>
      </c>
      <c r="L22" s="7" t="s">
        <v>957</v>
      </c>
      <c r="M22" s="7" t="str">
        <f aca="false">IF(G22=B22, "")</f>
        <v/>
      </c>
    </row>
    <row r="23" customFormat="false" ht="12.65" hidden="false" customHeight="false" outlineLevel="0" collapsed="false">
      <c r="A23" s="7" t="s">
        <v>727</v>
      </c>
      <c r="B23" s="7" t="s">
        <v>547</v>
      </c>
      <c r="C23" s="7" t="str">
        <f aca="false">A23</f>
        <v>B6</v>
      </c>
      <c r="D23" s="7"/>
      <c r="E23" s="7" t="str">
        <f aca="false">IFERROR(VLOOKUP($G23,$B$5:$C$173,2,FALSE()),"")</f>
        <v>B6</v>
      </c>
      <c r="F23" s="7" t="s">
        <v>727</v>
      </c>
      <c r="G23" s="7" t="s">
        <v>547</v>
      </c>
      <c r="H23" s="7" t="s">
        <v>928</v>
      </c>
      <c r="I23" s="7" t="s">
        <v>929</v>
      </c>
      <c r="J23" s="7" t="s">
        <v>933</v>
      </c>
      <c r="K23" s="7" t="s">
        <v>934</v>
      </c>
      <c r="L23" s="7" t="s">
        <v>949</v>
      </c>
      <c r="M23" s="7" t="str">
        <f aca="false">IF(G23=B23, "")</f>
        <v/>
      </c>
    </row>
    <row r="24" customFormat="false" ht="12.65" hidden="false" customHeight="false" outlineLevel="0" collapsed="false">
      <c r="A24" s="7" t="s">
        <v>724</v>
      </c>
      <c r="B24" s="7" t="s">
        <v>923</v>
      </c>
      <c r="C24" s="7" t="str">
        <f aca="false">A24</f>
        <v>B7</v>
      </c>
      <c r="D24" s="7"/>
      <c r="E24" s="7" t="str">
        <f aca="false">IFERROR(VLOOKUP($G24,$B$5:$C$173,2,FALSE()),"")</f>
        <v>B3</v>
      </c>
      <c r="F24" s="7" t="s">
        <v>724</v>
      </c>
      <c r="G24" s="7" t="s">
        <v>923</v>
      </c>
      <c r="H24" s="7" t="s">
        <v>958</v>
      </c>
      <c r="I24" s="7" t="s">
        <v>929</v>
      </c>
      <c r="J24" s="7" t="s">
        <v>951</v>
      </c>
      <c r="K24" s="7" t="s">
        <v>952</v>
      </c>
      <c r="L24" s="7" t="s">
        <v>953</v>
      </c>
      <c r="M24" s="7" t="str">
        <f aca="false">IF(G24=B24, "")</f>
        <v/>
      </c>
    </row>
    <row r="25" customFormat="false" ht="12.65" hidden="false" customHeight="false" outlineLevel="0" collapsed="false">
      <c r="A25" s="7" t="s">
        <v>822</v>
      </c>
      <c r="B25" s="7" t="s">
        <v>413</v>
      </c>
      <c r="C25" s="7" t="str">
        <f aca="false">A25</f>
        <v>B8</v>
      </c>
      <c r="D25" s="7"/>
      <c r="E25" s="7" t="str">
        <f aca="false">IFERROR(VLOOKUP($G25,$B$5:$C$173,2,FALSE()),"")</f>
        <v>B8</v>
      </c>
      <c r="F25" s="7" t="s">
        <v>822</v>
      </c>
      <c r="G25" s="7" t="s">
        <v>413</v>
      </c>
      <c r="H25" s="7" t="s">
        <v>928</v>
      </c>
      <c r="I25" s="7" t="s">
        <v>929</v>
      </c>
      <c r="J25" s="7" t="s">
        <v>930</v>
      </c>
      <c r="K25" s="7" t="s">
        <v>931</v>
      </c>
      <c r="L25" s="7" t="s">
        <v>959</v>
      </c>
      <c r="M25" s="7" t="str">
        <f aca="false">IF(G25=B25, "")</f>
        <v/>
      </c>
    </row>
    <row r="26" customFormat="false" ht="12.65" hidden="false" customHeight="false" outlineLevel="0" collapsed="false">
      <c r="A26" s="7" t="s">
        <v>801</v>
      </c>
      <c r="B26" s="7" t="s">
        <v>305</v>
      </c>
      <c r="C26" s="7" t="str">
        <f aca="false">A26</f>
        <v>B9</v>
      </c>
      <c r="D26" s="7"/>
      <c r="E26" s="7" t="str">
        <f aca="false">IFERROR(VLOOKUP($G26,$B$5:$C$173,2,FALSE()),"")</f>
        <v>B9</v>
      </c>
      <c r="F26" s="7" t="s">
        <v>801</v>
      </c>
      <c r="G26" s="7" t="s">
        <v>305</v>
      </c>
      <c r="H26" s="7" t="s">
        <v>928</v>
      </c>
      <c r="I26" s="7" t="s">
        <v>929</v>
      </c>
      <c r="J26" s="7" t="s">
        <v>930</v>
      </c>
      <c r="K26" s="7" t="s">
        <v>931</v>
      </c>
      <c r="L26" s="7" t="s">
        <v>960</v>
      </c>
      <c r="M26" s="7" t="str">
        <f aca="false">IF(G26=B26, "")</f>
        <v/>
      </c>
    </row>
    <row r="27" customFormat="false" ht="12.65" hidden="false" customHeight="false" outlineLevel="0" collapsed="false">
      <c r="A27" s="7" t="s">
        <v>709</v>
      </c>
      <c r="B27" s="7" t="s">
        <v>923</v>
      </c>
      <c r="C27" s="7" t="str">
        <f aca="false">A27</f>
        <v>B10</v>
      </c>
      <c r="D27" s="7"/>
      <c r="E27" s="7" t="str">
        <f aca="false">IFERROR(VLOOKUP($G27,$B$5:$C$173,2,FALSE()),"")</f>
        <v>B3</v>
      </c>
      <c r="F27" s="7" t="s">
        <v>709</v>
      </c>
      <c r="G27" s="7" t="s">
        <v>923</v>
      </c>
      <c r="H27" s="7" t="s">
        <v>958</v>
      </c>
      <c r="I27" s="7" t="s">
        <v>929</v>
      </c>
      <c r="J27" s="7" t="s">
        <v>951</v>
      </c>
      <c r="K27" s="7" t="s">
        <v>952</v>
      </c>
      <c r="L27" s="7" t="s">
        <v>953</v>
      </c>
      <c r="M27" s="7" t="str">
        <f aca="false">IF(G27=B27, "")</f>
        <v/>
      </c>
    </row>
    <row r="28" customFormat="false" ht="12.65" hidden="false" customHeight="false" outlineLevel="0" collapsed="false">
      <c r="A28" s="7" t="s">
        <v>710</v>
      </c>
      <c r="B28" s="7" t="s">
        <v>82</v>
      </c>
      <c r="C28" s="7" t="str">
        <f aca="false">A28</f>
        <v>B11</v>
      </c>
      <c r="D28" s="7"/>
      <c r="E28" s="7" t="str">
        <f aca="false">IFERROR(VLOOKUP($G28,$B$5:$C$173,2,FALSE()),"")</f>
        <v>B11</v>
      </c>
      <c r="F28" s="7" t="s">
        <v>710</v>
      </c>
      <c r="G28" s="7" t="s">
        <v>82</v>
      </c>
      <c r="H28" s="7" t="s">
        <v>928</v>
      </c>
      <c r="I28" s="7" t="s">
        <v>929</v>
      </c>
      <c r="J28" s="7" t="s">
        <v>930</v>
      </c>
      <c r="K28" s="7" t="s">
        <v>931</v>
      </c>
      <c r="L28" s="7" t="s">
        <v>961</v>
      </c>
      <c r="M28" s="7" t="str">
        <f aca="false">IF(G28=B28, "")</f>
        <v/>
      </c>
    </row>
    <row r="29" customFormat="false" ht="12.65" hidden="false" customHeight="false" outlineLevel="0" collapsed="false">
      <c r="A29" s="7" t="s">
        <v>813</v>
      </c>
      <c r="B29" s="7" t="s">
        <v>591</v>
      </c>
      <c r="C29" s="7" t="str">
        <f aca="false">A29</f>
        <v>B12</v>
      </c>
      <c r="D29" s="7"/>
      <c r="E29" s="7" t="str">
        <f aca="false">IFERROR(VLOOKUP($G29,$B$5:$C$173,2,FALSE()),"")</f>
        <v>B12</v>
      </c>
      <c r="F29" s="7" t="s">
        <v>813</v>
      </c>
      <c r="G29" s="7" t="s">
        <v>591</v>
      </c>
      <c r="H29" s="7" t="s">
        <v>928</v>
      </c>
      <c r="I29" s="7" t="s">
        <v>929</v>
      </c>
      <c r="J29" s="7" t="s">
        <v>933</v>
      </c>
      <c r="K29" s="7" t="s">
        <v>934</v>
      </c>
      <c r="L29" s="7" t="s">
        <v>962</v>
      </c>
      <c r="M29" s="7" t="str">
        <f aca="false">IF(G29=B29, "")</f>
        <v/>
      </c>
    </row>
    <row r="30" customFormat="false" ht="12.65" hidden="false" customHeight="false" outlineLevel="0" collapsed="false">
      <c r="A30" s="7" t="s">
        <v>696</v>
      </c>
      <c r="B30" s="7" t="s">
        <v>590</v>
      </c>
      <c r="C30" s="7" t="str">
        <f aca="false">A30</f>
        <v>B13</v>
      </c>
      <c r="D30" s="7"/>
      <c r="E30" s="7" t="str">
        <f aca="false">IFERROR(VLOOKUP($G30,$B$5:$C$173,2,FALSE()),"")</f>
        <v>B13</v>
      </c>
      <c r="F30" s="7" t="s">
        <v>696</v>
      </c>
      <c r="G30" s="7" t="s">
        <v>590</v>
      </c>
      <c r="H30" s="7" t="s">
        <v>928</v>
      </c>
      <c r="I30" s="7" t="s">
        <v>929</v>
      </c>
      <c r="J30" s="7" t="s">
        <v>933</v>
      </c>
      <c r="K30" s="7" t="s">
        <v>934</v>
      </c>
      <c r="L30" s="7" t="s">
        <v>963</v>
      </c>
      <c r="M30" s="7" t="str">
        <f aca="false">IF(G30=B30, "")</f>
        <v/>
      </c>
    </row>
    <row r="31" customFormat="false" ht="12.65" hidden="false" customHeight="false" outlineLevel="0" collapsed="false">
      <c r="A31" s="7" t="s">
        <v>695</v>
      </c>
      <c r="B31" s="7" t="s">
        <v>311</v>
      </c>
      <c r="C31" s="7" t="str">
        <f aca="false">A31</f>
        <v>C1</v>
      </c>
      <c r="D31" s="7"/>
      <c r="E31" s="7" t="str">
        <f aca="false">IFERROR(VLOOKUP($G31,$B$5:$C$173,2,FALSE()),"")</f>
        <v>C1</v>
      </c>
      <c r="F31" s="7" t="s">
        <v>695</v>
      </c>
      <c r="G31" s="7" t="s">
        <v>311</v>
      </c>
      <c r="H31" s="7" t="s">
        <v>928</v>
      </c>
      <c r="I31" s="7" t="s">
        <v>929</v>
      </c>
      <c r="J31" s="7" t="s">
        <v>930</v>
      </c>
      <c r="K31" s="7" t="s">
        <v>931</v>
      </c>
      <c r="L31" s="7" t="s">
        <v>943</v>
      </c>
      <c r="M31" s="7" t="str">
        <f aca="false">IF(G31=B31, "")</f>
        <v/>
      </c>
    </row>
    <row r="32" customFormat="false" ht="12.65" hidden="false" customHeight="false" outlineLevel="0" collapsed="false">
      <c r="A32" s="7" t="s">
        <v>849</v>
      </c>
      <c r="B32" s="7" t="s">
        <v>463</v>
      </c>
      <c r="C32" s="7" t="str">
        <f aca="false">A32</f>
        <v>C2</v>
      </c>
      <c r="D32" s="7"/>
      <c r="E32" s="7" t="str">
        <f aca="false">IFERROR(VLOOKUP($G32,$B$5:$C$173,2,FALSE()),"")</f>
        <v>C2</v>
      </c>
      <c r="F32" s="7" t="s">
        <v>849</v>
      </c>
      <c r="G32" s="7" t="s">
        <v>463</v>
      </c>
      <c r="H32" s="7" t="s">
        <v>928</v>
      </c>
      <c r="I32" s="7" t="s">
        <v>929</v>
      </c>
      <c r="J32" s="7" t="s">
        <v>930</v>
      </c>
      <c r="K32" s="7" t="s">
        <v>931</v>
      </c>
      <c r="L32" s="7" t="s">
        <v>964</v>
      </c>
      <c r="M32" s="7" t="str">
        <f aca="false">IF(G32=B32, "")</f>
        <v/>
      </c>
    </row>
    <row r="33" customFormat="false" ht="12.65" hidden="false" customHeight="false" outlineLevel="0" collapsed="false">
      <c r="A33" s="7" t="s">
        <v>795</v>
      </c>
      <c r="B33" s="7" t="s">
        <v>598</v>
      </c>
      <c r="C33" s="7" t="str">
        <f aca="false">A33</f>
        <v>C3</v>
      </c>
      <c r="D33" s="7"/>
      <c r="E33" s="7" t="str">
        <f aca="false">IFERROR(VLOOKUP($G33,$B$5:$C$173,2,FALSE()),"")</f>
        <v>C3</v>
      </c>
      <c r="F33" s="7" t="s">
        <v>795</v>
      </c>
      <c r="G33" s="7" t="s">
        <v>598</v>
      </c>
      <c r="H33" s="7" t="s">
        <v>928</v>
      </c>
      <c r="I33" s="7" t="s">
        <v>929</v>
      </c>
      <c r="J33" s="7" t="s">
        <v>933</v>
      </c>
      <c r="K33" s="7" t="s">
        <v>934</v>
      </c>
      <c r="L33" s="7" t="s">
        <v>965</v>
      </c>
      <c r="M33" s="7" t="str">
        <f aca="false">IF(G33=B33, "")</f>
        <v/>
      </c>
    </row>
    <row r="34" customFormat="false" ht="12.65" hidden="false" customHeight="false" outlineLevel="0" collapsed="false">
      <c r="A34" s="7" t="s">
        <v>905</v>
      </c>
      <c r="B34" s="7" t="s">
        <v>596</v>
      </c>
      <c r="C34" s="7" t="str">
        <f aca="false">A34</f>
        <v>C4</v>
      </c>
      <c r="D34" s="7"/>
      <c r="E34" s="7" t="str">
        <f aca="false">IFERROR(VLOOKUP($G34,$B$5:$C$173,2,FALSE()),"")</f>
        <v>C4</v>
      </c>
      <c r="F34" s="7" t="s">
        <v>905</v>
      </c>
      <c r="G34" s="7" t="s">
        <v>596</v>
      </c>
      <c r="H34" s="7" t="s">
        <v>928</v>
      </c>
      <c r="I34" s="7" t="s">
        <v>929</v>
      </c>
      <c r="J34" s="7" t="s">
        <v>933</v>
      </c>
      <c r="K34" s="7" t="s">
        <v>934</v>
      </c>
      <c r="L34" s="7" t="s">
        <v>966</v>
      </c>
      <c r="M34" s="7" t="str">
        <f aca="false">IF(G34=B34, "")</f>
        <v/>
      </c>
    </row>
    <row r="35" customFormat="false" ht="12.65" hidden="false" customHeight="false" outlineLevel="0" collapsed="false">
      <c r="A35" s="7" t="s">
        <v>722</v>
      </c>
      <c r="B35" s="7" t="s">
        <v>420</v>
      </c>
      <c r="C35" s="7" t="str">
        <f aca="false">A35</f>
        <v>C5</v>
      </c>
      <c r="D35" s="7"/>
      <c r="E35" s="7" t="str">
        <f aca="false">IFERROR(VLOOKUP($G35,$B$5:$C$173,2,FALSE()),"")</f>
        <v>C5</v>
      </c>
      <c r="F35" s="7" t="s">
        <v>722</v>
      </c>
      <c r="G35" s="7" t="s">
        <v>420</v>
      </c>
      <c r="H35" s="7" t="s">
        <v>928</v>
      </c>
      <c r="I35" s="7" t="s">
        <v>929</v>
      </c>
      <c r="J35" s="7" t="s">
        <v>930</v>
      </c>
      <c r="K35" s="7" t="s">
        <v>931</v>
      </c>
      <c r="L35" s="7" t="s">
        <v>955</v>
      </c>
      <c r="M35" s="7" t="str">
        <f aca="false">IF(G35=B35, "")</f>
        <v/>
      </c>
    </row>
    <row r="36" customFormat="false" ht="12.65" hidden="false" customHeight="false" outlineLevel="0" collapsed="false">
      <c r="A36" s="7" t="s">
        <v>731</v>
      </c>
      <c r="B36" s="7" t="s">
        <v>243</v>
      </c>
      <c r="C36" s="7" t="str">
        <f aca="false">A36</f>
        <v>C6</v>
      </c>
      <c r="D36" s="7"/>
      <c r="E36" s="7" t="str">
        <f aca="false">IFERROR(VLOOKUP($G36,$B$5:$C$173,2,FALSE()),"")</f>
        <v>C6</v>
      </c>
      <c r="F36" s="7" t="s">
        <v>731</v>
      </c>
      <c r="G36" s="7" t="s">
        <v>243</v>
      </c>
      <c r="H36" s="7" t="s">
        <v>928</v>
      </c>
      <c r="I36" s="7" t="s">
        <v>929</v>
      </c>
      <c r="J36" s="7" t="s">
        <v>930</v>
      </c>
      <c r="K36" s="7" t="s">
        <v>931</v>
      </c>
      <c r="L36" s="7" t="s">
        <v>967</v>
      </c>
      <c r="M36" s="7" t="str">
        <f aca="false">IF(G36=B36, "")</f>
        <v/>
      </c>
    </row>
    <row r="37" customFormat="false" ht="12.65" hidden="false" customHeight="false" outlineLevel="0" collapsed="false">
      <c r="A37" s="7" t="s">
        <v>728</v>
      </c>
      <c r="B37" s="7" t="s">
        <v>545</v>
      </c>
      <c r="C37" s="7" t="str">
        <f aca="false">A37</f>
        <v>C7</v>
      </c>
      <c r="D37" s="7"/>
      <c r="E37" s="7" t="str">
        <f aca="false">IFERROR(VLOOKUP($G37,$B$5:$C$173,2,FALSE()),"")</f>
        <v>C7</v>
      </c>
      <c r="F37" s="7" t="s">
        <v>728</v>
      </c>
      <c r="G37" s="7" t="s">
        <v>545</v>
      </c>
      <c r="H37" s="7" t="s">
        <v>928</v>
      </c>
      <c r="I37" s="7" t="s">
        <v>929</v>
      </c>
      <c r="J37" s="7" t="s">
        <v>933</v>
      </c>
      <c r="K37" s="7" t="s">
        <v>934</v>
      </c>
      <c r="L37" s="7" t="s">
        <v>943</v>
      </c>
      <c r="M37" s="7" t="str">
        <f aca="false">IF(G37=B37, "")</f>
        <v/>
      </c>
    </row>
    <row r="38" customFormat="false" ht="12.65" hidden="false" customHeight="false" outlineLevel="0" collapsed="false">
      <c r="A38" s="7" t="s">
        <v>817</v>
      </c>
      <c r="B38" s="7" t="s">
        <v>538</v>
      </c>
      <c r="C38" s="7" t="str">
        <f aca="false">A38</f>
        <v>C8</v>
      </c>
      <c r="D38" s="7"/>
      <c r="E38" s="7" t="str">
        <f aca="false">IFERROR(VLOOKUP($G38,$B$5:$C$173,2,FALSE()),"")</f>
        <v>C8</v>
      </c>
      <c r="F38" s="7" t="s">
        <v>817</v>
      </c>
      <c r="G38" s="7" t="s">
        <v>538</v>
      </c>
      <c r="H38" s="7" t="s">
        <v>928</v>
      </c>
      <c r="I38" s="7" t="s">
        <v>929</v>
      </c>
      <c r="J38" s="7" t="s">
        <v>933</v>
      </c>
      <c r="K38" s="7" t="s">
        <v>934</v>
      </c>
      <c r="L38" s="7" t="s">
        <v>960</v>
      </c>
      <c r="M38" s="7" t="str">
        <f aca="false">IF(G38=B38, "")</f>
        <v/>
      </c>
    </row>
    <row r="39" customFormat="false" ht="12.65" hidden="false" customHeight="false" outlineLevel="0" collapsed="false">
      <c r="A39" s="7" t="s">
        <v>804</v>
      </c>
      <c r="B39" s="7" t="s">
        <v>401</v>
      </c>
      <c r="C39" s="7" t="str">
        <f aca="false">A39</f>
        <v>C9</v>
      </c>
      <c r="D39" s="7"/>
      <c r="E39" s="7" t="str">
        <f aca="false">IFERROR(VLOOKUP($G39,$B$5:$C$173,2,FALSE()),"")</f>
        <v>C9</v>
      </c>
      <c r="F39" s="7" t="s">
        <v>804</v>
      </c>
      <c r="G39" s="7" t="s">
        <v>401</v>
      </c>
      <c r="H39" s="7" t="s">
        <v>928</v>
      </c>
      <c r="I39" s="7" t="s">
        <v>929</v>
      </c>
      <c r="J39" s="7" t="s">
        <v>930</v>
      </c>
      <c r="K39" s="7" t="s">
        <v>931</v>
      </c>
      <c r="L39" s="7" t="s">
        <v>968</v>
      </c>
      <c r="M39" s="7" t="str">
        <f aca="false">IF(G39=B39, "")</f>
        <v/>
      </c>
    </row>
    <row r="40" customFormat="false" ht="12.65" hidden="false" customHeight="false" outlineLevel="0" collapsed="false">
      <c r="A40" s="7" t="s">
        <v>705</v>
      </c>
      <c r="B40" s="7" t="s">
        <v>298</v>
      </c>
      <c r="C40" s="7" t="str">
        <f aca="false">A40</f>
        <v>C10</v>
      </c>
      <c r="D40" s="7"/>
      <c r="E40" s="7" t="str">
        <f aca="false">IFERROR(VLOOKUP($G40,$B$5:$C$173,2,FALSE()),"")</f>
        <v>C10</v>
      </c>
      <c r="F40" s="7" t="s">
        <v>705</v>
      </c>
      <c r="G40" s="7" t="s">
        <v>298</v>
      </c>
      <c r="H40" s="7" t="s">
        <v>928</v>
      </c>
      <c r="I40" s="7" t="s">
        <v>929</v>
      </c>
      <c r="J40" s="7" t="s">
        <v>930</v>
      </c>
      <c r="K40" s="7" t="s">
        <v>931</v>
      </c>
      <c r="L40" s="7" t="s">
        <v>944</v>
      </c>
      <c r="M40" s="7" t="str">
        <f aca="false">IF(G40=B40, "")</f>
        <v/>
      </c>
    </row>
    <row r="41" customFormat="false" ht="12.65" hidden="false" customHeight="false" outlineLevel="0" collapsed="false">
      <c r="A41" s="7" t="s">
        <v>800</v>
      </c>
      <c r="B41" s="7" t="s">
        <v>595</v>
      </c>
      <c r="C41" s="7" t="str">
        <f aca="false">A41</f>
        <v>C11</v>
      </c>
      <c r="D41" s="7"/>
      <c r="E41" s="7" t="str">
        <f aca="false">IFERROR(VLOOKUP($G41,$B$5:$C$173,2,FALSE()),"")</f>
        <v>C11</v>
      </c>
      <c r="F41" s="7" t="s">
        <v>800</v>
      </c>
      <c r="G41" s="7" t="s">
        <v>595</v>
      </c>
      <c r="H41" s="7" t="s">
        <v>928</v>
      </c>
      <c r="I41" s="7" t="s">
        <v>929</v>
      </c>
      <c r="J41" s="7" t="s">
        <v>933</v>
      </c>
      <c r="K41" s="7" t="s">
        <v>934</v>
      </c>
      <c r="L41" s="7" t="s">
        <v>969</v>
      </c>
      <c r="M41" s="7" t="str">
        <f aca="false">IF(G41=B41, "")</f>
        <v/>
      </c>
    </row>
    <row r="42" customFormat="false" ht="12.65" hidden="false" customHeight="false" outlineLevel="0" collapsed="false">
      <c r="A42" s="7" t="s">
        <v>797</v>
      </c>
      <c r="B42" s="7" t="s">
        <v>923</v>
      </c>
      <c r="C42" s="7" t="str">
        <f aca="false">A42</f>
        <v>C12</v>
      </c>
      <c r="D42" s="7"/>
      <c r="E42" s="7" t="str">
        <f aca="false">IFERROR(VLOOKUP($G42,$B$5:$C$173,2,FALSE()),"")</f>
        <v>B3</v>
      </c>
      <c r="F42" s="7" t="s">
        <v>797</v>
      </c>
      <c r="G42" s="7" t="s">
        <v>923</v>
      </c>
      <c r="H42" s="7" t="s">
        <v>958</v>
      </c>
      <c r="I42" s="7" t="s">
        <v>929</v>
      </c>
      <c r="J42" s="7" t="s">
        <v>951</v>
      </c>
      <c r="K42" s="7" t="s">
        <v>952</v>
      </c>
      <c r="L42" s="7" t="s">
        <v>953</v>
      </c>
      <c r="M42" s="7" t="str">
        <f aca="false">IF(G42=B42, "")</f>
        <v/>
      </c>
    </row>
    <row r="43" customFormat="false" ht="12.65" hidden="false" customHeight="false" outlineLevel="0" collapsed="false">
      <c r="A43" s="7" t="s">
        <v>693</v>
      </c>
      <c r="B43" s="7" t="s">
        <v>912</v>
      </c>
      <c r="C43" s="7" t="str">
        <f aca="false">A43</f>
        <v>C13</v>
      </c>
      <c r="D43" s="7"/>
      <c r="E43" s="7" t="str">
        <f aca="false">IFERROR(VLOOKUP($G43,$B$5:$C$173,2,FALSE()),"")</f>
        <v>A3</v>
      </c>
      <c r="F43" s="7" t="s">
        <v>693</v>
      </c>
      <c r="G43" s="7" t="s">
        <v>912</v>
      </c>
      <c r="H43" s="7" t="s">
        <v>936</v>
      </c>
      <c r="I43" s="7" t="s">
        <v>929</v>
      </c>
      <c r="J43" s="7" t="s">
        <v>937</v>
      </c>
      <c r="K43" s="7" t="s">
        <v>970</v>
      </c>
      <c r="L43" s="7" t="s">
        <v>939</v>
      </c>
      <c r="M43" s="7" t="str">
        <f aca="false">IF(G43=B43, "")</f>
        <v/>
      </c>
    </row>
    <row r="44" customFormat="false" ht="12.65" hidden="false" customHeight="false" outlineLevel="0" collapsed="false">
      <c r="A44" s="7" t="s">
        <v>806</v>
      </c>
      <c r="B44" s="7" t="s">
        <v>912</v>
      </c>
      <c r="C44" s="7" t="str">
        <f aca="false">A44</f>
        <v>D1</v>
      </c>
      <c r="D44" s="7"/>
      <c r="E44" s="7" t="str">
        <f aca="false">IFERROR(VLOOKUP($G44,$B$5:$C$173,2,FALSE()),"")</f>
        <v>A3</v>
      </c>
      <c r="F44" s="7" t="s">
        <v>806</v>
      </c>
      <c r="G44" s="7" t="s">
        <v>912</v>
      </c>
      <c r="H44" s="7" t="s">
        <v>936</v>
      </c>
      <c r="I44" s="7" t="s">
        <v>929</v>
      </c>
      <c r="J44" s="7" t="s">
        <v>937</v>
      </c>
      <c r="K44" s="7" t="s">
        <v>971</v>
      </c>
      <c r="L44" s="7" t="s">
        <v>939</v>
      </c>
      <c r="M44" s="7" t="str">
        <f aca="false">IF(G44=B44, "")</f>
        <v/>
      </c>
    </row>
    <row r="45" customFormat="false" ht="12.65" hidden="false" customHeight="false" outlineLevel="0" collapsed="false">
      <c r="A45" s="7" t="s">
        <v>809</v>
      </c>
      <c r="B45" s="7" t="s">
        <v>923</v>
      </c>
      <c r="C45" s="7" t="str">
        <f aca="false">A45</f>
        <v>D2</v>
      </c>
      <c r="D45" s="7"/>
      <c r="E45" s="7" t="str">
        <f aca="false">IFERROR(VLOOKUP($G45,$B$5:$C$173,2,FALSE()),"")</f>
        <v>B3</v>
      </c>
      <c r="F45" s="7" t="s">
        <v>809</v>
      </c>
      <c r="G45" s="7" t="s">
        <v>923</v>
      </c>
      <c r="H45" s="7" t="s">
        <v>958</v>
      </c>
      <c r="I45" s="7" t="s">
        <v>929</v>
      </c>
      <c r="J45" s="7" t="s">
        <v>951</v>
      </c>
      <c r="K45" s="7" t="s">
        <v>952</v>
      </c>
      <c r="L45" s="7" t="s">
        <v>953</v>
      </c>
      <c r="M45" s="7" t="str">
        <f aca="false">IF(G45=B45, "")</f>
        <v/>
      </c>
    </row>
    <row r="46" customFormat="false" ht="12.65" hidden="false" customHeight="false" outlineLevel="0" collapsed="false">
      <c r="A46" s="7" t="s">
        <v>847</v>
      </c>
      <c r="B46" s="7" t="s">
        <v>466</v>
      </c>
      <c r="C46" s="7" t="str">
        <f aca="false">A46</f>
        <v>D3</v>
      </c>
      <c r="D46" s="7"/>
      <c r="E46" s="7" t="str">
        <f aca="false">IFERROR(VLOOKUP($G46,$B$5:$C$173,2,FALSE()),"")</f>
        <v>D3</v>
      </c>
      <c r="F46" s="7" t="s">
        <v>847</v>
      </c>
      <c r="G46" s="7" t="s">
        <v>466</v>
      </c>
      <c r="H46" s="7" t="s">
        <v>928</v>
      </c>
      <c r="I46" s="7" t="s">
        <v>929</v>
      </c>
      <c r="J46" s="7" t="s">
        <v>930</v>
      </c>
      <c r="K46" s="7" t="s">
        <v>931</v>
      </c>
      <c r="L46" s="7" t="s">
        <v>972</v>
      </c>
      <c r="M46" s="7" t="str">
        <f aca="false">IF(G46=B46, "")</f>
        <v/>
      </c>
    </row>
    <row r="47" customFormat="false" ht="12.65" hidden="false" customHeight="false" outlineLevel="0" collapsed="false">
      <c r="A47" s="7" t="s">
        <v>708</v>
      </c>
      <c r="B47" s="7" t="s">
        <v>460</v>
      </c>
      <c r="C47" s="7" t="str">
        <f aca="false">A47</f>
        <v>D4</v>
      </c>
      <c r="D47" s="7"/>
      <c r="E47" s="7" t="str">
        <f aca="false">IFERROR(VLOOKUP($G47,$B$5:$C$173,2,FALSE()),"")</f>
        <v>D4</v>
      </c>
      <c r="F47" s="7" t="s">
        <v>708</v>
      </c>
      <c r="G47" s="7" t="s">
        <v>460</v>
      </c>
      <c r="H47" s="7" t="s">
        <v>928</v>
      </c>
      <c r="I47" s="7" t="s">
        <v>929</v>
      </c>
      <c r="J47" s="7" t="s">
        <v>930</v>
      </c>
      <c r="K47" s="7" t="s">
        <v>931</v>
      </c>
      <c r="L47" s="7" t="s">
        <v>973</v>
      </c>
      <c r="M47" s="7" t="str">
        <f aca="false">IF(G47=B47, "")</f>
        <v/>
      </c>
    </row>
    <row r="48" customFormat="false" ht="12.65" hidden="false" customHeight="false" outlineLevel="0" collapsed="false">
      <c r="A48" s="7" t="s">
        <v>841</v>
      </c>
      <c r="B48" s="7" t="s">
        <v>426</v>
      </c>
      <c r="C48" s="7" t="str">
        <f aca="false">A48</f>
        <v>D5</v>
      </c>
      <c r="D48" s="7"/>
      <c r="E48" s="7" t="str">
        <f aca="false">IFERROR(VLOOKUP($G48,$B$5:$C$173,2,FALSE()),"")</f>
        <v>D5</v>
      </c>
      <c r="F48" s="7" t="s">
        <v>841</v>
      </c>
      <c r="G48" s="7" t="s">
        <v>426</v>
      </c>
      <c r="H48" s="7" t="s">
        <v>928</v>
      </c>
      <c r="I48" s="7" t="s">
        <v>929</v>
      </c>
      <c r="J48" s="7" t="s">
        <v>930</v>
      </c>
      <c r="K48" s="7" t="s">
        <v>931</v>
      </c>
      <c r="L48" s="7" t="s">
        <v>974</v>
      </c>
      <c r="M48" s="7" t="str">
        <f aca="false">IF(G48=B48, "")</f>
        <v/>
      </c>
    </row>
    <row r="49" customFormat="false" ht="12.65" hidden="false" customHeight="false" outlineLevel="0" collapsed="false">
      <c r="A49" s="7" t="s">
        <v>626</v>
      </c>
      <c r="B49" s="7" t="s">
        <v>259</v>
      </c>
      <c r="C49" s="7" t="str">
        <f aca="false">A49</f>
        <v>D6</v>
      </c>
      <c r="D49" s="7"/>
      <c r="E49" s="7" t="str">
        <f aca="false">IFERROR(VLOOKUP($G49,$B$5:$C$173,2,FALSE()),"")</f>
        <v>D6</v>
      </c>
      <c r="F49" s="7" t="s">
        <v>626</v>
      </c>
      <c r="G49" s="7" t="s">
        <v>259</v>
      </c>
      <c r="H49" s="7" t="s">
        <v>928</v>
      </c>
      <c r="I49" s="7" t="s">
        <v>929</v>
      </c>
      <c r="J49" s="7" t="s">
        <v>930</v>
      </c>
      <c r="K49" s="7" t="s">
        <v>931</v>
      </c>
      <c r="L49" s="7" t="s">
        <v>975</v>
      </c>
      <c r="M49" s="7" t="str">
        <f aca="false">IF(G49=B49, "")</f>
        <v/>
      </c>
    </row>
    <row r="50" customFormat="false" ht="12.65" hidden="false" customHeight="false" outlineLevel="0" collapsed="false">
      <c r="A50" s="7" t="s">
        <v>895</v>
      </c>
      <c r="B50" s="7" t="s">
        <v>541</v>
      </c>
      <c r="C50" s="7" t="str">
        <f aca="false">A50</f>
        <v>D7</v>
      </c>
      <c r="D50" s="7"/>
      <c r="E50" s="7" t="str">
        <f aca="false">IFERROR(VLOOKUP($G50,$B$5:$C$173,2,FALSE()),"")</f>
        <v>D7</v>
      </c>
      <c r="F50" s="7" t="s">
        <v>895</v>
      </c>
      <c r="G50" s="7" t="s">
        <v>541</v>
      </c>
      <c r="H50" s="7" t="s">
        <v>928</v>
      </c>
      <c r="I50" s="7" t="s">
        <v>929</v>
      </c>
      <c r="J50" s="7" t="s">
        <v>933</v>
      </c>
      <c r="K50" s="7" t="s">
        <v>934</v>
      </c>
      <c r="L50" s="7" t="s">
        <v>976</v>
      </c>
      <c r="M50" s="7" t="str">
        <f aca="false">IF(G50=B50, "")</f>
        <v/>
      </c>
    </row>
    <row r="51" customFormat="false" ht="12.65" hidden="false" customHeight="false" outlineLevel="0" collapsed="false">
      <c r="A51" s="7" t="s">
        <v>623</v>
      </c>
      <c r="B51" s="7" t="s">
        <v>411</v>
      </c>
      <c r="C51" s="7" t="str">
        <f aca="false">A51</f>
        <v>D8</v>
      </c>
      <c r="D51" s="7"/>
      <c r="E51" s="7" t="str">
        <f aca="false">IFERROR(VLOOKUP($G51,$B$5:$C$173,2,FALSE()),"")</f>
        <v>D8</v>
      </c>
      <c r="F51" s="7" t="s">
        <v>623</v>
      </c>
      <c r="G51" s="7" t="s">
        <v>411</v>
      </c>
      <c r="H51" s="7" t="s">
        <v>928</v>
      </c>
      <c r="I51" s="7" t="s">
        <v>929</v>
      </c>
      <c r="J51" s="7" t="s">
        <v>930</v>
      </c>
      <c r="K51" s="7" t="s">
        <v>931</v>
      </c>
      <c r="L51" s="7" t="s">
        <v>977</v>
      </c>
      <c r="M51" s="7" t="str">
        <f aca="false">IF(G51=B51, "")</f>
        <v/>
      </c>
    </row>
    <row r="52" customFormat="false" ht="12.65" hidden="false" customHeight="false" outlineLevel="0" collapsed="false">
      <c r="A52" s="7" t="s">
        <v>799</v>
      </c>
      <c r="B52" s="7" t="s">
        <v>369</v>
      </c>
      <c r="C52" s="7" t="str">
        <f aca="false">A52</f>
        <v>D9</v>
      </c>
      <c r="D52" s="7"/>
      <c r="E52" s="7" t="str">
        <f aca="false">IFERROR(VLOOKUP($G52,$B$5:$C$173,2,FALSE()),"")</f>
        <v>D9</v>
      </c>
      <c r="F52" s="7" t="s">
        <v>799</v>
      </c>
      <c r="G52" s="7" t="s">
        <v>369</v>
      </c>
      <c r="H52" s="7" t="s">
        <v>928</v>
      </c>
      <c r="I52" s="7" t="s">
        <v>929</v>
      </c>
      <c r="J52" s="7" t="s">
        <v>930</v>
      </c>
      <c r="K52" s="7" t="s">
        <v>931</v>
      </c>
      <c r="L52" s="7" t="s">
        <v>978</v>
      </c>
      <c r="M52" s="7" t="str">
        <f aca="false">IF(G52=B52, "")</f>
        <v/>
      </c>
    </row>
    <row r="53" customFormat="false" ht="12.65" hidden="false" customHeight="false" outlineLevel="0" collapsed="false">
      <c r="A53" s="7" t="s">
        <v>808</v>
      </c>
      <c r="B53" s="7" t="s">
        <v>573</v>
      </c>
      <c r="C53" s="7" t="str">
        <f aca="false">A53</f>
        <v>D10</v>
      </c>
      <c r="D53" s="7"/>
      <c r="E53" s="7" t="str">
        <f aca="false">IFERROR(VLOOKUP($G53,$B$5:$C$173,2,FALSE()),"")</f>
        <v>D10</v>
      </c>
      <c r="F53" s="7" t="s">
        <v>808</v>
      </c>
      <c r="G53" s="7" t="s">
        <v>573</v>
      </c>
      <c r="H53" s="7" t="s">
        <v>928</v>
      </c>
      <c r="I53" s="7" t="s">
        <v>929</v>
      </c>
      <c r="J53" s="7" t="s">
        <v>933</v>
      </c>
      <c r="K53" s="7" t="s">
        <v>934</v>
      </c>
      <c r="L53" s="7" t="s">
        <v>979</v>
      </c>
      <c r="M53" s="7" t="str">
        <f aca="false">IF(G53=B53, "")</f>
        <v/>
      </c>
    </row>
    <row r="54" customFormat="false" ht="12.65" hidden="false" customHeight="false" outlineLevel="0" collapsed="false">
      <c r="A54" s="7" t="s">
        <v>818</v>
      </c>
      <c r="B54" s="7" t="s">
        <v>574</v>
      </c>
      <c r="C54" s="7" t="str">
        <f aca="false">A54</f>
        <v>D11</v>
      </c>
      <c r="D54" s="7"/>
      <c r="E54" s="7" t="str">
        <f aca="false">IFERROR(VLOOKUP($G54,$B$5:$C$173,2,FALSE()),"")</f>
        <v>D11</v>
      </c>
      <c r="F54" s="7" t="s">
        <v>818</v>
      </c>
      <c r="G54" s="7" t="s">
        <v>574</v>
      </c>
      <c r="H54" s="7" t="s">
        <v>928</v>
      </c>
      <c r="I54" s="7" t="s">
        <v>929</v>
      </c>
      <c r="J54" s="7" t="s">
        <v>933</v>
      </c>
      <c r="K54" s="7" t="s">
        <v>934</v>
      </c>
      <c r="L54" s="7" t="s">
        <v>980</v>
      </c>
      <c r="M54" s="7" t="str">
        <f aca="false">IF(G54=B54, "")</f>
        <v/>
      </c>
    </row>
    <row r="55" customFormat="false" ht="12.65" hidden="false" customHeight="false" outlineLevel="0" collapsed="false">
      <c r="A55" s="7" t="s">
        <v>701</v>
      </c>
      <c r="B55" s="7" t="s">
        <v>572</v>
      </c>
      <c r="C55" s="7" t="str">
        <f aca="false">A55</f>
        <v>D12</v>
      </c>
      <c r="D55" s="7"/>
      <c r="E55" s="7" t="str">
        <f aca="false">IFERROR(VLOOKUP($G55,$B$5:$C$173,2,FALSE()),"")</f>
        <v>D12</v>
      </c>
      <c r="F55" s="7" t="s">
        <v>701</v>
      </c>
      <c r="G55" s="7" t="s">
        <v>572</v>
      </c>
      <c r="H55" s="7" t="s">
        <v>928</v>
      </c>
      <c r="I55" s="7" t="s">
        <v>929</v>
      </c>
      <c r="J55" s="7" t="s">
        <v>933</v>
      </c>
      <c r="K55" s="7" t="s">
        <v>934</v>
      </c>
      <c r="L55" s="7" t="s">
        <v>981</v>
      </c>
      <c r="M55" s="7" t="str">
        <f aca="false">IF(G55=B55, "")</f>
        <v/>
      </c>
    </row>
    <row r="56" customFormat="false" ht="12.65" hidden="false" customHeight="false" outlineLevel="0" collapsed="false">
      <c r="A56" s="7" t="s">
        <v>902</v>
      </c>
      <c r="B56" s="7" t="s">
        <v>918</v>
      </c>
      <c r="C56" s="7" t="str">
        <f aca="false">A56</f>
        <v>D13</v>
      </c>
      <c r="D56" s="7"/>
      <c r="E56" s="7" t="str">
        <f aca="false">IFERROR(VLOOKUP($G56,$B$5:$C$173,2,FALSE()),"")</f>
        <v>D13</v>
      </c>
      <c r="F56" s="7" t="s">
        <v>902</v>
      </c>
      <c r="G56" s="7" t="s">
        <v>918</v>
      </c>
      <c r="H56" s="7" t="s">
        <v>936</v>
      </c>
      <c r="I56" s="7" t="s">
        <v>929</v>
      </c>
      <c r="J56" s="7" t="s">
        <v>937</v>
      </c>
      <c r="K56" s="7" t="s">
        <v>982</v>
      </c>
      <c r="L56" s="7" t="s">
        <v>939</v>
      </c>
      <c r="M56" s="7" t="str">
        <f aca="false">IF(G56=B56, "")</f>
        <v/>
      </c>
    </row>
    <row r="57" customFormat="false" ht="12.65" hidden="false" customHeight="false" outlineLevel="0" collapsed="false">
      <c r="A57" s="7" t="s">
        <v>692</v>
      </c>
      <c r="B57" s="7" t="s">
        <v>482</v>
      </c>
      <c r="C57" s="7" t="str">
        <f aca="false">A57</f>
        <v>E1</v>
      </c>
      <c r="D57" s="7"/>
      <c r="E57" s="7" t="str">
        <f aca="false">IFERROR(VLOOKUP($G57,$B$5:$C$173,2,FALSE()),"")</f>
        <v>E1</v>
      </c>
      <c r="F57" s="7" t="s">
        <v>692</v>
      </c>
      <c r="G57" s="7" t="s">
        <v>482</v>
      </c>
      <c r="H57" s="7" t="s">
        <v>928</v>
      </c>
      <c r="I57" s="7" t="s">
        <v>929</v>
      </c>
      <c r="J57" s="7" t="s">
        <v>933</v>
      </c>
      <c r="K57" s="7" t="s">
        <v>934</v>
      </c>
      <c r="L57" s="7" t="s">
        <v>983</v>
      </c>
      <c r="M57" s="7" t="str">
        <f aca="false">IF(G57=B57, "")</f>
        <v/>
      </c>
    </row>
    <row r="58" customFormat="false" ht="12.65" hidden="false" customHeight="false" outlineLevel="0" collapsed="false">
      <c r="A58" s="7" t="s">
        <v>866</v>
      </c>
      <c r="B58" s="7" t="s">
        <v>908</v>
      </c>
      <c r="C58" s="7" t="str">
        <f aca="false">A58</f>
        <v>E2</v>
      </c>
      <c r="D58" s="7"/>
      <c r="E58" s="7" t="str">
        <f aca="false">IFERROR(VLOOKUP($G58,$B$5:$C$173,2,FALSE()),"")</f>
        <v>E2</v>
      </c>
      <c r="F58" s="7" t="s">
        <v>866</v>
      </c>
      <c r="G58" s="7" t="s">
        <v>908</v>
      </c>
      <c r="H58" s="7" t="s">
        <v>936</v>
      </c>
      <c r="I58" s="7" t="s">
        <v>929</v>
      </c>
      <c r="J58" s="7" t="s">
        <v>937</v>
      </c>
      <c r="K58" s="7" t="s">
        <v>984</v>
      </c>
      <c r="L58" s="7" t="s">
        <v>939</v>
      </c>
      <c r="M58" s="7" t="str">
        <f aca="false">IF(G58=B58, "")</f>
        <v/>
      </c>
    </row>
    <row r="59" customFormat="false" ht="12.65" hidden="false" customHeight="false" outlineLevel="0" collapsed="false">
      <c r="A59" s="7" t="s">
        <v>704</v>
      </c>
      <c r="B59" s="7" t="s">
        <v>600</v>
      </c>
      <c r="C59" s="7" t="str">
        <f aca="false">A59</f>
        <v>E3</v>
      </c>
      <c r="D59" s="7"/>
      <c r="E59" s="7" t="str">
        <f aca="false">IFERROR(VLOOKUP($G59,$B$5:$C$173,2,FALSE()),"")</f>
        <v>E3</v>
      </c>
      <c r="F59" s="7" t="s">
        <v>704</v>
      </c>
      <c r="G59" s="7" t="s">
        <v>600</v>
      </c>
      <c r="H59" s="7" t="s">
        <v>928</v>
      </c>
      <c r="I59" s="7" t="s">
        <v>929</v>
      </c>
      <c r="J59" s="7" t="s">
        <v>933</v>
      </c>
      <c r="K59" s="7" t="s">
        <v>934</v>
      </c>
      <c r="L59" s="7" t="s">
        <v>961</v>
      </c>
      <c r="M59" s="7" t="str">
        <f aca="false">IF(G59=B59, "")</f>
        <v/>
      </c>
    </row>
    <row r="60" customFormat="false" ht="12.65" hidden="false" customHeight="false" outlineLevel="0" collapsed="false">
      <c r="A60" s="7" t="s">
        <v>805</v>
      </c>
      <c r="B60" s="7" t="s">
        <v>309</v>
      </c>
      <c r="C60" s="7" t="str">
        <f aca="false">A60</f>
        <v>E4</v>
      </c>
      <c r="D60" s="7"/>
      <c r="E60" s="7" t="str">
        <f aca="false">IFERROR(VLOOKUP($G60,$B$5:$C$173,2,FALSE()),"")</f>
        <v>E4</v>
      </c>
      <c r="F60" s="7" t="s">
        <v>805</v>
      </c>
      <c r="G60" s="7" t="s">
        <v>309</v>
      </c>
      <c r="H60" s="7" t="s">
        <v>928</v>
      </c>
      <c r="I60" s="7" t="s">
        <v>929</v>
      </c>
      <c r="J60" s="7" t="s">
        <v>930</v>
      </c>
      <c r="K60" s="7" t="s">
        <v>931</v>
      </c>
      <c r="L60" s="7" t="s">
        <v>976</v>
      </c>
      <c r="M60" s="7" t="str">
        <f aca="false">IF(G60=B60, "")</f>
        <v/>
      </c>
    </row>
    <row r="61" customFormat="false" ht="12.65" hidden="false" customHeight="false" outlineLevel="0" collapsed="false">
      <c r="A61" s="7" t="s">
        <v>738</v>
      </c>
      <c r="B61" s="7" t="s">
        <v>269</v>
      </c>
      <c r="C61" s="7" t="str">
        <f aca="false">A61</f>
        <v>E5</v>
      </c>
      <c r="D61" s="7"/>
      <c r="E61" s="7" t="str">
        <f aca="false">IFERROR(VLOOKUP($G61,$B$5:$C$173,2,FALSE()),"")</f>
        <v>E5</v>
      </c>
      <c r="F61" s="7" t="s">
        <v>738</v>
      </c>
      <c r="G61" s="7" t="s">
        <v>269</v>
      </c>
      <c r="H61" s="7" t="s">
        <v>928</v>
      </c>
      <c r="I61" s="7" t="s">
        <v>929</v>
      </c>
      <c r="J61" s="7" t="s">
        <v>930</v>
      </c>
      <c r="K61" s="7" t="s">
        <v>931</v>
      </c>
      <c r="L61" s="7" t="s">
        <v>985</v>
      </c>
      <c r="M61" s="7" t="str">
        <f aca="false">IF(G61=B61, "")</f>
        <v/>
      </c>
    </row>
    <row r="62" customFormat="false" ht="12.65" hidden="false" customHeight="false" outlineLevel="0" collapsed="false">
      <c r="A62" s="7" t="s">
        <v>725</v>
      </c>
      <c r="B62" s="7" t="s">
        <v>229</v>
      </c>
      <c r="C62" s="7" t="str">
        <f aca="false">A62</f>
        <v>E6</v>
      </c>
      <c r="D62" s="7"/>
      <c r="E62" s="7" t="str">
        <f aca="false">IFERROR(VLOOKUP($G62,$B$5:$C$173,2,FALSE()),"")</f>
        <v>E6</v>
      </c>
      <c r="F62" s="7" t="s">
        <v>725</v>
      </c>
      <c r="G62" s="7" t="s">
        <v>229</v>
      </c>
      <c r="H62" s="7" t="s">
        <v>928</v>
      </c>
      <c r="I62" s="7" t="s">
        <v>929</v>
      </c>
      <c r="J62" s="7" t="s">
        <v>930</v>
      </c>
      <c r="K62" s="7" t="s">
        <v>931</v>
      </c>
      <c r="L62" s="7" t="s">
        <v>986</v>
      </c>
      <c r="M62" s="7" t="str">
        <f aca="false">IF(G62=B62, "")</f>
        <v/>
      </c>
    </row>
    <row r="63" customFormat="false" ht="12.65" hidden="false" customHeight="false" outlineLevel="0" collapsed="false">
      <c r="A63" s="7" t="s">
        <v>733</v>
      </c>
      <c r="B63" s="7" t="s">
        <v>537</v>
      </c>
      <c r="C63" s="7" t="str">
        <f aca="false">A63</f>
        <v>E7</v>
      </c>
      <c r="D63" s="7"/>
      <c r="E63" s="7" t="str">
        <f aca="false">IFERROR(VLOOKUP($G63,$B$5:$C$173,2,FALSE()),"")</f>
        <v>E7</v>
      </c>
      <c r="F63" s="7" t="s">
        <v>733</v>
      </c>
      <c r="G63" s="7" t="s">
        <v>537</v>
      </c>
      <c r="H63" s="7" t="s">
        <v>928</v>
      </c>
      <c r="I63" s="7" t="s">
        <v>929</v>
      </c>
      <c r="J63" s="7" t="s">
        <v>933</v>
      </c>
      <c r="K63" s="7" t="s">
        <v>934</v>
      </c>
      <c r="L63" s="7" t="s">
        <v>947</v>
      </c>
      <c r="M63" s="7" t="str">
        <f aca="false">IF(G63=B63, "")</f>
        <v/>
      </c>
    </row>
    <row r="64" customFormat="false" ht="12.65" hidden="false" customHeight="false" outlineLevel="0" collapsed="false">
      <c r="A64" s="7" t="s">
        <v>815</v>
      </c>
      <c r="B64" s="7" t="s">
        <v>412</v>
      </c>
      <c r="C64" s="7" t="str">
        <f aca="false">A64</f>
        <v>E8</v>
      </c>
      <c r="D64" s="7"/>
      <c r="E64" s="7" t="str">
        <f aca="false">IFERROR(VLOOKUP($G64,$B$5:$C$173,2,FALSE()),"")</f>
        <v>E8</v>
      </c>
      <c r="F64" s="7" t="s">
        <v>815</v>
      </c>
      <c r="G64" s="7" t="s">
        <v>412</v>
      </c>
      <c r="H64" s="7" t="s">
        <v>928</v>
      </c>
      <c r="I64" s="7" t="s">
        <v>929</v>
      </c>
      <c r="J64" s="7" t="s">
        <v>930</v>
      </c>
      <c r="K64" s="7" t="s">
        <v>931</v>
      </c>
      <c r="L64" s="7" t="s">
        <v>931</v>
      </c>
      <c r="M64" s="7" t="str">
        <f aca="false">IF(G64=B64, "")</f>
        <v/>
      </c>
    </row>
    <row r="65" customFormat="false" ht="12.65" hidden="false" customHeight="false" outlineLevel="0" collapsed="false">
      <c r="A65" s="7" t="s">
        <v>736</v>
      </c>
      <c r="B65" s="7" t="s">
        <v>373</v>
      </c>
      <c r="C65" s="7" t="str">
        <f aca="false">A65</f>
        <v>E9</v>
      </c>
      <c r="D65" s="7"/>
      <c r="E65" s="7" t="str">
        <f aca="false">IFERROR(VLOOKUP($G65,$B$5:$C$173,2,FALSE()),"")</f>
        <v>E9</v>
      </c>
      <c r="F65" s="7" t="s">
        <v>736</v>
      </c>
      <c r="G65" s="7" t="s">
        <v>373</v>
      </c>
      <c r="H65" s="7" t="s">
        <v>928</v>
      </c>
      <c r="I65" s="7" t="s">
        <v>929</v>
      </c>
      <c r="J65" s="7" t="s">
        <v>930</v>
      </c>
      <c r="K65" s="7" t="s">
        <v>931</v>
      </c>
      <c r="L65" s="7" t="s">
        <v>983</v>
      </c>
      <c r="M65" s="7" t="str">
        <f aca="false">IF(G65=B65, "")</f>
        <v/>
      </c>
    </row>
    <row r="66" customFormat="false" ht="12.65" hidden="false" customHeight="false" outlineLevel="0" collapsed="false">
      <c r="A66" s="7" t="s">
        <v>679</v>
      </c>
      <c r="B66" s="7" t="s">
        <v>51</v>
      </c>
      <c r="C66" s="7" t="str">
        <f aca="false">A66</f>
        <v>E10</v>
      </c>
      <c r="D66" s="7"/>
      <c r="E66" s="7" t="str">
        <f aca="false">IFERROR(VLOOKUP($G66,$B$5:$C$173,2,FALSE()),"")</f>
        <v>E10</v>
      </c>
      <c r="F66" s="7" t="s">
        <v>679</v>
      </c>
      <c r="G66" s="7" t="s">
        <v>51</v>
      </c>
      <c r="H66" s="7" t="s">
        <v>928</v>
      </c>
      <c r="I66" s="7" t="s">
        <v>929</v>
      </c>
      <c r="J66" s="7" t="s">
        <v>930</v>
      </c>
      <c r="K66" s="7" t="s">
        <v>931</v>
      </c>
      <c r="L66" s="7" t="s">
        <v>948</v>
      </c>
      <c r="M66" s="7" t="str">
        <f aca="false">IF(G66=B66, "")</f>
        <v/>
      </c>
    </row>
    <row r="67" customFormat="false" ht="12.65" hidden="false" customHeight="false" outlineLevel="0" collapsed="false">
      <c r="A67" s="7" t="s">
        <v>686</v>
      </c>
      <c r="B67" s="7" t="s">
        <v>154</v>
      </c>
      <c r="C67" s="7" t="str">
        <f aca="false">A67</f>
        <v>E11</v>
      </c>
      <c r="D67" s="7"/>
      <c r="E67" s="7" t="str">
        <f aca="false">IFERROR(VLOOKUP($G67,$B$5:$C$173,2,FALSE()),"")</f>
        <v>E11</v>
      </c>
      <c r="F67" s="7" t="s">
        <v>686</v>
      </c>
      <c r="G67" s="7" t="s">
        <v>154</v>
      </c>
      <c r="H67" s="7" t="s">
        <v>928</v>
      </c>
      <c r="I67" s="7" t="s">
        <v>929</v>
      </c>
      <c r="J67" s="7" t="s">
        <v>930</v>
      </c>
      <c r="K67" s="7" t="s">
        <v>931</v>
      </c>
      <c r="L67" s="7" t="s">
        <v>962</v>
      </c>
      <c r="M67" s="7" t="str">
        <f aca="false">IF(G67=B67, "")</f>
        <v/>
      </c>
    </row>
    <row r="68" customFormat="false" ht="12.65" hidden="false" customHeight="false" outlineLevel="0" collapsed="false">
      <c r="A68" s="7" t="s">
        <v>702</v>
      </c>
      <c r="B68" s="7" t="s">
        <v>76</v>
      </c>
      <c r="C68" s="7" t="str">
        <f aca="false">A68</f>
        <v>E12</v>
      </c>
      <c r="D68" s="7"/>
      <c r="E68" s="7" t="str">
        <f aca="false">IFERROR(VLOOKUP($G68,$B$5:$C$173,2,FALSE()),"")</f>
        <v>E12</v>
      </c>
      <c r="F68" s="7" t="s">
        <v>702</v>
      </c>
      <c r="G68" s="7" t="s">
        <v>76</v>
      </c>
      <c r="H68" s="7" t="s">
        <v>928</v>
      </c>
      <c r="I68" s="7" t="s">
        <v>929</v>
      </c>
      <c r="J68" s="7" t="s">
        <v>930</v>
      </c>
      <c r="K68" s="7" t="s">
        <v>931</v>
      </c>
      <c r="L68" s="7" t="s">
        <v>965</v>
      </c>
      <c r="M68" s="7" t="str">
        <f aca="false">IF(G68=B68, "")</f>
        <v/>
      </c>
    </row>
    <row r="69" customFormat="false" ht="12.65" hidden="false" customHeight="false" outlineLevel="0" collapsed="false">
      <c r="A69" s="7" t="s">
        <v>697</v>
      </c>
      <c r="B69" s="7" t="s">
        <v>68</v>
      </c>
      <c r="C69" s="7" t="str">
        <f aca="false">A69</f>
        <v>E13</v>
      </c>
      <c r="D69" s="7"/>
      <c r="E69" s="7" t="str">
        <f aca="false">IFERROR(VLOOKUP($G69,$B$5:$C$173,2,FALSE()),"")</f>
        <v>E13</v>
      </c>
      <c r="F69" s="7" t="s">
        <v>697</v>
      </c>
      <c r="G69" s="7" t="s">
        <v>68</v>
      </c>
      <c r="H69" s="7" t="s">
        <v>928</v>
      </c>
      <c r="I69" s="7" t="s">
        <v>929</v>
      </c>
      <c r="J69" s="7" t="s">
        <v>930</v>
      </c>
      <c r="K69" s="7" t="s">
        <v>931</v>
      </c>
      <c r="L69" s="7" t="s">
        <v>966</v>
      </c>
      <c r="M69" s="7" t="str">
        <f aca="false">IF(G69=B69, "")</f>
        <v/>
      </c>
    </row>
    <row r="70" customFormat="false" ht="12.65" hidden="false" customHeight="false" outlineLevel="0" collapsed="false">
      <c r="A70" s="7" t="s">
        <v>868</v>
      </c>
      <c r="B70" s="7" t="s">
        <v>511</v>
      </c>
      <c r="C70" s="7" t="str">
        <f aca="false">A70</f>
        <v>F1</v>
      </c>
      <c r="D70" s="7"/>
      <c r="E70" s="7" t="str">
        <f aca="false">IFERROR(VLOOKUP($G70,$B$5:$C$173,2,FALSE()),"")</f>
        <v>F1</v>
      </c>
      <c r="F70" s="7" t="s">
        <v>868</v>
      </c>
      <c r="G70" s="7" t="s">
        <v>511</v>
      </c>
      <c r="H70" s="7" t="s">
        <v>928</v>
      </c>
      <c r="I70" s="7" t="s">
        <v>929</v>
      </c>
      <c r="J70" s="7" t="s">
        <v>933</v>
      </c>
      <c r="K70" s="7" t="s">
        <v>934</v>
      </c>
      <c r="L70" s="7" t="s">
        <v>987</v>
      </c>
      <c r="M70" s="7" t="str">
        <f aca="false">IF(G70=B70, "")</f>
        <v/>
      </c>
    </row>
    <row r="71" customFormat="false" ht="12.65" hidden="false" customHeight="false" outlineLevel="0" collapsed="false">
      <c r="A71" s="7" t="s">
        <v>794</v>
      </c>
      <c r="B71" s="7" t="s">
        <v>505</v>
      </c>
      <c r="C71" s="7" t="str">
        <f aca="false">A71</f>
        <v>F2</v>
      </c>
      <c r="D71" s="7"/>
      <c r="E71" s="7" t="str">
        <f aca="false">IFERROR(VLOOKUP($G71,$B$5:$C$173,2,FALSE()),"")</f>
        <v>F2</v>
      </c>
      <c r="F71" s="7" t="s">
        <v>794</v>
      </c>
      <c r="G71" s="7" t="s">
        <v>505</v>
      </c>
      <c r="H71" s="7" t="s">
        <v>928</v>
      </c>
      <c r="I71" s="7" t="s">
        <v>929</v>
      </c>
      <c r="J71" s="7" t="s">
        <v>933</v>
      </c>
      <c r="K71" s="7" t="s">
        <v>934</v>
      </c>
      <c r="L71" s="7" t="s">
        <v>968</v>
      </c>
      <c r="M71" s="7" t="str">
        <f aca="false">IF(G71=B71, "")</f>
        <v/>
      </c>
    </row>
    <row r="72" customFormat="false" ht="12.65" hidden="false" customHeight="false" outlineLevel="0" collapsed="false">
      <c r="A72" s="7" t="s">
        <v>867</v>
      </c>
      <c r="B72" s="7" t="s">
        <v>479</v>
      </c>
      <c r="C72" s="7" t="str">
        <f aca="false">A72</f>
        <v>F3</v>
      </c>
      <c r="D72" s="7"/>
      <c r="E72" s="7" t="str">
        <f aca="false">IFERROR(VLOOKUP($G72,$B$5:$C$173,2,FALSE()),"")</f>
        <v>F3</v>
      </c>
      <c r="F72" s="7" t="s">
        <v>867</v>
      </c>
      <c r="G72" s="7" t="s">
        <v>479</v>
      </c>
      <c r="H72" s="7" t="s">
        <v>928</v>
      </c>
      <c r="I72" s="7" t="s">
        <v>929</v>
      </c>
      <c r="J72" s="7" t="s">
        <v>933</v>
      </c>
      <c r="K72" s="7" t="s">
        <v>934</v>
      </c>
      <c r="L72" s="7" t="s">
        <v>978</v>
      </c>
      <c r="M72" s="7" t="str">
        <f aca="false">IF(G72=B72, "")</f>
        <v/>
      </c>
    </row>
    <row r="73" customFormat="false" ht="12.65" hidden="false" customHeight="false" outlineLevel="0" collapsed="false">
      <c r="A73" s="7" t="s">
        <v>700</v>
      </c>
      <c r="B73" s="7" t="s">
        <v>593</v>
      </c>
      <c r="C73" s="7" t="str">
        <f aca="false">A73</f>
        <v>F4</v>
      </c>
      <c r="D73" s="7"/>
      <c r="E73" s="7" t="str">
        <f aca="false">IFERROR(VLOOKUP($G73,$B$5:$C$173,2,FALSE()),"")</f>
        <v>F4</v>
      </c>
      <c r="F73" s="7" t="s">
        <v>700</v>
      </c>
      <c r="G73" s="7" t="s">
        <v>593</v>
      </c>
      <c r="H73" s="7" t="s">
        <v>928</v>
      </c>
      <c r="I73" s="7" t="s">
        <v>929</v>
      </c>
      <c r="J73" s="7" t="s">
        <v>933</v>
      </c>
      <c r="K73" s="7" t="s">
        <v>934</v>
      </c>
      <c r="L73" s="7" t="s">
        <v>988</v>
      </c>
      <c r="M73" s="7" t="str">
        <f aca="false">IF(G73=B73, "")</f>
        <v/>
      </c>
    </row>
    <row r="74" customFormat="false" ht="12.65" hidden="false" customHeight="false" outlineLevel="0" collapsed="false">
      <c r="A74" s="7" t="s">
        <v>737</v>
      </c>
      <c r="B74" s="7" t="s">
        <v>508</v>
      </c>
      <c r="C74" s="7" t="str">
        <f aca="false">A74</f>
        <v>F5</v>
      </c>
      <c r="D74" s="7"/>
      <c r="E74" s="7" t="str">
        <f aca="false">IFERROR(VLOOKUP($G74,$B$5:$C$173,2,FALSE()),"")</f>
        <v>F5</v>
      </c>
      <c r="F74" s="7" t="s">
        <v>737</v>
      </c>
      <c r="G74" s="7" t="s">
        <v>508</v>
      </c>
      <c r="H74" s="7" t="s">
        <v>928</v>
      </c>
      <c r="I74" s="7" t="s">
        <v>929</v>
      </c>
      <c r="J74" s="7" t="s">
        <v>933</v>
      </c>
      <c r="K74" s="7" t="s">
        <v>934</v>
      </c>
      <c r="L74" s="7" t="s">
        <v>945</v>
      </c>
      <c r="M74" s="7" t="str">
        <f aca="false">IF(G74=B74, "")</f>
        <v/>
      </c>
    </row>
    <row r="75" customFormat="false" ht="12.65" hidden="false" customHeight="false" outlineLevel="0" collapsed="false">
      <c r="A75" s="7" t="s">
        <v>723</v>
      </c>
      <c r="B75" s="7" t="s">
        <v>513</v>
      </c>
      <c r="C75" s="7" t="str">
        <f aca="false">A75</f>
        <v>F6</v>
      </c>
      <c r="D75" s="7"/>
      <c r="E75" s="7" t="str">
        <f aca="false">IFERROR(VLOOKUP($G75,$B$5:$C$173,2,FALSE()),"")</f>
        <v>F6</v>
      </c>
      <c r="F75" s="7" t="s">
        <v>723</v>
      </c>
      <c r="G75" s="7" t="s">
        <v>513</v>
      </c>
      <c r="H75" s="7" t="s">
        <v>928</v>
      </c>
      <c r="I75" s="7" t="s">
        <v>929</v>
      </c>
      <c r="J75" s="7" t="s">
        <v>933</v>
      </c>
      <c r="K75" s="7" t="s">
        <v>934</v>
      </c>
      <c r="L75" s="7" t="s">
        <v>977</v>
      </c>
      <c r="M75" s="7" t="str">
        <f aca="false">IF(G75=B75, "")</f>
        <v/>
      </c>
    </row>
    <row r="76" customFormat="false" ht="12.65" hidden="false" customHeight="false" outlineLevel="0" collapsed="false">
      <c r="A76" s="7" t="s">
        <v>821</v>
      </c>
      <c r="B76" s="7" t="s">
        <v>561</v>
      </c>
      <c r="C76" s="7" t="str">
        <f aca="false">A76</f>
        <v>F7</v>
      </c>
      <c r="D76" s="7"/>
      <c r="E76" s="7" t="str">
        <f aca="false">IFERROR(VLOOKUP($G76,$B$5:$C$173,2,FALSE()),"")</f>
        <v>F7</v>
      </c>
      <c r="F76" s="7" t="s">
        <v>821</v>
      </c>
      <c r="G76" s="7" t="s">
        <v>561</v>
      </c>
      <c r="H76" s="7" t="s">
        <v>928</v>
      </c>
      <c r="I76" s="7" t="s">
        <v>929</v>
      </c>
      <c r="J76" s="7" t="s">
        <v>933</v>
      </c>
      <c r="K76" s="7" t="s">
        <v>934</v>
      </c>
      <c r="L76" s="7" t="s">
        <v>989</v>
      </c>
      <c r="M76" s="7" t="str">
        <f aca="false">IF(G76=B76, "")</f>
        <v/>
      </c>
    </row>
    <row r="77" customFormat="false" ht="12.65" hidden="false" customHeight="false" outlineLevel="0" collapsed="false">
      <c r="A77" s="7" t="s">
        <v>629</v>
      </c>
      <c r="B77" s="7" t="s">
        <v>410</v>
      </c>
      <c r="C77" s="7" t="str">
        <f aca="false">A77</f>
        <v>F8</v>
      </c>
      <c r="D77" s="7"/>
      <c r="E77" s="7" t="str">
        <f aca="false">IFERROR(VLOOKUP($G77,$B$5:$C$173,2,FALSE()),"")</f>
        <v>F8</v>
      </c>
      <c r="F77" s="7" t="s">
        <v>629</v>
      </c>
      <c r="G77" s="7" t="s">
        <v>410</v>
      </c>
      <c r="H77" s="7" t="s">
        <v>928</v>
      </c>
      <c r="I77" s="7" t="s">
        <v>929</v>
      </c>
      <c r="J77" s="7" t="s">
        <v>930</v>
      </c>
      <c r="K77" s="7" t="s">
        <v>931</v>
      </c>
      <c r="L77" s="7" t="s">
        <v>987</v>
      </c>
      <c r="M77" s="7" t="str">
        <f aca="false">IF(G77=B77, "")</f>
        <v/>
      </c>
    </row>
    <row r="78" customFormat="false" ht="12.65" hidden="false" customHeight="false" outlineLevel="0" collapsed="false">
      <c r="A78" s="7" t="s">
        <v>786</v>
      </c>
      <c r="B78" s="7" t="s">
        <v>335</v>
      </c>
      <c r="C78" s="7" t="str">
        <f aca="false">A78</f>
        <v>F9</v>
      </c>
      <c r="D78" s="7"/>
      <c r="E78" s="7" t="str">
        <f aca="false">IFERROR(VLOOKUP($G78,$B$5:$C$173,2,FALSE()),"")</f>
        <v>F9</v>
      </c>
      <c r="F78" s="7" t="s">
        <v>786</v>
      </c>
      <c r="G78" s="7" t="s">
        <v>335</v>
      </c>
      <c r="H78" s="7" t="s">
        <v>928</v>
      </c>
      <c r="I78" s="7" t="s">
        <v>929</v>
      </c>
      <c r="J78" s="7" t="s">
        <v>930</v>
      </c>
      <c r="K78" s="7" t="s">
        <v>931</v>
      </c>
      <c r="L78" s="7" t="s">
        <v>971</v>
      </c>
      <c r="M78" s="7" t="str">
        <f aca="false">IF(G78=B78, "")</f>
        <v/>
      </c>
    </row>
    <row r="79" customFormat="false" ht="12.65" hidden="false" customHeight="false" outlineLevel="0" collapsed="false">
      <c r="A79" s="7" t="s">
        <v>784</v>
      </c>
      <c r="B79" s="7" t="s">
        <v>344</v>
      </c>
      <c r="C79" s="7" t="str">
        <f aca="false">A79</f>
        <v>F10</v>
      </c>
      <c r="D79" s="7"/>
      <c r="E79" s="7" t="str">
        <f aca="false">IFERROR(VLOOKUP($G79,$B$5:$C$173,2,FALSE()),"")</f>
        <v>F10</v>
      </c>
      <c r="F79" s="7" t="s">
        <v>784</v>
      </c>
      <c r="G79" s="7" t="s">
        <v>344</v>
      </c>
      <c r="H79" s="7" t="s">
        <v>928</v>
      </c>
      <c r="I79" s="7" t="s">
        <v>929</v>
      </c>
      <c r="J79" s="7" t="s">
        <v>930</v>
      </c>
      <c r="K79" s="7" t="s">
        <v>931</v>
      </c>
      <c r="L79" s="7" t="s">
        <v>990</v>
      </c>
      <c r="M79" s="7" t="str">
        <f aca="false">IF(G79=B79, "")</f>
        <v/>
      </c>
    </row>
    <row r="80" customFormat="false" ht="12.65" hidden="false" customHeight="false" outlineLevel="0" collapsed="false">
      <c r="A80" s="7" t="s">
        <v>788</v>
      </c>
      <c r="B80" s="7" t="s">
        <v>559</v>
      </c>
      <c r="C80" s="7" t="str">
        <f aca="false">A80</f>
        <v>F11</v>
      </c>
      <c r="D80" s="7"/>
      <c r="E80" s="7" t="str">
        <f aca="false">IFERROR(VLOOKUP($G80,$B$5:$C$173,2,FALSE()),"")</f>
        <v>F11</v>
      </c>
      <c r="F80" s="7" t="s">
        <v>788</v>
      </c>
      <c r="G80" s="7" t="s">
        <v>559</v>
      </c>
      <c r="H80" s="7" t="s">
        <v>928</v>
      </c>
      <c r="I80" s="7" t="s">
        <v>929</v>
      </c>
      <c r="J80" s="7" t="s">
        <v>933</v>
      </c>
      <c r="K80" s="7" t="s">
        <v>934</v>
      </c>
      <c r="L80" s="7" t="s">
        <v>952</v>
      </c>
      <c r="M80" s="7" t="str">
        <f aca="false">IF(G80=B80, "")</f>
        <v/>
      </c>
    </row>
    <row r="81" customFormat="false" ht="12.65" hidden="false" customHeight="false" outlineLevel="0" collapsed="false">
      <c r="A81" s="7" t="s">
        <v>681</v>
      </c>
      <c r="B81" s="7" t="s">
        <v>143</v>
      </c>
      <c r="C81" s="7" t="str">
        <f aca="false">A81</f>
        <v>F12</v>
      </c>
      <c r="D81" s="7"/>
      <c r="E81" s="7" t="str">
        <f aca="false">IFERROR(VLOOKUP($G81,$B$5:$C$173,2,FALSE()),"")</f>
        <v>F12</v>
      </c>
      <c r="F81" s="7" t="s">
        <v>681</v>
      </c>
      <c r="G81" s="7" t="s">
        <v>143</v>
      </c>
      <c r="H81" s="7" t="s">
        <v>928</v>
      </c>
      <c r="I81" s="7" t="s">
        <v>929</v>
      </c>
      <c r="J81" s="7" t="s">
        <v>930</v>
      </c>
      <c r="K81" s="7" t="s">
        <v>931</v>
      </c>
      <c r="L81" s="7" t="s">
        <v>963</v>
      </c>
      <c r="M81" s="7" t="str">
        <f aca="false">IF(G81=B81, "")</f>
        <v/>
      </c>
    </row>
    <row r="82" customFormat="false" ht="12.65" hidden="false" customHeight="false" outlineLevel="0" collapsed="false">
      <c r="A82" s="7" t="s">
        <v>684</v>
      </c>
      <c r="B82" s="7" t="s">
        <v>61</v>
      </c>
      <c r="C82" s="7" t="str">
        <f aca="false">A82</f>
        <v>F13</v>
      </c>
      <c r="D82" s="7"/>
      <c r="E82" s="7" t="str">
        <f aca="false">IFERROR(VLOOKUP($G82,$B$5:$C$173,2,FALSE()),"")</f>
        <v>F13</v>
      </c>
      <c r="F82" s="7" t="s">
        <v>684</v>
      </c>
      <c r="G82" s="7" t="s">
        <v>61</v>
      </c>
      <c r="H82" s="7" t="s">
        <v>928</v>
      </c>
      <c r="I82" s="7" t="s">
        <v>929</v>
      </c>
      <c r="J82" s="7" t="s">
        <v>930</v>
      </c>
      <c r="K82" s="7" t="s">
        <v>931</v>
      </c>
      <c r="L82" s="7" t="s">
        <v>969</v>
      </c>
      <c r="M82" s="7" t="str">
        <f aca="false">IF(G82=B82, "")</f>
        <v/>
      </c>
    </row>
    <row r="83" customFormat="false" ht="12.65" hidden="false" customHeight="false" outlineLevel="0" collapsed="false">
      <c r="A83" s="7" t="s">
        <v>872</v>
      </c>
      <c r="B83" s="7" t="s">
        <v>912</v>
      </c>
      <c r="C83" s="7" t="str">
        <f aca="false">A83</f>
        <v>G1</v>
      </c>
      <c r="D83" s="7"/>
      <c r="E83" s="7" t="str">
        <f aca="false">IFERROR(VLOOKUP($G83,$B$5:$C$173,2,FALSE()),"")</f>
        <v>A3</v>
      </c>
      <c r="F83" s="7" t="s">
        <v>872</v>
      </c>
      <c r="G83" s="7" t="s">
        <v>912</v>
      </c>
      <c r="H83" s="7" t="s">
        <v>936</v>
      </c>
      <c r="I83" s="7" t="s">
        <v>929</v>
      </c>
      <c r="J83" s="7" t="s">
        <v>937</v>
      </c>
      <c r="K83" s="7" t="s">
        <v>990</v>
      </c>
      <c r="L83" s="7" t="s">
        <v>939</v>
      </c>
      <c r="M83" s="7" t="str">
        <f aca="false">IF(G83=B83, "")</f>
        <v/>
      </c>
    </row>
    <row r="84" customFormat="false" ht="12.65" hidden="false" customHeight="false" outlineLevel="0" collapsed="false">
      <c r="A84" s="7" t="s">
        <v>871</v>
      </c>
      <c r="B84" s="7" t="s">
        <v>923</v>
      </c>
      <c r="C84" s="7" t="str">
        <f aca="false">A84</f>
        <v>G2</v>
      </c>
      <c r="D84" s="7"/>
      <c r="E84" s="7" t="str">
        <f aca="false">IFERROR(VLOOKUP($G84,$B$5:$C$173,2,FALSE()),"")</f>
        <v>B3</v>
      </c>
      <c r="F84" s="7" t="s">
        <v>871</v>
      </c>
      <c r="G84" s="7" t="s">
        <v>923</v>
      </c>
      <c r="H84" s="7" t="s">
        <v>958</v>
      </c>
      <c r="I84" s="7" t="s">
        <v>929</v>
      </c>
      <c r="J84" s="7" t="s">
        <v>951</v>
      </c>
      <c r="K84" s="7" t="s">
        <v>952</v>
      </c>
      <c r="L84" s="7" t="s">
        <v>953</v>
      </c>
      <c r="M84" s="7" t="str">
        <f aca="false">IF(G84=B84, "")</f>
        <v/>
      </c>
    </row>
    <row r="85" customFormat="false" ht="12.65" hidden="false" customHeight="false" outlineLevel="0" collapsed="false">
      <c r="A85" s="7" t="s">
        <v>678</v>
      </c>
      <c r="B85" s="7" t="s">
        <v>518</v>
      </c>
      <c r="C85" s="7" t="str">
        <f aca="false">A85</f>
        <v>G3</v>
      </c>
      <c r="D85" s="7"/>
      <c r="E85" s="7" t="str">
        <f aca="false">IFERROR(VLOOKUP($G85,$B$5:$C$173,2,FALSE()),"")</f>
        <v>G3</v>
      </c>
      <c r="F85" s="7" t="s">
        <v>678</v>
      </c>
      <c r="G85" s="7" t="s">
        <v>518</v>
      </c>
      <c r="H85" s="7" t="s">
        <v>928</v>
      </c>
      <c r="I85" s="7" t="s">
        <v>929</v>
      </c>
      <c r="J85" s="7" t="s">
        <v>933</v>
      </c>
      <c r="K85" s="7" t="s">
        <v>934</v>
      </c>
      <c r="L85" s="7" t="s">
        <v>959</v>
      </c>
      <c r="M85" s="7" t="str">
        <f aca="false">IF(G85=B85, "")</f>
        <v/>
      </c>
    </row>
    <row r="86" customFormat="false" ht="12.65" hidden="false" customHeight="false" outlineLevel="0" collapsed="false">
      <c r="A86" s="7" t="s">
        <v>874</v>
      </c>
      <c r="B86" s="7" t="s">
        <v>515</v>
      </c>
      <c r="C86" s="7" t="str">
        <f aca="false">A86</f>
        <v>G4</v>
      </c>
      <c r="D86" s="7"/>
      <c r="E86" s="7" t="str">
        <f aca="false">IFERROR(VLOOKUP($G86,$B$5:$C$173,2,FALSE()),"")</f>
        <v>G4</v>
      </c>
      <c r="F86" s="7" t="s">
        <v>874</v>
      </c>
      <c r="G86" s="7" t="s">
        <v>515</v>
      </c>
      <c r="H86" s="7" t="s">
        <v>928</v>
      </c>
      <c r="I86" s="7" t="s">
        <v>929</v>
      </c>
      <c r="J86" s="7" t="s">
        <v>933</v>
      </c>
      <c r="K86" s="7" t="s">
        <v>934</v>
      </c>
      <c r="L86" s="7" t="s">
        <v>931</v>
      </c>
      <c r="M86" s="7" t="str">
        <f aca="false">IF(G86=B86, "")</f>
        <v/>
      </c>
    </row>
    <row r="87" customFormat="false" ht="12.65" hidden="false" customHeight="false" outlineLevel="0" collapsed="false">
      <c r="A87" s="7" t="s">
        <v>688</v>
      </c>
      <c r="B87" s="7" t="s">
        <v>522</v>
      </c>
      <c r="C87" s="7" t="str">
        <f aca="false">A87</f>
        <v>G5</v>
      </c>
      <c r="D87" s="7"/>
      <c r="E87" s="7" t="str">
        <f aca="false">IFERROR(VLOOKUP($G87,$B$5:$C$173,2,FALSE()),"")</f>
        <v>G5</v>
      </c>
      <c r="F87" s="7" t="s">
        <v>688</v>
      </c>
      <c r="G87" s="7" t="s">
        <v>522</v>
      </c>
      <c r="H87" s="7" t="s">
        <v>928</v>
      </c>
      <c r="I87" s="7" t="s">
        <v>929</v>
      </c>
      <c r="J87" s="7" t="s">
        <v>933</v>
      </c>
      <c r="K87" s="7" t="s">
        <v>934</v>
      </c>
      <c r="L87" s="7" t="s">
        <v>991</v>
      </c>
      <c r="M87" s="7" t="str">
        <f aca="false">IF(G87=B87, "")</f>
        <v/>
      </c>
    </row>
    <row r="88" customFormat="false" ht="12.65" hidden="false" customHeight="false" outlineLevel="0" collapsed="false">
      <c r="A88" s="7" t="s">
        <v>870</v>
      </c>
      <c r="B88" s="7" t="s">
        <v>485</v>
      </c>
      <c r="C88" s="7" t="str">
        <f aca="false">A88</f>
        <v>G6</v>
      </c>
      <c r="D88" s="7"/>
      <c r="E88" s="7" t="str">
        <f aca="false">IFERROR(VLOOKUP($G88,$B$5:$C$173,2,FALSE()),"")</f>
        <v>G6</v>
      </c>
      <c r="F88" s="7" t="s">
        <v>870</v>
      </c>
      <c r="G88" s="7" t="s">
        <v>485</v>
      </c>
      <c r="H88" s="7" t="s">
        <v>928</v>
      </c>
      <c r="I88" s="7" t="s">
        <v>929</v>
      </c>
      <c r="J88" s="7" t="s">
        <v>933</v>
      </c>
      <c r="K88" s="7" t="s">
        <v>934</v>
      </c>
      <c r="L88" s="7" t="s">
        <v>992</v>
      </c>
      <c r="M88" s="7" t="str">
        <f aca="false">IF(G88=B88, "")</f>
        <v/>
      </c>
    </row>
    <row r="89" customFormat="false" ht="12.65" hidden="false" customHeight="false" outlineLevel="0" collapsed="false">
      <c r="A89" s="7" t="s">
        <v>773</v>
      </c>
      <c r="B89" s="7" t="s">
        <v>471</v>
      </c>
      <c r="C89" s="7" t="str">
        <f aca="false">A89</f>
        <v>G7</v>
      </c>
      <c r="D89" s="7"/>
      <c r="E89" s="7" t="str">
        <f aca="false">IFERROR(VLOOKUP($G89,$B$5:$C$173,2,FALSE()),"")</f>
        <v>G7</v>
      </c>
      <c r="F89" s="7" t="s">
        <v>773</v>
      </c>
      <c r="G89" s="7" t="s">
        <v>471</v>
      </c>
      <c r="H89" s="7" t="s">
        <v>928</v>
      </c>
      <c r="I89" s="7" t="s">
        <v>929</v>
      </c>
      <c r="J89" s="7" t="s">
        <v>930</v>
      </c>
      <c r="K89" s="7" t="s">
        <v>931</v>
      </c>
      <c r="L89" s="7" t="s">
        <v>993</v>
      </c>
      <c r="M89" s="7" t="str">
        <f aca="false">IF(G89=B89, "")</f>
        <v/>
      </c>
    </row>
    <row r="90" customFormat="false" ht="12.65" hidden="false" customHeight="false" outlineLevel="0" collapsed="false">
      <c r="A90" s="7" t="s">
        <v>836</v>
      </c>
      <c r="B90" s="7" t="s">
        <v>558</v>
      </c>
      <c r="C90" s="7" t="str">
        <f aca="false">A90</f>
        <v>G8</v>
      </c>
      <c r="D90" s="7"/>
      <c r="E90" s="7" t="str">
        <f aca="false">IFERROR(VLOOKUP($G90,$B$5:$C$173,2,FALSE()),"")</f>
        <v>G8</v>
      </c>
      <c r="F90" s="7" t="s">
        <v>836</v>
      </c>
      <c r="G90" s="7" t="s">
        <v>558</v>
      </c>
      <c r="H90" s="7" t="s">
        <v>928</v>
      </c>
      <c r="I90" s="7" t="s">
        <v>929</v>
      </c>
      <c r="J90" s="7" t="s">
        <v>933</v>
      </c>
      <c r="K90" s="7" t="s">
        <v>934</v>
      </c>
      <c r="L90" s="7" t="s">
        <v>990</v>
      </c>
      <c r="M90" s="7" t="str">
        <f aca="false">IF(G90=B90, "")</f>
        <v/>
      </c>
    </row>
    <row r="91" customFormat="false" ht="12.65" hidden="false" customHeight="false" outlineLevel="0" collapsed="false">
      <c r="A91" s="7" t="s">
        <v>889</v>
      </c>
      <c r="B91" s="7" t="s">
        <v>551</v>
      </c>
      <c r="C91" s="7" t="str">
        <f aca="false">A91</f>
        <v>G9</v>
      </c>
      <c r="D91" s="7"/>
      <c r="E91" s="7" t="str">
        <f aca="false">IFERROR(VLOOKUP($G91,$B$5:$C$173,2,FALSE()),"")</f>
        <v>G9</v>
      </c>
      <c r="F91" s="7" t="s">
        <v>889</v>
      </c>
      <c r="G91" s="7" t="s">
        <v>551</v>
      </c>
      <c r="H91" s="7" t="s">
        <v>928</v>
      </c>
      <c r="I91" s="7" t="s">
        <v>929</v>
      </c>
      <c r="J91" s="7" t="s">
        <v>933</v>
      </c>
      <c r="K91" s="7" t="s">
        <v>934</v>
      </c>
      <c r="L91" s="7" t="s">
        <v>938</v>
      </c>
      <c r="M91" s="7" t="str">
        <f aca="false">IF(G91=B91, "")</f>
        <v/>
      </c>
    </row>
    <row r="92" customFormat="false" ht="12.65" hidden="false" customHeight="false" outlineLevel="0" collapsed="false">
      <c r="A92" s="7" t="s">
        <v>839</v>
      </c>
      <c r="B92" s="7" t="s">
        <v>555</v>
      </c>
      <c r="C92" s="7" t="str">
        <f aca="false">A92</f>
        <v>G10</v>
      </c>
      <c r="D92" s="7"/>
      <c r="E92" s="7" t="str">
        <f aca="false">IFERROR(VLOOKUP($G92,$B$5:$C$173,2,FALSE()),"")</f>
        <v>G10</v>
      </c>
      <c r="F92" s="7" t="s">
        <v>839</v>
      </c>
      <c r="G92" s="7" t="s">
        <v>555</v>
      </c>
      <c r="H92" s="7" t="s">
        <v>928</v>
      </c>
      <c r="I92" s="7" t="s">
        <v>929</v>
      </c>
      <c r="J92" s="7" t="s">
        <v>933</v>
      </c>
      <c r="K92" s="7" t="s">
        <v>934</v>
      </c>
      <c r="L92" s="7" t="s">
        <v>970</v>
      </c>
      <c r="M92" s="7" t="str">
        <f aca="false">IF(G92=B92, "")</f>
        <v/>
      </c>
    </row>
    <row r="93" customFormat="false" ht="12.65" hidden="false" customHeight="false" outlineLevel="0" collapsed="false">
      <c r="A93" s="7" t="s">
        <v>891</v>
      </c>
      <c r="B93" s="7" t="s">
        <v>557</v>
      </c>
      <c r="C93" s="7" t="str">
        <f aca="false">A93</f>
        <v>G11</v>
      </c>
      <c r="D93" s="7"/>
      <c r="E93" s="7" t="str">
        <f aca="false">IFERROR(VLOOKUP($G93,$B$5:$C$173,2,FALSE()),"")</f>
        <v>G11</v>
      </c>
      <c r="F93" s="7" t="s">
        <v>891</v>
      </c>
      <c r="G93" s="7" t="s">
        <v>557</v>
      </c>
      <c r="H93" s="7" t="s">
        <v>928</v>
      </c>
      <c r="I93" s="7" t="s">
        <v>929</v>
      </c>
      <c r="J93" s="7" t="s">
        <v>933</v>
      </c>
      <c r="K93" s="7" t="s">
        <v>934</v>
      </c>
      <c r="L93" s="7" t="s">
        <v>971</v>
      </c>
      <c r="M93" s="7" t="str">
        <f aca="false">IF(G93=B93, "")</f>
        <v/>
      </c>
    </row>
    <row r="94" customFormat="false" ht="12.65" hidden="false" customHeight="false" outlineLevel="0" collapsed="false">
      <c r="A94" s="7" t="s">
        <v>792</v>
      </c>
      <c r="B94" s="7" t="s">
        <v>353</v>
      </c>
      <c r="C94" s="7" t="str">
        <f aca="false">A94</f>
        <v>G12</v>
      </c>
      <c r="D94" s="7"/>
      <c r="E94" s="7" t="str">
        <f aca="false">IFERROR(VLOOKUP($G94,$B$5:$C$173,2,FALSE()),"")</f>
        <v>G12</v>
      </c>
      <c r="F94" s="7" t="s">
        <v>792</v>
      </c>
      <c r="G94" s="7" t="s">
        <v>353</v>
      </c>
      <c r="H94" s="7" t="s">
        <v>928</v>
      </c>
      <c r="I94" s="7" t="s">
        <v>929</v>
      </c>
      <c r="J94" s="7" t="s">
        <v>930</v>
      </c>
      <c r="K94" s="7" t="s">
        <v>931</v>
      </c>
      <c r="L94" s="7" t="s">
        <v>952</v>
      </c>
      <c r="M94" s="7" t="str">
        <f aca="false">IF(G94=B94, "")</f>
        <v/>
      </c>
    </row>
    <row r="95" customFormat="false" ht="12.65" hidden="false" customHeight="false" outlineLevel="0" collapsed="false">
      <c r="A95" s="7" t="s">
        <v>789</v>
      </c>
      <c r="B95" s="7" t="s">
        <v>361</v>
      </c>
      <c r="C95" s="7" t="str">
        <f aca="false">A95</f>
        <v>G13</v>
      </c>
      <c r="D95" s="7"/>
      <c r="E95" s="7" t="str">
        <f aca="false">IFERROR(VLOOKUP($G95,$B$5:$C$173,2,FALSE()),"")</f>
        <v>G13</v>
      </c>
      <c r="F95" s="7" t="s">
        <v>789</v>
      </c>
      <c r="G95" s="7" t="s">
        <v>361</v>
      </c>
      <c r="H95" s="7" t="s">
        <v>928</v>
      </c>
      <c r="I95" s="7" t="s">
        <v>929</v>
      </c>
      <c r="J95" s="7" t="s">
        <v>930</v>
      </c>
      <c r="K95" s="7" t="s">
        <v>931</v>
      </c>
      <c r="L95" s="7" t="s">
        <v>989</v>
      </c>
      <c r="M95" s="7" t="str">
        <f aca="false">IF(G95=B95, "")</f>
        <v/>
      </c>
    </row>
    <row r="96" customFormat="false" ht="12.65" hidden="false" customHeight="false" outlineLevel="0" collapsed="false">
      <c r="A96" s="7" t="s">
        <v>873</v>
      </c>
      <c r="B96" s="7" t="s">
        <v>562</v>
      </c>
      <c r="C96" s="7" t="str">
        <f aca="false">A96</f>
        <v>H1</v>
      </c>
      <c r="D96" s="7"/>
      <c r="E96" s="7" t="str">
        <f aca="false">IFERROR(VLOOKUP($G96,$B$5:$C$173,2,FALSE()),"")</f>
        <v>H1</v>
      </c>
      <c r="F96" s="7" t="s">
        <v>873</v>
      </c>
      <c r="G96" s="7" t="s">
        <v>562</v>
      </c>
      <c r="H96" s="7" t="s">
        <v>928</v>
      </c>
      <c r="I96" s="7" t="s">
        <v>929</v>
      </c>
      <c r="J96" s="7" t="s">
        <v>933</v>
      </c>
      <c r="K96" s="7" t="s">
        <v>934</v>
      </c>
      <c r="L96" s="7" t="s">
        <v>994</v>
      </c>
      <c r="M96" s="7" t="str">
        <f aca="false">IF(G96=B96, "")</f>
        <v/>
      </c>
    </row>
    <row r="97" customFormat="false" ht="12.65" hidden="false" customHeight="false" outlineLevel="0" collapsed="false">
      <c r="A97" s="7" t="s">
        <v>869</v>
      </c>
      <c r="B97" s="7" t="s">
        <v>564</v>
      </c>
      <c r="C97" s="7" t="str">
        <f aca="false">A97</f>
        <v>H2</v>
      </c>
      <c r="D97" s="7"/>
      <c r="E97" s="7" t="str">
        <f aca="false">IFERROR(VLOOKUP($G97,$B$5:$C$173,2,FALSE()),"")</f>
        <v>H2</v>
      </c>
      <c r="F97" s="7" t="s">
        <v>869</v>
      </c>
      <c r="G97" s="7" t="s">
        <v>564</v>
      </c>
      <c r="H97" s="7" t="s">
        <v>928</v>
      </c>
      <c r="I97" s="7" t="s">
        <v>929</v>
      </c>
      <c r="J97" s="7" t="s">
        <v>933</v>
      </c>
      <c r="K97" s="7" t="s">
        <v>934</v>
      </c>
      <c r="L97" s="7" t="s">
        <v>995</v>
      </c>
      <c r="M97" s="7" t="str">
        <f aca="false">IF(G97=B97, "")</f>
        <v/>
      </c>
    </row>
    <row r="98" customFormat="false" ht="12.65" hidden="false" customHeight="false" outlineLevel="0" collapsed="false">
      <c r="A98" s="7" t="s">
        <v>630</v>
      </c>
      <c r="B98" s="7" t="s">
        <v>526</v>
      </c>
      <c r="C98" s="7" t="str">
        <f aca="false">A98</f>
        <v>H3</v>
      </c>
      <c r="D98" s="7"/>
      <c r="E98" s="7" t="str">
        <f aca="false">IFERROR(VLOOKUP($G98,$B$5:$C$173,2,FALSE()),"")</f>
        <v>H3</v>
      </c>
      <c r="F98" s="7" t="s">
        <v>630</v>
      </c>
      <c r="G98" s="7" t="s">
        <v>526</v>
      </c>
      <c r="H98" s="7" t="s">
        <v>928</v>
      </c>
      <c r="I98" s="7" t="s">
        <v>929</v>
      </c>
      <c r="J98" s="7" t="s">
        <v>933</v>
      </c>
      <c r="K98" s="7" t="s">
        <v>934</v>
      </c>
      <c r="L98" s="7" t="s">
        <v>996</v>
      </c>
      <c r="M98" s="7" t="str">
        <f aca="false">IF(G98=B98, "")</f>
        <v/>
      </c>
    </row>
    <row r="99" customFormat="false" ht="12.65" hidden="false" customHeight="false" outlineLevel="0" collapsed="false">
      <c r="A99" s="7" t="s">
        <v>632</v>
      </c>
      <c r="B99" s="7" t="s">
        <v>24</v>
      </c>
      <c r="C99" s="7" t="str">
        <f aca="false">A99</f>
        <v>H4</v>
      </c>
      <c r="D99" s="7"/>
      <c r="E99" s="7" t="str">
        <f aca="false">IFERROR(VLOOKUP($G99,$B$5:$C$173,2,FALSE()),"")</f>
        <v>H4</v>
      </c>
      <c r="F99" s="7" t="s">
        <v>632</v>
      </c>
      <c r="G99" s="7" t="s">
        <v>24</v>
      </c>
      <c r="H99" s="7" t="s">
        <v>956</v>
      </c>
      <c r="I99" s="7" t="s">
        <v>929</v>
      </c>
      <c r="J99" s="7" t="s">
        <v>933</v>
      </c>
      <c r="K99" s="7" t="s">
        <v>934</v>
      </c>
      <c r="L99" s="7" t="s">
        <v>997</v>
      </c>
      <c r="M99" s="7" t="str">
        <f aca="false">IF(G99=B99, "")</f>
        <v/>
      </c>
    </row>
    <row r="100" customFormat="false" ht="12.65" hidden="false" customHeight="false" outlineLevel="0" collapsed="false">
      <c r="A100" s="7" t="s">
        <v>643</v>
      </c>
      <c r="B100" s="7" t="s">
        <v>317</v>
      </c>
      <c r="C100" s="7" t="str">
        <f aca="false">A100</f>
        <v>H5</v>
      </c>
      <c r="D100" s="7"/>
      <c r="E100" s="7" t="str">
        <f aca="false">IFERROR(VLOOKUP($G100,$B$5:$C$173,2,FALSE()),"")</f>
        <v>H5</v>
      </c>
      <c r="F100" s="7" t="s">
        <v>643</v>
      </c>
      <c r="G100" s="7" t="s">
        <v>317</v>
      </c>
      <c r="H100" s="7" t="s">
        <v>928</v>
      </c>
      <c r="I100" s="7" t="s">
        <v>929</v>
      </c>
      <c r="J100" s="7" t="s">
        <v>930</v>
      </c>
      <c r="K100" s="7" t="s">
        <v>931</v>
      </c>
      <c r="L100" s="7" t="s">
        <v>938</v>
      </c>
      <c r="M100" s="7" t="str">
        <f aca="false">IF(G100=B100, "")</f>
        <v/>
      </c>
    </row>
    <row r="101" customFormat="false" ht="12.65" hidden="false" customHeight="false" outlineLevel="0" collapsed="false">
      <c r="A101" s="7" t="s">
        <v>670</v>
      </c>
      <c r="B101" s="7" t="s">
        <v>328</v>
      </c>
      <c r="C101" s="7" t="str">
        <f aca="false">A101</f>
        <v>H6</v>
      </c>
      <c r="D101" s="7"/>
      <c r="E101" s="7" t="str">
        <f aca="false">IFERROR(VLOOKUP($G101,$B$5:$C$173,2,FALSE()),"")</f>
        <v>H6</v>
      </c>
      <c r="F101" s="7" t="s">
        <v>670</v>
      </c>
      <c r="G101" s="7" t="s">
        <v>328</v>
      </c>
      <c r="H101" s="7" t="s">
        <v>928</v>
      </c>
      <c r="I101" s="7" t="s">
        <v>929</v>
      </c>
      <c r="J101" s="7" t="s">
        <v>930</v>
      </c>
      <c r="K101" s="7" t="s">
        <v>931</v>
      </c>
      <c r="L101" s="7" t="s">
        <v>970</v>
      </c>
      <c r="M101" s="7" t="str">
        <f aca="false">IF(G101=B101, "")</f>
        <v/>
      </c>
    </row>
    <row r="102" customFormat="false" ht="12.65" hidden="false" customHeight="false" outlineLevel="0" collapsed="false">
      <c r="A102" s="7" t="s">
        <v>880</v>
      </c>
      <c r="B102" s="7" t="s">
        <v>496</v>
      </c>
      <c r="C102" s="7" t="str">
        <f aca="false">A102</f>
        <v>H7</v>
      </c>
      <c r="D102" s="7"/>
      <c r="E102" s="7" t="str">
        <f aca="false">IFERROR(VLOOKUP($G102,$B$5:$C$173,2,FALSE()),"")</f>
        <v>H7</v>
      </c>
      <c r="F102" s="7" t="s">
        <v>880</v>
      </c>
      <c r="G102" s="7" t="s">
        <v>496</v>
      </c>
      <c r="H102" s="7" t="s">
        <v>928</v>
      </c>
      <c r="I102" s="7" t="s">
        <v>929</v>
      </c>
      <c r="J102" s="7" t="s">
        <v>933</v>
      </c>
      <c r="K102" s="7" t="s">
        <v>934</v>
      </c>
      <c r="L102" s="7" t="s">
        <v>998</v>
      </c>
      <c r="M102" s="7" t="str">
        <f aca="false">IF(G102=B102, "")</f>
        <v/>
      </c>
    </row>
    <row r="103" customFormat="false" ht="12.65" hidden="false" customHeight="false" outlineLevel="0" collapsed="false">
      <c r="A103" s="7" t="s">
        <v>770</v>
      </c>
      <c r="B103" s="7" t="s">
        <v>428</v>
      </c>
      <c r="C103" s="7" t="str">
        <f aca="false">A103</f>
        <v>H8</v>
      </c>
      <c r="D103" s="7"/>
      <c r="E103" s="7" t="str">
        <f aca="false">IFERROR(VLOOKUP($G103,$B$5:$C$173,2,FALSE()),"")</f>
        <v>H8</v>
      </c>
      <c r="F103" s="7" t="s">
        <v>770</v>
      </c>
      <c r="G103" s="7" t="s">
        <v>428</v>
      </c>
      <c r="H103" s="7" t="s">
        <v>928</v>
      </c>
      <c r="I103" s="7" t="s">
        <v>929</v>
      </c>
      <c r="J103" s="7" t="s">
        <v>930</v>
      </c>
      <c r="K103" s="7" t="s">
        <v>931</v>
      </c>
      <c r="L103" s="7" t="s">
        <v>999</v>
      </c>
      <c r="M103" s="7" t="str">
        <f aca="false">IF(G103=B103, "")</f>
        <v/>
      </c>
    </row>
    <row r="104" customFormat="false" ht="12.65" hidden="false" customHeight="false" outlineLevel="0" collapsed="false">
      <c r="A104" s="7" t="s">
        <v>826</v>
      </c>
      <c r="B104" s="7" t="s">
        <v>397</v>
      </c>
      <c r="C104" s="7" t="str">
        <f aca="false">A104</f>
        <v>H9</v>
      </c>
      <c r="D104" s="7"/>
      <c r="E104" s="7" t="str">
        <f aca="false">IFERROR(VLOOKUP($G104,$B$5:$C$173,2,FALSE()),"")</f>
        <v>H9</v>
      </c>
      <c r="F104" s="7" t="s">
        <v>826</v>
      </c>
      <c r="G104" s="7" t="s">
        <v>397</v>
      </c>
      <c r="H104" s="7" t="s">
        <v>928</v>
      </c>
      <c r="I104" s="7" t="s">
        <v>929</v>
      </c>
      <c r="J104" s="7" t="s">
        <v>930</v>
      </c>
      <c r="K104" s="7" t="s">
        <v>931</v>
      </c>
      <c r="L104" s="7" t="s">
        <v>1000</v>
      </c>
      <c r="M104" s="7" t="str">
        <f aca="false">IF(G104=B104, "")</f>
        <v/>
      </c>
    </row>
    <row r="105" customFormat="false" ht="12.65" hidden="false" customHeight="false" outlineLevel="0" collapsed="false">
      <c r="A105" s="7" t="s">
        <v>766</v>
      </c>
      <c r="B105" s="7" t="s">
        <v>379</v>
      </c>
      <c r="C105" s="7" t="str">
        <f aca="false">A105</f>
        <v>H10</v>
      </c>
      <c r="D105" s="7"/>
      <c r="E105" s="7" t="str">
        <f aca="false">IFERROR(VLOOKUP($G105,$B$5:$C$173,2,FALSE()),"")</f>
        <v>H10</v>
      </c>
      <c r="F105" s="7" t="s">
        <v>766</v>
      </c>
      <c r="G105" s="7" t="s">
        <v>379</v>
      </c>
      <c r="H105" s="7" t="s">
        <v>928</v>
      </c>
      <c r="I105" s="7" t="s">
        <v>929</v>
      </c>
      <c r="J105" s="7" t="s">
        <v>930</v>
      </c>
      <c r="K105" s="7" t="s">
        <v>931</v>
      </c>
      <c r="L105" s="7" t="s">
        <v>1001</v>
      </c>
      <c r="M105" s="7" t="str">
        <f aca="false">IF(G105=B105, "")</f>
        <v/>
      </c>
    </row>
    <row r="106" customFormat="false" ht="12.65" hidden="false" customHeight="false" outlineLevel="0" collapsed="false">
      <c r="A106" s="7" t="s">
        <v>833</v>
      </c>
      <c r="B106" s="7" t="s">
        <v>392</v>
      </c>
      <c r="C106" s="7" t="str">
        <f aca="false">A106</f>
        <v>H11</v>
      </c>
      <c r="D106" s="7"/>
      <c r="E106" s="7" t="str">
        <f aca="false">IFERROR(VLOOKUP($G106,$B$5:$C$173,2,FALSE()),"")</f>
        <v>H11</v>
      </c>
      <c r="F106" s="7" t="s">
        <v>833</v>
      </c>
      <c r="G106" s="7" t="s">
        <v>392</v>
      </c>
      <c r="H106" s="7" t="s">
        <v>928</v>
      </c>
      <c r="I106" s="7" t="s">
        <v>929</v>
      </c>
      <c r="J106" s="7" t="s">
        <v>930</v>
      </c>
      <c r="K106" s="7" t="s">
        <v>931</v>
      </c>
      <c r="L106" s="7" t="s">
        <v>1002</v>
      </c>
      <c r="M106" s="7" t="str">
        <f aca="false">IF(G106=B106, "")</f>
        <v/>
      </c>
    </row>
    <row r="107" customFormat="false" ht="12.65" hidden="false" customHeight="false" outlineLevel="0" collapsed="false">
      <c r="A107" s="7" t="s">
        <v>838</v>
      </c>
      <c r="B107" s="7" t="s">
        <v>923</v>
      </c>
      <c r="C107" s="7" t="str">
        <f aca="false">A107</f>
        <v>H12</v>
      </c>
      <c r="D107" s="7"/>
      <c r="E107" s="7" t="str">
        <f aca="false">IFERROR(VLOOKUP($G107,$B$5:$C$173,2,FALSE()),"")</f>
        <v>B3</v>
      </c>
      <c r="F107" s="7" t="s">
        <v>838</v>
      </c>
      <c r="G107" s="7" t="s">
        <v>923</v>
      </c>
      <c r="H107" s="7" t="s">
        <v>958</v>
      </c>
      <c r="I107" s="7" t="s">
        <v>929</v>
      </c>
      <c r="J107" s="7" t="s">
        <v>951</v>
      </c>
      <c r="K107" s="7" t="s">
        <v>952</v>
      </c>
      <c r="L107" s="7" t="s">
        <v>953</v>
      </c>
      <c r="M107" s="7" t="str">
        <f aca="false">IF(G107=B107, "")</f>
        <v/>
      </c>
    </row>
    <row r="108" customFormat="false" ht="12.65" hidden="false" customHeight="false" outlineLevel="0" collapsed="false">
      <c r="A108" s="7" t="s">
        <v>886</v>
      </c>
      <c r="B108" s="7" t="s">
        <v>912</v>
      </c>
      <c r="C108" s="7" t="str">
        <f aca="false">A108</f>
        <v>H13</v>
      </c>
      <c r="D108" s="7"/>
      <c r="E108" s="7" t="str">
        <f aca="false">IFERROR(VLOOKUP($G108,$B$5:$C$173,2,FALSE()),"")</f>
        <v>A3</v>
      </c>
      <c r="F108" s="7" t="s">
        <v>886</v>
      </c>
      <c r="G108" s="7" t="s">
        <v>912</v>
      </c>
      <c r="H108" s="7" t="s">
        <v>936</v>
      </c>
      <c r="I108" s="7" t="s">
        <v>929</v>
      </c>
      <c r="J108" s="7" t="s">
        <v>937</v>
      </c>
      <c r="K108" s="7" t="s">
        <v>952</v>
      </c>
      <c r="L108" s="7" t="s">
        <v>939</v>
      </c>
      <c r="M108" s="7" t="str">
        <f aca="false">IF(G108=B108, "")</f>
        <v/>
      </c>
    </row>
    <row r="109" customFormat="false" ht="12.65" hidden="false" customHeight="false" outlineLevel="0" collapsed="false">
      <c r="A109" s="7" t="s">
        <v>633</v>
      </c>
      <c r="B109" s="7" t="s">
        <v>285</v>
      </c>
      <c r="C109" s="7" t="str">
        <f aca="false">A109</f>
        <v>J1</v>
      </c>
      <c r="D109" s="7"/>
      <c r="E109" s="7" t="str">
        <f aca="false">IFERROR(VLOOKUP($G109,$B$5:$C$173,2,FALSE()),"")</f>
        <v>J1</v>
      </c>
      <c r="F109" s="7" t="s">
        <v>633</v>
      </c>
      <c r="G109" s="7" t="s">
        <v>285</v>
      </c>
      <c r="H109" s="7" t="s">
        <v>928</v>
      </c>
      <c r="I109" s="7" t="s">
        <v>929</v>
      </c>
      <c r="J109" s="7" t="s">
        <v>930</v>
      </c>
      <c r="K109" s="7" t="s">
        <v>931</v>
      </c>
      <c r="L109" s="7" t="s">
        <v>1003</v>
      </c>
      <c r="M109" s="7" t="str">
        <f aca="false">IF(G109=B109, "")</f>
        <v/>
      </c>
    </row>
    <row r="110" customFormat="false" ht="12.65" hidden="false" customHeight="false" outlineLevel="0" collapsed="false">
      <c r="A110" s="7" t="s">
        <v>771</v>
      </c>
      <c r="B110" s="7" t="s">
        <v>290</v>
      </c>
      <c r="C110" s="7" t="str">
        <f aca="false">A110</f>
        <v>J2</v>
      </c>
      <c r="D110" s="7"/>
      <c r="E110" s="7" t="str">
        <f aca="false">IFERROR(VLOOKUP($G110,$B$5:$C$173,2,FALSE()),"")</f>
        <v>J2</v>
      </c>
      <c r="F110" s="7" t="s">
        <v>771</v>
      </c>
      <c r="G110" s="7" t="s">
        <v>290</v>
      </c>
      <c r="H110" s="7" t="s">
        <v>928</v>
      </c>
      <c r="I110" s="7" t="s">
        <v>929</v>
      </c>
      <c r="J110" s="7" t="s">
        <v>930</v>
      </c>
      <c r="K110" s="7" t="s">
        <v>931</v>
      </c>
      <c r="L110" s="7" t="s">
        <v>1004</v>
      </c>
      <c r="M110" s="7" t="str">
        <f aca="false">IF(G110=B110, "")</f>
        <v/>
      </c>
    </row>
    <row r="111" customFormat="false" ht="12.65" hidden="false" customHeight="false" outlineLevel="0" collapsed="false">
      <c r="A111" s="7" t="s">
        <v>774</v>
      </c>
      <c r="B111" s="7" t="s">
        <v>312</v>
      </c>
      <c r="C111" s="7" t="str">
        <f aca="false">A111</f>
        <v>J3</v>
      </c>
      <c r="D111" s="7"/>
      <c r="E111" s="7" t="str">
        <f aca="false">IFERROR(VLOOKUP($G111,$B$5:$C$173,2,FALSE()),"")</f>
        <v>J3</v>
      </c>
      <c r="F111" s="7" t="s">
        <v>774</v>
      </c>
      <c r="G111" s="7" t="s">
        <v>312</v>
      </c>
      <c r="H111" s="7" t="s">
        <v>928</v>
      </c>
      <c r="I111" s="7" t="s">
        <v>929</v>
      </c>
      <c r="J111" s="7" t="s">
        <v>930</v>
      </c>
      <c r="K111" s="7" t="s">
        <v>931</v>
      </c>
      <c r="L111" s="7" t="s">
        <v>984</v>
      </c>
      <c r="M111" s="7" t="str">
        <f aca="false">IF(G111=B111, "")</f>
        <v/>
      </c>
    </row>
    <row r="112" customFormat="false" ht="12.65" hidden="false" customHeight="false" outlineLevel="0" collapsed="false">
      <c r="A112" s="7" t="s">
        <v>638</v>
      </c>
      <c r="B112" s="7" t="s">
        <v>26</v>
      </c>
      <c r="C112" s="7" t="str">
        <f aca="false">A112</f>
        <v>J4</v>
      </c>
      <c r="D112" s="7"/>
      <c r="E112" s="7" t="str">
        <f aca="false">IFERROR(VLOOKUP($G112,$B$5:$C$173,2,FALSE()),"")</f>
        <v>J4</v>
      </c>
      <c r="F112" s="7" t="s">
        <v>638</v>
      </c>
      <c r="G112" s="7" t="s">
        <v>26</v>
      </c>
      <c r="H112" s="7" t="s">
        <v>928</v>
      </c>
      <c r="I112" s="7" t="s">
        <v>929</v>
      </c>
      <c r="J112" s="7" t="s">
        <v>930</v>
      </c>
      <c r="K112" s="7" t="s">
        <v>931</v>
      </c>
      <c r="L112" s="7" t="s">
        <v>997</v>
      </c>
      <c r="M112" s="7" t="str">
        <f aca="false">IF(G112=B112, "")</f>
        <v/>
      </c>
    </row>
    <row r="113" customFormat="false" ht="12.65" hidden="false" customHeight="false" outlineLevel="0" collapsed="false">
      <c r="A113" s="7" t="s">
        <v>645</v>
      </c>
      <c r="B113" s="7" t="s">
        <v>39</v>
      </c>
      <c r="C113" s="7" t="str">
        <f aca="false">A113</f>
        <v>J5</v>
      </c>
      <c r="D113" s="7"/>
      <c r="E113" s="7" t="str">
        <f aca="false">IFERROR(VLOOKUP($G113,$B$5:$C$173,2,FALSE()),"")</f>
        <v>J5</v>
      </c>
      <c r="F113" s="7" t="s">
        <v>645</v>
      </c>
      <c r="G113" s="7" t="s">
        <v>39</v>
      </c>
      <c r="H113" s="7" t="s">
        <v>928</v>
      </c>
      <c r="I113" s="7" t="s">
        <v>929</v>
      </c>
      <c r="J113" s="7" t="s">
        <v>930</v>
      </c>
      <c r="K113" s="7" t="s">
        <v>931</v>
      </c>
      <c r="L113" s="7" t="s">
        <v>1005</v>
      </c>
      <c r="M113" s="7" t="str">
        <f aca="false">IF(G113=B113, "")</f>
        <v/>
      </c>
    </row>
    <row r="114" customFormat="false" ht="12.65" hidden="false" customHeight="false" outlineLevel="0" collapsed="false">
      <c r="A114" s="7" t="s">
        <v>876</v>
      </c>
      <c r="B114" s="7" t="s">
        <v>487</v>
      </c>
      <c r="C114" s="7" t="str">
        <f aca="false">A114</f>
        <v>J6</v>
      </c>
      <c r="D114" s="7"/>
      <c r="E114" s="7" t="str">
        <f aca="false">IFERROR(VLOOKUP($G114,$B$5:$C$173,2,FALSE()),"")</f>
        <v>J6</v>
      </c>
      <c r="F114" s="7" t="s">
        <v>876</v>
      </c>
      <c r="G114" s="7" t="s">
        <v>487</v>
      </c>
      <c r="H114" s="7" t="s">
        <v>928</v>
      </c>
      <c r="I114" s="7" t="s">
        <v>929</v>
      </c>
      <c r="J114" s="7" t="s">
        <v>933</v>
      </c>
      <c r="K114" s="7" t="s">
        <v>934</v>
      </c>
      <c r="L114" s="7" t="s">
        <v>1001</v>
      </c>
      <c r="M114" s="7" t="str">
        <f aca="false">IF(G114=B114, "")</f>
        <v/>
      </c>
    </row>
    <row r="115" customFormat="false" ht="12.65" hidden="false" customHeight="false" outlineLevel="0" collapsed="false">
      <c r="A115" s="7" t="s">
        <v>642</v>
      </c>
      <c r="B115" s="7" t="s">
        <v>503</v>
      </c>
      <c r="C115" s="7" t="str">
        <f aca="false">A115</f>
        <v>J7</v>
      </c>
      <c r="D115" s="7"/>
      <c r="E115" s="7" t="str">
        <f aca="false">IFERROR(VLOOKUP($G115,$B$5:$C$173,2,FALSE()),"")</f>
        <v>J7</v>
      </c>
      <c r="F115" s="7" t="s">
        <v>642</v>
      </c>
      <c r="G115" s="7" t="s">
        <v>503</v>
      </c>
      <c r="H115" s="7" t="s">
        <v>928</v>
      </c>
      <c r="I115" s="7" t="s">
        <v>929</v>
      </c>
      <c r="J115" s="7" t="s">
        <v>933</v>
      </c>
      <c r="K115" s="7" t="s">
        <v>934</v>
      </c>
      <c r="L115" s="7" t="s">
        <v>1000</v>
      </c>
      <c r="M115" s="7" t="str">
        <f aca="false">IF(G115=B115, "")</f>
        <v/>
      </c>
    </row>
    <row r="116" customFormat="false" ht="12.65" hidden="false" customHeight="false" outlineLevel="0" collapsed="false">
      <c r="A116" s="7" t="s">
        <v>855</v>
      </c>
      <c r="B116" s="7" t="s">
        <v>445</v>
      </c>
      <c r="C116" s="7" t="str">
        <f aca="false">A116</f>
        <v>J8</v>
      </c>
      <c r="D116" s="7"/>
      <c r="E116" s="7" t="str">
        <f aca="false">IFERROR(VLOOKUP($G116,$B$5:$C$173,2,FALSE()),"")</f>
        <v>J8</v>
      </c>
      <c r="F116" s="7" t="s">
        <v>855</v>
      </c>
      <c r="G116" s="7" t="s">
        <v>445</v>
      </c>
      <c r="H116" s="7" t="s">
        <v>928</v>
      </c>
      <c r="I116" s="7" t="s">
        <v>929</v>
      </c>
      <c r="J116" s="7" t="s">
        <v>930</v>
      </c>
      <c r="K116" s="7" t="s">
        <v>931</v>
      </c>
      <c r="L116" s="7" t="s">
        <v>1006</v>
      </c>
      <c r="M116" s="7" t="str">
        <f aca="false">IF(G116=B116, "")</f>
        <v/>
      </c>
    </row>
    <row r="117" customFormat="false" ht="12.65" hidden="false" customHeight="false" outlineLevel="0" collapsed="false">
      <c r="A117" s="7" t="s">
        <v>828</v>
      </c>
      <c r="B117" s="7" t="s">
        <v>418</v>
      </c>
      <c r="C117" s="7" t="str">
        <f aca="false">A117</f>
        <v>J9</v>
      </c>
      <c r="D117" s="7"/>
      <c r="E117" s="7" t="str">
        <f aca="false">IFERROR(VLOOKUP($G117,$B$5:$C$173,2,FALSE()),"")</f>
        <v>J9</v>
      </c>
      <c r="F117" s="7" t="s">
        <v>828</v>
      </c>
      <c r="G117" s="7" t="s">
        <v>418</v>
      </c>
      <c r="H117" s="7" t="s">
        <v>928</v>
      </c>
      <c r="I117" s="7" t="s">
        <v>929</v>
      </c>
      <c r="J117" s="7" t="s">
        <v>930</v>
      </c>
      <c r="K117" s="7" t="s">
        <v>931</v>
      </c>
      <c r="L117" s="7" t="s">
        <v>996</v>
      </c>
      <c r="M117" s="7" t="str">
        <f aca="false">IF(G117=B117, "")</f>
        <v/>
      </c>
    </row>
    <row r="118" customFormat="false" ht="12.65" hidden="false" customHeight="false" outlineLevel="0" collapsed="false">
      <c r="A118" s="7" t="s">
        <v>760</v>
      </c>
      <c r="B118" s="7" t="s">
        <v>210</v>
      </c>
      <c r="C118" s="7" t="str">
        <f aca="false">A118</f>
        <v>J10</v>
      </c>
      <c r="D118" s="7"/>
      <c r="E118" s="7" t="str">
        <f aca="false">IFERROR(VLOOKUP($G118,$B$5:$C$173,2,FALSE()),"")</f>
        <v>J10</v>
      </c>
      <c r="F118" s="7" t="s">
        <v>760</v>
      </c>
      <c r="G118" s="7" t="s">
        <v>210</v>
      </c>
      <c r="H118" s="7" t="s">
        <v>928</v>
      </c>
      <c r="I118" s="7" t="s">
        <v>929</v>
      </c>
      <c r="J118" s="7" t="s">
        <v>930</v>
      </c>
      <c r="K118" s="7" t="s">
        <v>931</v>
      </c>
      <c r="L118" s="7" t="s">
        <v>980</v>
      </c>
      <c r="M118" s="7" t="str">
        <f aca="false">IF(G118=B118, "")</f>
        <v/>
      </c>
    </row>
    <row r="119" customFormat="false" ht="12.65" hidden="false" customHeight="false" outlineLevel="0" collapsed="false">
      <c r="A119" s="7" t="s">
        <v>823</v>
      </c>
      <c r="B119" s="7" t="s">
        <v>376</v>
      </c>
      <c r="C119" s="7" t="str">
        <f aca="false">A119</f>
        <v>J11</v>
      </c>
      <c r="D119" s="7"/>
      <c r="E119" s="7" t="str">
        <f aca="false">IFERROR(VLOOKUP($G119,$B$5:$C$173,2,FALSE()),"")</f>
        <v>J11</v>
      </c>
      <c r="F119" s="7" t="s">
        <v>823</v>
      </c>
      <c r="G119" s="7" t="s">
        <v>376</v>
      </c>
      <c r="H119" s="7" t="s">
        <v>928</v>
      </c>
      <c r="I119" s="7" t="s">
        <v>929</v>
      </c>
      <c r="J119" s="7" t="s">
        <v>930</v>
      </c>
      <c r="K119" s="7" t="s">
        <v>931</v>
      </c>
      <c r="L119" s="7" t="s">
        <v>992</v>
      </c>
      <c r="M119" s="7" t="str">
        <f aca="false">IF(G119=B119, "")</f>
        <v/>
      </c>
    </row>
    <row r="120" customFormat="false" ht="12.65" hidden="false" customHeight="false" outlineLevel="0" collapsed="false">
      <c r="A120" s="7" t="s">
        <v>888</v>
      </c>
      <c r="B120" s="7" t="s">
        <v>549</v>
      </c>
      <c r="C120" s="7" t="str">
        <f aca="false">A120</f>
        <v>J12</v>
      </c>
      <c r="D120" s="7"/>
      <c r="E120" s="7" t="str">
        <f aca="false">IFERROR(VLOOKUP($G120,$B$5:$C$173,2,FALSE()),"")</f>
        <v>J12</v>
      </c>
      <c r="F120" s="7" t="s">
        <v>888</v>
      </c>
      <c r="G120" s="7" t="s">
        <v>549</v>
      </c>
      <c r="H120" s="7" t="s">
        <v>928</v>
      </c>
      <c r="I120" s="7" t="s">
        <v>929</v>
      </c>
      <c r="J120" s="7" t="s">
        <v>933</v>
      </c>
      <c r="K120" s="7" t="s">
        <v>934</v>
      </c>
      <c r="L120" s="7" t="s">
        <v>984</v>
      </c>
      <c r="M120" s="7" t="str">
        <f aca="false">IF(G120=B120, "")</f>
        <v/>
      </c>
    </row>
    <row r="121" customFormat="false" ht="12.65" hidden="false" customHeight="false" outlineLevel="0" collapsed="false">
      <c r="A121" s="7" t="s">
        <v>840</v>
      </c>
      <c r="B121" s="7" t="s">
        <v>553</v>
      </c>
      <c r="C121" s="7" t="str">
        <f aca="false">A121</f>
        <v>J13</v>
      </c>
      <c r="D121" s="7"/>
      <c r="E121" s="7" t="str">
        <f aca="false">IFERROR(VLOOKUP($G121,$B$5:$C$173,2,FALSE()),"")</f>
        <v>J13</v>
      </c>
      <c r="F121" s="7" t="s">
        <v>840</v>
      </c>
      <c r="G121" s="7" t="s">
        <v>553</v>
      </c>
      <c r="H121" s="7" t="s">
        <v>928</v>
      </c>
      <c r="I121" s="7" t="s">
        <v>929</v>
      </c>
      <c r="J121" s="7" t="s">
        <v>933</v>
      </c>
      <c r="K121" s="7" t="s">
        <v>934</v>
      </c>
      <c r="L121" s="7" t="s">
        <v>946</v>
      </c>
      <c r="M121" s="7" t="str">
        <f aca="false">IF(G121=B121, "")</f>
        <v/>
      </c>
    </row>
    <row r="122" customFormat="false" ht="12.65" hidden="false" customHeight="false" outlineLevel="0" collapsed="false">
      <c r="A122" s="7" t="s">
        <v>777</v>
      </c>
      <c r="B122" s="7" t="s">
        <v>921</v>
      </c>
      <c r="C122" s="7" t="str">
        <f aca="false">A122</f>
        <v>K1</v>
      </c>
      <c r="D122" s="7"/>
      <c r="E122" s="7" t="str">
        <f aca="false">IFERROR(VLOOKUP($G122,$B$5:$C$173,2,FALSE()),"")</f>
        <v>K1</v>
      </c>
      <c r="F122" s="7" t="s">
        <v>777</v>
      </c>
      <c r="G122" s="7" t="s">
        <v>921</v>
      </c>
      <c r="H122" s="7" t="s">
        <v>956</v>
      </c>
      <c r="I122" s="7" t="s">
        <v>929</v>
      </c>
      <c r="J122" s="7" t="s">
        <v>933</v>
      </c>
      <c r="K122" s="7" t="s">
        <v>934</v>
      </c>
      <c r="L122" s="7" t="s">
        <v>1007</v>
      </c>
      <c r="M122" s="7" t="str">
        <f aca="false">IF(G122=B122, "")</f>
        <v/>
      </c>
    </row>
    <row r="123" customFormat="false" ht="12.65" hidden="false" customHeight="false" outlineLevel="0" collapsed="false">
      <c r="A123" s="7" t="s">
        <v>780</v>
      </c>
      <c r="B123" s="7" t="s">
        <v>925</v>
      </c>
      <c r="C123" s="7" t="str">
        <f aca="false">A123</f>
        <v>K2</v>
      </c>
      <c r="D123" s="7"/>
      <c r="E123" s="7" t="str">
        <f aca="false">IFERROR(VLOOKUP($G123,$B$5:$C$173,2,FALSE()),"")</f>
        <v>K2</v>
      </c>
      <c r="F123" s="7" t="s">
        <v>780</v>
      </c>
      <c r="G123" s="7" t="s">
        <v>925</v>
      </c>
      <c r="H123" s="7" t="s">
        <v>958</v>
      </c>
      <c r="I123" s="7" t="s">
        <v>929</v>
      </c>
      <c r="J123" s="7" t="s">
        <v>951</v>
      </c>
      <c r="K123" s="7" t="s">
        <v>989</v>
      </c>
      <c r="L123" s="7" t="s">
        <v>953</v>
      </c>
      <c r="M123" s="7" t="str">
        <f aca="false">IF(G123=B123, "")</f>
        <v/>
      </c>
    </row>
    <row r="124" customFormat="false" ht="12.65" hidden="false" customHeight="false" outlineLevel="0" collapsed="false">
      <c r="A124" s="7" t="s">
        <v>631</v>
      </c>
      <c r="B124" s="7" t="s">
        <v>575</v>
      </c>
      <c r="C124" s="7" t="str">
        <f aca="false">A124</f>
        <v>K3</v>
      </c>
      <c r="D124" s="7"/>
      <c r="E124" s="7" t="str">
        <f aca="false">IFERROR(VLOOKUP($G124,$B$5:$C$173,2,FALSE()),"")</f>
        <v>K3</v>
      </c>
      <c r="F124" s="7" t="s">
        <v>631</v>
      </c>
      <c r="G124" s="7" t="s">
        <v>575</v>
      </c>
      <c r="H124" s="7" t="s">
        <v>928</v>
      </c>
      <c r="I124" s="7" t="s">
        <v>929</v>
      </c>
      <c r="J124" s="7" t="s">
        <v>933</v>
      </c>
      <c r="K124" s="7" t="s">
        <v>934</v>
      </c>
      <c r="L124" s="7" t="s">
        <v>986</v>
      </c>
      <c r="M124" s="7" t="str">
        <f aca="false">IF(G124=B124, "")</f>
        <v/>
      </c>
    </row>
    <row r="125" customFormat="false" ht="12.65" hidden="false" customHeight="false" outlineLevel="0" collapsed="false">
      <c r="A125" s="7" t="s">
        <v>654</v>
      </c>
      <c r="B125" s="7" t="s">
        <v>116</v>
      </c>
      <c r="C125" s="7" t="str">
        <f aca="false">A125</f>
        <v>K4</v>
      </c>
      <c r="D125" s="7"/>
      <c r="E125" s="7" t="str">
        <f aca="false">IFERROR(VLOOKUP($G125,$B$5:$C$173,2,FALSE()),"")</f>
        <v>K4</v>
      </c>
      <c r="F125" s="7" t="s">
        <v>654</v>
      </c>
      <c r="G125" s="7" t="s">
        <v>116</v>
      </c>
      <c r="H125" s="7" t="s">
        <v>928</v>
      </c>
      <c r="I125" s="7" t="s">
        <v>929</v>
      </c>
      <c r="J125" s="7" t="s">
        <v>930</v>
      </c>
      <c r="K125" s="7" t="s">
        <v>931</v>
      </c>
      <c r="L125" s="7" t="s">
        <v>1008</v>
      </c>
      <c r="M125" s="7" t="str">
        <f aca="false">IF(G125=B125, "")</f>
        <v/>
      </c>
    </row>
    <row r="126" customFormat="false" ht="12.65" hidden="false" customHeight="false" outlineLevel="0" collapsed="false">
      <c r="A126" s="7" t="s">
        <v>675</v>
      </c>
      <c r="B126" s="7" t="s">
        <v>131</v>
      </c>
      <c r="C126" s="7" t="str">
        <f aca="false">A126</f>
        <v>K5</v>
      </c>
      <c r="D126" s="7"/>
      <c r="E126" s="7" t="str">
        <f aca="false">IFERROR(VLOOKUP($G126,$B$5:$C$173,2,FALSE()),"")</f>
        <v>K5</v>
      </c>
      <c r="F126" s="7" t="s">
        <v>675</v>
      </c>
      <c r="G126" s="7" t="s">
        <v>131</v>
      </c>
      <c r="H126" s="7" t="s">
        <v>928</v>
      </c>
      <c r="I126" s="7" t="s">
        <v>929</v>
      </c>
      <c r="J126" s="7" t="s">
        <v>930</v>
      </c>
      <c r="K126" s="7" t="s">
        <v>931</v>
      </c>
      <c r="L126" s="7" t="s">
        <v>1009</v>
      </c>
      <c r="M126" s="7" t="str">
        <f aca="false">IF(G126=B126, "")</f>
        <v/>
      </c>
    </row>
    <row r="127" customFormat="false" ht="12.65" hidden="false" customHeight="false" outlineLevel="0" collapsed="false">
      <c r="A127" s="7" t="s">
        <v>674</v>
      </c>
      <c r="B127" s="7" t="s">
        <v>171</v>
      </c>
      <c r="C127" s="7" t="str">
        <f aca="false">A127</f>
        <v>K6</v>
      </c>
      <c r="D127" s="7"/>
      <c r="E127" s="7" t="str">
        <f aca="false">IFERROR(VLOOKUP($G127,$B$5:$C$173,2,FALSE()),"")</f>
        <v>K6</v>
      </c>
      <c r="F127" s="7" t="s">
        <v>674</v>
      </c>
      <c r="G127" s="7" t="s">
        <v>171</v>
      </c>
      <c r="H127" s="7" t="s">
        <v>928</v>
      </c>
      <c r="I127" s="7" t="s">
        <v>929</v>
      </c>
      <c r="J127" s="7" t="s">
        <v>930</v>
      </c>
      <c r="K127" s="7" t="s">
        <v>931</v>
      </c>
      <c r="L127" s="7" t="s">
        <v>994</v>
      </c>
      <c r="M127" s="7" t="str">
        <f aca="false">IF(G127=B127, "")</f>
        <v/>
      </c>
    </row>
    <row r="128" customFormat="false" ht="12.65" hidden="false" customHeight="false" outlineLevel="0" collapsed="false">
      <c r="A128" s="7" t="s">
        <v>884</v>
      </c>
      <c r="B128" s="7" t="s">
        <v>532</v>
      </c>
      <c r="C128" s="7" t="str">
        <f aca="false">A128</f>
        <v>K7</v>
      </c>
      <c r="D128" s="7"/>
      <c r="E128" s="7" t="str">
        <f aca="false">IFERROR(VLOOKUP($G128,$B$5:$C$173,2,FALSE()),"")</f>
        <v>K7</v>
      </c>
      <c r="F128" s="7" t="s">
        <v>884</v>
      </c>
      <c r="G128" s="7" t="s">
        <v>532</v>
      </c>
      <c r="H128" s="7" t="s">
        <v>928</v>
      </c>
      <c r="I128" s="7" t="s">
        <v>929</v>
      </c>
      <c r="J128" s="7" t="s">
        <v>933</v>
      </c>
      <c r="K128" s="7" t="s">
        <v>934</v>
      </c>
      <c r="L128" s="7" t="s">
        <v>1004</v>
      </c>
      <c r="M128" s="7" t="str">
        <f aca="false">IF(G128=B128, "")</f>
        <v/>
      </c>
    </row>
    <row r="129" customFormat="false" ht="12.65" hidden="false" customHeight="false" outlineLevel="0" collapsed="false">
      <c r="A129" s="7" t="s">
        <v>636</v>
      </c>
      <c r="B129" s="7" t="s">
        <v>437</v>
      </c>
      <c r="C129" s="7" t="str">
        <f aca="false">A129</f>
        <v>K8</v>
      </c>
      <c r="D129" s="7"/>
      <c r="E129" s="7" t="str">
        <f aca="false">IFERROR(VLOOKUP($G129,$B$5:$C$173,2,FALSE()),"")</f>
        <v>K8</v>
      </c>
      <c r="F129" s="7" t="s">
        <v>636</v>
      </c>
      <c r="G129" s="7" t="s">
        <v>437</v>
      </c>
      <c r="H129" s="7" t="s">
        <v>928</v>
      </c>
      <c r="I129" s="7" t="s">
        <v>929</v>
      </c>
      <c r="J129" s="7" t="s">
        <v>930</v>
      </c>
      <c r="K129" s="7" t="s">
        <v>931</v>
      </c>
      <c r="L129" s="7" t="s">
        <v>1010</v>
      </c>
      <c r="M129" s="7" t="str">
        <f aca="false">IF(G129=B129, "")</f>
        <v/>
      </c>
    </row>
    <row r="130" customFormat="false" ht="12.65" hidden="false" customHeight="false" outlineLevel="0" collapsed="false">
      <c r="A130" s="7" t="s">
        <v>741</v>
      </c>
      <c r="B130" s="7" t="s">
        <v>178</v>
      </c>
      <c r="C130" s="7" t="str">
        <f aca="false">A130</f>
        <v>K9</v>
      </c>
      <c r="D130" s="7"/>
      <c r="E130" s="7" t="str">
        <f aca="false">IFERROR(VLOOKUP($G130,$B$5:$C$173,2,FALSE()),"")</f>
        <v>K9</v>
      </c>
      <c r="F130" s="7" t="s">
        <v>741</v>
      </c>
      <c r="G130" s="7" t="s">
        <v>178</v>
      </c>
      <c r="H130" s="7" t="s">
        <v>928</v>
      </c>
      <c r="I130" s="7" t="s">
        <v>929</v>
      </c>
      <c r="J130" s="7" t="s">
        <v>930</v>
      </c>
      <c r="K130" s="7" t="s">
        <v>931</v>
      </c>
      <c r="L130" s="7" t="s">
        <v>1011</v>
      </c>
      <c r="M130" s="7" t="str">
        <f aca="false">IF(G130=B130, "")</f>
        <v/>
      </c>
    </row>
    <row r="131" customFormat="false" ht="12.65" hidden="false" customHeight="false" outlineLevel="0" collapsed="false">
      <c r="A131" s="7" t="s">
        <v>896</v>
      </c>
      <c r="B131" s="7" t="s">
        <v>582</v>
      </c>
      <c r="C131" s="7" t="str">
        <f aca="false">A131</f>
        <v>K10</v>
      </c>
      <c r="D131" s="7"/>
      <c r="E131" s="7" t="str">
        <f aca="false">IFERROR(VLOOKUP($G131,$B$5:$C$173,2,FALSE()),"")</f>
        <v>K10</v>
      </c>
      <c r="F131" s="7" t="s">
        <v>896</v>
      </c>
      <c r="G131" s="7" t="s">
        <v>582</v>
      </c>
      <c r="H131" s="7" t="s">
        <v>928</v>
      </c>
      <c r="I131" s="7" t="s">
        <v>929</v>
      </c>
      <c r="J131" s="7" t="s">
        <v>933</v>
      </c>
      <c r="K131" s="7" t="s">
        <v>934</v>
      </c>
      <c r="L131" s="7" t="s">
        <v>975</v>
      </c>
      <c r="M131" s="7" t="str">
        <f aca="false">IF(G131=B131, "")</f>
        <v/>
      </c>
    </row>
    <row r="132" customFormat="false" ht="12.65" hidden="false" customHeight="false" outlineLevel="0" collapsed="false">
      <c r="A132" s="7" t="s">
        <v>748</v>
      </c>
      <c r="B132" s="7" t="s">
        <v>192</v>
      </c>
      <c r="C132" s="7" t="str">
        <f aca="false">A132</f>
        <v>K11</v>
      </c>
      <c r="D132" s="7"/>
      <c r="E132" s="7" t="str">
        <f aca="false">IFERROR(VLOOKUP($G132,$B$5:$C$173,2,FALSE()),"")</f>
        <v>K11</v>
      </c>
      <c r="F132" s="7" t="s">
        <v>748</v>
      </c>
      <c r="G132" s="7" t="s">
        <v>192</v>
      </c>
      <c r="H132" s="7" t="s">
        <v>928</v>
      </c>
      <c r="I132" s="7" t="s">
        <v>929</v>
      </c>
      <c r="J132" s="7" t="s">
        <v>930</v>
      </c>
      <c r="K132" s="7" t="s">
        <v>931</v>
      </c>
      <c r="L132" s="7" t="s">
        <v>1012</v>
      </c>
      <c r="M132" s="7" t="str">
        <f aca="false">IF(G132=B132, "")</f>
        <v/>
      </c>
    </row>
    <row r="133" customFormat="false" ht="12.65" hidden="false" customHeight="false" outlineLevel="0" collapsed="false">
      <c r="A133" s="7" t="s">
        <v>754</v>
      </c>
      <c r="B133" s="7" t="s">
        <v>381</v>
      </c>
      <c r="C133" s="7" t="str">
        <f aca="false">A133</f>
        <v>K12</v>
      </c>
      <c r="D133" s="7"/>
      <c r="E133" s="7" t="str">
        <f aca="false">IFERROR(VLOOKUP($G133,$B$5:$C$173,2,FALSE()),"")</f>
        <v>K12</v>
      </c>
      <c r="F133" s="7" t="s">
        <v>754</v>
      </c>
      <c r="G133" s="7" t="s">
        <v>381</v>
      </c>
      <c r="H133" s="7" t="s">
        <v>928</v>
      </c>
      <c r="I133" s="7" t="s">
        <v>929</v>
      </c>
      <c r="J133" s="7" t="s">
        <v>930</v>
      </c>
      <c r="K133" s="7" t="s">
        <v>931</v>
      </c>
      <c r="L133" s="7" t="s">
        <v>1013</v>
      </c>
      <c r="M133" s="7" t="str">
        <f aca="false">IF(G133=B133, "")</f>
        <v/>
      </c>
    </row>
    <row r="134" customFormat="false" ht="12.65" hidden="false" customHeight="false" outlineLevel="0" collapsed="false">
      <c r="A134" s="7" t="s">
        <v>830</v>
      </c>
      <c r="B134" s="7" t="s">
        <v>386</v>
      </c>
      <c r="C134" s="7" t="str">
        <f aca="false">A134</f>
        <v>K13</v>
      </c>
      <c r="D134" s="7"/>
      <c r="E134" s="7" t="str">
        <f aca="false">IFERROR(VLOOKUP($G134,$B$5:$C$173,2,FALSE()),"")</f>
        <v>K13</v>
      </c>
      <c r="F134" s="7" t="s">
        <v>830</v>
      </c>
      <c r="G134" s="7" t="s">
        <v>386</v>
      </c>
      <c r="H134" s="7" t="s">
        <v>928</v>
      </c>
      <c r="I134" s="7" t="s">
        <v>929</v>
      </c>
      <c r="J134" s="7" t="s">
        <v>930</v>
      </c>
      <c r="K134" s="7" t="s">
        <v>931</v>
      </c>
      <c r="L134" s="7" t="s">
        <v>998</v>
      </c>
      <c r="M134" s="7" t="str">
        <f aca="false">IF(G134=B134, "")</f>
        <v/>
      </c>
    </row>
    <row r="135" customFormat="false" ht="12.65" hidden="false" customHeight="false" outlineLevel="0" collapsed="false">
      <c r="A135" s="7" t="s">
        <v>765</v>
      </c>
      <c r="B135" s="7" t="s">
        <v>915</v>
      </c>
      <c r="C135" s="7" t="str">
        <f aca="false">A135</f>
        <v>L1</v>
      </c>
      <c r="D135" s="7"/>
      <c r="E135" s="7" t="str">
        <f aca="false">IFERROR(VLOOKUP($G135,$B$5:$C$173,2,FALSE()),"")</f>
        <v>L1</v>
      </c>
      <c r="F135" s="7" t="s">
        <v>765</v>
      </c>
      <c r="G135" s="7" t="s">
        <v>915</v>
      </c>
      <c r="H135" s="7" t="s">
        <v>936</v>
      </c>
      <c r="I135" s="7" t="s">
        <v>929</v>
      </c>
      <c r="J135" s="7" t="s">
        <v>937</v>
      </c>
      <c r="K135" s="7" t="s">
        <v>949</v>
      </c>
      <c r="L135" s="7" t="s">
        <v>939</v>
      </c>
      <c r="M135" s="7" t="str">
        <f aca="false">IF(G135=B135, "")</f>
        <v/>
      </c>
    </row>
    <row r="136" customFormat="false" ht="12.65" hidden="false" customHeight="false" outlineLevel="0" collapsed="false">
      <c r="A136" s="7" t="s">
        <v>775</v>
      </c>
      <c r="B136" s="7" t="s">
        <v>922</v>
      </c>
      <c r="C136" s="7" t="str">
        <f aca="false">A136</f>
        <v>L2</v>
      </c>
      <c r="D136" s="7"/>
      <c r="E136" s="7" t="str">
        <f aca="false">IFERROR(VLOOKUP($G136,$B$5:$C$173,2,FALSE()),"")</f>
        <v>L2</v>
      </c>
      <c r="F136" s="7" t="s">
        <v>775</v>
      </c>
      <c r="G136" s="7" t="s">
        <v>922</v>
      </c>
      <c r="H136" s="7" t="s">
        <v>956</v>
      </c>
      <c r="I136" s="7" t="s">
        <v>929</v>
      </c>
      <c r="J136" s="7" t="s">
        <v>933</v>
      </c>
      <c r="K136" s="7" t="s">
        <v>934</v>
      </c>
      <c r="L136" s="7" t="s">
        <v>1008</v>
      </c>
      <c r="M136" s="7" t="str">
        <f aca="false">IF(G136=B136, "")</f>
        <v/>
      </c>
    </row>
    <row r="137" customFormat="false" ht="12.65" hidden="false" customHeight="false" outlineLevel="0" collapsed="false">
      <c r="A137" s="7" t="s">
        <v>644</v>
      </c>
      <c r="B137" s="7" t="s">
        <v>93</v>
      </c>
      <c r="C137" s="7" t="str">
        <f aca="false">A137</f>
        <v>L3</v>
      </c>
      <c r="D137" s="7"/>
      <c r="E137" s="7" t="str">
        <f aca="false">IFERROR(VLOOKUP($G137,$B$5:$C$173,2,FALSE()),"")</f>
        <v>L3</v>
      </c>
      <c r="F137" s="7" t="s">
        <v>644</v>
      </c>
      <c r="G137" s="7" t="s">
        <v>93</v>
      </c>
      <c r="H137" s="7" t="s">
        <v>928</v>
      </c>
      <c r="I137" s="7" t="s">
        <v>929</v>
      </c>
      <c r="J137" s="7" t="s">
        <v>930</v>
      </c>
      <c r="K137" s="7" t="s">
        <v>931</v>
      </c>
      <c r="L137" s="7" t="s">
        <v>957</v>
      </c>
      <c r="M137" s="7" t="str">
        <f aca="false">IF(G137=B137, "")</f>
        <v/>
      </c>
    </row>
    <row r="138" customFormat="false" ht="12.65" hidden="false" customHeight="false" outlineLevel="0" collapsed="false">
      <c r="A138" s="7" t="s">
        <v>662</v>
      </c>
      <c r="B138" s="7" t="s">
        <v>110</v>
      </c>
      <c r="C138" s="7" t="str">
        <f aca="false">A138</f>
        <v>L4</v>
      </c>
      <c r="D138" s="7"/>
      <c r="E138" s="7" t="str">
        <f aca="false">IFERROR(VLOOKUP($G138,$B$5:$C$173,2,FALSE()),"")</f>
        <v>L4</v>
      </c>
      <c r="F138" s="7" t="s">
        <v>662</v>
      </c>
      <c r="G138" s="7" t="s">
        <v>110</v>
      </c>
      <c r="H138" s="7" t="s">
        <v>928</v>
      </c>
      <c r="I138" s="7" t="s">
        <v>929</v>
      </c>
      <c r="J138" s="7" t="s">
        <v>930</v>
      </c>
      <c r="K138" s="7" t="s">
        <v>931</v>
      </c>
      <c r="L138" s="7" t="s">
        <v>1014</v>
      </c>
      <c r="M138" s="7" t="str">
        <f aca="false">IF(G138=B138, "")</f>
        <v/>
      </c>
    </row>
    <row r="139" customFormat="false" ht="12.65" hidden="false" customHeight="false" outlineLevel="0" collapsed="false">
      <c r="A139" s="7" t="s">
        <v>715</v>
      </c>
      <c r="B139" s="7" t="s">
        <v>162</v>
      </c>
      <c r="C139" s="7" t="str">
        <f aca="false">A139</f>
        <v>L5</v>
      </c>
      <c r="D139" s="7"/>
      <c r="E139" s="7" t="str">
        <f aca="false">IFERROR(VLOOKUP($G139,$B$5:$C$173,2,FALSE()),"")</f>
        <v>L5</v>
      </c>
      <c r="F139" s="7" t="s">
        <v>715</v>
      </c>
      <c r="G139" s="7" t="s">
        <v>162</v>
      </c>
      <c r="H139" s="7" t="s">
        <v>928</v>
      </c>
      <c r="I139" s="7" t="s">
        <v>929</v>
      </c>
      <c r="J139" s="7" t="s">
        <v>930</v>
      </c>
      <c r="K139" s="7" t="s">
        <v>931</v>
      </c>
      <c r="L139" s="7" t="s">
        <v>1015</v>
      </c>
      <c r="M139" s="7" t="str">
        <f aca="false">IF(G139=B139, "")</f>
        <v/>
      </c>
    </row>
    <row r="140" customFormat="false" ht="12.65" hidden="false" customHeight="false" outlineLevel="0" collapsed="false">
      <c r="A140" s="7" t="s">
        <v>720</v>
      </c>
      <c r="B140" s="7" t="s">
        <v>219</v>
      </c>
      <c r="C140" s="7" t="str">
        <f aca="false">A140</f>
        <v>L6</v>
      </c>
      <c r="D140" s="7"/>
      <c r="E140" s="7" t="str">
        <f aca="false">IFERROR(VLOOKUP($G140,$B$5:$C$173,2,FALSE()),"")</f>
        <v>L6</v>
      </c>
      <c r="F140" s="7" t="s">
        <v>720</v>
      </c>
      <c r="G140" s="7" t="s">
        <v>219</v>
      </c>
      <c r="H140" s="7" t="s">
        <v>928</v>
      </c>
      <c r="I140" s="7" t="s">
        <v>929</v>
      </c>
      <c r="J140" s="7" t="s">
        <v>930</v>
      </c>
      <c r="K140" s="7" t="s">
        <v>931</v>
      </c>
      <c r="L140" s="7" t="s">
        <v>995</v>
      </c>
      <c r="M140" s="7" t="str">
        <f aca="false">IF(G140=B140, "")</f>
        <v/>
      </c>
    </row>
    <row r="141" customFormat="false" ht="12.65" hidden="false" customHeight="false" outlineLevel="0" collapsed="false">
      <c r="A141" s="7" t="s">
        <v>666</v>
      </c>
      <c r="B141" s="7" t="s">
        <v>529</v>
      </c>
      <c r="C141" s="7" t="str">
        <f aca="false">A141</f>
        <v>L7</v>
      </c>
      <c r="D141" s="7"/>
      <c r="E141" s="7" t="str">
        <f aca="false">IFERROR(VLOOKUP($G141,$B$5:$C$173,2,FALSE()),"")</f>
        <v>L7</v>
      </c>
      <c r="F141" s="7" t="s">
        <v>666</v>
      </c>
      <c r="G141" s="7" t="s">
        <v>529</v>
      </c>
      <c r="H141" s="7" t="s">
        <v>928</v>
      </c>
      <c r="I141" s="7" t="s">
        <v>929</v>
      </c>
      <c r="J141" s="7" t="s">
        <v>933</v>
      </c>
      <c r="K141" s="7" t="s">
        <v>934</v>
      </c>
      <c r="L141" s="7" t="s">
        <v>1003</v>
      </c>
      <c r="M141" s="7" t="str">
        <f aca="false">IF(G141=B141, "")</f>
        <v/>
      </c>
    </row>
    <row r="142" customFormat="false" ht="12.65" hidden="false" customHeight="false" outlineLevel="0" collapsed="false">
      <c r="A142" s="7" t="s">
        <v>859</v>
      </c>
      <c r="B142" s="7" t="s">
        <v>474</v>
      </c>
      <c r="C142" s="7" t="str">
        <f aca="false">A142</f>
        <v>L8</v>
      </c>
      <c r="D142" s="7"/>
      <c r="E142" s="7" t="str">
        <f aca="false">IFERROR(VLOOKUP($G142,$B$5:$C$173,2,FALSE()),"")</f>
        <v>L8</v>
      </c>
      <c r="F142" s="7" t="s">
        <v>859</v>
      </c>
      <c r="G142" s="7" t="s">
        <v>474</v>
      </c>
      <c r="H142" s="7" t="s">
        <v>928</v>
      </c>
      <c r="I142" s="7" t="s">
        <v>929</v>
      </c>
      <c r="J142" s="7" t="s">
        <v>930</v>
      </c>
      <c r="K142" s="7" t="s">
        <v>931</v>
      </c>
      <c r="L142" s="7" t="s">
        <v>1016</v>
      </c>
      <c r="M142" s="7" t="str">
        <f aca="false">IF(G142=B142, "")</f>
        <v/>
      </c>
    </row>
    <row r="143" customFormat="false" ht="12.65" hidden="false" customHeight="false" outlineLevel="0" collapsed="false">
      <c r="A143" s="7" t="s">
        <v>779</v>
      </c>
      <c r="B143" s="7" t="s">
        <v>441</v>
      </c>
      <c r="C143" s="7" t="str">
        <f aca="false">A143</f>
        <v>L9</v>
      </c>
      <c r="D143" s="7"/>
      <c r="E143" s="7" t="str">
        <f aca="false">IFERROR(VLOOKUP($G143,$B$5:$C$173,2,FALSE()),"")</f>
        <v>L9</v>
      </c>
      <c r="F143" s="7" t="s">
        <v>779</v>
      </c>
      <c r="G143" s="7" t="s">
        <v>441</v>
      </c>
      <c r="H143" s="7" t="s">
        <v>928</v>
      </c>
      <c r="I143" s="7" t="s">
        <v>929</v>
      </c>
      <c r="J143" s="7" t="s">
        <v>930</v>
      </c>
      <c r="K143" s="7" t="s">
        <v>931</v>
      </c>
      <c r="L143" s="7" t="s">
        <v>1017</v>
      </c>
      <c r="M143" s="7" t="str">
        <f aca="false">IF(G143=B143, "")</f>
        <v/>
      </c>
    </row>
    <row r="144" customFormat="false" ht="12.65" hidden="false" customHeight="false" outlineLevel="0" collapsed="false">
      <c r="A144" s="7" t="s">
        <v>744</v>
      </c>
      <c r="B144" s="7" t="s">
        <v>584</v>
      </c>
      <c r="C144" s="7" t="str">
        <f aca="false">A144</f>
        <v>L10</v>
      </c>
      <c r="D144" s="7"/>
      <c r="E144" s="7" t="str">
        <f aca="false">IFERROR(VLOOKUP($G144,$B$5:$C$173,2,FALSE()),"")</f>
        <v>L10</v>
      </c>
      <c r="F144" s="7" t="s">
        <v>744</v>
      </c>
      <c r="G144" s="7" t="s">
        <v>584</v>
      </c>
      <c r="H144" s="7" t="s">
        <v>928</v>
      </c>
      <c r="I144" s="7" t="s">
        <v>929</v>
      </c>
      <c r="J144" s="7" t="s">
        <v>933</v>
      </c>
      <c r="K144" s="7" t="s">
        <v>934</v>
      </c>
      <c r="L144" s="7" t="s">
        <v>985</v>
      </c>
      <c r="M144" s="7" t="str">
        <f aca="false">IF(G144=B144, "")</f>
        <v/>
      </c>
    </row>
    <row r="145" customFormat="false" ht="12.65" hidden="false" customHeight="false" outlineLevel="0" collapsed="false">
      <c r="A145" s="7" t="s">
        <v>756</v>
      </c>
      <c r="B145" s="7" t="s">
        <v>199</v>
      </c>
      <c r="C145" s="7" t="str">
        <f aca="false">A145</f>
        <v>L11</v>
      </c>
      <c r="D145" s="7"/>
      <c r="E145" s="7" t="str">
        <f aca="false">IFERROR(VLOOKUP($G145,$B$5:$C$173,2,FALSE()),"")</f>
        <v>L11</v>
      </c>
      <c r="F145" s="7" t="s">
        <v>756</v>
      </c>
      <c r="G145" s="7" t="s">
        <v>199</v>
      </c>
      <c r="H145" s="7" t="s">
        <v>928</v>
      </c>
      <c r="I145" s="7" t="s">
        <v>929</v>
      </c>
      <c r="J145" s="7" t="s">
        <v>930</v>
      </c>
      <c r="K145" s="7" t="s">
        <v>931</v>
      </c>
      <c r="L145" s="7" t="s">
        <v>981</v>
      </c>
      <c r="M145" s="7" t="str">
        <f aca="false">IF(G145=B145, "")</f>
        <v/>
      </c>
    </row>
    <row r="146" customFormat="false" ht="12.65" hidden="false" customHeight="false" outlineLevel="0" collapsed="false">
      <c r="A146" s="7" t="s">
        <v>749</v>
      </c>
      <c r="B146" s="7" t="s">
        <v>416</v>
      </c>
      <c r="C146" s="7" t="str">
        <f aca="false">A146</f>
        <v>L12</v>
      </c>
      <c r="D146" s="7"/>
      <c r="E146" s="7" t="str">
        <f aca="false">IFERROR(VLOOKUP($G146,$B$5:$C$173,2,FALSE()),"")</f>
        <v>L12</v>
      </c>
      <c r="F146" s="7" t="s">
        <v>749</v>
      </c>
      <c r="G146" s="7" t="s">
        <v>416</v>
      </c>
      <c r="H146" s="7" t="s">
        <v>928</v>
      </c>
      <c r="I146" s="7" t="s">
        <v>929</v>
      </c>
      <c r="J146" s="7" t="s">
        <v>930</v>
      </c>
      <c r="K146" s="7" t="s">
        <v>931</v>
      </c>
      <c r="L146" s="7" t="s">
        <v>991</v>
      </c>
      <c r="M146" s="7" t="str">
        <f aca="false">IF(G146=B146, "")</f>
        <v/>
      </c>
    </row>
    <row r="147" customFormat="false" ht="12.65" hidden="false" customHeight="false" outlineLevel="0" collapsed="false">
      <c r="A147" s="7" t="s">
        <v>827</v>
      </c>
      <c r="B147" s="7" t="s">
        <v>912</v>
      </c>
      <c r="C147" s="7" t="str">
        <f aca="false">A147</f>
        <v>L13</v>
      </c>
      <c r="D147" s="7"/>
      <c r="E147" s="7" t="str">
        <f aca="false">IFERROR(VLOOKUP($G147,$B$5:$C$173,2,FALSE()),"")</f>
        <v>A3</v>
      </c>
      <c r="F147" s="7" t="s">
        <v>827</v>
      </c>
      <c r="G147" s="7" t="s">
        <v>912</v>
      </c>
      <c r="H147" s="7" t="s">
        <v>936</v>
      </c>
      <c r="I147" s="7" t="s">
        <v>929</v>
      </c>
      <c r="J147" s="7" t="s">
        <v>937</v>
      </c>
      <c r="K147" s="7" t="s">
        <v>989</v>
      </c>
      <c r="L147" s="7" t="s">
        <v>939</v>
      </c>
      <c r="M147" s="7" t="str">
        <f aca="false">IF(G147=B147, "")</f>
        <v/>
      </c>
    </row>
    <row r="148" customFormat="false" ht="12.65" hidden="false" customHeight="false" outlineLevel="0" collapsed="false">
      <c r="A148" s="7" t="s">
        <v>913</v>
      </c>
      <c r="B148" s="7" t="s">
        <v>912</v>
      </c>
      <c r="C148" s="7" t="str">
        <f aca="false">A148</f>
        <v>M1</v>
      </c>
      <c r="D148" s="7"/>
      <c r="E148" s="7" t="str">
        <f aca="false">IFERROR(VLOOKUP($G148,$B$5:$C$173,2,FALSE()),"")</f>
        <v>A3</v>
      </c>
      <c r="F148" s="7" t="s">
        <v>913</v>
      </c>
      <c r="G148" s="7" t="s">
        <v>912</v>
      </c>
      <c r="H148" s="7" t="s">
        <v>936</v>
      </c>
      <c r="I148" s="7" t="s">
        <v>929</v>
      </c>
      <c r="J148" s="7" t="s">
        <v>937</v>
      </c>
      <c r="K148" s="7" t="s">
        <v>944</v>
      </c>
      <c r="L148" s="7" t="s">
        <v>939</v>
      </c>
      <c r="M148" s="7" t="str">
        <f aca="false">IF(G148=B148, "")</f>
        <v/>
      </c>
    </row>
    <row r="149" customFormat="false" ht="12.65" hidden="false" customHeight="false" outlineLevel="0" collapsed="false">
      <c r="A149" s="7" t="s">
        <v>753</v>
      </c>
      <c r="B149" s="7" t="s">
        <v>923</v>
      </c>
      <c r="C149" s="7" t="str">
        <f aca="false">A149</f>
        <v>M2</v>
      </c>
      <c r="D149" s="7"/>
      <c r="E149" s="7" t="str">
        <f aca="false">IFERROR(VLOOKUP($G149,$B$5:$C$173,2,FALSE()),"")</f>
        <v>B3</v>
      </c>
      <c r="F149" s="7" t="s">
        <v>753</v>
      </c>
      <c r="G149" s="7" t="s">
        <v>923</v>
      </c>
      <c r="H149" s="7" t="s">
        <v>958</v>
      </c>
      <c r="I149" s="7" t="s">
        <v>929</v>
      </c>
      <c r="J149" s="7" t="s">
        <v>951</v>
      </c>
      <c r="K149" s="7" t="s">
        <v>952</v>
      </c>
      <c r="L149" s="7" t="s">
        <v>953</v>
      </c>
      <c r="M149" s="7" t="str">
        <f aca="false">IF(G149=B149, "")</f>
        <v/>
      </c>
    </row>
    <row r="150" customFormat="false" ht="12.65" hidden="false" customHeight="false" outlineLevel="0" collapsed="false">
      <c r="A150" s="7" t="s">
        <v>650</v>
      </c>
      <c r="B150" s="7" t="s">
        <v>580</v>
      </c>
      <c r="C150" s="7" t="str">
        <f aca="false">A150</f>
        <v>M3</v>
      </c>
      <c r="D150" s="7"/>
      <c r="E150" s="7" t="str">
        <f aca="false">IFERROR(VLOOKUP($G150,$B$5:$C$173,2,FALSE()),"")</f>
        <v>M3</v>
      </c>
      <c r="F150" s="7" t="s">
        <v>650</v>
      </c>
      <c r="G150" s="7" t="s">
        <v>580</v>
      </c>
      <c r="H150" s="7" t="s">
        <v>928</v>
      </c>
      <c r="I150" s="7" t="s">
        <v>929</v>
      </c>
      <c r="J150" s="7" t="s">
        <v>933</v>
      </c>
      <c r="K150" s="7" t="s">
        <v>934</v>
      </c>
      <c r="L150" s="7" t="s">
        <v>941</v>
      </c>
      <c r="M150" s="7" t="str">
        <f aca="false">IF(G150=B150, "")</f>
        <v/>
      </c>
    </row>
    <row r="151" customFormat="false" ht="12.65" hidden="false" customHeight="false" outlineLevel="0" collapsed="false">
      <c r="A151" s="7" t="s">
        <v>660</v>
      </c>
      <c r="B151" s="7" t="s">
        <v>923</v>
      </c>
      <c r="C151" s="7" t="str">
        <f aca="false">A151</f>
        <v>M4</v>
      </c>
      <c r="D151" s="7"/>
      <c r="E151" s="7" t="str">
        <f aca="false">IFERROR(VLOOKUP($G151,$B$5:$C$173,2,FALSE()),"")</f>
        <v>B3</v>
      </c>
      <c r="F151" s="7" t="s">
        <v>660</v>
      </c>
      <c r="G151" s="7" t="s">
        <v>923</v>
      </c>
      <c r="H151" s="7" t="s">
        <v>958</v>
      </c>
      <c r="I151" s="7" t="s">
        <v>929</v>
      </c>
      <c r="J151" s="7" t="s">
        <v>951</v>
      </c>
      <c r="K151" s="7" t="s">
        <v>952</v>
      </c>
      <c r="L151" s="7" t="s">
        <v>953</v>
      </c>
      <c r="M151" s="7" t="str">
        <f aca="false">IF(G151=B151, "")</f>
        <v/>
      </c>
    </row>
    <row r="152" customFormat="false" ht="12.65" hidden="false" customHeight="false" outlineLevel="0" collapsed="false">
      <c r="A152" s="7" t="s">
        <v>661</v>
      </c>
      <c r="B152" s="7" t="s">
        <v>122</v>
      </c>
      <c r="C152" s="7" t="str">
        <f aca="false">A152</f>
        <v>M5</v>
      </c>
      <c r="D152" s="7"/>
      <c r="E152" s="7" t="str">
        <f aca="false">IFERROR(VLOOKUP($G152,$B$5:$C$173,2,FALSE()),"")</f>
        <v>M5</v>
      </c>
      <c r="F152" s="7" t="s">
        <v>661</v>
      </c>
      <c r="G152" s="7" t="s">
        <v>122</v>
      </c>
      <c r="H152" s="7" t="s">
        <v>928</v>
      </c>
      <c r="I152" s="7" t="s">
        <v>929</v>
      </c>
      <c r="J152" s="7" t="s">
        <v>930</v>
      </c>
      <c r="K152" s="7" t="s">
        <v>931</v>
      </c>
      <c r="L152" s="7" t="s">
        <v>1007</v>
      </c>
      <c r="M152" s="7" t="str">
        <f aca="false">IF(G152=B152, "")</f>
        <v/>
      </c>
    </row>
    <row r="153" customFormat="false" ht="12.65" hidden="false" customHeight="false" outlineLevel="0" collapsed="false">
      <c r="A153" s="7" t="s">
        <v>721</v>
      </c>
      <c r="B153" s="7" t="s">
        <v>500</v>
      </c>
      <c r="C153" s="7" t="str">
        <f aca="false">A153</f>
        <v>M6</v>
      </c>
      <c r="D153" s="7"/>
      <c r="E153" s="7" t="str">
        <f aca="false">IFERROR(VLOOKUP($G153,$B$5:$C$173,2,FALSE()),"")</f>
        <v>M6</v>
      </c>
      <c r="F153" s="7" t="s">
        <v>721</v>
      </c>
      <c r="G153" s="7" t="s">
        <v>500</v>
      </c>
      <c r="H153" s="7" t="s">
        <v>928</v>
      </c>
      <c r="I153" s="7" t="s">
        <v>929</v>
      </c>
      <c r="J153" s="7" t="s">
        <v>933</v>
      </c>
      <c r="K153" s="7" t="s">
        <v>934</v>
      </c>
      <c r="L153" s="7" t="s">
        <v>1002</v>
      </c>
      <c r="M153" s="7" t="str">
        <f aca="false">IF(G153=B153, "")</f>
        <v/>
      </c>
    </row>
    <row r="154" customFormat="false" ht="12.65" hidden="false" customHeight="false" outlineLevel="0" collapsed="false">
      <c r="A154" s="7" t="s">
        <v>885</v>
      </c>
      <c r="B154" s="7" t="s">
        <v>923</v>
      </c>
      <c r="C154" s="7" t="str">
        <f aca="false">A154</f>
        <v>M7</v>
      </c>
      <c r="D154" s="7"/>
      <c r="E154" s="7" t="str">
        <f aca="false">IFERROR(VLOOKUP($G154,$B$5:$C$173,2,FALSE()),"")</f>
        <v>B3</v>
      </c>
      <c r="F154" s="7" t="s">
        <v>885</v>
      </c>
      <c r="G154" s="7" t="s">
        <v>923</v>
      </c>
      <c r="H154" s="7" t="s">
        <v>958</v>
      </c>
      <c r="I154" s="7" t="s">
        <v>929</v>
      </c>
      <c r="J154" s="7" t="s">
        <v>951</v>
      </c>
      <c r="K154" s="7" t="s">
        <v>952</v>
      </c>
      <c r="L154" s="7" t="s">
        <v>953</v>
      </c>
      <c r="M154" s="7" t="str">
        <f aca="false">IF(G154=B154, "")</f>
        <v/>
      </c>
    </row>
    <row r="155" customFormat="false" ht="12.65" hidden="false" customHeight="false" outlineLevel="0" collapsed="false">
      <c r="A155" s="7" t="s">
        <v>649</v>
      </c>
      <c r="B155" s="7" t="s">
        <v>433</v>
      </c>
      <c r="C155" s="7" t="str">
        <f aca="false">A155</f>
        <v>M8</v>
      </c>
      <c r="D155" s="7"/>
      <c r="E155" s="7" t="str">
        <f aca="false">IFERROR(VLOOKUP($G155,$B$5:$C$173,2,FALSE()),"")</f>
        <v>M8</v>
      </c>
      <c r="F155" s="7" t="s">
        <v>649</v>
      </c>
      <c r="G155" s="7" t="s">
        <v>433</v>
      </c>
      <c r="H155" s="7" t="s">
        <v>928</v>
      </c>
      <c r="I155" s="7" t="s">
        <v>929</v>
      </c>
      <c r="J155" s="7" t="s">
        <v>930</v>
      </c>
      <c r="K155" s="7" t="s">
        <v>931</v>
      </c>
      <c r="L155" s="7" t="s">
        <v>1018</v>
      </c>
      <c r="M155" s="7" t="str">
        <f aca="false">IF(G155=B155, "")</f>
        <v/>
      </c>
    </row>
    <row r="156" customFormat="false" ht="12.65" hidden="false" customHeight="false" outlineLevel="0" collapsed="false">
      <c r="A156" s="7" t="s">
        <v>746</v>
      </c>
      <c r="B156" s="7" t="s">
        <v>185</v>
      </c>
      <c r="C156" s="7" t="str">
        <f aca="false">A156</f>
        <v>M9</v>
      </c>
      <c r="D156" s="7"/>
      <c r="E156" s="7" t="str">
        <f aca="false">IFERROR(VLOOKUP($G156,$B$5:$C$173,2,FALSE()),"")</f>
        <v>M9</v>
      </c>
      <c r="F156" s="7" t="s">
        <v>746</v>
      </c>
      <c r="G156" s="7" t="s">
        <v>185</v>
      </c>
      <c r="H156" s="7" t="s">
        <v>928</v>
      </c>
      <c r="I156" s="7" t="s">
        <v>929</v>
      </c>
      <c r="J156" s="7" t="s">
        <v>930</v>
      </c>
      <c r="K156" s="7" t="s">
        <v>931</v>
      </c>
      <c r="L156" s="7" t="s">
        <v>934</v>
      </c>
      <c r="M156" s="7" t="str">
        <f aca="false">IF(G156=B156, "")</f>
        <v/>
      </c>
    </row>
    <row r="157" customFormat="false" ht="12.65" hidden="false" customHeight="false" outlineLevel="0" collapsed="false">
      <c r="A157" s="7" t="s">
        <v>742</v>
      </c>
      <c r="B157" s="7" t="s">
        <v>586</v>
      </c>
      <c r="C157" s="7" t="str">
        <f aca="false">A157</f>
        <v>M10</v>
      </c>
      <c r="D157" s="7"/>
      <c r="E157" s="7" t="str">
        <f aca="false">IFERROR(VLOOKUP($G157,$B$5:$C$173,2,FALSE()),"")</f>
        <v>M10</v>
      </c>
      <c r="F157" s="7" t="s">
        <v>742</v>
      </c>
      <c r="G157" s="7" t="s">
        <v>586</v>
      </c>
      <c r="H157" s="7" t="s">
        <v>928</v>
      </c>
      <c r="I157" s="7" t="s">
        <v>929</v>
      </c>
      <c r="J157" s="7" t="s">
        <v>933</v>
      </c>
      <c r="K157" s="7" t="s">
        <v>934</v>
      </c>
      <c r="L157" s="7" t="s">
        <v>940</v>
      </c>
      <c r="M157" s="7" t="str">
        <f aca="false">IF(G157=B157, "")</f>
        <v/>
      </c>
    </row>
    <row r="158" customFormat="false" ht="12.65" hidden="false" customHeight="false" outlineLevel="0" collapsed="false">
      <c r="A158" s="7" t="s">
        <v>900</v>
      </c>
      <c r="B158" s="7" t="s">
        <v>566</v>
      </c>
      <c r="C158" s="7" t="str">
        <f aca="false">A158</f>
        <v>M11</v>
      </c>
      <c r="D158" s="7"/>
      <c r="E158" s="7" t="str">
        <f aca="false">IFERROR(VLOOKUP($G158,$B$5:$C$173,2,FALSE()),"")</f>
        <v>M11</v>
      </c>
      <c r="F158" s="7" t="s">
        <v>900</v>
      </c>
      <c r="G158" s="7" t="s">
        <v>566</v>
      </c>
      <c r="H158" s="7" t="s">
        <v>928</v>
      </c>
      <c r="I158" s="7" t="s">
        <v>929</v>
      </c>
      <c r="J158" s="7" t="s">
        <v>933</v>
      </c>
      <c r="K158" s="7" t="s">
        <v>934</v>
      </c>
      <c r="L158" s="7" t="s">
        <v>1011</v>
      </c>
      <c r="M158" s="7" t="str">
        <f aca="false">IF(G158=B158, "")</f>
        <v/>
      </c>
    </row>
    <row r="159" customFormat="false" ht="12.65" hidden="false" customHeight="false" outlineLevel="0" collapsed="false">
      <c r="A159" s="7" t="s">
        <v>901</v>
      </c>
      <c r="B159" s="7" t="s">
        <v>923</v>
      </c>
      <c r="C159" s="7" t="str">
        <f aca="false">A159</f>
        <v>M12</v>
      </c>
      <c r="D159" s="7"/>
      <c r="E159" s="7" t="str">
        <f aca="false">IFERROR(VLOOKUP($G159,$B$5:$C$173,2,FALSE()),"")</f>
        <v>B3</v>
      </c>
      <c r="F159" s="7" t="s">
        <v>901</v>
      </c>
      <c r="G159" s="7" t="s">
        <v>923</v>
      </c>
      <c r="H159" s="7" t="s">
        <v>958</v>
      </c>
      <c r="I159" s="7" t="s">
        <v>929</v>
      </c>
      <c r="J159" s="7" t="s">
        <v>951</v>
      </c>
      <c r="K159" s="7" t="s">
        <v>952</v>
      </c>
      <c r="L159" s="7" t="s">
        <v>953</v>
      </c>
      <c r="M159" s="7" t="str">
        <f aca="false">IF(G159=B159, "")</f>
        <v/>
      </c>
    </row>
    <row r="160" customFormat="false" ht="12.65" hidden="false" customHeight="false" outlineLevel="0" collapsed="false">
      <c r="A160" s="7" t="s">
        <v>762</v>
      </c>
      <c r="B160" s="7" t="s">
        <v>204</v>
      </c>
      <c r="C160" s="7" t="str">
        <f aca="false">A160</f>
        <v>M13</v>
      </c>
      <c r="D160" s="7"/>
      <c r="E160" s="7" t="str">
        <f aca="false">IFERROR(VLOOKUP($G160,$B$5:$C$173,2,FALSE()),"")</f>
        <v>M13</v>
      </c>
      <c r="F160" s="7" t="s">
        <v>762</v>
      </c>
      <c r="G160" s="7" t="s">
        <v>204</v>
      </c>
      <c r="H160" s="7" t="s">
        <v>928</v>
      </c>
      <c r="I160" s="7" t="s">
        <v>929</v>
      </c>
      <c r="J160" s="7" t="s">
        <v>930</v>
      </c>
      <c r="K160" s="7" t="s">
        <v>931</v>
      </c>
      <c r="L160" s="7" t="s">
        <v>979</v>
      </c>
      <c r="M160" s="7" t="str">
        <f aca="false">IF(G160=B160, "")</f>
        <v/>
      </c>
    </row>
    <row r="161" customFormat="false" ht="12.65" hidden="false" customHeight="false" outlineLevel="0" collapsed="false">
      <c r="A161" s="7" t="s">
        <v>759</v>
      </c>
      <c r="B161" s="7" t="s">
        <v>578</v>
      </c>
      <c r="C161" s="7" t="str">
        <f aca="false">A161</f>
        <v>N1</v>
      </c>
      <c r="D161" s="7"/>
      <c r="E161" s="7" t="str">
        <f aca="false">IFERROR(VLOOKUP($G161,$B$5:$C$173,2,FALSE()),"")</f>
        <v>N1</v>
      </c>
      <c r="F161" s="7" t="s">
        <v>759</v>
      </c>
      <c r="G161" s="7" t="s">
        <v>578</v>
      </c>
      <c r="H161" s="7" t="s">
        <v>928</v>
      </c>
      <c r="I161" s="7" t="s">
        <v>929</v>
      </c>
      <c r="J161" s="7" t="s">
        <v>933</v>
      </c>
      <c r="K161" s="7" t="s">
        <v>934</v>
      </c>
      <c r="L161" s="7" t="s">
        <v>967</v>
      </c>
      <c r="M161" s="7" t="str">
        <f aca="false">IF(G161=B161, "")</f>
        <v/>
      </c>
    </row>
    <row r="162" customFormat="false" ht="12.65" hidden="false" customHeight="false" outlineLevel="0" collapsed="false">
      <c r="A162" s="7" t="s">
        <v>646</v>
      </c>
      <c r="B162" s="7" t="s">
        <v>577</v>
      </c>
      <c r="C162" s="7" t="str">
        <f aca="false">A162</f>
        <v>N2</v>
      </c>
      <c r="D162" s="7"/>
      <c r="E162" s="7" t="str">
        <f aca="false">IFERROR(VLOOKUP($G162,$B$5:$C$173,2,FALSE()),"")</f>
        <v>N2</v>
      </c>
      <c r="F162" s="7" t="s">
        <v>646</v>
      </c>
      <c r="G162" s="7" t="s">
        <v>577</v>
      </c>
      <c r="H162" s="7" t="s">
        <v>928</v>
      </c>
      <c r="I162" s="7" t="s">
        <v>929</v>
      </c>
      <c r="J162" s="7" t="s">
        <v>933</v>
      </c>
      <c r="K162" s="7" t="s">
        <v>934</v>
      </c>
      <c r="L162" s="7" t="s">
        <v>942</v>
      </c>
      <c r="M162" s="7" t="str">
        <f aca="false">IF(G162=B162, "")</f>
        <v/>
      </c>
    </row>
    <row r="163" customFormat="false" ht="12.65" hidden="false" customHeight="false" outlineLevel="0" collapsed="false">
      <c r="A163" s="7" t="s">
        <v>639</v>
      </c>
      <c r="B163" s="7" t="s">
        <v>102</v>
      </c>
      <c r="C163" s="7" t="str">
        <f aca="false">A163</f>
        <v>N3</v>
      </c>
      <c r="D163" s="7"/>
      <c r="E163" s="7" t="str">
        <f aca="false">IFERROR(VLOOKUP($G163,$B$5:$C$173,2,FALSE()),"")</f>
        <v>N3</v>
      </c>
      <c r="F163" s="7" t="s">
        <v>639</v>
      </c>
      <c r="G163" s="7" t="s">
        <v>102</v>
      </c>
      <c r="H163" s="7" t="s">
        <v>928</v>
      </c>
      <c r="I163" s="7" t="s">
        <v>929</v>
      </c>
      <c r="J163" s="7" t="s">
        <v>930</v>
      </c>
      <c r="K163" s="7" t="s">
        <v>931</v>
      </c>
      <c r="L163" s="7" t="s">
        <v>1019</v>
      </c>
      <c r="M163" s="7" t="str">
        <f aca="false">IF(G163=B163, "")</f>
        <v/>
      </c>
    </row>
    <row r="164" customFormat="false" ht="12.65" hidden="false" customHeight="false" outlineLevel="0" collapsed="false">
      <c r="A164" s="7" t="s">
        <v>663</v>
      </c>
      <c r="B164" s="7" t="s">
        <v>912</v>
      </c>
      <c r="C164" s="7" t="str">
        <f aca="false">A164</f>
        <v>N4</v>
      </c>
      <c r="D164" s="7"/>
      <c r="E164" s="7" t="str">
        <f aca="false">IFERROR(VLOOKUP($G164,$B$5:$C$173,2,FALSE()),"")</f>
        <v>A3</v>
      </c>
      <c r="F164" s="7" t="s">
        <v>663</v>
      </c>
      <c r="G164" s="7" t="s">
        <v>912</v>
      </c>
      <c r="H164" s="7" t="s">
        <v>936</v>
      </c>
      <c r="I164" s="7" t="s">
        <v>929</v>
      </c>
      <c r="J164" s="7" t="s">
        <v>937</v>
      </c>
      <c r="K164" s="7" t="s">
        <v>947</v>
      </c>
      <c r="L164" s="7" t="s">
        <v>939</v>
      </c>
      <c r="M164" s="7" t="str">
        <f aca="false">IF(G164=B164, "")</f>
        <v/>
      </c>
    </row>
    <row r="165" customFormat="false" ht="12.65" hidden="false" customHeight="false" outlineLevel="0" collapsed="false">
      <c r="A165" s="7" t="s">
        <v>655</v>
      </c>
      <c r="B165" s="7" t="s">
        <v>323</v>
      </c>
      <c r="C165" s="7" t="str">
        <f aca="false">A165</f>
        <v>N5</v>
      </c>
      <c r="D165" s="7"/>
      <c r="E165" s="7" t="str">
        <f aca="false">IFERROR(VLOOKUP($G165,$B$5:$C$173,2,FALSE()),"")</f>
        <v>N5</v>
      </c>
      <c r="F165" s="7" t="s">
        <v>655</v>
      </c>
      <c r="G165" s="7" t="s">
        <v>323</v>
      </c>
      <c r="H165" s="7" t="s">
        <v>928</v>
      </c>
      <c r="I165" s="7" t="s">
        <v>929</v>
      </c>
      <c r="J165" s="7" t="s">
        <v>930</v>
      </c>
      <c r="K165" s="7" t="s">
        <v>931</v>
      </c>
      <c r="L165" s="7" t="s">
        <v>946</v>
      </c>
      <c r="M165" s="7" t="str">
        <f aca="false">IF(G165=B165, "")</f>
        <v/>
      </c>
    </row>
    <row r="166" customFormat="false" ht="12.65" hidden="false" customHeight="false" outlineLevel="0" collapsed="false">
      <c r="A166" s="7" t="s">
        <v>718</v>
      </c>
      <c r="B166" s="7" t="s">
        <v>492</v>
      </c>
      <c r="C166" s="7" t="str">
        <f aca="false">A166</f>
        <v>N6</v>
      </c>
      <c r="D166" s="7"/>
      <c r="E166" s="7" t="str">
        <f aca="false">IFERROR(VLOOKUP($G166,$B$5:$C$173,2,FALSE()),"")</f>
        <v>N6</v>
      </c>
      <c r="F166" s="7" t="s">
        <v>718</v>
      </c>
      <c r="G166" s="7" t="s">
        <v>492</v>
      </c>
      <c r="H166" s="7" t="s">
        <v>928</v>
      </c>
      <c r="I166" s="7" t="s">
        <v>929</v>
      </c>
      <c r="J166" s="7" t="s">
        <v>933</v>
      </c>
      <c r="K166" s="7" t="s">
        <v>934</v>
      </c>
      <c r="L166" s="7" t="s">
        <v>1013</v>
      </c>
      <c r="M166" s="7" t="str">
        <f aca="false">IF(G166=B166, "")</f>
        <v/>
      </c>
    </row>
    <row r="167" customFormat="false" ht="12.65" hidden="false" customHeight="false" outlineLevel="0" collapsed="false">
      <c r="A167" s="7" t="s">
        <v>783</v>
      </c>
      <c r="B167" s="7" t="s">
        <v>912</v>
      </c>
      <c r="C167" s="7" t="str">
        <f aca="false">A167</f>
        <v>N7</v>
      </c>
      <c r="D167" s="7"/>
      <c r="E167" s="7" t="str">
        <f aca="false">IFERROR(VLOOKUP($G167,$B$5:$C$173,2,FALSE()),"")</f>
        <v>A3</v>
      </c>
      <c r="F167" s="7" t="s">
        <v>783</v>
      </c>
      <c r="G167" s="7" t="s">
        <v>912</v>
      </c>
      <c r="H167" s="7" t="s">
        <v>936</v>
      </c>
      <c r="I167" s="7" t="s">
        <v>929</v>
      </c>
      <c r="J167" s="7" t="s">
        <v>937</v>
      </c>
      <c r="K167" s="7" t="s">
        <v>960</v>
      </c>
      <c r="L167" s="7" t="s">
        <v>939</v>
      </c>
      <c r="M167" s="7" t="str">
        <f aca="false">IF(G167=B167, "")</f>
        <v/>
      </c>
    </row>
    <row r="168" customFormat="false" ht="12.65" hidden="false" customHeight="false" outlineLevel="0" collapsed="false">
      <c r="A168" s="7" t="s">
        <v>853</v>
      </c>
      <c r="B168" s="7" t="s">
        <v>469</v>
      </c>
      <c r="C168" s="7" t="str">
        <f aca="false">A168</f>
        <v>N8</v>
      </c>
      <c r="D168" s="7"/>
      <c r="E168" s="7" t="str">
        <f aca="false">IFERROR(VLOOKUP($G168,$B$5:$C$173,2,FALSE()),"")</f>
        <v>N8</v>
      </c>
      <c r="F168" s="7" t="s">
        <v>853</v>
      </c>
      <c r="G168" s="7" t="s">
        <v>469</v>
      </c>
      <c r="H168" s="7" t="s">
        <v>928</v>
      </c>
      <c r="I168" s="7" t="s">
        <v>929</v>
      </c>
      <c r="J168" s="7" t="s">
        <v>930</v>
      </c>
      <c r="K168" s="7" t="s">
        <v>931</v>
      </c>
      <c r="L168" s="7" t="s">
        <v>1020</v>
      </c>
      <c r="M168" s="7" t="str">
        <f aca="false">IF(G168=B168, "")</f>
        <v/>
      </c>
    </row>
    <row r="169" customFormat="false" ht="12.65" hidden="false" customHeight="false" outlineLevel="0" collapsed="false">
      <c r="A169" s="7" t="s">
        <v>858</v>
      </c>
      <c r="B169" s="7" t="s">
        <v>449</v>
      </c>
      <c r="C169" s="7" t="str">
        <f aca="false">A169</f>
        <v>N9</v>
      </c>
      <c r="D169" s="7"/>
      <c r="E169" s="7" t="str">
        <f aca="false">IFERROR(VLOOKUP($G169,$B$5:$C$173,2,FALSE()),"")</f>
        <v>N9</v>
      </c>
      <c r="F169" s="7" t="s">
        <v>858</v>
      </c>
      <c r="G169" s="7" t="s">
        <v>449</v>
      </c>
      <c r="H169" s="7" t="s">
        <v>928</v>
      </c>
      <c r="I169" s="7" t="s">
        <v>929</v>
      </c>
      <c r="J169" s="7" t="s">
        <v>930</v>
      </c>
      <c r="K169" s="7" t="s">
        <v>931</v>
      </c>
      <c r="L169" s="7" t="s">
        <v>1021</v>
      </c>
      <c r="M169" s="7" t="str">
        <f aca="false">IF(G169=B169, "")</f>
        <v/>
      </c>
    </row>
    <row r="170" customFormat="false" ht="12.65" hidden="false" customHeight="false" outlineLevel="0" collapsed="false">
      <c r="A170" s="7" t="s">
        <v>865</v>
      </c>
      <c r="B170" s="7" t="s">
        <v>910</v>
      </c>
      <c r="C170" s="7" t="str">
        <f aca="false">A170</f>
        <v>N10</v>
      </c>
      <c r="D170" s="7"/>
      <c r="E170" s="7" t="str">
        <f aca="false">IFERROR(VLOOKUP($G170,$B$5:$C$173,2,FALSE()),"")</f>
        <v>B4</v>
      </c>
      <c r="F170" s="7" t="s">
        <v>865</v>
      </c>
      <c r="G170" s="7" t="s">
        <v>910</v>
      </c>
      <c r="H170" s="7" t="s">
        <v>936</v>
      </c>
      <c r="I170" s="7" t="s">
        <v>929</v>
      </c>
      <c r="J170" s="7" t="s">
        <v>937</v>
      </c>
      <c r="K170" s="7" t="s">
        <v>976</v>
      </c>
      <c r="L170" s="7" t="s">
        <v>939</v>
      </c>
      <c r="M170" s="7" t="str">
        <f aca="false">IF(G170=B170, "")</f>
        <v/>
      </c>
    </row>
    <row r="171" customFormat="false" ht="12.65" hidden="false" customHeight="false" outlineLevel="0" collapsed="false">
      <c r="A171" s="7" t="s">
        <v>864</v>
      </c>
      <c r="B171" s="7" t="s">
        <v>912</v>
      </c>
      <c r="C171" s="7" t="str">
        <f aca="false">A171</f>
        <v>N11</v>
      </c>
      <c r="D171" s="7"/>
      <c r="E171" s="7" t="str">
        <f aca="false">IFERROR(VLOOKUP($G171,$B$5:$C$173,2,FALSE()),"")</f>
        <v>A3</v>
      </c>
      <c r="F171" s="7" t="s">
        <v>864</v>
      </c>
      <c r="G171" s="7" t="s">
        <v>912</v>
      </c>
      <c r="H171" s="7" t="s">
        <v>954</v>
      </c>
      <c r="I171" s="7" t="s">
        <v>929</v>
      </c>
      <c r="J171" s="7" t="s">
        <v>933</v>
      </c>
      <c r="K171" s="7" t="s">
        <v>934</v>
      </c>
      <c r="L171" s="7" t="s">
        <v>974</v>
      </c>
      <c r="M171" s="7" t="str">
        <f aca="false">IF(G171=B171, "")</f>
        <v/>
      </c>
    </row>
    <row r="172" customFormat="false" ht="12.65" hidden="false" customHeight="false" outlineLevel="0" collapsed="false">
      <c r="A172" s="7" t="s">
        <v>745</v>
      </c>
      <c r="B172" s="7" t="s">
        <v>568</v>
      </c>
      <c r="C172" s="7" t="str">
        <f aca="false">A172</f>
        <v>N12</v>
      </c>
      <c r="D172" s="7"/>
      <c r="E172" s="7" t="str">
        <f aca="false">IFERROR(VLOOKUP($G172,$B$5:$C$173,2,FALSE()),"")</f>
        <v>N12</v>
      </c>
      <c r="F172" s="7" t="s">
        <v>745</v>
      </c>
      <c r="G172" s="7" t="s">
        <v>568</v>
      </c>
      <c r="H172" s="7" t="s">
        <v>928</v>
      </c>
      <c r="I172" s="7" t="s">
        <v>929</v>
      </c>
      <c r="J172" s="7" t="s">
        <v>933</v>
      </c>
      <c r="K172" s="7" t="s">
        <v>934</v>
      </c>
      <c r="L172" s="7" t="s">
        <v>934</v>
      </c>
      <c r="M172" s="7" t="str">
        <f aca="false">IF(G172=B172, "")</f>
        <v/>
      </c>
    </row>
    <row r="173" customFormat="false" ht="12.65" hidden="false" customHeight="false" outlineLevel="0" collapsed="false">
      <c r="A173" s="7" t="s">
        <v>835</v>
      </c>
      <c r="B173" s="7" t="s">
        <v>570</v>
      </c>
      <c r="C173" s="7" t="str">
        <f aca="false">A173</f>
        <v>N13</v>
      </c>
      <c r="D173" s="7"/>
      <c r="E173" s="7" t="str">
        <f aca="false">IFERROR(VLOOKUP($G173,$B$5:$C$173,2,FALSE()),"")</f>
        <v>N13</v>
      </c>
      <c r="F173" s="7" t="s">
        <v>835</v>
      </c>
      <c r="G173" s="7" t="s">
        <v>570</v>
      </c>
      <c r="H173" s="7" t="s">
        <v>928</v>
      </c>
      <c r="I173" s="7" t="s">
        <v>929</v>
      </c>
      <c r="J173" s="7" t="s">
        <v>933</v>
      </c>
      <c r="K173" s="7" t="s">
        <v>934</v>
      </c>
      <c r="L173" s="7" t="s">
        <v>1012</v>
      </c>
      <c r="M173" s="7" t="str">
        <f aca="false">IF(G173=B173, "")</f>
        <v/>
      </c>
    </row>
  </sheetData>
  <printOptions headings="false" gridLines="false" gridLinesSet="true" horizontalCentered="false" verticalCentered="false"/>
  <pageMargins left="0" right="0" top="0.39375" bottom="0.39375" header="0" footer="0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35341</TotalTime>
  <Application>LibreOffice/25.2.4.3$Windows_X86_64 LibreOffice_project/33e196637044ead23f5c3226cde09b47731f7e27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2024-03-28T12:12:17Z</dcterms:created>
  <dc:creator>Eldin Miller-Stead</dc:creator>
  <dc:description/>
  <dc:language>en-CA</dc:language>
  <cp:lastModifiedBy/>
  <dcterms:modified xsi:type="dcterms:W3CDTF">2025-08-12T17:07:39Z</dcterms:modified>
  <cp:revision>36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