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<sst xmlns="http://schemas.openxmlformats.org/spreadsheetml/2006/main" count="25" uniqueCount="19">
  <si>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 xml:space="preserve">e</t>
  </si>
  <si>
    <t xml:space="preserve">e/m</t>
  </si>
  <si>
    <t xml:space="preserve">I</t>
  </si>
  <si>
    <t xml:space="preserve">n</t>
  </si>
  <si>
    <t xml:space="preserve">V</t>
  </si>
  <si>
    <t xml:space="preserve">Ф</t>
  </si>
  <si>
    <t xml:space="preserve">Bф</t>
  </si>
  <si>
    <t xml:space="preserve">Ik</t>
  </si>
  <si>
    <t xml:space="preserve">Bk</t>
  </si>
  <si>
    <t xml:space="preserve">Фk</t>
  </si>
  <si>
    <t xml:space="preserve">B/I*i</t>
  </si>
  <si>
    <t xml:space="preserve">ni</t>
  </si>
  <si>
    <t xml:space="preserve">SN</t>
  </si>
  <si>
    <t xml:space="preserve">m</t>
  </si>
  <si>
    <t xml:space="preserve">pi </t>
  </si>
  <si>
    <t xml:space="preserve">l </t>
  </si>
  <si>
    <t xml:space="preserve">B</t>
  </si>
  <si>
    <t xml:space="preserve">U_A</t>
  </si>
  <si>
    <t xml:space="preserve">K = 8pi^2U/L^2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</si>
</sst>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I(n)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Лист1!$Z$2:$Z$2</c:f>
              <c:strCache>
                <c:ptCount val="1"/>
                <c:pt idx="0">
                  <c:v>0,55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Лист1!$AA$2:$AA$6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Лист1!$Z$2:$Z$6</c:f>
              <c:numCache>
                <c:formatCode>General</c:formatCode>
                <c:ptCount val="5"/>
                <c:pt idx="0">
                  <c:v>0.55</c:v>
                </c:pt>
                <c:pt idx="1">
                  <c:v>1.07</c:v>
                </c:pt>
                <c:pt idx="2">
                  <c:v>1.62</c:v>
                </c:pt>
                <c:pt idx="3">
                  <c:v>2.17</c:v>
                </c:pt>
                <c:pt idx="4">
                  <c:v>2.73</c:v>
                </c:pt>
              </c:numCache>
            </c:numRef>
          </c:yVal>
          <c:smooth val="0"/>
        </c:ser>
        <c:axId val="21998236"/>
        <c:axId val="61781279"/>
      </c:scatterChart>
      <c:valAx>
        <c:axId val="219982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781279"/>
        <c:crosses val="autoZero"/>
        <c:crossBetween val="midCat"/>
      </c:valAx>
      <c:valAx>
        <c:axId val="61781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982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B(n)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Лист1!$W$1:$W$1</c:f>
              <c:strCache>
                <c:ptCount val="1"/>
                <c:pt idx="0">
                  <c:v>B/I*i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Лист1!$X$2:$X$6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Лист1!$W$2:$W$6</c:f>
              <c:numCache>
                <c:formatCode>General</c:formatCode>
                <c:ptCount val="5"/>
                <c:pt idx="0">
                  <c:v>0.024365</c:v>
                </c:pt>
                <c:pt idx="1">
                  <c:v>0.047401</c:v>
                </c:pt>
                <c:pt idx="2">
                  <c:v>0.071766</c:v>
                </c:pt>
                <c:pt idx="3">
                  <c:v>0.096131</c:v>
                </c:pt>
                <c:pt idx="4">
                  <c:v>0.120939</c:v>
                </c:pt>
              </c:numCache>
            </c:numRef>
          </c:yVal>
          <c:smooth val="0"/>
        </c:ser>
        <c:axId val="89904693"/>
        <c:axId val="27222060"/>
      </c:scatterChart>
      <c:valAx>
        <c:axId val="899046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222060"/>
        <c:crosses val="autoZero"/>
        <c:crossBetween val="midCat"/>
      </c:valAx>
      <c:valAx>
        <c:axId val="272220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046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B(I)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Лист1!$P$15:$P$20</c:f>
              <c:numCache>
                <c:formatCode>General</c:formatCode>
                <c:ptCount val="6"/>
                <c:pt idx="0">
                  <c:v>0.175</c:v>
                </c:pt>
                <c:pt idx="1">
                  <c:v>0.81</c:v>
                </c:pt>
                <c:pt idx="2">
                  <c:v>1.46</c:v>
                </c:pt>
                <c:pt idx="3">
                  <c:v>2.35</c:v>
                </c:pt>
                <c:pt idx="4">
                  <c:v>3.075</c:v>
                </c:pt>
                <c:pt idx="5">
                  <c:v>3.445</c:v>
                </c:pt>
              </c:numCache>
            </c:numRef>
          </c:xVal>
          <c:yVal>
            <c:numRef>
              <c:f>Лист1!$Q$15:$Q$20</c:f>
              <c:numCache>
                <c:formatCode>General</c:formatCode>
                <c:ptCount val="6"/>
                <c:pt idx="0">
                  <c:v>0.00133333333333333</c:v>
                </c:pt>
                <c:pt idx="1">
                  <c:v>0.0035</c:v>
                </c:pt>
                <c:pt idx="2">
                  <c:v>0.007</c:v>
                </c:pt>
                <c:pt idx="3">
                  <c:v>0.0108333333333333</c:v>
                </c:pt>
                <c:pt idx="4">
                  <c:v>0.0138333333333333</c:v>
                </c:pt>
                <c:pt idx="5">
                  <c:v>0.0156666666666667</c:v>
                </c:pt>
              </c:numCache>
            </c:numRef>
          </c:yVal>
          <c:smooth val="0"/>
        </c:ser>
        <c:axId val="89055159"/>
        <c:axId val="9683816"/>
      </c:scatterChart>
      <c:valAx>
        <c:axId val="890551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3816"/>
        <c:crosses val="autoZero"/>
        <c:crossBetween val="midCat"/>
      </c:valAx>
      <c:valAx>
        <c:axId val="9683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551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232920</xdr:colOff>
      <xdr:row>37</xdr:row>
      <xdr:rowOff>60840</xdr:rowOff>
    </xdr:from>
    <xdr:to>
      <xdr:col>9</xdr:col>
      <xdr:colOff>324000</xdr:colOff>
      <xdr:row>52</xdr:row>
      <xdr:rowOff>60480</xdr:rowOff>
    </xdr:to>
    <xdr:graphicFrame>
      <xdr:nvGraphicFramePr>
        <xdr:cNvPr id="0" name="Диаграмма 3"/>
        <xdr:cNvGraphicFramePr/>
      </xdr:nvGraphicFramePr>
      <xdr:xfrm>
        <a:off x="1731600" y="6613920"/>
        <a:ext cx="565344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207000</xdr:colOff>
      <xdr:row>21</xdr:row>
      <xdr:rowOff>114480</xdr:rowOff>
    </xdr:from>
    <xdr:to>
      <xdr:col>22</xdr:col>
      <xdr:colOff>293760</xdr:colOff>
      <xdr:row>36</xdr:row>
      <xdr:rowOff>81360</xdr:rowOff>
    </xdr:to>
    <xdr:graphicFrame>
      <xdr:nvGraphicFramePr>
        <xdr:cNvPr id="1" name="Диаграмма 5"/>
        <xdr:cNvGraphicFramePr/>
      </xdr:nvGraphicFramePr>
      <xdr:xfrm>
        <a:off x="12399120" y="3806280"/>
        <a:ext cx="5649120" cy="2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326520</xdr:colOff>
      <xdr:row>10</xdr:row>
      <xdr:rowOff>157680</xdr:rowOff>
    </xdr:from>
    <xdr:to>
      <xdr:col>10</xdr:col>
      <xdr:colOff>195480</xdr:colOff>
      <xdr:row>25</xdr:row>
      <xdr:rowOff>141840</xdr:rowOff>
    </xdr:to>
    <xdr:graphicFrame>
      <xdr:nvGraphicFramePr>
        <xdr:cNvPr id="2" name="Диаграмма 6"/>
        <xdr:cNvGraphicFramePr/>
      </xdr:nvGraphicFramePr>
      <xdr:xfrm>
        <a:off x="2574360" y="1910160"/>
        <a:ext cx="5749200" cy="262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A4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K7" activeCellId="0" sqref="K7"/>
    </sheetView>
  </sheetViews>
  <sheetFormatPr defaultColWidth="8.4296875" defaultRowHeight="14.25" zeroHeight="false" outlineLevelRow="0" outlineLevelCol="0"/>
  <cols>
    <col collapsed="false" customWidth="true" hidden="false" outlineLevel="0" max="4" min="4" style="0" width="12"/>
    <col collapsed="false" customWidth="true" hidden="false" outlineLevel="0" max="10" min="10" style="0" width="12"/>
    <col collapsed="false" customWidth="true" hidden="false" outlineLevel="0" max="16" min="15" style="0" width="12"/>
  </cols>
  <sheetData>
    <row r="1" customFormat="false" ht="13.8" hidden="false" customHeight="false" outlineLevel="0" collapsed="false">
      <c r="H1" s="0" t="s">
        <v>0</v>
      </c>
      <c r="I1" s="0" t="n">
        <f aca="false">1.6*10^(-19)</f>
        <v>1.6E-019</v>
      </c>
      <c r="J1" s="0" t="s">
        <v>1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  <c r="P1" s="0" t="s">
        <v>1</v>
      </c>
      <c r="S1" s="0" t="s">
        <v>7</v>
      </c>
      <c r="T1" s="0" t="s">
        <v>8</v>
      </c>
      <c r="U1" s="0" t="s">
        <v>9</v>
      </c>
      <c r="W1" s="0" t="s">
        <v>10</v>
      </c>
      <c r="X1" s="0" t="s">
        <v>11</v>
      </c>
      <c r="Z1" s="0" t="s">
        <v>2</v>
      </c>
      <c r="AA1" s="0" t="s">
        <v>3</v>
      </c>
    </row>
    <row r="2" customFormat="false" ht="13.8" hidden="false" customHeight="false" outlineLevel="0" collapsed="false">
      <c r="C2" s="0" t="s">
        <v>12</v>
      </c>
      <c r="D2" s="0" t="n">
        <f aca="false">3000*10^(-4)</f>
        <v>0.3</v>
      </c>
      <c r="H2" s="0" t="s">
        <v>13</v>
      </c>
      <c r="I2" s="0" t="n">
        <f aca="false">9*10^(-31)</f>
        <v>9E-031</v>
      </c>
      <c r="J2" s="0" t="n">
        <f aca="false">I1/I2</f>
        <v>177777777777.778</v>
      </c>
      <c r="K2" s="0" t="n">
        <v>0.45</v>
      </c>
      <c r="L2" s="0" t="n">
        <v>1</v>
      </c>
      <c r="M2" s="0" t="n">
        <v>4.9</v>
      </c>
      <c r="N2" s="0" t="n">
        <f aca="false">1.6*10^(-3)</f>
        <v>0.0016</v>
      </c>
      <c r="O2" s="0" t="n">
        <f aca="false">N2/$D$2</f>
        <v>0.00533333333333333</v>
      </c>
      <c r="P2" s="0" t="n">
        <f aca="false">(8*(3.14)^2*M2/(($D$5)^2))*(L2*L2/O2/O2)</f>
        <v>193488946.244215</v>
      </c>
      <c r="S2" s="0" t="n">
        <v>0.04</v>
      </c>
      <c r="T2" s="0" t="n">
        <f aca="false">(U2/1000)/$D$2</f>
        <v>0.00133333333333333</v>
      </c>
      <c r="U2" s="0" t="n">
        <v>0.4</v>
      </c>
      <c r="W2" s="0" t="n">
        <f aca="false">0.0443*Z2</f>
        <v>0.024365</v>
      </c>
      <c r="X2" s="0" t="n">
        <v>1</v>
      </c>
      <c r="Z2" s="0" t="n">
        <v>0.55</v>
      </c>
      <c r="AA2" s="0" t="n">
        <v>1</v>
      </c>
    </row>
    <row r="3" customFormat="false" ht="13.8" hidden="false" customHeight="false" outlineLevel="0" collapsed="false">
      <c r="C3" s="0" t="s">
        <v>14</v>
      </c>
      <c r="D3" s="0" t="n">
        <v>3.14</v>
      </c>
      <c r="K3" s="0" t="n">
        <v>0.93</v>
      </c>
      <c r="L3" s="0" t="n">
        <v>2</v>
      </c>
      <c r="M3" s="0" t="n">
        <v>9.7</v>
      </c>
      <c r="N3" s="0" t="n">
        <f aca="false">2.2*10^(-3)</f>
        <v>0.0022</v>
      </c>
      <c r="O3" s="0" t="n">
        <f aca="false">N3/$D$2</f>
        <v>0.00733333333333333</v>
      </c>
      <c r="P3" s="0" t="n">
        <f aca="false">($D$2)^2*(8*(3.14)^2*M3/(($D$5)^2))*(L3*L3/N3/N3)</f>
        <v>810375697.948448</v>
      </c>
      <c r="S3" s="0" t="n">
        <v>0.31</v>
      </c>
      <c r="T3" s="0" t="n">
        <f aca="false">(U3/1000)/$D$2</f>
        <v>0.00133333333333333</v>
      </c>
      <c r="U3" s="0" t="n">
        <v>0.4</v>
      </c>
      <c r="W3" s="0" t="n">
        <f aca="false">0.0443*Z3</f>
        <v>0.047401</v>
      </c>
      <c r="X3" s="0" t="n">
        <v>2</v>
      </c>
      <c r="Z3" s="0" t="n">
        <v>1.07</v>
      </c>
      <c r="AA3" s="0" t="n">
        <v>2</v>
      </c>
    </row>
    <row r="4" customFormat="false" ht="13.8" hidden="false" customHeight="false" outlineLevel="0" collapsed="false">
      <c r="C4" s="0" t="s">
        <v>15</v>
      </c>
      <c r="D4" s="0" t="n">
        <f aca="false">26.5*10^(-2)</f>
        <v>0.265</v>
      </c>
      <c r="K4" s="0" t="n">
        <v>1.41</v>
      </c>
      <c r="L4" s="0" t="n">
        <v>3</v>
      </c>
      <c r="M4" s="0" t="n">
        <v>14.8</v>
      </c>
      <c r="N4" s="0" t="n">
        <v>0.0029</v>
      </c>
      <c r="O4" s="0" t="n">
        <f aca="false">N4/$D$2</f>
        <v>0.00966666666666667</v>
      </c>
      <c r="P4" s="0" t="n">
        <f aca="false">(8*(3.14)^2*M4/(($D$5)^2))*(L4*L4/O4/O4)</f>
        <v>1601062456.20392</v>
      </c>
      <c r="S4" s="0" t="n">
        <v>0.8</v>
      </c>
      <c r="T4" s="0" t="n">
        <f aca="false">(U4/1000)/$D$2</f>
        <v>0.00333333333333333</v>
      </c>
      <c r="U4" s="0" t="n">
        <v>1</v>
      </c>
      <c r="W4" s="0" t="n">
        <f aca="false">0.0443*Z4</f>
        <v>0.071766</v>
      </c>
      <c r="X4" s="0" t="n">
        <v>3</v>
      </c>
      <c r="Z4" s="0" t="n">
        <v>1.62</v>
      </c>
      <c r="AA4" s="0" t="n">
        <v>3</v>
      </c>
    </row>
    <row r="5" customFormat="false" ht="13.8" hidden="false" customHeight="false" outlineLevel="0" collapsed="false">
      <c r="C5" s="0" t="s">
        <v>15</v>
      </c>
      <c r="D5" s="0" t="n">
        <v>0.265</v>
      </c>
      <c r="K5" s="0" t="n">
        <v>1.89</v>
      </c>
      <c r="L5" s="0" t="n">
        <v>4</v>
      </c>
      <c r="M5" s="0" t="n">
        <v>19.3</v>
      </c>
      <c r="N5" s="0" t="n">
        <v>0.0034</v>
      </c>
      <c r="O5" s="0" t="n">
        <f aca="false">N5/$D$2</f>
        <v>0.0113333333333333</v>
      </c>
      <c r="P5" s="0" t="n">
        <f aca="false">(8*(3.14)^2*M5/(($D$5)^2))*(L5*L5/O5/O5)</f>
        <v>2700346545.02766</v>
      </c>
      <c r="S5" s="0" t="n">
        <v>0.82</v>
      </c>
      <c r="T5" s="0" t="n">
        <f aca="false">(U5/1000)/$D$2</f>
        <v>0.00366666666666667</v>
      </c>
      <c r="U5" s="0" t="n">
        <v>1.1</v>
      </c>
      <c r="W5" s="0" t="n">
        <f aca="false">0.0443*Z5</f>
        <v>0.096131</v>
      </c>
      <c r="X5" s="0" t="n">
        <v>4</v>
      </c>
      <c r="Z5" s="0" t="n">
        <v>2.17</v>
      </c>
      <c r="AA5" s="0" t="n">
        <v>4</v>
      </c>
    </row>
    <row r="6" customFormat="false" ht="13.8" hidden="false" customHeight="false" outlineLevel="0" collapsed="false">
      <c r="K6" s="0" t="n">
        <v>2.35</v>
      </c>
      <c r="L6" s="0" t="n">
        <v>5</v>
      </c>
      <c r="M6" s="0" t="n">
        <v>24.3</v>
      </c>
      <c r="N6" s="0" t="n">
        <v>0.004</v>
      </c>
      <c r="O6" s="0" t="n">
        <f aca="false">N6/$D$2</f>
        <v>0.0133333333333333</v>
      </c>
      <c r="P6" s="0" t="n">
        <f aca="false">(8*(3.14)^2*M6/(($D$5)^2))*(L6*L6/O6/O6)</f>
        <v>3838188892.84443</v>
      </c>
      <c r="S6" s="0" t="n">
        <v>1.35</v>
      </c>
      <c r="T6" s="0" t="n">
        <f aca="false">(U6/1000)/$D$2</f>
        <v>0.007</v>
      </c>
      <c r="U6" s="0" t="n">
        <v>2.1</v>
      </c>
      <c r="W6" s="0" t="n">
        <f aca="false">0.0443*Z6</f>
        <v>0.120939</v>
      </c>
      <c r="X6" s="0" t="n">
        <v>5</v>
      </c>
      <c r="Z6" s="0" t="n">
        <v>2.73</v>
      </c>
      <c r="AA6" s="0" t="n">
        <v>5</v>
      </c>
    </row>
    <row r="7" customFormat="false" ht="13.8" hidden="false" customHeight="false" outlineLevel="0" collapsed="false">
      <c r="S7" s="0" t="n">
        <v>1.57</v>
      </c>
      <c r="T7" s="0" t="n">
        <f aca="false">(U7/1000)/$D$2</f>
        <v>0.007</v>
      </c>
      <c r="U7" s="0" t="n">
        <v>2.1</v>
      </c>
    </row>
    <row r="8" customFormat="false" ht="13.8" hidden="false" customHeight="false" outlineLevel="0" collapsed="false">
      <c r="S8" s="0" t="n">
        <v>2.33</v>
      </c>
      <c r="T8" s="0" t="n">
        <f aca="false">(U8/1000)/$D$2</f>
        <v>0.0106666666666667</v>
      </c>
      <c r="U8" s="0" t="n">
        <v>3.2</v>
      </c>
    </row>
    <row r="9" customFormat="false" ht="13.8" hidden="false" customHeight="false" outlineLevel="0" collapsed="false">
      <c r="S9" s="0" t="n">
        <v>2.37</v>
      </c>
      <c r="T9" s="0" t="n">
        <f aca="false">(U9/1000)/$D$2</f>
        <v>0.011</v>
      </c>
      <c r="U9" s="0" t="n">
        <v>3.3</v>
      </c>
    </row>
    <row r="10" customFormat="false" ht="13.8" hidden="false" customHeight="false" outlineLevel="0" collapsed="false">
      <c r="S10" s="0" t="n">
        <v>3.08</v>
      </c>
      <c r="T10" s="0" t="n">
        <f aca="false">(U10/1000)/$D$2</f>
        <v>0.0136666666666667</v>
      </c>
      <c r="U10" s="0" t="n">
        <v>4.1</v>
      </c>
    </row>
    <row r="11" customFormat="false" ht="13.8" hidden="false" customHeight="false" outlineLevel="0" collapsed="false">
      <c r="S11" s="0" t="n">
        <v>3.07</v>
      </c>
      <c r="T11" s="0" t="n">
        <f aca="false">(U11/1000)/$D$2</f>
        <v>0.014</v>
      </c>
      <c r="U11" s="0" t="n">
        <v>4.2</v>
      </c>
    </row>
    <row r="12" customFormat="false" ht="13.8" hidden="false" customHeight="false" outlineLevel="0" collapsed="false">
      <c r="S12" s="0" t="n">
        <v>3.4</v>
      </c>
      <c r="T12" s="0" t="n">
        <f aca="false">(U12/1000)/$D$2</f>
        <v>0.0153333333333333</v>
      </c>
      <c r="U12" s="0" t="n">
        <v>4.6</v>
      </c>
    </row>
    <row r="13" customFormat="false" ht="13.8" hidden="false" customHeight="false" outlineLevel="0" collapsed="false">
      <c r="S13" s="0" t="n">
        <v>3.49</v>
      </c>
      <c r="T13" s="0" t="n">
        <f aca="false">(U13/1000)/$D$2</f>
        <v>0.016</v>
      </c>
      <c r="U13" s="0" t="n">
        <v>4.8</v>
      </c>
    </row>
    <row r="14" customFormat="false" ht="14.25" hidden="false" customHeight="false" outlineLevel="0" collapsed="false">
      <c r="P14" s="0" t="s">
        <v>2</v>
      </c>
      <c r="Q14" s="0" t="s">
        <v>16</v>
      </c>
    </row>
    <row r="15" customFormat="false" ht="14.25" hidden="false" customHeight="false" outlineLevel="0" collapsed="false">
      <c r="P15" s="0" t="n">
        <f aca="false">(S2+S3)/2</f>
        <v>0.175</v>
      </c>
      <c r="Q15" s="0" t="n">
        <f aca="false">(T2+T3)/2</f>
        <v>0.00133333333333333</v>
      </c>
    </row>
    <row r="16" customFormat="false" ht="13.8" hidden="false" customHeight="false" outlineLevel="0" collapsed="false">
      <c r="P16" s="0" t="n">
        <f aca="false">(S4+S5)/2</f>
        <v>0.81</v>
      </c>
      <c r="Q16" s="0" t="n">
        <f aca="false">(T4+T5)/2</f>
        <v>0.0035</v>
      </c>
    </row>
    <row r="17" customFormat="false" ht="13.8" hidden="false" customHeight="false" outlineLevel="0" collapsed="false">
      <c r="P17" s="0" t="n">
        <f aca="false">(S6+S7)/2</f>
        <v>1.46</v>
      </c>
      <c r="Q17" s="0" t="n">
        <f aca="false">(T6+T7)/2</f>
        <v>0.007</v>
      </c>
    </row>
    <row r="18" customFormat="false" ht="13.8" hidden="false" customHeight="false" outlineLevel="0" collapsed="false">
      <c r="P18" s="0" t="n">
        <f aca="false">(S8+S9)/2</f>
        <v>2.35</v>
      </c>
      <c r="Q18" s="0" t="n">
        <f aca="false">(T8+T9)/2</f>
        <v>0.0108333333333333</v>
      </c>
    </row>
    <row r="19" customFormat="false" ht="13.8" hidden="false" customHeight="false" outlineLevel="0" collapsed="false">
      <c r="P19" s="0" t="n">
        <f aca="false">(S10+S11)/2</f>
        <v>3.075</v>
      </c>
      <c r="Q19" s="0" t="n">
        <f aca="false">(T10+T11)/2</f>
        <v>0.0138333333333333</v>
      </c>
    </row>
    <row r="20" customFormat="false" ht="13.8" hidden="false" customHeight="false" outlineLevel="0" collapsed="false">
      <c r="P20" s="0" t="n">
        <f aca="false">(S12+S13)/2</f>
        <v>3.445</v>
      </c>
      <c r="Q20" s="0" t="n">
        <f aca="false">(T12+T13)/2</f>
        <v>0.0156666666666667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30" customFormat="false" ht="14.25" hidden="false" customHeight="false" outlineLevel="0" collapsed="false">
      <c r="B30" s="0" t="s">
        <v>17</v>
      </c>
    </row>
    <row r="31" customFormat="false" ht="14.25" hidden="false" customHeight="false" outlineLevel="0" collapsed="false">
      <c r="B31" s="0" t="n">
        <v>0.6</v>
      </c>
    </row>
    <row r="38" customFormat="false" ht="14.25" hidden="false" customHeight="false" outlineLevel="0" collapsed="false">
      <c r="R38" s="0" t="s">
        <v>1</v>
      </c>
    </row>
    <row r="39" customFormat="false" ht="14.25" hidden="false" customHeight="false" outlineLevel="0" collapsed="false">
      <c r="R39" s="0" t="n">
        <f aca="false">((1/0.0242)^2)*N41</f>
        <v>1150.7422367278</v>
      </c>
    </row>
    <row r="40" customFormat="false" ht="14.25" hidden="false" customHeight="false" outlineLevel="0" collapsed="false">
      <c r="N40" s="0" t="s">
        <v>18</v>
      </c>
    </row>
    <row r="41" customFormat="false" ht="14.25" hidden="false" customHeight="false" outlineLevel="0" collapsed="false">
      <c r="N41" s="0" t="n">
        <f aca="false">8*(3.14^2)*0.0006/(D5^2)</f>
        <v>0.673920683517266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2023-09-14T10:59:36Z</dcterms:created>
  <dc:creator>Илья Усов</dc:creator>
  <dc:description/>
  <dc:language>ru-RU</dc:language>
  <cp:lastModifiedBy/>
  <dcterms:modified xsi:type="dcterms:W3CDTF">2023-09-19T18:23:06Z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