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2\"/>
    </mc:Choice>
  </mc:AlternateContent>
  <xr:revisionPtr revIDLastSave="0" documentId="13_ncr:1_{B6F16D8A-A176-4631-A6DF-75A6415B7026}" xr6:coauthVersionLast="46" xr6:coauthVersionMax="46" xr10:uidLastSave="{00000000-0000-0000-0000-000000000000}"/>
  <bookViews>
    <workbookView xWindow="-108" yWindow="-108" windowWidth="23256" windowHeight="12576" activeTab="1" xr2:uid="{9ABDD8A0-D50D-4CBA-88BC-C6206BB5B64C}"/>
  </bookViews>
  <sheets>
    <sheet name="01_CONDICIONES" sheetId="2" r:id="rId1"/>
    <sheet name="02_ERRORES" sheetId="1" r:id="rId2"/>
    <sheet name="03,CONTAR.SI" sheetId="3" r:id="rId3"/>
    <sheet name="04.SUMAR.SI" sheetId="4" r:id="rId4"/>
    <sheet name="05.SI.CONJUNTO" sheetId="5" r:id="rId5"/>
    <sheet name="06.DESAFIO1" sheetId="6" r:id="rId6"/>
    <sheet name="07.DESAFIO2" sheetId="7" r:id="rId7"/>
  </sheets>
  <definedNames>
    <definedName name="_xlnm._FilterDatabase" localSheetId="1" hidden="1">'02_ERRORES'!$B$33:$D$44</definedName>
    <definedName name="data">'03,CONTAR.SI'!$A$10:$B$19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0" i="1"/>
  <c r="D48" i="1"/>
  <c r="D46" i="1"/>
  <c r="C46" i="1"/>
  <c r="G22" i="1"/>
  <c r="G21" i="1"/>
  <c r="G19" i="1"/>
  <c r="G15" i="1"/>
  <c r="E21" i="1"/>
  <c r="E18" i="1"/>
  <c r="C18" i="1"/>
  <c r="B18" i="1"/>
  <c r="E26" i="2"/>
  <c r="I19" i="2"/>
  <c r="F48" i="1"/>
  <c r="F46" i="1"/>
  <c r="D49" i="1" l="1"/>
  <c r="E10" i="3" l="1"/>
  <c r="B19" i="3"/>
  <c r="B18" i="3"/>
  <c r="E11" i="3" l="1"/>
  <c r="E12" i="3"/>
  <c r="E13" i="3"/>
  <c r="C48" i="1"/>
  <c r="C49" i="1" s="1"/>
  <c r="E31" i="2"/>
  <c r="E30" i="2"/>
  <c r="E29" i="2"/>
  <c r="E28" i="2"/>
  <c r="E27" i="2"/>
  <c r="D18" i="1"/>
  <c r="F31" i="2"/>
  <c r="F30" i="2"/>
  <c r="F29" i="2"/>
  <c r="F28" i="2"/>
  <c r="F27" i="2"/>
  <c r="C20" i="1"/>
  <c r="E20" i="1"/>
  <c r="D20" i="1"/>
  <c r="B20" i="1"/>
  <c r="F26" i="2"/>
</calcChain>
</file>

<file path=xl/sharedStrings.xml><?xml version="1.0" encoding="utf-8"?>
<sst xmlns="http://schemas.openxmlformats.org/spreadsheetml/2006/main" count="97" uniqueCount="84">
  <si>
    <t>COMPARACION</t>
  </si>
  <si>
    <t>SUMA 1</t>
  </si>
  <si>
    <t>SUMA 2</t>
  </si>
  <si>
    <t>SUMA 3</t>
  </si>
  <si>
    <t>SUMA 4</t>
  </si>
  <si>
    <t>TOTAL</t>
  </si>
  <si>
    <t>FUNCION</t>
  </si>
  <si>
    <t>UNA SUMA SENCILLA PUEDE SER TODO UN DESAFIO</t>
  </si>
  <si>
    <t>COD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</si>
  <si>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</si>
  <si>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</si>
  <si>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</si>
  <si>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</si>
  <si>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</si>
  <si>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</si>
  <si>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</si>
  <si>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</si>
  <si>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</si>
  <si>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</si>
  <si>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</si>
  <si>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</si>
  <si>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</si>
  <si>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</si>
  <si>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</si>
  <si>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SIMBOLO</t>
  </si>
  <si>
    <t>PRELACION</t>
  </si>
  <si>
    <t>^</t>
  </si>
  <si>
    <t>*</t>
  </si>
  <si>
    <t>/</t>
  </si>
  <si>
    <t>+</t>
  </si>
  <si>
    <t>-</t>
  </si>
  <si>
    <t>exponente</t>
  </si>
  <si>
    <t>multiplicación</t>
  </si>
  <si>
    <t>división</t>
  </si>
  <si>
    <t>suma</t>
  </si>
  <si>
    <t>resta</t>
  </si>
  <si>
    <t>PRELACION DE OPERADORES EN EXCEL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</si>
  <si>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</si>
  <si>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</si>
  <si>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</si>
  <si>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</si>
  <si>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</si>
  <si>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</si>
  <si>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</si>
  <si>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</si>
  <si>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</si>
  <si>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CUANDO USAR SUBTOTALES/ SUMA / AGREGAR</t>
  </si>
  <si>
    <t>=SUBTOTALES('OPERACION','RANGO')</t>
  </si>
  <si>
    <t>=SUMA('RANGO SUMA')</t>
  </si>
  <si>
    <t>=AGREGAR('OPERACION','QUE IGNORAR', 'RANGO OPERACION')</t>
  </si>
  <si>
    <t>VALOR FILTRA</t>
  </si>
  <si>
    <t>VALOR TOTAL</t>
  </si>
  <si>
    <t>1. EN LA SIGUIENTE TABLA SOLO DESEO SUMAR LAS FILAS VISIBLES DIF ENTRE SUMA Y SUBTOTALES</t>
  </si>
  <si>
    <t>A</t>
  </si>
  <si>
    <t>B</t>
  </si>
  <si>
    <t>V</t>
  </si>
  <si>
    <t>BV</t>
  </si>
  <si>
    <t>CC</t>
  </si>
  <si>
    <t>NOTA\</t>
  </si>
  <si>
    <t>SUMA/PROMEDIA/CUENTA SOLO LAS FILAS VISIBLES</t>
  </si>
  <si>
    <t>SUMA TODO ESTE VISIBLE O NO</t>
  </si>
  <si>
    <t>DA LA POSIBILIDAD DE ELEGIR LA OPERACION Y QUE SE QUIERE IGNORAR</t>
  </si>
  <si>
    <t>SUBTOTALES</t>
  </si>
  <si>
    <t>SUMA</t>
  </si>
  <si>
    <t>PROMEDIO</t>
  </si>
  <si>
    <t>NOTA: SIEMPRE SE DEBE CONSIDERAR QUE TIPO DE ANALISIS SE DESEA DESARROLLAR PREVIO APLICAR ESTAS FORMULAS</t>
  </si>
  <si>
    <t>CONTAR FILAS CON VALORES</t>
  </si>
  <si>
    <t>Jan</t>
  </si>
  <si>
    <t>Feb</t>
  </si>
  <si>
    <t>Total</t>
  </si>
  <si>
    <t>Total de celdas en rango</t>
  </si>
  <si>
    <t>Celdas blancas</t>
  </si>
  <si>
    <t>Celdas que no son blancas</t>
  </si>
  <si>
    <t>Valores Numericos</t>
  </si>
  <si>
    <t>=3+4*4^3</t>
  </si>
  <si>
    <t>a</t>
  </si>
  <si>
    <t>b</t>
  </si>
  <si>
    <t>c</t>
  </si>
  <si>
    <t>primero se suma</t>
  </si>
  <si>
    <t>luego se multiplicaa</t>
  </si>
  <si>
    <t>resultado</t>
  </si>
  <si>
    <t>SUBTOTAL</t>
  </si>
  <si>
    <t>TOTAL SOLO DE LOS VALORES PARCIALES\</t>
  </si>
  <si>
    <t>AGREGAR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</si>
</sst>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43" fontId="0" fillId="0" borderId="0" xfId="1" applyFont="1"/>
    <xf numFmtId="0" fontId="1" fillId="0" borderId="1" xfId="0" applyFont="1" applyBorder="1"/>
    <xf numFmtId="43" fontId="0" fillId="0" borderId="1" xfId="1" applyFont="1" applyBorder="1"/>
    <xf numFmtId="43" fontId="2" fillId="0" borderId="0" xfId="1" applyFont="1"/>
    <xf numFmtId="43" fontId="1" fillId="2" borderId="0" xfId="1" applyFont="1" applyFill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3" borderId="1" xfId="0" applyFont="1" applyFill="1" applyBorder="1"/>
    <xf numFmtId="0" fontId="0" fillId="4" borderId="1" xfId="0" applyFill="1" applyBorder="1"/>
  </cellXfs>
  <cellStyles count="2">
    <cellStyle name="Millares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14.png"/><Relationship Id="rId7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704850</xdr:colOff>
      <xdr:row>0</xdr:row>
      <xdr:rowOff>9525</xdr:rowOff>
    </xdr:from>
    <xdr:to>
      <xdr:col>8</xdr:col>
      <xdr:colOff>161925</xdr:colOff>
      <xdr:row>2</xdr:row>
      <xdr:rowOff>154305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9525"/>
          <a:ext cx="1752600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</xdr:row>
      <xdr:rowOff>9525</xdr:rowOff>
    </xdr:from>
    <xdr:to>
      <xdr:col>8</xdr:col>
      <xdr:colOff>18489</xdr:colOff>
      <xdr:row>6</xdr:row>
      <xdr:rowOff>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81025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502920</xdr:colOff>
      <xdr:row>7</xdr:row>
      <xdr:rowOff>167640</xdr:rowOff>
    </xdr:from>
    <xdr:to>
      <xdr:col>13</xdr:col>
      <xdr:colOff>358140</xdr:colOff>
      <xdr:row>12</xdr:row>
      <xdr:rowOff>97155</xdr:rowOff>
    </xdr:to>
    <xdr:sp macro="" textlink="">
      <xdr:nvSpPr>
        <xdr:cNvPr id="15" name="Bocadillo: rectángulo 14">
          <a:extLst>
            <a:ext uri="{FF2B5EF4-FFF2-40B4-BE49-F238E27FC236}">
              <a16:creationId xmlns:a16="http://schemas.microsoft.com/office/drawing/2014/main" id="{48E2C662-6222-4785-B0DD-D3A3DB681FC6}"/>
            </a:ext>
          </a:extLst>
        </xdr:cNvPr>
        <xdr:cNvSpPr/>
      </xdr:nvSpPr>
      <xdr:spPr>
        <a:xfrm>
          <a:off x="11384280" y="1447800"/>
          <a:ext cx="1485900" cy="981075"/>
        </a:xfrm>
        <a:prstGeom prst="wedgeRectCallout">
          <a:avLst>
            <a:gd name="adj1" fmla="val -5601"/>
            <a:gd name="adj2" fmla="val -7291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NO</a:t>
          </a:r>
          <a:r>
            <a:rPr lang="es-EC" sz="1100" baseline="0"/>
            <a:t> ES LO MISMO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2+3*4=20 </a:t>
          </a:r>
        </a:p>
        <a:p>
          <a:pPr algn="l"/>
          <a:r>
            <a:rPr lang="es-EC" sz="1100" baseline="0"/>
            <a:t>QIE </a:t>
          </a:r>
        </a:p>
        <a:p>
          <a:pPr algn="l"/>
          <a:r>
            <a:rPr lang="es-EC" sz="1100" baseline="0"/>
            <a:t>2+3*4=14</a:t>
          </a:r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B20D8DA-D160-4BE7-899B-7D09D3696933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1647824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C4254DA8-8CBC-456B-8332-6840EA9927A7}"/>
            </a:ext>
          </a:extLst>
        </xdr:cNvPr>
        <xdr:cNvGrpSpPr/>
      </xdr:nvGrpSpPr>
      <xdr:grpSpPr>
        <a:xfrm>
          <a:off x="208906" y="184851"/>
          <a:ext cx="33591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114102E6-CF31-4F4F-BB23-154EF514B34D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7039BBEB-6D5A-45B3-B72F-4978D46DDADD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7071807-054D-4086-AA59-84486D26A14E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ERRORES EN OPERACIONES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187DD12C-4F81-4DE0-A504-1F203A3D75B5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1453515</xdr:colOff>
      <xdr:row>0</xdr:row>
      <xdr:rowOff>0</xdr:rowOff>
    </xdr:from>
    <xdr:to>
      <xdr:col>7</xdr:col>
      <xdr:colOff>325755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5F9F652-C198-49F1-957C-34EEE830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306705</xdr:colOff>
      <xdr:row>2</xdr:row>
      <xdr:rowOff>171450</xdr:rowOff>
    </xdr:from>
    <xdr:to>
      <xdr:col>7</xdr:col>
      <xdr:colOff>308049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2F7BE8C-4615-4D84-B645-BF79036B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06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0</xdr:row>
      <xdr:rowOff>156210</xdr:rowOff>
    </xdr:from>
    <xdr:to>
      <xdr:col>4</xdr:col>
      <xdr:colOff>1127760</xdr:colOff>
      <xdr:row>5</xdr:row>
      <xdr:rowOff>118110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7637A0D0-8C52-4656-B0CE-93BC5F0E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91100" y="15621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1142505</xdr:colOff>
      <xdr:row>0</xdr:row>
      <xdr:rowOff>0</xdr:rowOff>
    </xdr:from>
    <xdr:to>
      <xdr:col>3</xdr:col>
      <xdr:colOff>329070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715D013-3AC4-4E01-9DC8-BC5F8455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6274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265710</xdr:colOff>
      <xdr:row>0</xdr:row>
      <xdr:rowOff>78105</xdr:rowOff>
    </xdr:from>
    <xdr:to>
      <xdr:col>4</xdr:col>
      <xdr:colOff>96165</xdr:colOff>
      <xdr:row>5</xdr:row>
      <xdr:rowOff>40005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B7401E94-C12E-497F-9E3D-759E8EA68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6170" y="78105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16</xdr:row>
      <xdr:rowOff>95251</xdr:rowOff>
    </xdr:from>
    <xdr:to>
      <xdr:col>5</xdr:col>
      <xdr:colOff>428626</xdr:colOff>
      <xdr:row>18</xdr:row>
      <xdr:rowOff>85726</xdr:rowOff>
    </xdr:to>
    <xdr:pic>
      <xdr:nvPicPr>
        <xdr:cNvPr id="14" name="Gráfico 13" descr="Marca de verificación">
          <a:extLst>
            <a:ext uri="{FF2B5EF4-FFF2-40B4-BE49-F238E27FC236}">
              <a16:creationId xmlns:a16="http://schemas.microsoft.com/office/drawing/2014/main" id="{F5B58E4F-4DEE-49D1-91E0-14784BA2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72201" y="3143251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130950</xdr:colOff>
      <xdr:row>16</xdr:row>
      <xdr:rowOff>130950</xdr:rowOff>
    </xdr:from>
    <xdr:to>
      <xdr:col>3</xdr:col>
      <xdr:colOff>485775</xdr:colOff>
      <xdr:row>18</xdr:row>
      <xdr:rowOff>95250</xdr:rowOff>
    </xdr:to>
    <xdr:pic>
      <xdr:nvPicPr>
        <xdr:cNvPr id="16" name="Gráfico 15" descr="Cerrar">
          <a:extLst>
            <a:ext uri="{FF2B5EF4-FFF2-40B4-BE49-F238E27FC236}">
              <a16:creationId xmlns:a16="http://schemas.microsoft.com/office/drawing/2014/main" id="{9D5CD9D2-F43E-467A-9214-45C9F52C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702825" y="3178950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16</xdr:row>
      <xdr:rowOff>121425</xdr:rowOff>
    </xdr:from>
    <xdr:to>
      <xdr:col>2</xdr:col>
      <xdr:colOff>552450</xdr:colOff>
      <xdr:row>18</xdr:row>
      <xdr:rowOff>85725</xdr:rowOff>
    </xdr:to>
    <xdr:pic>
      <xdr:nvPicPr>
        <xdr:cNvPr id="17" name="Gráfico 16" descr="Cerrar">
          <a:extLst>
            <a:ext uri="{FF2B5EF4-FFF2-40B4-BE49-F238E27FC236}">
              <a16:creationId xmlns:a16="http://schemas.microsoft.com/office/drawing/2014/main" id="{11E08961-0E5D-40DB-ACFB-B6B42855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055000" y="3169425"/>
          <a:ext cx="354825" cy="354825"/>
        </a:xfrm>
        <a:prstGeom prst="rect">
          <a:avLst/>
        </a:prstGeom>
      </xdr:spPr>
    </xdr:pic>
    <xdr:clientData/>
  </xdr:twoCellAnchor>
  <xdr:twoCellAnchor editAs="oneCell">
    <xdr:from>
      <xdr:col>0</xdr:col>
      <xdr:colOff>692925</xdr:colOff>
      <xdr:row>16</xdr:row>
      <xdr:rowOff>121425</xdr:rowOff>
    </xdr:from>
    <xdr:to>
      <xdr:col>1</xdr:col>
      <xdr:colOff>285750</xdr:colOff>
      <xdr:row>18</xdr:row>
      <xdr:rowOff>85725</xdr:rowOff>
    </xdr:to>
    <xdr:pic>
      <xdr:nvPicPr>
        <xdr:cNvPr id="18" name="Gráfico 17" descr="Cerrar">
          <a:extLst>
            <a:ext uri="{FF2B5EF4-FFF2-40B4-BE49-F238E27FC236}">
              <a16:creationId xmlns:a16="http://schemas.microsoft.com/office/drawing/2014/main" id="{0644504A-9DF2-42D3-9A52-27976F6EE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92925" y="3169425"/>
          <a:ext cx="354825" cy="354825"/>
        </a:xfrm>
        <a:prstGeom prst="rect">
          <a:avLst/>
        </a:prstGeom>
      </xdr:spPr>
    </xdr:pic>
    <xdr:clientData/>
  </xdr:twoCellAnchor>
  <xdr:twoCellAnchor>
    <xdr:from>
      <xdr:col>11</xdr:col>
      <xdr:colOff>438150</xdr:colOff>
      <xdr:row>4</xdr:row>
      <xdr:rowOff>72390</xdr:rowOff>
    </xdr:from>
    <xdr:to>
      <xdr:col>14</xdr:col>
      <xdr:colOff>476250</xdr:colOff>
      <xdr:row>12</xdr:row>
      <xdr:rowOff>5715</xdr:rowOff>
    </xdr:to>
    <xdr:sp macro="" textlink="">
      <xdr:nvSpPr>
        <xdr:cNvPr id="20" name="Bocadillo nube: nube 19">
          <a:extLst>
            <a:ext uri="{FF2B5EF4-FFF2-40B4-BE49-F238E27FC236}">
              <a16:creationId xmlns:a16="http://schemas.microsoft.com/office/drawing/2014/main" id="{E25CEFD6-D803-426E-A118-367820F55018}"/>
            </a:ext>
          </a:extLst>
        </xdr:cNvPr>
        <xdr:cNvSpPr/>
      </xdr:nvSpPr>
      <xdr:spPr>
        <a:xfrm>
          <a:off x="11357610" y="803910"/>
          <a:ext cx="2415540" cy="1510665"/>
        </a:xfrm>
        <a:prstGeom prst="cloudCallout">
          <a:avLst>
            <a:gd name="adj1" fmla="val -102405"/>
            <a:gd name="adj2" fmla="val 419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SI</a:t>
          </a:r>
          <a:r>
            <a:rPr lang="es-EC" sz="1100" baseline="0"/>
            <a:t> TENGO ERRORES EN MI RANGO DE SUMA ES MEJOR USAR LA FUNCION AGREGAR()</a:t>
          </a:r>
          <a:endParaRPr lang="es-EC" sz="1100"/>
        </a:p>
      </xdr:txBody>
    </xdr:sp>
    <xdr:clientData/>
  </xdr:twoCellAnchor>
  <xdr:twoCellAnchor editAs="oneCell">
    <xdr:from>
      <xdr:col>3</xdr:col>
      <xdr:colOff>228600</xdr:colOff>
      <xdr:row>51</xdr:row>
      <xdr:rowOff>68580</xdr:rowOff>
    </xdr:from>
    <xdr:to>
      <xdr:col>3</xdr:col>
      <xdr:colOff>583425</xdr:colOff>
      <xdr:row>52</xdr:row>
      <xdr:rowOff>177660</xdr:rowOff>
    </xdr:to>
    <xdr:pic>
      <xdr:nvPicPr>
        <xdr:cNvPr id="19" name="Gráfico 18" descr="Cerrar">
          <a:extLst>
            <a:ext uri="{FF2B5EF4-FFF2-40B4-BE49-F238E27FC236}">
              <a16:creationId xmlns:a16="http://schemas.microsoft.com/office/drawing/2014/main" id="{003AC88B-43CA-4EF5-A597-2E6AB4301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09060" y="8884920"/>
          <a:ext cx="354825" cy="337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52</xdr:row>
      <xdr:rowOff>213360</xdr:rowOff>
    </xdr:from>
    <xdr:to>
      <xdr:col>3</xdr:col>
      <xdr:colOff>419100</xdr:colOff>
      <xdr:row>54</xdr:row>
      <xdr:rowOff>120015</xdr:rowOff>
    </xdr:to>
    <xdr:pic>
      <xdr:nvPicPr>
        <xdr:cNvPr id="21" name="Gráfico 20" descr="Marca de verificación">
          <a:extLst>
            <a:ext uri="{FF2B5EF4-FFF2-40B4-BE49-F238E27FC236}">
              <a16:creationId xmlns:a16="http://schemas.microsoft.com/office/drawing/2014/main" id="{0F7E5430-2F73-4387-8328-3619A0F7B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18560" y="9258300"/>
          <a:ext cx="381000" cy="363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215265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A1A332C-0848-4489-91C1-1DAC588CFABA}"/>
            </a:ext>
          </a:extLst>
        </xdr:cNvPr>
        <xdr:cNvSpPr/>
      </xdr:nvSpPr>
      <xdr:spPr>
        <a:xfrm>
          <a:off x="0" y="0"/>
          <a:ext cx="8140065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398144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F5B307ED-ECB9-4FBA-B083-7A416E05992F}"/>
            </a:ext>
          </a:extLst>
        </xdr:cNvPr>
        <xdr:cNvGrpSpPr/>
      </xdr:nvGrpSpPr>
      <xdr:grpSpPr>
        <a:xfrm>
          <a:off x="208906" y="184851"/>
          <a:ext cx="33591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639CAE3-C424-4233-8812-18772EAD1BC9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255D4F24-69DB-44E1-BFFD-086E8D89E666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4161445F-E49E-4773-A17E-5F274C114545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CONTAR.SI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9DF37FCD-D5C3-460F-B2BA-2D0C4ADE697D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668655</xdr:colOff>
      <xdr:row>0</xdr:row>
      <xdr:rowOff>0</xdr:rowOff>
    </xdr:from>
    <xdr:to>
      <xdr:col>10</xdr:col>
      <xdr:colOff>104775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303DCE-E842-405F-8DFB-4BC0FEAE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601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3</xdr:row>
      <xdr:rowOff>3810</xdr:rowOff>
    </xdr:from>
    <xdr:to>
      <xdr:col>9</xdr:col>
      <xdr:colOff>750009</xdr:colOff>
      <xdr:row>6</xdr:row>
      <xdr:rowOff>24765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03DD51D-2669-4C5F-88D2-52F5D6B40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0805" y="55245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0</xdr:row>
      <xdr:rowOff>0</xdr:rowOff>
    </xdr:from>
    <xdr:to>
      <xdr:col>6</xdr:col>
      <xdr:colOff>670560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17BCE7DB-D201-42D9-9BB9-714F1893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805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357645</xdr:colOff>
      <xdr:row>0</xdr:row>
      <xdr:rowOff>0</xdr:rowOff>
    </xdr:from>
    <xdr:to>
      <xdr:col>5</xdr:col>
      <xdr:colOff>511950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E910731F-A393-449D-8592-40BECB50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2756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6</xdr:col>
      <xdr:colOff>578130</xdr:colOff>
      <xdr:row>0</xdr:row>
      <xdr:rowOff>0</xdr:rowOff>
    </xdr:from>
    <xdr:to>
      <xdr:col>7</xdr:col>
      <xdr:colOff>743865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C7FBB7A6-7CC6-4D55-9695-A2BA36D5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33010" y="0"/>
          <a:ext cx="958215" cy="876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14A91-DE0A-41C0-8733-76BBB346689E}" name="Tabla2" displayName="Tabla2" ref="I10:K15" totalsRowShown="0">
  <autoFilter ref="I10:K15" xr:uid="{1D20C762-7E56-49AC-9047-B133C012ECC3}"/>
  <tableColumns count="3">
    <tableColumn id="1" xr3:uid="{B6F99405-D66A-4D14-9424-092EFF94F92C}" name="SIMBOLO"/>
    <tableColumn id="2" xr3:uid="{8B5898B1-BD8C-435C-9224-0E11040FF4CF}" name="OPERADOR"/>
    <tableColumn id="3" xr3:uid="{D4A20E5D-E867-474A-B7B3-702B52364AB9}" name="PRELACIO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31"/>
  <sheetViews>
    <sheetView showGridLines="0" topLeftCell="A10" workbookViewId="0">
      <selection activeCell="E31" sqref="E31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12"/>
      <c r="D9" s="12" t="s">
        <v>9</v>
      </c>
      <c r="E9" s="12"/>
      <c r="I9" s="12" t="s">
        <v>36</v>
      </c>
      <c r="J9" s="12"/>
      <c r="K9" s="12"/>
    </row>
    <row r="10" spans="3:11" x14ac:dyDescent="0.3">
      <c r="D10" t="s">
        <v>10</v>
      </c>
      <c r="E10" t="s">
        <v>11</v>
      </c>
      <c r="I10" t="s">
        <v>24</v>
      </c>
      <c r="J10" t="s">
        <v>10</v>
      </c>
      <c r="K10" t="s">
        <v>25</v>
      </c>
    </row>
    <row r="11" spans="3:11" ht="18" x14ac:dyDescent="0.35">
      <c r="D11" s="13" t="s">
        <v>12</v>
      </c>
      <c r="E11" t="s">
        <v>18</v>
      </c>
      <c r="I11" t="s">
        <v>26</v>
      </c>
      <c r="J11" s="1" t="s">
        <v>31</v>
      </c>
      <c r="K11">
        <v>1</v>
      </c>
    </row>
    <row r="12" spans="3:11" ht="18" x14ac:dyDescent="0.35">
      <c r="D12" s="10" t="s">
        <v>13</v>
      </c>
      <c r="E12" t="s">
        <v>19</v>
      </c>
      <c r="I12" t="s">
        <v>27</v>
      </c>
      <c r="J12" t="s">
        <v>32</v>
      </c>
      <c r="K12">
        <v>2</v>
      </c>
    </row>
    <row r="13" spans="3:11" ht="18" x14ac:dyDescent="0.35">
      <c r="D13" s="14" t="s">
        <v>14</v>
      </c>
      <c r="E13" t="s">
        <v>20</v>
      </c>
      <c r="I13" t="s">
        <v>28</v>
      </c>
      <c r="J13" s="2" t="s">
        <v>33</v>
      </c>
      <c r="K13">
        <v>2</v>
      </c>
    </row>
    <row r="14" spans="3:11" ht="18" x14ac:dyDescent="0.35">
      <c r="D14" s="10" t="s">
        <v>15</v>
      </c>
      <c r="E14" t="s">
        <v>21</v>
      </c>
      <c r="I14" s="1" t="s">
        <v>29</v>
      </c>
      <c r="J14" t="s">
        <v>34</v>
      </c>
      <c r="K14">
        <v>3</v>
      </c>
    </row>
    <row r="15" spans="3:11" ht="18" x14ac:dyDescent="0.35">
      <c r="D15" s="10" t="s">
        <v>16</v>
      </c>
      <c r="E15" t="s">
        <v>22</v>
      </c>
      <c r="I15" s="1" t="s">
        <v>30</v>
      </c>
      <c r="J15" t="s">
        <v>35</v>
      </c>
      <c r="K15">
        <v>3</v>
      </c>
    </row>
    <row r="16" spans="3:11" ht="18" x14ac:dyDescent="0.35">
      <c r="D16" s="10" t="s">
        <v>17</v>
      </c>
      <c r="E16" t="s">
        <v>23</v>
      </c>
    </row>
    <row r="17" spans="2:9" x14ac:dyDescent="0.3">
      <c r="G17" s="1" t="s">
        <v>74</v>
      </c>
    </row>
    <row r="18" spans="2:9" x14ac:dyDescent="0.3">
      <c r="D18" s="3"/>
      <c r="F18" t="s">
        <v>75</v>
      </c>
      <c r="G18" t="s">
        <v>76</v>
      </c>
      <c r="H18" t="s">
        <v>77</v>
      </c>
      <c r="I18" t="s">
        <v>80</v>
      </c>
    </row>
    <row r="19" spans="2:9" x14ac:dyDescent="0.3">
      <c r="F19">
        <v>3</v>
      </c>
      <c r="G19">
        <v>45</v>
      </c>
      <c r="H19">
        <v>6</v>
      </c>
      <c r="I19">
        <f>(G19+H19)*F19</f>
        <v>153</v>
      </c>
    </row>
    <row r="20" spans="2:9" x14ac:dyDescent="0.3">
      <c r="H20" t="s">
        <v>78</v>
      </c>
    </row>
    <row r="21" spans="2:9" x14ac:dyDescent="0.3">
      <c r="H21" t="s">
        <v>79</v>
      </c>
    </row>
    <row r="24" spans="2:9" ht="18" x14ac:dyDescent="0.35">
      <c r="B24" s="12" t="s">
        <v>9</v>
      </c>
    </row>
    <row r="25" spans="2:9" x14ac:dyDescent="0.3">
      <c r="B25" s="4" t="s">
        <v>37</v>
      </c>
      <c r="C25" s="4" t="s">
        <v>38</v>
      </c>
      <c r="D25" s="4" t="s">
        <v>0</v>
      </c>
      <c r="E25" s="5" t="s">
        <v>39</v>
      </c>
      <c r="F25" s="4" t="s">
        <v>6</v>
      </c>
    </row>
    <row r="26" spans="2:9" x14ac:dyDescent="0.3">
      <c r="B26">
        <v>2</v>
      </c>
      <c r="C26">
        <v>2</v>
      </c>
      <c r="D26" t="s">
        <v>40</v>
      </c>
      <c r="E26" t="b">
        <f>B26=C26</f>
        <v>1</v>
      </c>
      <c r="F26" t="str">
        <f ca="1">_xlfn.FORMULATEXT(E26)</f>
        <v>=B26=C26</v>
      </c>
    </row>
    <row r="27" spans="2:9" x14ac:dyDescent="0.3">
      <c r="B27">
        <v>5</v>
      </c>
      <c r="C27">
        <v>4</v>
      </c>
      <c r="D27" t="s">
        <v>41</v>
      </c>
      <c r="E27" t="b">
        <f>B27&gt;C27</f>
        <v>1</v>
      </c>
      <c r="F27" t="str">
        <f ca="1">_xlfn.FORMULATEXT(E27)</f>
        <v>=B27&gt;C27</v>
      </c>
    </row>
    <row r="28" spans="2:9" x14ac:dyDescent="0.3">
      <c r="B28">
        <v>3</v>
      </c>
      <c r="C28">
        <v>8</v>
      </c>
      <c r="D28" t="s">
        <v>42</v>
      </c>
      <c r="E28" t="b">
        <f>B28&lt;C28</f>
        <v>1</v>
      </c>
      <c r="F28" t="str">
        <f t="shared" ref="F28:F31" ca="1" si="0">_xlfn.FORMULATEXT(E28)</f>
        <v>=B28&lt;C28</v>
      </c>
    </row>
    <row r="29" spans="2:9" x14ac:dyDescent="0.3">
      <c r="B29">
        <v>5</v>
      </c>
      <c r="C29">
        <v>5</v>
      </c>
      <c r="D29" t="s">
        <v>43</v>
      </c>
      <c r="E29" t="b">
        <f>B29&gt;=C29</f>
        <v>1</v>
      </c>
      <c r="F29" t="str">
        <f t="shared" ca="1" si="0"/>
        <v>=B29&gt;=C29</v>
      </c>
    </row>
    <row r="30" spans="2:9" x14ac:dyDescent="0.3">
      <c r="B30">
        <v>4</v>
      </c>
      <c r="C30">
        <v>4</v>
      </c>
      <c r="D30" t="s">
        <v>44</v>
      </c>
      <c r="E30" t="b">
        <f>B30&lt;=C30</f>
        <v>1</v>
      </c>
      <c r="F30" t="str">
        <f t="shared" ca="1" si="0"/>
        <v>=B30&lt;=C30</v>
      </c>
    </row>
    <row r="31" spans="2:9" x14ac:dyDescent="0.3">
      <c r="B31">
        <v>8</v>
      </c>
      <c r="C31">
        <v>8</v>
      </c>
      <c r="D31" t="s">
        <v>45</v>
      </c>
      <c r="E31" t="b">
        <f>B31&lt;&gt;C31</f>
        <v>0</v>
      </c>
      <c r="F31" t="str">
        <f t="shared" ca="1" si="0"/>
        <v>=B31&lt;&gt;C31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0F3B-36C2-4A71-9B9D-1234CCC94A5B}">
  <sheetPr filterMode="1"/>
  <dimension ref="A9:G56"/>
  <sheetViews>
    <sheetView showGridLines="0" tabSelected="1" workbookViewId="0">
      <selection activeCell="K18" sqref="K18"/>
    </sheetView>
  </sheetViews>
  <sheetFormatPr baseColWidth="10" defaultRowHeight="14.4" x14ac:dyDescent="0.3"/>
  <cols>
    <col min="2" max="2" width="16.44140625" customWidth="1"/>
    <col min="3" max="3" width="25.6640625" customWidth="1"/>
    <col min="4" max="4" width="16.44140625" customWidth="1"/>
    <col min="5" max="5" width="21.88671875" bestFit="1" customWidth="1"/>
    <col min="6" max="6" width="9.44140625" bestFit="1" customWidth="1"/>
  </cols>
  <sheetData>
    <row r="9" spans="1:7" ht="23.4" x14ac:dyDescent="0.45">
      <c r="A9" s="11" t="s">
        <v>7</v>
      </c>
    </row>
    <row r="11" spans="1:7" x14ac:dyDescent="0.3">
      <c r="B11" s="6" t="s">
        <v>1</v>
      </c>
      <c r="C11" s="6" t="s">
        <v>2</v>
      </c>
      <c r="D11" s="6" t="s">
        <v>3</v>
      </c>
      <c r="E11" s="6" t="s">
        <v>4</v>
      </c>
      <c r="F11" s="5"/>
      <c r="G11" s="6" t="s">
        <v>4</v>
      </c>
    </row>
    <row r="12" spans="1:7" x14ac:dyDescent="0.3">
      <c r="B12" s="7">
        <v>2324</v>
      </c>
      <c r="C12" s="7">
        <v>2324</v>
      </c>
      <c r="D12" s="7">
        <v>2324</v>
      </c>
      <c r="E12" s="7">
        <v>2324</v>
      </c>
      <c r="G12" s="7">
        <v>2324</v>
      </c>
    </row>
    <row r="13" spans="1:7" x14ac:dyDescent="0.3">
      <c r="B13" s="7">
        <v>3543</v>
      </c>
      <c r="C13" s="7">
        <v>3543</v>
      </c>
      <c r="D13" s="7">
        <v>3543</v>
      </c>
      <c r="E13" s="7">
        <v>3543</v>
      </c>
      <c r="G13" s="7">
        <v>3543</v>
      </c>
    </row>
    <row r="14" spans="1:7" x14ac:dyDescent="0.3">
      <c r="B14" s="7">
        <v>34546</v>
      </c>
      <c r="C14" s="7">
        <v>34546</v>
      </c>
      <c r="D14" s="7">
        <v>34546</v>
      </c>
      <c r="E14" s="7">
        <v>34546</v>
      </c>
      <c r="G14" s="7">
        <v>34546</v>
      </c>
    </row>
    <row r="15" spans="1:7" x14ac:dyDescent="0.3">
      <c r="B15" s="7" t="e">
        <v>#N/A</v>
      </c>
      <c r="C15" s="7" t="e">
        <v>#N/A</v>
      </c>
      <c r="D15" s="7" t="e">
        <v>#N/A</v>
      </c>
      <c r="E15" s="7" t="e">
        <v>#N/A</v>
      </c>
      <c r="F15" t="s">
        <v>81</v>
      </c>
      <c r="G15">
        <f>+SUBTOTAL(9,G12:G14)</f>
        <v>40413</v>
      </c>
    </row>
    <row r="16" spans="1:7" x14ac:dyDescent="0.3">
      <c r="B16" s="7" t="e">
        <v>#VALUE!</v>
      </c>
      <c r="C16" s="7" t="e">
        <v>#VALUE!</v>
      </c>
      <c r="D16" s="7" t="e">
        <v>#VALUE!</v>
      </c>
      <c r="E16" s="7" t="e">
        <v>#VALUE!</v>
      </c>
      <c r="G16" s="7">
        <v>2324</v>
      </c>
    </row>
    <row r="17" spans="1:7" x14ac:dyDescent="0.3">
      <c r="G17" s="7">
        <v>3543</v>
      </c>
    </row>
    <row r="18" spans="1:7" ht="15" thickBot="1" x14ac:dyDescent="0.35">
      <c r="A18" s="4" t="s">
        <v>5</v>
      </c>
      <c r="B18" s="8" t="e">
        <f>SUM(B12:B16)</f>
        <v>#N/A</v>
      </c>
      <c r="C18" s="8" t="e">
        <f>SUBTOTAL(9,C12:C16)</f>
        <v>#N/A</v>
      </c>
      <c r="D18" s="8">
        <f>D12+D13+D14</f>
        <v>40413</v>
      </c>
      <c r="E18" s="8">
        <f>_xlfn.AGGREGATE(9,6,E12:E16)</f>
        <v>40413</v>
      </c>
      <c r="G18" s="7">
        <v>34546</v>
      </c>
    </row>
    <row r="19" spans="1:7" ht="15" thickTop="1" x14ac:dyDescent="0.3">
      <c r="F19" t="s">
        <v>64</v>
      </c>
      <c r="G19" s="1">
        <f>+SUBTOTAL(1,G16:G18)</f>
        <v>13471</v>
      </c>
    </row>
    <row r="20" spans="1:7" x14ac:dyDescent="0.3">
      <c r="A20" s="4" t="s">
        <v>6</v>
      </c>
      <c r="B20" s="9" t="str">
        <f ca="1">_xlfn.FORMULATEXT(B18)</f>
        <v>=SUMA(B12:B16)</v>
      </c>
      <c r="C20" s="9" t="str">
        <f t="shared" ref="C20:E20" ca="1" si="0">_xlfn.FORMULATEXT(C18)</f>
        <v>=SUBTOTALES(9;C12:C16)</v>
      </c>
      <c r="D20" s="9" t="str">
        <f t="shared" ca="1" si="0"/>
        <v>=D12+D13+D14</v>
      </c>
      <c r="E20" t="str">
        <f t="shared" ca="1" si="0"/>
        <v>=AGREGAR(9;6;E12:E16)</v>
      </c>
    </row>
    <row r="21" spans="1:7" x14ac:dyDescent="0.3">
      <c r="E21" s="15">
        <f>_xlfn.AGGREGATE(9,6,E12:E16)</f>
        <v>40413</v>
      </c>
      <c r="F21" t="s">
        <v>82</v>
      </c>
      <c r="G21">
        <f>_xlfn.AGGREGATE(9,0,G12:G19)</f>
        <v>80826</v>
      </c>
    </row>
    <row r="22" spans="1:7" x14ac:dyDescent="0.3">
      <c r="G22">
        <f>SUM(G16:G18)+SUM(G12:G14)</f>
        <v>80826</v>
      </c>
    </row>
    <row r="24" spans="1:7" ht="23.4" x14ac:dyDescent="0.45">
      <c r="A24" s="11" t="s">
        <v>46</v>
      </c>
    </row>
    <row r="25" spans="1:7" x14ac:dyDescent="0.3">
      <c r="A25" s="4" t="s">
        <v>6</v>
      </c>
      <c r="B25" s="4"/>
      <c r="C25" s="4"/>
      <c r="D25" s="4"/>
      <c r="E25" s="4" t="s">
        <v>58</v>
      </c>
    </row>
    <row r="26" spans="1:7" x14ac:dyDescent="0.3">
      <c r="A26" s="1" t="s">
        <v>47</v>
      </c>
      <c r="E26" t="s">
        <v>59</v>
      </c>
    </row>
    <row r="27" spans="1:7" x14ac:dyDescent="0.3">
      <c r="A27" s="1" t="s">
        <v>48</v>
      </c>
      <c r="E27" t="s">
        <v>60</v>
      </c>
    </row>
    <row r="28" spans="1:7" x14ac:dyDescent="0.3">
      <c r="A28" s="1" t="s">
        <v>49</v>
      </c>
      <c r="E28" t="s">
        <v>61</v>
      </c>
    </row>
    <row r="31" spans="1:7" ht="23.4" x14ac:dyDescent="0.45">
      <c r="A31" s="11" t="s">
        <v>52</v>
      </c>
    </row>
    <row r="33" spans="2:6" x14ac:dyDescent="0.3">
      <c r="B33" s="16" t="s">
        <v>8</v>
      </c>
      <c r="C33" s="16" t="s">
        <v>50</v>
      </c>
      <c r="D33" s="16" t="s">
        <v>51</v>
      </c>
    </row>
    <row r="34" spans="2:6" hidden="1" x14ac:dyDescent="0.3">
      <c r="B34" s="24" t="s">
        <v>53</v>
      </c>
      <c r="C34" s="17">
        <v>4313</v>
      </c>
      <c r="D34" s="17">
        <v>4313</v>
      </c>
    </row>
    <row r="35" spans="2:6" hidden="1" x14ac:dyDescent="0.3">
      <c r="B35" s="24" t="s">
        <v>53</v>
      </c>
      <c r="C35" s="17">
        <v>22</v>
      </c>
      <c r="D35" s="17">
        <v>22</v>
      </c>
    </row>
    <row r="36" spans="2:6" hidden="1" x14ac:dyDescent="0.3">
      <c r="B36" s="24" t="s">
        <v>53</v>
      </c>
      <c r="C36" s="17">
        <v>22</v>
      </c>
      <c r="D36" s="17">
        <v>22</v>
      </c>
    </row>
    <row r="37" spans="2:6" hidden="1" x14ac:dyDescent="0.3">
      <c r="B37" s="24" t="s">
        <v>53</v>
      </c>
      <c r="C37" s="17">
        <v>3231</v>
      </c>
      <c r="D37" s="17">
        <v>3231</v>
      </c>
    </row>
    <row r="38" spans="2:6" x14ac:dyDescent="0.3">
      <c r="B38" s="7" t="s">
        <v>54</v>
      </c>
      <c r="C38" s="17">
        <v>3213</v>
      </c>
      <c r="D38" s="17">
        <v>3213</v>
      </c>
    </row>
    <row r="39" spans="2:6" x14ac:dyDescent="0.3">
      <c r="B39" s="7" t="s">
        <v>54</v>
      </c>
      <c r="C39" s="17">
        <v>232</v>
      </c>
      <c r="D39" s="17">
        <v>232</v>
      </c>
    </row>
    <row r="40" spans="2:6" x14ac:dyDescent="0.3">
      <c r="B40" s="7" t="s">
        <v>54</v>
      </c>
      <c r="C40" s="17">
        <v>3323</v>
      </c>
      <c r="D40" s="17">
        <v>3323</v>
      </c>
    </row>
    <row r="41" spans="2:6" x14ac:dyDescent="0.3">
      <c r="B41" s="24" t="s">
        <v>57</v>
      </c>
      <c r="C41" s="17">
        <v>125</v>
      </c>
      <c r="D41" s="17">
        <v>125</v>
      </c>
    </row>
    <row r="42" spans="2:6" hidden="1" x14ac:dyDescent="0.3">
      <c r="B42" s="7" t="s">
        <v>55</v>
      </c>
      <c r="C42" s="17">
        <v>3323</v>
      </c>
      <c r="D42" s="17">
        <v>3323</v>
      </c>
    </row>
    <row r="43" spans="2:6" x14ac:dyDescent="0.3">
      <c r="B43" s="7" t="s">
        <v>54</v>
      </c>
      <c r="C43" s="17">
        <v>232</v>
      </c>
      <c r="D43" s="17">
        <v>232</v>
      </c>
    </row>
    <row r="44" spans="2:6" hidden="1" x14ac:dyDescent="0.3">
      <c r="B44" s="7" t="s">
        <v>56</v>
      </c>
      <c r="C44" s="17">
        <v>2332</v>
      </c>
      <c r="D44" s="17">
        <v>2332</v>
      </c>
    </row>
    <row r="46" spans="2:6" ht="18" x14ac:dyDescent="0.35">
      <c r="B46" s="10" t="s">
        <v>62</v>
      </c>
      <c r="C46" s="18">
        <f>SUBTOTAL(9,C34:C44)</f>
        <v>7125</v>
      </c>
      <c r="D46" s="19">
        <f>SUBTOTAL(1,D34:D44)</f>
        <v>1425</v>
      </c>
      <c r="E46" s="20" t="s">
        <v>62</v>
      </c>
      <c r="F46" t="str">
        <f ca="1">_xlfn.FORMULATEXT(C46)</f>
        <v>=SUBTOTALES(9;C34:C44)</v>
      </c>
    </row>
    <row r="47" spans="2:6" ht="18" x14ac:dyDescent="0.35">
      <c r="B47" s="10"/>
      <c r="C47" s="18"/>
      <c r="D47" s="19"/>
      <c r="E47" s="20"/>
    </row>
    <row r="48" spans="2:6" ht="18" x14ac:dyDescent="0.35">
      <c r="B48" s="10" t="s">
        <v>63</v>
      </c>
      <c r="C48" s="18">
        <f>SUM(C34:C44)</f>
        <v>20368</v>
      </c>
      <c r="D48" s="19">
        <f>AVERAGE(D34:D44)</f>
        <v>1851.6363636363637</v>
      </c>
      <c r="E48" s="20" t="s">
        <v>64</v>
      </c>
      <c r="F48" t="str">
        <f ca="1">_xlfn.FORMULATEXT(C48)</f>
        <v>=SUMA(C34:C44)</v>
      </c>
    </row>
    <row r="49" spans="1:4" x14ac:dyDescent="0.3">
      <c r="C49" t="b">
        <f>C48=C46</f>
        <v>0</v>
      </c>
      <c r="D49" t="b">
        <f>D48=D46</f>
        <v>0</v>
      </c>
    </row>
    <row r="50" spans="1:4" ht="18" x14ac:dyDescent="0.35">
      <c r="B50" s="4" t="s">
        <v>83</v>
      </c>
      <c r="C50" s="18">
        <f>_xlfn.AGGREGATE(9,3,C34:C44)</f>
        <v>7125</v>
      </c>
    </row>
    <row r="51" spans="1:4" ht="18" x14ac:dyDescent="0.35">
      <c r="B51" s="4"/>
      <c r="C51" s="18"/>
    </row>
    <row r="52" spans="1:4" ht="18" x14ac:dyDescent="0.35">
      <c r="B52" s="4"/>
      <c r="C52" s="18"/>
    </row>
    <row r="53" spans="1:4" ht="18" x14ac:dyDescent="0.35">
      <c r="B53" s="4"/>
      <c r="C53" s="18">
        <f>SUM(C38:C43)</f>
        <v>10448</v>
      </c>
    </row>
    <row r="54" spans="1:4" ht="18" x14ac:dyDescent="0.35">
      <c r="B54" s="4"/>
      <c r="C54" s="18">
        <f>SUBTOTAL(9,C38:C43)</f>
        <v>7125</v>
      </c>
    </row>
    <row r="56" spans="1:4" ht="23.4" x14ac:dyDescent="0.45">
      <c r="A56" s="11" t="s">
        <v>65</v>
      </c>
    </row>
  </sheetData>
  <autoFilter ref="B33:D44" xr:uid="{38F4915D-6D55-4ED2-9332-A64584F67B15}">
    <filterColumn colId="0">
      <filters>
        <filter val="B"/>
        <filter val="CC"/>
      </filters>
    </filterColumn>
  </autoFilter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91F-BB01-4654-A81F-C948EDDBAA11}">
  <dimension ref="A8:E24"/>
  <sheetViews>
    <sheetView showGridLines="0" workbookViewId="0">
      <selection activeCell="A21" sqref="A21"/>
    </sheetView>
  </sheetViews>
  <sheetFormatPr baseColWidth="10" defaultRowHeight="14.4" x14ac:dyDescent="0.3"/>
  <sheetData>
    <row r="8" spans="1:5" ht="23.4" x14ac:dyDescent="0.45">
      <c r="A8" s="11" t="s">
        <v>66</v>
      </c>
    </row>
    <row r="10" spans="1:5" x14ac:dyDescent="0.3">
      <c r="A10" s="21" t="s">
        <v>67</v>
      </c>
      <c r="B10" s="21" t="s">
        <v>68</v>
      </c>
      <c r="D10" s="22" t="s">
        <v>70</v>
      </c>
      <c r="E10">
        <f>ROWS(data)*COLUMNS(data)</f>
        <v>20</v>
      </c>
    </row>
    <row r="11" spans="1:5" x14ac:dyDescent="0.3">
      <c r="A11" s="23">
        <v>525</v>
      </c>
      <c r="B11" s="23">
        <v>718</v>
      </c>
      <c r="D11" s="22" t="s">
        <v>71</v>
      </c>
      <c r="E11">
        <f>COUNTBLANK(data)</f>
        <v>6</v>
      </c>
    </row>
    <row r="12" spans="1:5" x14ac:dyDescent="0.3">
      <c r="A12" s="23"/>
      <c r="B12" s="23"/>
      <c r="D12" s="22" t="s">
        <v>72</v>
      </c>
      <c r="E12">
        <f>COUNTA(data)</f>
        <v>14</v>
      </c>
    </row>
    <row r="13" spans="1:5" x14ac:dyDescent="0.3">
      <c r="A13" s="23">
        <v>3</v>
      </c>
      <c r="B13" s="23"/>
      <c r="D13" s="22" t="s">
        <v>73</v>
      </c>
      <c r="E13">
        <f>COUNT(data)</f>
        <v>7</v>
      </c>
    </row>
    <row r="14" spans="1:5" x14ac:dyDescent="0.3">
      <c r="A14" s="23">
        <v>552</v>
      </c>
      <c r="B14" s="23">
        <v>911</v>
      </c>
      <c r="D14" s="22"/>
    </row>
    <row r="15" spans="1:5" x14ac:dyDescent="0.3">
      <c r="A15" s="23">
        <v>250</v>
      </c>
      <c r="B15" s="23">
        <v>98</v>
      </c>
      <c r="D15" s="22"/>
    </row>
    <row r="16" spans="1:5" x14ac:dyDescent="0.3">
      <c r="A16" s="23"/>
      <c r="B16" s="23"/>
      <c r="D16" s="22"/>
    </row>
    <row r="17" spans="1:4" x14ac:dyDescent="0.3">
      <c r="A17" s="23" t="b">
        <v>1</v>
      </c>
      <c r="B17" s="23" t="b">
        <v>0</v>
      </c>
      <c r="D17" s="22"/>
    </row>
    <row r="18" spans="1:4" x14ac:dyDescent="0.3">
      <c r="A18" s="23"/>
      <c r="B18" s="23" t="e">
        <f>B15/B17</f>
        <v>#DIV/0!</v>
      </c>
      <c r="D18" s="22"/>
    </row>
    <row r="19" spans="1:4" x14ac:dyDescent="0.3">
      <c r="A19" s="23" t="s">
        <v>69</v>
      </c>
      <c r="B19" s="23" t="e">
        <f>mydata</f>
        <v>#NAME?</v>
      </c>
      <c r="D19" s="22"/>
    </row>
    <row r="20" spans="1:4" x14ac:dyDescent="0.3">
      <c r="D20" s="22"/>
    </row>
    <row r="21" spans="1:4" x14ac:dyDescent="0.3">
      <c r="D21" s="22"/>
    </row>
    <row r="22" spans="1:4" x14ac:dyDescent="0.3">
      <c r="D22" s="22"/>
    </row>
    <row r="23" spans="1:4" x14ac:dyDescent="0.3">
      <c r="D23" s="22"/>
    </row>
    <row r="24" spans="1:4" x14ac:dyDescent="0.3">
      <c r="D24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955F-7098-48A1-AB51-7544B84DEB5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9748-9DF1-4EB8-8938-58EFF12AEA8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A1"/>
  <sheetViews>
    <sheetView workbookViewId="0">
      <selection activeCell="D26" sqref="D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01_CONDICIONES</vt:lpstr>
      <vt:lpstr>02_ERRORES</vt:lpstr>
      <vt:lpstr>03,CONTAR.SI</vt:lpstr>
      <vt:lpstr>04.SUMAR.SI</vt:lpstr>
      <vt:lpstr>05.SI.CONJUNTO</vt:lpstr>
      <vt:lpstr>06.DESAFIO1</vt:lpstr>
      <vt:lpstr>07.DESAFIO2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2021-01-13T22:30:05Z</dcterms:modified>
</cp:coreProperties>
</file>