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4Find\"/>
    </mc:Choice>
  </mc:AlternateContent>
  <xr:revisionPtr revIDLastSave="0" documentId="13_ncr:1_{69A078B6-3CB4-4EF5-A779-19F655AB2982}" xr6:coauthVersionLast="46" xr6:coauthVersionMax="46" xr10:uidLastSave="{00000000-0000-0000-0000-000000000000}"/>
  <bookViews>
    <workbookView xWindow="28680" yWindow="-120" windowWidth="20730" windowHeight="11160" xr2:uid="{9ABDD8A0-D50D-4CBA-88BC-C6206BB5B64C}"/>
  </bookViews>
  <sheets>
    <sheet name="1.CondicionesBuscar" sheetId="2" r:id="rId1"/>
    <sheet name="02.VarianteBuscarV" sheetId="8" r:id="rId2"/>
    <sheet name="03.IndiceCoincir" sheetId="9" r:id="rId3"/>
    <sheet name="04.buscarx" sheetId="6" r:id="rId4"/>
    <sheet name="05.DESAFIO1" sheetId="7" r:id="rId5"/>
  </sheets>
  <definedNames>
    <definedName name="_xlnm._FilterDatabase" localSheetId="2" hidden="1">'03.IndiceCoincir'!#REF!</definedName>
    <definedName name="_xlnm._FilterDatabase" localSheetId="3" hidden="1">'04.buscarx'!#REF!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9" l="1"/>
  <c r="D52" i="9"/>
  <c r="D51" i="9"/>
  <c r="D50" i="9"/>
  <c r="D49" i="9"/>
  <c r="D48" i="9"/>
  <c r="E51" i="9"/>
  <c r="E50" i="9"/>
  <c r="E49" i="9"/>
  <c r="E52" i="9"/>
  <c r="E53" i="9"/>
  <c r="E48" i="9"/>
  <c r="B29" i="9" l="1"/>
  <c r="B30" i="9"/>
  <c r="B31" i="9"/>
  <c r="B28" i="9"/>
  <c r="B19" i="9"/>
  <c r="B18" i="9"/>
  <c r="B17" i="9"/>
  <c r="B16" i="9"/>
  <c r="B43" i="8"/>
  <c r="B42" i="8"/>
  <c r="B41" i="8"/>
  <c r="B40" i="8"/>
  <c r="B39" i="8"/>
  <c r="B24" i="8"/>
  <c r="F64" i="2"/>
  <c r="F63" i="2"/>
  <c r="F62" i="2"/>
  <c r="F61" i="2"/>
  <c r="F60" i="2"/>
  <c r="E64" i="2"/>
  <c r="E63" i="2"/>
  <c r="E62" i="2"/>
  <c r="E61" i="2"/>
  <c r="E60" i="2"/>
  <c r="G65" i="2"/>
  <c r="G64" i="2"/>
  <c r="G63" i="2"/>
  <c r="G62" i="2"/>
  <c r="G61" i="2"/>
  <c r="G60" i="2"/>
  <c r="F65" i="2"/>
  <c r="E65" i="2"/>
  <c r="F48" i="2"/>
  <c r="F47" i="2"/>
  <c r="F46" i="2"/>
  <c r="F45" i="2"/>
  <c r="F44" i="2"/>
  <c r="F43" i="2"/>
  <c r="F32" i="2"/>
  <c r="F31" i="2"/>
  <c r="F30" i="2"/>
  <c r="F29" i="2"/>
  <c r="F28" i="2"/>
  <c r="F27" i="2"/>
  <c r="J32" i="2"/>
  <c r="J31" i="2"/>
  <c r="J30" i="2"/>
  <c r="J29" i="2"/>
  <c r="J28" i="2"/>
  <c r="J27" i="2"/>
  <c r="B32" i="2"/>
  <c r="B31" i="2"/>
  <c r="B30" i="2"/>
  <c r="B29" i="2"/>
  <c r="B28" i="2"/>
  <c r="B27" i="2"/>
  <c r="E21" i="2"/>
  <c r="E20" i="2"/>
  <c r="E19" i="2"/>
  <c r="E18" i="2"/>
  <c r="E17" i="2"/>
  <c r="E16" i="2"/>
  <c r="C31" i="9"/>
  <c r="C30" i="9"/>
  <c r="C28" i="9"/>
  <c r="C29" i="9"/>
  <c r="C19" i="9"/>
  <c r="C17" i="9"/>
  <c r="C18" i="9"/>
  <c r="C16" i="9"/>
  <c r="C41" i="8"/>
  <c r="C42" i="8"/>
  <c r="C43" i="8"/>
  <c r="C40" i="8"/>
  <c r="C39" i="8"/>
  <c r="C24" i="8"/>
  <c r="C21" i="8"/>
  <c r="C20" i="8"/>
  <c r="C19" i="8"/>
  <c r="C18" i="8"/>
  <c r="G48" i="2"/>
  <c r="G47" i="2"/>
  <c r="G46" i="2"/>
  <c r="G45" i="2"/>
  <c r="G44" i="2"/>
  <c r="G43" i="2"/>
  <c r="F21" i="2"/>
  <c r="F20" i="2"/>
  <c r="F19" i="2"/>
  <c r="F18" i="2"/>
  <c r="F17" i="2"/>
  <c r="F16" i="2"/>
  <c r="G32" i="2"/>
  <c r="G31" i="2"/>
  <c r="G30" i="2"/>
  <c r="G29" i="2"/>
  <c r="G28" i="2"/>
  <c r="G27" i="2"/>
  <c r="B21" i="8" l="1"/>
  <c r="B20" i="8"/>
  <c r="B18" i="8"/>
  <c r="B19" i="8"/>
</calcChain>
</file>

<file path=xl/sharedStrings.xml><?xml version="1.0" encoding="utf-8"?>
<sst xmlns="http://schemas.openxmlformats.org/spreadsheetml/2006/main" count="234" uniqueCount="79">
  <si>
    <t>FUNCION</t>
  </si>
  <si>
    <t>NOMBRE</t>
  </si>
  <si>
    <t>VALOR 1</t>
  </si>
  <si>
    <t>VALOR 2</t>
  </si>
  <si>
    <t>RESULTADO</t>
  </si>
  <si>
    <t>COD</t>
  </si>
  <si>
    <t>AA1</t>
  </si>
  <si>
    <t>BB1</t>
  </si>
  <si>
    <t>BB2</t>
  </si>
  <si>
    <t>CC3</t>
  </si>
  <si>
    <t>COLOR</t>
  </si>
  <si>
    <t>ROJO</t>
  </si>
  <si>
    <t>MES</t>
  </si>
  <si>
    <t>AMARILLO</t>
  </si>
  <si>
    <t>ROSADO</t>
  </si>
  <si>
    <t>AZUL</t>
  </si>
  <si>
    <t>VALOR</t>
  </si>
  <si>
    <t>ERRORES A LA HORA DE APLICAR BUSCAR V</t>
  </si>
  <si>
    <t>COD UNIC</t>
  </si>
  <si>
    <t>BUSQUEDA</t>
  </si>
  <si>
    <t>123</t>
  </si>
  <si>
    <t>124</t>
  </si>
  <si>
    <t>125</t>
  </si>
  <si>
    <t>126</t>
  </si>
  <si>
    <t>127</t>
  </si>
  <si>
    <t>128</t>
  </si>
  <si>
    <t>AAA UNO EEE</t>
  </si>
  <si>
    <t>UNO EEEE</t>
  </si>
  <si>
    <t>DOS</t>
  </si>
  <si>
    <t>ZONA</t>
  </si>
  <si>
    <t>OIEIR CUATRO</t>
  </si>
  <si>
    <t>UNO</t>
  </si>
  <si>
    <t>TRES</t>
  </si>
  <si>
    <t>CUATRO</t>
  </si>
  <si>
    <t>NORTE</t>
  </si>
  <si>
    <t>SUR</t>
  </si>
  <si>
    <t>RT5 TRES ZZZZS</t>
  </si>
  <si>
    <t>VALOR BUSCADO</t>
  </si>
  <si>
    <t>AAA2</t>
  </si>
  <si>
    <t>VBB3</t>
  </si>
  <si>
    <t>VBB4</t>
  </si>
  <si>
    <t># COLUMNA RESUL</t>
  </si>
  <si>
    <t>NOMBRE COLUMNA</t>
  </si>
  <si>
    <t>COLUM1</t>
  </si>
  <si>
    <t>COLUM2</t>
  </si>
  <si>
    <t>COLUM3</t>
  </si>
  <si>
    <t>COLUM4</t>
  </si>
  <si>
    <t>COLUM5</t>
  </si>
  <si>
    <t>COLUM6</t>
  </si>
  <si>
    <t>COLUM7</t>
  </si>
  <si>
    <t>COLUM8</t>
  </si>
  <si>
    <t>COLUM9</t>
  </si>
  <si>
    <t>COLUM10</t>
  </si>
  <si>
    <t>COLUM11</t>
  </si>
  <si>
    <t>COLUM12</t>
  </si>
  <si>
    <t>COLUM13</t>
  </si>
  <si>
    <t>COLUM14</t>
  </si>
  <si>
    <t>COLUM15</t>
  </si>
  <si>
    <t>COLUM16</t>
  </si>
  <si>
    <t>COLUM17</t>
  </si>
  <si>
    <t>COLUM18</t>
  </si>
  <si>
    <t>DESVENTAJAS DE BUSCAR V</t>
  </si>
  <si>
    <t>LA COLUMNA DE BUSQUEDA DEBE TENER UNA POSICION ESPECIFICA</t>
  </si>
  <si>
    <t>EL RESULTADO A TRAER DEBE POR OBLIGACION ESTAR A LA DERECHA DE LA BUSQUEDA</t>
  </si>
  <si>
    <t>EJEMPLO</t>
  </si>
  <si>
    <t>BASE IMPONIBLE</t>
  </si>
  <si>
    <t>FRACCION</t>
  </si>
  <si>
    <t>% REBAJA</t>
  </si>
  <si>
    <t>% VALOR REDUCCION</t>
  </si>
  <si>
    <t>=INDICE(COINCIDIR())</t>
  </si>
  <si>
    <t>RESOLVEMOS EL PROBLEMA ANTERIOR COMBINANDO LA FUNCIONES INDICE Y COINCIDIR</t>
  </si>
  <si>
    <t>FORMULA</t>
  </si>
  <si>
    <t>=INDICE()</t>
  </si>
  <si>
    <t>QUE QUIERO TRAER?</t>
  </si>
  <si>
    <t>=COINDIDIR()</t>
  </si>
  <si>
    <t>COMO LO ENCUENTRO?</t>
  </si>
  <si>
    <t>VBB5</t>
  </si>
  <si>
    <t>VBB6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</si>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</sst>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43" fontId="0" fillId="0" borderId="0" xfId="1" applyFont="1"/>
    <xf numFmtId="44" fontId="0" fillId="0" borderId="0" xfId="2" applyFont="1"/>
    <xf numFmtId="49" fontId="0" fillId="0" borderId="0" xfId="0" applyNumberFormat="1"/>
    <xf numFmtId="0" fontId="0" fillId="0" borderId="0" xfId="0" applyBorder="1"/>
    <xf numFmtId="0" fontId="1" fillId="0" borderId="1" xfId="0" applyFont="1" applyBorder="1"/>
    <xf numFmtId="9" fontId="1" fillId="0" borderId="0" xfId="0" applyNumberFormat="1" applyFont="1"/>
    <xf numFmtId="43" fontId="1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10" Type="http://schemas.openxmlformats.org/officeDocument/2006/relationships/image" Target="../media/image14.svg"/><Relationship Id="rId4" Type="http://schemas.openxmlformats.org/officeDocument/2006/relationships/image" Target="../media/image4.sv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10" Type="http://schemas.openxmlformats.org/officeDocument/2006/relationships/image" Target="../media/image16.svg"/><Relationship Id="rId4" Type="http://schemas.openxmlformats.org/officeDocument/2006/relationships/image" Target="../media/image4.sv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12716" y="182946"/>
          <a:ext cx="3399163" cy="58561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FUNCIONES DE BUSQUEDA?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529590</xdr:colOff>
      <xdr:row>0</xdr:row>
      <xdr:rowOff>0</xdr:rowOff>
    </xdr:from>
    <xdr:to>
      <xdr:col>8</xdr:col>
      <xdr:colOff>756285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390" y="0"/>
          <a:ext cx="1834515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</xdr:colOff>
      <xdr:row>2</xdr:row>
      <xdr:rowOff>146685</xdr:rowOff>
    </xdr:from>
    <xdr:to>
      <xdr:col>8</xdr:col>
      <xdr:colOff>696669</xdr:colOff>
      <xdr:row>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65" y="512445"/>
          <a:ext cx="1441524" cy="57721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6</xdr:col>
      <xdr:colOff>194310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10</xdr:row>
      <xdr:rowOff>60960</xdr:rowOff>
    </xdr:from>
    <xdr:to>
      <xdr:col>4</xdr:col>
      <xdr:colOff>541020</xdr:colOff>
      <xdr:row>12</xdr:row>
      <xdr:rowOff>22860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F9317C76-D08E-41EA-9FEC-6B38346D3038}"/>
            </a:ext>
          </a:extLst>
        </xdr:cNvPr>
        <xdr:cNvSpPr/>
      </xdr:nvSpPr>
      <xdr:spPr>
        <a:xfrm>
          <a:off x="365760" y="205740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 DUPLICADOS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1325880</xdr:colOff>
      <xdr:row>24</xdr:row>
      <xdr:rowOff>129540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1EB05D25-4386-4FE7-841A-2EBFAB015D18}"/>
            </a:ext>
          </a:extLst>
        </xdr:cNvPr>
        <xdr:cNvSpPr/>
      </xdr:nvSpPr>
      <xdr:spPr>
        <a:xfrm>
          <a:off x="1150620" y="435864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GENERA CODIGO UNICOS</a:t>
          </a:r>
        </a:p>
      </xdr:txBody>
    </xdr:sp>
    <xdr:clientData/>
  </xdr:twoCellAnchor>
  <xdr:twoCellAnchor editAs="oneCell">
    <xdr:from>
      <xdr:col>11</xdr:col>
      <xdr:colOff>800100</xdr:colOff>
      <xdr:row>11</xdr:row>
      <xdr:rowOff>220980</xdr:rowOff>
    </xdr:from>
    <xdr:to>
      <xdr:col>14</xdr:col>
      <xdr:colOff>434340</xdr:colOff>
      <xdr:row>23</xdr:row>
      <xdr:rowOff>0</xdr:rowOff>
    </xdr:to>
    <xdr:pic>
      <xdr:nvPicPr>
        <xdr:cNvPr id="16" name="Imagen 15" descr="Pollo encantador">
          <a:extLst>
            <a:ext uri="{FF2B5EF4-FFF2-40B4-BE49-F238E27FC236}">
              <a16:creationId xmlns:a16="http://schemas.microsoft.com/office/drawing/2014/main" id="{2F2B74F2-52E9-4319-8C51-22B663F1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2484120"/>
          <a:ext cx="2057400" cy="2057400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35</xdr:row>
      <xdr:rowOff>144780</xdr:rowOff>
    </xdr:from>
    <xdr:to>
      <xdr:col>4</xdr:col>
      <xdr:colOff>1059180</xdr:colOff>
      <xdr:row>38</xdr:row>
      <xdr:rowOff>91440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BD2EADE8-233D-46B0-9F25-6C9250EA5075}"/>
            </a:ext>
          </a:extLst>
        </xdr:cNvPr>
        <xdr:cNvSpPr/>
      </xdr:nvSpPr>
      <xdr:spPr>
        <a:xfrm>
          <a:off x="883920" y="688086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TIPO DE</a:t>
          </a:r>
          <a:r>
            <a:rPr lang="es-EC" sz="2000" b="1" baseline="0"/>
            <a:t> DATO DIFERENTES</a:t>
          </a:r>
        </a:p>
      </xdr:txBody>
    </xdr:sp>
    <xdr:clientData/>
  </xdr:twoCellAnchor>
  <xdr:twoCellAnchor>
    <xdr:from>
      <xdr:col>6</xdr:col>
      <xdr:colOff>342900</xdr:colOff>
      <xdr:row>35</xdr:row>
      <xdr:rowOff>160020</xdr:rowOff>
    </xdr:from>
    <xdr:to>
      <xdr:col>10</xdr:col>
      <xdr:colOff>480060</xdr:colOff>
      <xdr:row>38</xdr:row>
      <xdr:rowOff>106680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7CF5BD4C-C33D-47B0-B605-D888FABC399D}"/>
            </a:ext>
          </a:extLst>
        </xdr:cNvPr>
        <xdr:cNvSpPr/>
      </xdr:nvSpPr>
      <xdr:spPr>
        <a:xfrm>
          <a:off x="5981700" y="689610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UNIFICA</a:t>
          </a:r>
          <a:r>
            <a:rPr lang="es-EC" sz="2000" b="1" baseline="0"/>
            <a:t> EL TIPO DE DATOS</a:t>
          </a:r>
        </a:p>
      </xdr:txBody>
    </xdr:sp>
    <xdr:clientData/>
  </xdr:twoCellAnchor>
  <xdr:twoCellAnchor>
    <xdr:from>
      <xdr:col>1</xdr:col>
      <xdr:colOff>68580</xdr:colOff>
      <xdr:row>50</xdr:row>
      <xdr:rowOff>114300</xdr:rowOff>
    </xdr:from>
    <xdr:to>
      <xdr:col>4</xdr:col>
      <xdr:colOff>579120</xdr:colOff>
      <xdr:row>55</xdr:row>
      <xdr:rowOff>38100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E34062E-E708-4914-A649-9C91F77767B0}"/>
            </a:ext>
          </a:extLst>
        </xdr:cNvPr>
        <xdr:cNvSpPr/>
      </xdr:nvSpPr>
      <xdr:spPr>
        <a:xfrm>
          <a:off x="403860" y="9593580"/>
          <a:ext cx="3429000" cy="8382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BUSQUEDA</a:t>
          </a:r>
          <a:r>
            <a:rPr lang="es-EC" sz="2000" b="1" baseline="0"/>
            <a:t> CON COMODINES (*)</a:t>
          </a:r>
        </a:p>
      </xdr:txBody>
    </xdr:sp>
    <xdr:clientData/>
  </xdr:twoCellAnchor>
  <xdr:twoCellAnchor>
    <xdr:from>
      <xdr:col>4</xdr:col>
      <xdr:colOff>1028700</xdr:colOff>
      <xdr:row>50</xdr:row>
      <xdr:rowOff>45720</xdr:rowOff>
    </xdr:from>
    <xdr:to>
      <xdr:col>5</xdr:col>
      <xdr:colOff>541020</xdr:colOff>
      <xdr:row>54</xdr:row>
      <xdr:rowOff>160020</xdr:rowOff>
    </xdr:to>
    <xdr:sp macro="" textlink="">
      <xdr:nvSpPr>
        <xdr:cNvPr id="20" name="Bocadillo: rectángulo con esquinas redondeadas 19">
          <a:extLst>
            <a:ext uri="{FF2B5EF4-FFF2-40B4-BE49-F238E27FC236}">
              <a16:creationId xmlns:a16="http://schemas.microsoft.com/office/drawing/2014/main" id="{17C9AAC6-AAF3-41DD-A94E-4E3770EF16AD}"/>
            </a:ext>
          </a:extLst>
        </xdr:cNvPr>
        <xdr:cNvSpPr/>
      </xdr:nvSpPr>
      <xdr:spPr>
        <a:xfrm>
          <a:off x="4282440" y="9525000"/>
          <a:ext cx="1104900" cy="845820"/>
        </a:xfrm>
        <a:prstGeom prst="wedgeRoundRectCallout">
          <a:avLst>
            <a:gd name="adj1" fmla="val -66822"/>
            <a:gd name="adj2" fmla="val 1220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EXACTO</a:t>
          </a:r>
        </a:p>
      </xdr:txBody>
    </xdr:sp>
    <xdr:clientData/>
  </xdr:twoCellAnchor>
  <xdr:twoCellAnchor>
    <xdr:from>
      <xdr:col>6</xdr:col>
      <xdr:colOff>137160</xdr:colOff>
      <xdr:row>50</xdr:row>
      <xdr:rowOff>83820</xdr:rowOff>
    </xdr:from>
    <xdr:to>
      <xdr:col>7</xdr:col>
      <xdr:colOff>449580</xdr:colOff>
      <xdr:row>55</xdr:row>
      <xdr:rowOff>15240</xdr:rowOff>
    </xdr:to>
    <xdr:sp macro="" textlink="">
      <xdr:nvSpPr>
        <xdr:cNvPr id="21" name="Bocadillo: rectángulo con esquinas redondeadas 20">
          <a:extLst>
            <a:ext uri="{FF2B5EF4-FFF2-40B4-BE49-F238E27FC236}">
              <a16:creationId xmlns:a16="http://schemas.microsoft.com/office/drawing/2014/main" id="{DF91495D-8E9E-4915-8F2C-99D369971036}"/>
            </a:ext>
          </a:extLst>
        </xdr:cNvPr>
        <xdr:cNvSpPr/>
      </xdr:nvSpPr>
      <xdr:spPr>
        <a:xfrm>
          <a:off x="5775960" y="9563100"/>
          <a:ext cx="1104900" cy="845820"/>
        </a:xfrm>
        <a:prstGeom prst="wedgeRoundRectCallout">
          <a:avLst>
            <a:gd name="adj1" fmla="val -113718"/>
            <a:gd name="adj2" fmla="val 120222"/>
            <a:gd name="adj3" fmla="val 1666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APROXIMADO</a:t>
          </a:r>
        </a:p>
      </xdr:txBody>
    </xdr:sp>
    <xdr:clientData/>
  </xdr:twoCellAnchor>
  <xdr:twoCellAnchor>
    <xdr:from>
      <xdr:col>8</xdr:col>
      <xdr:colOff>7620</xdr:colOff>
      <xdr:row>51</xdr:row>
      <xdr:rowOff>60960</xdr:rowOff>
    </xdr:from>
    <xdr:to>
      <xdr:col>9</xdr:col>
      <xdr:colOff>320040</xdr:colOff>
      <xdr:row>55</xdr:row>
      <xdr:rowOff>175260</xdr:rowOff>
    </xdr:to>
    <xdr:sp macro="" textlink="">
      <xdr:nvSpPr>
        <xdr:cNvPr id="22" name="Bocadillo: rectángulo con esquinas redondeadas 21">
          <a:extLst>
            <a:ext uri="{FF2B5EF4-FFF2-40B4-BE49-F238E27FC236}">
              <a16:creationId xmlns:a16="http://schemas.microsoft.com/office/drawing/2014/main" id="{CCBBA3DB-6FEF-470A-A3F3-0AB64820B718}"/>
            </a:ext>
          </a:extLst>
        </xdr:cNvPr>
        <xdr:cNvSpPr/>
      </xdr:nvSpPr>
      <xdr:spPr>
        <a:xfrm>
          <a:off x="7254240" y="9723120"/>
          <a:ext cx="1104900" cy="845820"/>
        </a:xfrm>
        <a:prstGeom prst="wedgeRoundRectCallout">
          <a:avLst>
            <a:gd name="adj1" fmla="val -161305"/>
            <a:gd name="adj2" fmla="val 105807"/>
            <a:gd name="adj3" fmla="val 16667"/>
          </a:avLst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CON</a:t>
          </a:r>
          <a:r>
            <a:rPr lang="es-EC" sz="1000" baseline="0"/>
            <a:t> COMODIN Y EXACTO</a:t>
          </a:r>
          <a:endParaRPr lang="es-EC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91440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6368DF-F260-4C1B-A7DC-5A4A920427C2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382904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ED04479-EF9E-4D1C-8E1C-D1D88C1B7EE5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B5E70213-3661-40E1-9E16-7C49273218CE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DE547A3B-52DE-4552-86D7-5BE7DBD80D9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963023D0-B2B1-42DD-A87C-9ABCCA40887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USO DE VARIANTES EN BUSCAR V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D8646D0-0BF1-4AB1-AA98-E6605E869657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358140</xdr:colOff>
      <xdr:row>0</xdr:row>
      <xdr:rowOff>0</xdr:rowOff>
    </xdr:from>
    <xdr:to>
      <xdr:col>8</xdr:col>
      <xdr:colOff>17145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A87A1E8-0B08-4134-A58A-C1AF9177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315" y="0"/>
          <a:ext cx="1773555" cy="525780"/>
        </a:xfrm>
        <a:prstGeom prst="rect">
          <a:avLst/>
        </a:prstGeom>
      </xdr:spPr>
    </xdr:pic>
    <xdr:clientData/>
  </xdr:twoCellAnchor>
  <xdr:twoCellAnchor editAs="oneCell">
    <xdr:from>
      <xdr:col>6</xdr:col>
      <xdr:colOff>731520</xdr:colOff>
      <xdr:row>3</xdr:row>
      <xdr:rowOff>22860</xdr:rowOff>
    </xdr:from>
    <xdr:to>
      <xdr:col>7</xdr:col>
      <xdr:colOff>1350084</xdr:colOff>
      <xdr:row>6</xdr:row>
      <xdr:rowOff>51435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F7D7C55-6EF8-4FC1-A226-B70B5C6A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695" y="594360"/>
          <a:ext cx="138056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859155</xdr:colOff>
      <xdr:row>0</xdr:row>
      <xdr:rowOff>0</xdr:rowOff>
    </xdr:from>
    <xdr:to>
      <xdr:col>6</xdr:col>
      <xdr:colOff>340995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F7AF4BDE-C884-4304-BCA8-8826294F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12055" y="0"/>
          <a:ext cx="92011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919620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52222B6-02E3-4200-BDD9-207CC4B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59850" y="0"/>
          <a:ext cx="94869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941985</xdr:colOff>
      <xdr:row>0</xdr:row>
      <xdr:rowOff>0</xdr:rowOff>
    </xdr:from>
    <xdr:to>
      <xdr:col>5</xdr:col>
      <xdr:colOff>751485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78AD4EE5-8370-48B5-AC81-262F0BC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14400" cy="914400"/>
        </a:xfrm>
        <a:prstGeom prst="rect">
          <a:avLst/>
        </a:prstGeom>
      </xdr:spPr>
    </xdr:pic>
    <xdr:clientData/>
  </xdr:twoCellAnchor>
  <xdr:twoCellAnchor>
    <xdr:from>
      <xdr:col>9</xdr:col>
      <xdr:colOff>72389</xdr:colOff>
      <xdr:row>2</xdr:row>
      <xdr:rowOff>114301</xdr:rowOff>
    </xdr:from>
    <xdr:to>
      <xdr:col>10</xdr:col>
      <xdr:colOff>81914</xdr:colOff>
      <xdr:row>6</xdr:row>
      <xdr:rowOff>0</xdr:rowOff>
    </xdr:to>
    <xdr:sp macro="" textlink="">
      <xdr:nvSpPr>
        <xdr:cNvPr id="13" name="Bocadillo: rectángulo con esquinas redondeadas 12">
          <a:extLst>
            <a:ext uri="{FF2B5EF4-FFF2-40B4-BE49-F238E27FC236}">
              <a16:creationId xmlns:a16="http://schemas.microsoft.com/office/drawing/2014/main" id="{6BBFC7CA-DBDE-495B-A76D-C438155827A2}"/>
            </a:ext>
          </a:extLst>
        </xdr:cNvPr>
        <xdr:cNvSpPr/>
      </xdr:nvSpPr>
      <xdr:spPr>
        <a:xfrm>
          <a:off x="9734549" y="480061"/>
          <a:ext cx="802005" cy="842010"/>
        </a:xfrm>
        <a:prstGeom prst="wedgeRoundRectCallout">
          <a:avLst>
            <a:gd name="adj1" fmla="val -132008"/>
            <a:gd name="adj2" fmla="val 142430"/>
            <a:gd name="adj3" fmla="val 16667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=</a:t>
          </a:r>
        </a:p>
        <a:p>
          <a:pPr algn="l"/>
          <a:r>
            <a:rPr lang="es-EC" sz="1100" b="1"/>
            <a:t>&gt; \ &gt;=</a:t>
          </a:r>
        </a:p>
        <a:p>
          <a:pPr algn="l"/>
          <a:r>
            <a:rPr lang="es-EC" sz="1100" b="1"/>
            <a:t>&lt; \ &lt;=</a:t>
          </a:r>
        </a:p>
        <a:p>
          <a:pPr algn="l"/>
          <a:r>
            <a:rPr lang="es-EC" sz="1100" b="1"/>
            <a:t>&lt;&gt;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5</xdr:col>
      <xdr:colOff>678180</xdr:colOff>
      <xdr:row>13</xdr:row>
      <xdr:rowOff>38100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E65AC427-3160-44B2-8830-52FADB6F4AE7}"/>
            </a:ext>
          </a:extLst>
        </xdr:cNvPr>
        <xdr:cNvSpPr/>
      </xdr:nvSpPr>
      <xdr:spPr>
        <a:xfrm>
          <a:off x="0" y="1645920"/>
          <a:ext cx="4983480" cy="76962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DEMASIADAS COLUMNAS PARA CONTAR</a:t>
          </a:r>
          <a:endParaRPr lang="es-EC" sz="2000" b="1" baseline="0"/>
        </a:p>
      </xdr:txBody>
    </xdr:sp>
    <xdr:clientData/>
  </xdr:twoCellAnchor>
  <xdr:twoCellAnchor editAs="oneCell">
    <xdr:from>
      <xdr:col>5</xdr:col>
      <xdr:colOff>1143000</xdr:colOff>
      <xdr:row>20</xdr:row>
      <xdr:rowOff>144780</xdr:rowOff>
    </xdr:from>
    <xdr:to>
      <xdr:col>6</xdr:col>
      <xdr:colOff>579120</xdr:colOff>
      <xdr:row>24</xdr:row>
      <xdr:rowOff>144780</xdr:rowOff>
    </xdr:to>
    <xdr:pic>
      <xdr:nvPicPr>
        <xdr:cNvPr id="26" name="Gráfico 25" descr="Cara de alien con relleno sólido">
          <a:extLst>
            <a:ext uri="{FF2B5EF4-FFF2-40B4-BE49-F238E27FC236}">
              <a16:creationId xmlns:a16="http://schemas.microsoft.com/office/drawing/2014/main" id="{E10D5EEB-E088-4D73-9BD9-04D4BB3EF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448300" y="398526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5</xdr:col>
      <xdr:colOff>678180</xdr:colOff>
      <xdr:row>34</xdr:row>
      <xdr:rowOff>114300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4FFC59D-7782-4BAC-B34F-0B6D8D6C1C6B}"/>
            </a:ext>
          </a:extLst>
        </xdr:cNvPr>
        <xdr:cNvSpPr/>
      </xdr:nvSpPr>
      <xdr:spPr>
        <a:xfrm>
          <a:off x="0" y="5669280"/>
          <a:ext cx="4983480" cy="10287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</a:t>
          </a:r>
          <a:r>
            <a:rPr lang="es-EC" sz="2000" b="1" baseline="0"/>
            <a:t> NUMERICOS APROXIMADO INFERIOR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325755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1BCF7B1-6074-4529-B8BA-9979556B58E5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3</xdr:col>
      <xdr:colOff>211455</xdr:colOff>
      <xdr:row>4</xdr:row>
      <xdr:rowOff>58000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D563E1C-19BA-4F72-A593-A2CD685EA866}"/>
            </a:ext>
          </a:extLst>
        </xdr:cNvPr>
        <xdr:cNvGrpSpPr/>
      </xdr:nvGrpSpPr>
      <xdr:grpSpPr>
        <a:xfrm>
          <a:off x="212716" y="182946"/>
          <a:ext cx="3042929" cy="595144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6E9CADF7-A976-4220-86D3-BF90C015EC80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8296F7C-E411-4335-80CB-9EDD315E52A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C8CD1AF-0876-454E-B481-CBF80450632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INDICE COINCIDIR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E7789AAA-9AA3-48EC-94B4-6A7EDF30C994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539115</xdr:colOff>
      <xdr:row>0</xdr:row>
      <xdr:rowOff>0</xdr:rowOff>
    </xdr:from>
    <xdr:to>
      <xdr:col>9</xdr:col>
      <xdr:colOff>1905</xdr:colOff>
      <xdr:row>2</xdr:row>
      <xdr:rowOff>131445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79A53A1-7AB9-4409-9F5B-4FE6B6AC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0" y="0"/>
          <a:ext cx="1834515" cy="493395"/>
        </a:xfrm>
        <a:prstGeom prst="rect">
          <a:avLst/>
        </a:prstGeom>
      </xdr:spPr>
    </xdr:pic>
    <xdr:clientData/>
  </xdr:twoCellAnchor>
  <xdr:twoCellAnchor editAs="oneCell">
    <xdr:from>
      <xdr:col>6</xdr:col>
      <xdr:colOff>725805</xdr:colOff>
      <xdr:row>3</xdr:row>
      <xdr:rowOff>68580</xdr:rowOff>
    </xdr:from>
    <xdr:to>
      <xdr:col>8</xdr:col>
      <xdr:colOff>591894</xdr:colOff>
      <xdr:row>6</xdr:row>
      <xdr:rowOff>95250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CB686EC-4DDF-4909-B33D-19A1680CD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530" y="611505"/>
          <a:ext cx="1447239" cy="569595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</xdr:colOff>
      <xdr:row>0</xdr:row>
      <xdr:rowOff>0</xdr:rowOff>
    </xdr:from>
    <xdr:to>
      <xdr:col>6</xdr:col>
      <xdr:colOff>605790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93B34E30-6D61-409D-B65C-5E567731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25390" y="0"/>
          <a:ext cx="10001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1049160</xdr:colOff>
      <xdr:row>0</xdr:row>
      <xdr:rowOff>0</xdr:rowOff>
    </xdr:from>
    <xdr:to>
      <xdr:col>4</xdr:col>
      <xdr:colOff>94755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4FB65293-70BC-4B61-9F45-50D8F676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2260" y="0"/>
          <a:ext cx="94869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122835</xdr:colOff>
      <xdr:row>0</xdr:row>
      <xdr:rowOff>0</xdr:rowOff>
    </xdr:from>
    <xdr:to>
      <xdr:col>5</xdr:col>
      <xdr:colOff>248565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005EB145-74EC-4690-9906-70D07378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61410" y="0"/>
          <a:ext cx="904875" cy="876300"/>
        </a:xfrm>
        <a:prstGeom prst="rect">
          <a:avLst/>
        </a:prstGeom>
      </xdr:spPr>
    </xdr:pic>
    <xdr:clientData/>
  </xdr:twoCellAnchor>
  <xdr:twoCellAnchor>
    <xdr:from>
      <xdr:col>4</xdr:col>
      <xdr:colOff>426720</xdr:colOff>
      <xdr:row>11</xdr:row>
      <xdr:rowOff>22860</xdr:rowOff>
    </xdr:from>
    <xdr:to>
      <xdr:col>6</xdr:col>
      <xdr:colOff>243840</xdr:colOff>
      <xdr:row>14</xdr:row>
      <xdr:rowOff>327660</xdr:rowOff>
    </xdr:to>
    <xdr:sp macro="" textlink="">
      <xdr:nvSpPr>
        <xdr:cNvPr id="17" name="Bocadillo: rectángulo con esquinas redondeadas 16">
          <a:extLst>
            <a:ext uri="{FF2B5EF4-FFF2-40B4-BE49-F238E27FC236}">
              <a16:creationId xmlns:a16="http://schemas.microsoft.com/office/drawing/2014/main" id="{F12DBB7F-B8C7-4E1E-9243-87A02D944734}"/>
            </a:ext>
          </a:extLst>
        </xdr:cNvPr>
        <xdr:cNvSpPr/>
      </xdr:nvSpPr>
      <xdr:spPr>
        <a:xfrm>
          <a:off x="3596640" y="2034540"/>
          <a:ext cx="1402080" cy="853440"/>
        </a:xfrm>
        <a:prstGeom prst="wedgeRoundRectCallout">
          <a:avLst>
            <a:gd name="adj1" fmla="val -143659"/>
            <a:gd name="adj2" fmla="val 468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TRAE EL VALOR</a:t>
          </a:r>
          <a:r>
            <a:rPr lang="es-EC" sz="1100" baseline="0"/>
            <a:t> DE LA COLUMNA CON NOMBRE 'COLUM2)</a:t>
          </a:r>
          <a:endParaRPr lang="es-EC" sz="1100"/>
        </a:p>
      </xdr:txBody>
    </xdr:sp>
    <xdr:clientData/>
  </xdr:twoCellAnchor>
  <xdr:twoCellAnchor>
    <xdr:from>
      <xdr:col>0</xdr:col>
      <xdr:colOff>243840</xdr:colOff>
      <xdr:row>33</xdr:row>
      <xdr:rowOff>137160</xdr:rowOff>
    </xdr:from>
    <xdr:to>
      <xdr:col>9</xdr:col>
      <xdr:colOff>30480</xdr:colOff>
      <xdr:row>39</xdr:row>
      <xdr:rowOff>68580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1F827232-F239-4897-A5F4-E8C5C4E929A3}"/>
            </a:ext>
          </a:extLst>
        </xdr:cNvPr>
        <xdr:cNvSpPr/>
      </xdr:nvSpPr>
      <xdr:spPr>
        <a:xfrm>
          <a:off x="243840" y="6537960"/>
          <a:ext cx="6918960" cy="10287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 baseline="0"/>
            <a:t>EL MISMO PODER DE BUSCARV PERO SIN LIMITANTES DE ORDEN DE COLUMNA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198120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D6CAF79-F290-4D21-9347-68315BDDBAAA}"/>
            </a:ext>
          </a:extLst>
        </xdr:cNvPr>
        <xdr:cNvSpPr/>
      </xdr:nvSpPr>
      <xdr:spPr>
        <a:xfrm>
          <a:off x="0" y="0"/>
          <a:ext cx="805434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868680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D770F930-490C-4C74-A7FD-B6EDBEAD615E}"/>
            </a:ext>
          </a:extLst>
        </xdr:cNvPr>
        <xdr:cNvGrpSpPr/>
      </xdr:nvGrpSpPr>
      <xdr:grpSpPr>
        <a:xfrm>
          <a:off x="212716" y="182946"/>
          <a:ext cx="2501909" cy="58561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0A1192BA-9BA3-4309-8557-F3C40263BBEA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62ED7E37-50C8-4EC2-8B0C-89F759062D2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16AA246B-E10A-4616-B707-3B9BC2A62D9E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BUSCARX (LO NUEVO)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B037F5F6-95FB-4FE6-A13D-52F56DCE755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142875</xdr:colOff>
      <xdr:row>0</xdr:row>
      <xdr:rowOff>0</xdr:rowOff>
    </xdr:from>
    <xdr:to>
      <xdr:col>9</xdr:col>
      <xdr:colOff>333375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4E26464-E9AE-4F7D-9A9A-DDF1AD0B2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01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459105</xdr:colOff>
      <xdr:row>3</xdr:row>
      <xdr:rowOff>3810</xdr:rowOff>
    </xdr:from>
    <xdr:to>
      <xdr:col>9</xdr:col>
      <xdr:colOff>277569</xdr:colOff>
      <xdr:row>6</xdr:row>
      <xdr:rowOff>24765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F57D14C-435A-4DF7-B894-FD9BFC63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245" y="55245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</xdr:colOff>
      <xdr:row>0</xdr:row>
      <xdr:rowOff>76200</xdr:rowOff>
    </xdr:from>
    <xdr:to>
      <xdr:col>3</xdr:col>
      <xdr:colOff>685800</xdr:colOff>
      <xdr:row>5</xdr:row>
      <xdr:rowOff>38100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045B546F-69ED-408E-A305-BD875717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83180" y="7620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860565</xdr:colOff>
      <xdr:row>0</xdr:row>
      <xdr:rowOff>0</xdr:rowOff>
    </xdr:from>
    <xdr:to>
      <xdr:col>5</xdr:col>
      <xdr:colOff>1410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7A3C8C27-23B2-4ABD-A45E-270B81012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028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82830</xdr:colOff>
      <xdr:row>0</xdr:row>
      <xdr:rowOff>7620</xdr:rowOff>
    </xdr:from>
    <xdr:to>
      <xdr:col>6</xdr:col>
      <xdr:colOff>4725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A3CA7EF5-F3D3-4C7F-BBDF-DD2E0206D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31030" y="7620"/>
          <a:ext cx="965835" cy="876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411480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00E5E3-D3B9-4083-974B-CD6110381B52}"/>
            </a:ext>
          </a:extLst>
        </xdr:cNvPr>
        <xdr:cNvSpPr/>
      </xdr:nvSpPr>
      <xdr:spPr>
        <a:xfrm>
          <a:off x="0" y="0"/>
          <a:ext cx="80391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975360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0717ECAA-D11A-4DFE-AF58-5F69036173D8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5C9BFECD-7E39-47BF-AE1F-C07CE3F4DFB3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46CAAB4-526C-42E1-99F2-FCD438B57D02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8A97919-45CC-4DFE-8BFC-9C0F8E37606C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DESAFIO 1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59BCD40-16DF-4AF2-A25F-5E26FE67C319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478155</xdr:colOff>
      <xdr:row>0</xdr:row>
      <xdr:rowOff>0</xdr:rowOff>
    </xdr:from>
    <xdr:to>
      <xdr:col>7</xdr:col>
      <xdr:colOff>264795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E27ED89-5F88-4580-9F6B-D6FC68B0D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85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2</xdr:row>
      <xdr:rowOff>171450</xdr:rowOff>
    </xdr:from>
    <xdr:to>
      <xdr:col>7</xdr:col>
      <xdr:colOff>71829</xdr:colOff>
      <xdr:row>6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BEDE96-E9BB-44D0-8B68-08F8E124B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53721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2</xdr:col>
      <xdr:colOff>1516380</xdr:colOff>
      <xdr:row>4</xdr:row>
      <xdr:rowOff>144780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5B125B4-2710-4D98-94B9-AB592CC5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6480" y="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121425</xdr:colOff>
      <xdr:row>0</xdr:row>
      <xdr:rowOff>0</xdr:rowOff>
    </xdr:from>
    <xdr:to>
      <xdr:col>3</xdr:col>
      <xdr:colOff>1068210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21E92A77-B959-4ECE-8270-3BFAC33F8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980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1096290</xdr:colOff>
      <xdr:row>0</xdr:row>
      <xdr:rowOff>0</xdr:rowOff>
    </xdr:from>
    <xdr:to>
      <xdr:col>4</xdr:col>
      <xdr:colOff>941985</xdr:colOff>
      <xdr:row>4</xdr:row>
      <xdr:rowOff>144780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825696A4-921D-4914-B920-40F188537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72890" y="0"/>
          <a:ext cx="958215" cy="8763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249060</xdr:colOff>
      <xdr:row>7</xdr:row>
      <xdr:rowOff>0</xdr:rowOff>
    </xdr:from>
    <xdr:to>
      <xdr:col>16</xdr:col>
      <xdr:colOff>370980</xdr:colOff>
      <xdr:row>12</xdr:row>
      <xdr:rowOff>0</xdr:rowOff>
    </xdr:to>
    <xdr:pic>
      <xdr:nvPicPr>
        <xdr:cNvPr id="18" name="Gráfico 17" descr="Lluvia de ideas con relleno sólido">
          <a:extLst>
            <a:ext uri="{FF2B5EF4-FFF2-40B4-BE49-F238E27FC236}">
              <a16:creationId xmlns:a16="http://schemas.microsoft.com/office/drawing/2014/main" id="{970E0362-8710-4AEB-9ED0-D01C5FF86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189600" y="53316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9:N65"/>
  <sheetViews>
    <sheetView showGridLines="0" tabSelected="1" workbookViewId="0">
      <selection activeCell="F10" sqref="F10"/>
    </sheetView>
  </sheetViews>
  <sheetFormatPr baseColWidth="10" defaultRowHeight="14.4" x14ac:dyDescent="0.3"/>
  <cols>
    <col min="1" max="1" width="4.88671875" customWidth="1"/>
    <col min="2" max="2" width="11.88671875" bestFit="1" customWidth="1"/>
    <col min="4" max="4" width="19.109375" customWidth="1"/>
    <col min="5" max="5" width="23.21875" customWidth="1"/>
    <col min="6" max="6" width="11.5546875" customWidth="1"/>
    <col min="8" max="8" width="11.88671875" bestFit="1" customWidth="1"/>
    <col min="10" max="10" width="13" customWidth="1"/>
    <col min="11" max="11" width="13.109375" customWidth="1"/>
    <col min="12" max="13" width="11.88671875" bestFit="1" customWidth="1"/>
  </cols>
  <sheetData>
    <row r="9" spans="2:11" ht="21" x14ac:dyDescent="0.4">
      <c r="B9" s="6" t="s">
        <v>17</v>
      </c>
      <c r="F9" t="s">
        <v>78</v>
      </c>
    </row>
    <row r="10" spans="2:11" ht="21" x14ac:dyDescent="0.4">
      <c r="B10" s="6"/>
    </row>
    <row r="11" spans="2:11" ht="21" x14ac:dyDescent="0.4">
      <c r="B11" s="6"/>
    </row>
    <row r="12" spans="2:11" ht="21" x14ac:dyDescent="0.4">
      <c r="B12" s="6"/>
    </row>
    <row r="15" spans="2:11" x14ac:dyDescent="0.3">
      <c r="B15" s="1" t="s">
        <v>5</v>
      </c>
      <c r="C15" s="1" t="s">
        <v>10</v>
      </c>
      <c r="D15" s="1" t="s">
        <v>12</v>
      </c>
      <c r="E15" s="1" t="s">
        <v>16</v>
      </c>
      <c r="F15" s="1" t="s">
        <v>0</v>
      </c>
      <c r="I15" s="1" t="s">
        <v>5</v>
      </c>
      <c r="J15" s="1" t="s">
        <v>12</v>
      </c>
      <c r="K15" s="1" t="s">
        <v>16</v>
      </c>
    </row>
    <row r="16" spans="2:11" x14ac:dyDescent="0.3">
      <c r="B16" t="s">
        <v>6</v>
      </c>
      <c r="C16" t="s">
        <v>11</v>
      </c>
      <c r="D16">
        <v>1</v>
      </c>
      <c r="E16">
        <f>VLOOKUP(B16,$I$15:$K$21,3,0)</f>
        <v>34</v>
      </c>
      <c r="F16" t="str">
        <f ca="1">_xlfn.FORMULATEXT(E16)</f>
        <v>=BUSCARV(B16;$I$15:$K$21;3;0)</v>
      </c>
      <c r="I16" t="s">
        <v>6</v>
      </c>
      <c r="J16">
        <v>1</v>
      </c>
      <c r="K16" s="10">
        <v>34</v>
      </c>
    </row>
    <row r="17" spans="2:13" x14ac:dyDescent="0.3">
      <c r="B17" t="s">
        <v>6</v>
      </c>
      <c r="C17" t="s">
        <v>11</v>
      </c>
      <c r="D17">
        <v>2</v>
      </c>
      <c r="E17">
        <f t="shared" ref="E17:E21" si="0">VLOOKUP(B17,$I$15:$K$21,3,0)</f>
        <v>34</v>
      </c>
      <c r="F17" t="str">
        <f t="shared" ref="F17:F21" ca="1" si="1">_xlfn.FORMULATEXT(E17)</f>
        <v>=BUSCARV(B17;$I$15:$K$21;3;0)</v>
      </c>
      <c r="I17" t="s">
        <v>6</v>
      </c>
      <c r="J17">
        <v>2</v>
      </c>
      <c r="K17" s="10">
        <v>345</v>
      </c>
    </row>
    <row r="18" spans="2:13" x14ac:dyDescent="0.3">
      <c r="B18" t="s">
        <v>6</v>
      </c>
      <c r="C18" t="s">
        <v>11</v>
      </c>
      <c r="D18">
        <v>3</v>
      </c>
      <c r="E18">
        <f t="shared" si="0"/>
        <v>34</v>
      </c>
      <c r="F18" t="str">
        <f t="shared" ca="1" si="1"/>
        <v>=BUSCARV(B18;$I$15:$K$21;3;0)</v>
      </c>
      <c r="I18" t="s">
        <v>6</v>
      </c>
      <c r="J18">
        <v>3</v>
      </c>
      <c r="K18" s="10">
        <v>4565</v>
      </c>
    </row>
    <row r="19" spans="2:13" x14ac:dyDescent="0.3">
      <c r="B19" t="s">
        <v>7</v>
      </c>
      <c r="C19" t="s">
        <v>13</v>
      </c>
      <c r="D19">
        <v>1</v>
      </c>
      <c r="E19">
        <f t="shared" si="0"/>
        <v>32</v>
      </c>
      <c r="F19" t="str">
        <f t="shared" ca="1" si="1"/>
        <v>=BUSCARV(B19;$I$15:$K$21;3;0)</v>
      </c>
      <c r="I19" t="s">
        <v>7</v>
      </c>
      <c r="J19">
        <v>1</v>
      </c>
      <c r="K19" s="10">
        <v>32</v>
      </c>
    </row>
    <row r="20" spans="2:13" x14ac:dyDescent="0.3">
      <c r="B20" t="s">
        <v>8</v>
      </c>
      <c r="C20" t="s">
        <v>14</v>
      </c>
      <c r="D20">
        <v>1</v>
      </c>
      <c r="E20">
        <f t="shared" si="0"/>
        <v>432456</v>
      </c>
      <c r="F20" t="str">
        <f t="shared" ca="1" si="1"/>
        <v>=BUSCARV(B20;$I$15:$K$21;3;0)</v>
      </c>
      <c r="I20" t="s">
        <v>8</v>
      </c>
      <c r="J20">
        <v>1</v>
      </c>
      <c r="K20" s="10">
        <v>432456</v>
      </c>
    </row>
    <row r="21" spans="2:13" x14ac:dyDescent="0.3">
      <c r="B21" t="s">
        <v>9</v>
      </c>
      <c r="C21" t="s">
        <v>15</v>
      </c>
      <c r="D21">
        <v>2</v>
      </c>
      <c r="E21">
        <f t="shared" si="0"/>
        <v>54356</v>
      </c>
      <c r="F21" t="str">
        <f t="shared" ca="1" si="1"/>
        <v>=BUSCARV(B21;$I$15:$K$21;3;0)</v>
      </c>
      <c r="I21" t="s">
        <v>9</v>
      </c>
      <c r="J21">
        <v>2</v>
      </c>
      <c r="K21" s="10">
        <v>54356</v>
      </c>
    </row>
    <row r="26" spans="2:13" x14ac:dyDescent="0.3">
      <c r="B26" t="s">
        <v>18</v>
      </c>
      <c r="C26" s="1" t="s">
        <v>5</v>
      </c>
      <c r="D26" s="1" t="s">
        <v>10</v>
      </c>
      <c r="E26" s="1" t="s">
        <v>12</v>
      </c>
      <c r="F26" s="1" t="s">
        <v>16</v>
      </c>
      <c r="G26" s="1" t="s">
        <v>0</v>
      </c>
      <c r="J26" s="1" t="s">
        <v>18</v>
      </c>
      <c r="K26" s="1" t="s">
        <v>5</v>
      </c>
      <c r="L26" s="1" t="s">
        <v>12</v>
      </c>
      <c r="M26" s="1" t="s">
        <v>16</v>
      </c>
    </row>
    <row r="27" spans="2:13" x14ac:dyDescent="0.3">
      <c r="B27" t="str">
        <f>C27&amp;E27</f>
        <v>AA11</v>
      </c>
      <c r="C27" t="s">
        <v>6</v>
      </c>
      <c r="D27" t="s">
        <v>11</v>
      </c>
      <c r="E27">
        <v>1</v>
      </c>
      <c r="F27">
        <f>VLOOKUP(B27,$J$26:$M$32,4,0)</f>
        <v>34</v>
      </c>
      <c r="G27" t="str">
        <f ca="1">_xlfn.FORMULATEXT(F27)</f>
        <v>=BUSCARV(B27;$J$26:$M$32;4;0)</v>
      </c>
      <c r="J27" t="str">
        <f>K27&amp;L27</f>
        <v>AA11</v>
      </c>
      <c r="K27" t="s">
        <v>6</v>
      </c>
      <c r="L27">
        <v>1</v>
      </c>
      <c r="M27" s="10">
        <v>34</v>
      </c>
    </row>
    <row r="28" spans="2:13" x14ac:dyDescent="0.3">
      <c r="B28" t="str">
        <f t="shared" ref="B28:B32" si="2">C28&amp;E28</f>
        <v>AA12</v>
      </c>
      <c r="C28" t="s">
        <v>6</v>
      </c>
      <c r="D28" t="s">
        <v>11</v>
      </c>
      <c r="E28">
        <v>2</v>
      </c>
      <c r="F28">
        <f t="shared" ref="F28:F32" si="3">VLOOKUP(B28,$J$26:$M$32,4,0)</f>
        <v>345</v>
      </c>
      <c r="G28" t="str">
        <f t="shared" ref="G28:G32" ca="1" si="4">_xlfn.FORMULATEXT(F28)</f>
        <v>=BUSCARV(B28;$J$26:$M$32;4;0)</v>
      </c>
      <c r="J28" t="str">
        <f t="shared" ref="J28:J32" si="5">K28&amp;L28</f>
        <v>AA12</v>
      </c>
      <c r="K28" t="s">
        <v>6</v>
      </c>
      <c r="L28">
        <v>2</v>
      </c>
      <c r="M28" s="10">
        <v>345</v>
      </c>
    </row>
    <row r="29" spans="2:13" x14ac:dyDescent="0.3">
      <c r="B29" t="str">
        <f t="shared" si="2"/>
        <v>AA13</v>
      </c>
      <c r="C29" t="s">
        <v>6</v>
      </c>
      <c r="D29" t="s">
        <v>11</v>
      </c>
      <c r="E29">
        <v>3</v>
      </c>
      <c r="F29">
        <f t="shared" si="3"/>
        <v>4565</v>
      </c>
      <c r="G29" t="str">
        <f t="shared" ca="1" si="4"/>
        <v>=BUSCARV(B29;$J$26:$M$32;4;0)</v>
      </c>
      <c r="J29" t="str">
        <f t="shared" si="5"/>
        <v>AA13</v>
      </c>
      <c r="K29" t="s">
        <v>6</v>
      </c>
      <c r="L29">
        <v>3</v>
      </c>
      <c r="M29" s="10">
        <v>4565</v>
      </c>
    </row>
    <row r="30" spans="2:13" x14ac:dyDescent="0.3">
      <c r="B30" t="str">
        <f t="shared" si="2"/>
        <v>BB11</v>
      </c>
      <c r="C30" t="s">
        <v>7</v>
      </c>
      <c r="D30" t="s">
        <v>13</v>
      </c>
      <c r="E30">
        <v>1</v>
      </c>
      <c r="F30">
        <f t="shared" si="3"/>
        <v>32</v>
      </c>
      <c r="G30" t="str">
        <f t="shared" ca="1" si="4"/>
        <v>=BUSCARV(B30;$J$26:$M$32;4;0)</v>
      </c>
      <c r="J30" t="str">
        <f t="shared" si="5"/>
        <v>BB11</v>
      </c>
      <c r="K30" t="s">
        <v>7</v>
      </c>
      <c r="L30">
        <v>1</v>
      </c>
      <c r="M30" s="10">
        <v>32</v>
      </c>
    </row>
    <row r="31" spans="2:13" x14ac:dyDescent="0.3">
      <c r="B31" t="str">
        <f t="shared" si="2"/>
        <v>BB21</v>
      </c>
      <c r="C31" t="s">
        <v>8</v>
      </c>
      <c r="D31" t="s">
        <v>14</v>
      </c>
      <c r="E31">
        <v>1</v>
      </c>
      <c r="F31">
        <f t="shared" si="3"/>
        <v>432456</v>
      </c>
      <c r="G31" t="str">
        <f t="shared" ca="1" si="4"/>
        <v>=BUSCARV(B31;$J$26:$M$32;4;0)</v>
      </c>
      <c r="J31" t="str">
        <f t="shared" si="5"/>
        <v>BB21</v>
      </c>
      <c r="K31" t="s">
        <v>8</v>
      </c>
      <c r="L31">
        <v>1</v>
      </c>
      <c r="M31" s="10">
        <v>432456</v>
      </c>
    </row>
    <row r="32" spans="2:13" x14ac:dyDescent="0.3">
      <c r="B32" t="str">
        <f t="shared" si="2"/>
        <v>CC32</v>
      </c>
      <c r="C32" t="s">
        <v>9</v>
      </c>
      <c r="D32" t="s">
        <v>15</v>
      </c>
      <c r="E32">
        <v>2</v>
      </c>
      <c r="F32">
        <f t="shared" si="3"/>
        <v>54356</v>
      </c>
      <c r="G32" t="str">
        <f t="shared" ca="1" si="4"/>
        <v>=BUSCARV(B32;$J$26:$M$32;4;0)</v>
      </c>
      <c r="J32" t="str">
        <f t="shared" si="5"/>
        <v>CC32</v>
      </c>
      <c r="K32" t="s">
        <v>9</v>
      </c>
      <c r="L32">
        <v>2</v>
      </c>
      <c r="M32" s="10">
        <v>54356</v>
      </c>
    </row>
    <row r="42" spans="2:14" x14ac:dyDescent="0.3">
      <c r="B42" s="1" t="s">
        <v>18</v>
      </c>
      <c r="C42" s="1" t="s">
        <v>5</v>
      </c>
      <c r="D42" s="1" t="s">
        <v>10</v>
      </c>
      <c r="E42" s="2" t="s">
        <v>12</v>
      </c>
      <c r="F42" s="1" t="s">
        <v>19</v>
      </c>
      <c r="G42" s="1" t="s">
        <v>0</v>
      </c>
      <c r="J42" s="1" t="s">
        <v>18</v>
      </c>
      <c r="K42" s="1" t="s">
        <v>5</v>
      </c>
      <c r="L42" s="1" t="s">
        <v>10</v>
      </c>
      <c r="M42" s="2" t="s">
        <v>12</v>
      </c>
      <c r="N42" s="1" t="s">
        <v>16</v>
      </c>
    </row>
    <row r="43" spans="2:14" x14ac:dyDescent="0.3">
      <c r="B43">
        <v>123</v>
      </c>
      <c r="C43" t="s">
        <v>6</v>
      </c>
      <c r="D43" t="s">
        <v>11</v>
      </c>
      <c r="E43" s="8">
        <v>1</v>
      </c>
      <c r="F43" t="e">
        <f>VLOOKUP(B43,$J$42:$N$48,5)</f>
        <v>#N/A</v>
      </c>
      <c r="G43" t="str">
        <f ca="1">_xlfn.FORMULATEXT(F43)</f>
        <v>=BUSCARV(B43;$J$42:$N$48;5)</v>
      </c>
      <c r="J43" s="11" t="s">
        <v>20</v>
      </c>
      <c r="K43" t="s">
        <v>6</v>
      </c>
      <c r="L43" t="s">
        <v>11</v>
      </c>
      <c r="M43" s="8">
        <v>1</v>
      </c>
      <c r="N43">
        <v>3213</v>
      </c>
    </row>
    <row r="44" spans="2:14" x14ac:dyDescent="0.3">
      <c r="B44">
        <v>124</v>
      </c>
      <c r="C44" t="s">
        <v>6</v>
      </c>
      <c r="D44" t="s">
        <v>11</v>
      </c>
      <c r="E44" s="8">
        <v>2</v>
      </c>
      <c r="F44" t="e">
        <f t="shared" ref="F44:F48" si="6">VLOOKUP(B44,$J$42:$N$48,5)</f>
        <v>#N/A</v>
      </c>
      <c r="G44" t="str">
        <f t="shared" ref="G44:G48" ca="1" si="7">_xlfn.FORMULATEXT(F44)</f>
        <v>=BUSCARV(B44;$J$42:$N$48;5)</v>
      </c>
      <c r="J44" s="11" t="s">
        <v>21</v>
      </c>
      <c r="K44" t="s">
        <v>6</v>
      </c>
      <c r="L44" t="s">
        <v>11</v>
      </c>
      <c r="M44" s="8">
        <v>2</v>
      </c>
      <c r="N44">
        <v>221</v>
      </c>
    </row>
    <row r="45" spans="2:14" x14ac:dyDescent="0.3">
      <c r="B45">
        <v>125</v>
      </c>
      <c r="C45" t="s">
        <v>6</v>
      </c>
      <c r="D45" t="s">
        <v>11</v>
      </c>
      <c r="E45" s="8">
        <v>3</v>
      </c>
      <c r="F45" t="e">
        <f t="shared" si="6"/>
        <v>#N/A</v>
      </c>
      <c r="G45" t="str">
        <f t="shared" ca="1" si="7"/>
        <v>=BUSCARV(B45;$J$42:$N$48;5)</v>
      </c>
      <c r="J45" s="11" t="s">
        <v>22</v>
      </c>
      <c r="K45" t="s">
        <v>6</v>
      </c>
      <c r="L45" t="s">
        <v>11</v>
      </c>
      <c r="M45" s="8">
        <v>3</v>
      </c>
      <c r="N45">
        <v>2313</v>
      </c>
    </row>
    <row r="46" spans="2:14" x14ac:dyDescent="0.3">
      <c r="B46">
        <v>126</v>
      </c>
      <c r="C46" t="s">
        <v>7</v>
      </c>
      <c r="D46" t="s">
        <v>13</v>
      </c>
      <c r="E46" s="8">
        <v>1</v>
      </c>
      <c r="F46" t="e">
        <f t="shared" si="6"/>
        <v>#N/A</v>
      </c>
      <c r="G46" t="str">
        <f t="shared" ca="1" si="7"/>
        <v>=BUSCARV(B46;$J$42:$N$48;5)</v>
      </c>
      <c r="J46" s="11" t="s">
        <v>23</v>
      </c>
      <c r="K46" t="s">
        <v>7</v>
      </c>
      <c r="L46" t="s">
        <v>13</v>
      </c>
      <c r="M46" s="8">
        <v>1</v>
      </c>
      <c r="N46">
        <v>4322</v>
      </c>
    </row>
    <row r="47" spans="2:14" x14ac:dyDescent="0.3">
      <c r="B47">
        <v>127</v>
      </c>
      <c r="C47" t="s">
        <v>8</v>
      </c>
      <c r="D47" t="s">
        <v>14</v>
      </c>
      <c r="E47" s="8">
        <v>1</v>
      </c>
      <c r="F47" t="e">
        <f t="shared" si="6"/>
        <v>#N/A</v>
      </c>
      <c r="G47" t="str">
        <f t="shared" ca="1" si="7"/>
        <v>=BUSCARV(B47;$J$42:$N$48;5)</v>
      </c>
      <c r="J47" s="11" t="s">
        <v>24</v>
      </c>
      <c r="K47" t="s">
        <v>8</v>
      </c>
      <c r="L47" t="s">
        <v>14</v>
      </c>
      <c r="M47" s="8">
        <v>1</v>
      </c>
      <c r="N47">
        <v>2132</v>
      </c>
    </row>
    <row r="48" spans="2:14" x14ac:dyDescent="0.3">
      <c r="B48">
        <v>128</v>
      </c>
      <c r="C48" t="s">
        <v>9</v>
      </c>
      <c r="D48" t="s">
        <v>15</v>
      </c>
      <c r="E48" s="8">
        <v>2</v>
      </c>
      <c r="F48" t="e">
        <f t="shared" si="6"/>
        <v>#N/A</v>
      </c>
      <c r="G48" t="str">
        <f t="shared" ca="1" si="7"/>
        <v>=BUSCARV(B48;$J$42:$N$48;5)</v>
      </c>
      <c r="J48" s="11" t="s">
        <v>25</v>
      </c>
      <c r="K48" t="s">
        <v>9</v>
      </c>
      <c r="L48" t="s">
        <v>15</v>
      </c>
      <c r="M48" s="8">
        <v>2</v>
      </c>
      <c r="N48">
        <v>34453</v>
      </c>
    </row>
    <row r="59" spans="2:13" x14ac:dyDescent="0.3">
      <c r="B59" s="1" t="s">
        <v>1</v>
      </c>
      <c r="C59" s="1" t="s">
        <v>5</v>
      </c>
      <c r="D59" s="1" t="s">
        <v>10</v>
      </c>
      <c r="E59" s="2" t="s">
        <v>29</v>
      </c>
      <c r="F59" s="1" t="s">
        <v>29</v>
      </c>
      <c r="G59" s="1" t="s">
        <v>29</v>
      </c>
      <c r="L59" s="1" t="s">
        <v>1</v>
      </c>
      <c r="M59" s="1" t="s">
        <v>29</v>
      </c>
    </row>
    <row r="60" spans="2:13" x14ac:dyDescent="0.3">
      <c r="B60" t="s">
        <v>31</v>
      </c>
      <c r="C60" t="s">
        <v>6</v>
      </c>
      <c r="D60" t="s">
        <v>11</v>
      </c>
      <c r="E60" s="8" t="e">
        <f>VLOOKUP(B60,$L$59:$M$63,2,0)</f>
        <v>#N/A</v>
      </c>
      <c r="F60" t="str">
        <f>VLOOKUP(B60,$L$59:$M$63,2,1)</f>
        <v>NORTE</v>
      </c>
      <c r="G60" t="str">
        <f>VLOOKUP("*"&amp;B60&amp;"*",$L$59:$M$65,2,0)</f>
        <v>NORTE</v>
      </c>
      <c r="L60" t="s">
        <v>26</v>
      </c>
      <c r="M60" t="s">
        <v>34</v>
      </c>
    </row>
    <row r="61" spans="2:13" x14ac:dyDescent="0.3">
      <c r="B61" t="s">
        <v>28</v>
      </c>
      <c r="C61" t="s">
        <v>6</v>
      </c>
      <c r="D61" t="s">
        <v>11</v>
      </c>
      <c r="E61" s="8" t="str">
        <f>VLOOKUP(B61,$L$59:$M$63,2,0)</f>
        <v>NORTE</v>
      </c>
      <c r="F61" t="e">
        <f>VLOOKUP(B61,$L$59:$M$63,2,1)</f>
        <v>#N/A</v>
      </c>
      <c r="G61" t="str">
        <f t="shared" ref="G61:G65" si="8">VLOOKUP("*"&amp;B61&amp;"*",$L$59:$M$65,2,0)</f>
        <v>NORTE</v>
      </c>
      <c r="L61" t="s">
        <v>27</v>
      </c>
      <c r="M61" t="s">
        <v>35</v>
      </c>
    </row>
    <row r="62" spans="2:13" x14ac:dyDescent="0.3">
      <c r="B62" t="s">
        <v>32</v>
      </c>
      <c r="C62" t="s">
        <v>6</v>
      </c>
      <c r="D62" t="s">
        <v>11</v>
      </c>
      <c r="E62" s="8" t="e">
        <f>VLOOKUP(B62,$L$59:$M$63,2,0)</f>
        <v>#N/A</v>
      </c>
      <c r="F62" t="str">
        <f>VLOOKUP(B62,$L$59:$M$63,2,1)</f>
        <v>NORTE</v>
      </c>
      <c r="G62" t="str">
        <f t="shared" si="8"/>
        <v>NORTE</v>
      </c>
      <c r="L62" t="s">
        <v>28</v>
      </c>
      <c r="M62" t="s">
        <v>34</v>
      </c>
    </row>
    <row r="63" spans="2:13" x14ac:dyDescent="0.3">
      <c r="B63" t="s">
        <v>33</v>
      </c>
      <c r="C63" t="s">
        <v>7</v>
      </c>
      <c r="D63" t="s">
        <v>13</v>
      </c>
      <c r="E63" s="8" t="e">
        <f>VLOOKUP(B63,$L$59:$M$63,2,0)</f>
        <v>#N/A</v>
      </c>
      <c r="F63" t="e">
        <f>VLOOKUP(B63,$L$59:$M$63,2,1)</f>
        <v>#N/A</v>
      </c>
      <c r="G63" t="str">
        <f t="shared" si="8"/>
        <v>SUR</v>
      </c>
      <c r="L63" t="s">
        <v>36</v>
      </c>
      <c r="M63" t="s">
        <v>34</v>
      </c>
    </row>
    <row r="64" spans="2:13" x14ac:dyDescent="0.3">
      <c r="B64" t="s">
        <v>33</v>
      </c>
      <c r="C64" t="s">
        <v>8</v>
      </c>
      <c r="D64" t="s">
        <v>14</v>
      </c>
      <c r="E64" s="8" t="e">
        <f>VLOOKUP(B64,$L$59:$M$63,2,0)</f>
        <v>#N/A</v>
      </c>
      <c r="F64" t="e">
        <f>VLOOKUP(B64,$L$59:$M$63,2,1)</f>
        <v>#N/A</v>
      </c>
      <c r="G64" t="str">
        <f t="shared" si="8"/>
        <v>SUR</v>
      </c>
      <c r="L64" t="s">
        <v>30</v>
      </c>
      <c r="M64" t="s">
        <v>35</v>
      </c>
    </row>
    <row r="65" spans="2:13" x14ac:dyDescent="0.3">
      <c r="B65" t="s">
        <v>28</v>
      </c>
      <c r="C65" t="s">
        <v>9</v>
      </c>
      <c r="D65" t="s">
        <v>15</v>
      </c>
      <c r="E65" s="8" t="str">
        <f t="shared" ref="E61:E65" si="9">VLOOKUP(B65,$L$59:$M$63,2,0)</f>
        <v>NORTE</v>
      </c>
      <c r="F65" t="e">
        <f t="shared" ref="F61:F65" si="10">VLOOKUP(B65,$L$59:$M$63,2,1)</f>
        <v>#N/A</v>
      </c>
      <c r="G65" t="str">
        <f t="shared" si="8"/>
        <v>NORTE</v>
      </c>
      <c r="L65" t="s">
        <v>27</v>
      </c>
      <c r="M65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E87-9AA1-4B2A-8E5A-DDF3639D35E8}">
  <dimension ref="A16:X46"/>
  <sheetViews>
    <sheetView showGridLines="0" workbookViewId="0">
      <selection activeCell="E22" sqref="E22"/>
    </sheetView>
  </sheetViews>
  <sheetFormatPr baseColWidth="10" defaultRowHeight="14.4" x14ac:dyDescent="0.3"/>
  <cols>
    <col min="1" max="1" width="12.33203125" bestFit="1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16" spans="7:24" x14ac:dyDescent="0.3">
      <c r="G16" s="13" t="s">
        <v>43</v>
      </c>
      <c r="H16" s="13" t="s">
        <v>44</v>
      </c>
      <c r="I16" s="13" t="s">
        <v>45</v>
      </c>
      <c r="J16" s="13" t="s">
        <v>46</v>
      </c>
      <c r="K16" s="13" t="s">
        <v>47</v>
      </c>
      <c r="L16" s="13" t="s">
        <v>48</v>
      </c>
      <c r="M16" s="13" t="s">
        <v>49</v>
      </c>
      <c r="N16" s="13" t="s">
        <v>50</v>
      </c>
      <c r="O16" s="13" t="s">
        <v>51</v>
      </c>
      <c r="P16" s="13" t="s">
        <v>52</v>
      </c>
      <c r="Q16" s="13" t="s">
        <v>53</v>
      </c>
      <c r="R16" s="13" t="s">
        <v>54</v>
      </c>
      <c r="S16" s="13" t="s">
        <v>55</v>
      </c>
      <c r="T16" s="13" t="s">
        <v>56</v>
      </c>
      <c r="U16" s="13" t="s">
        <v>57</v>
      </c>
      <c r="V16" s="13" t="s">
        <v>58</v>
      </c>
      <c r="W16" s="13" t="s">
        <v>59</v>
      </c>
      <c r="X16" s="13" t="s">
        <v>60</v>
      </c>
    </row>
    <row r="17" spans="1:24" ht="28.8" x14ac:dyDescent="0.3">
      <c r="A17" s="5" t="s">
        <v>37</v>
      </c>
      <c r="B17" s="5" t="s">
        <v>4</v>
      </c>
      <c r="C17" s="1" t="s">
        <v>0</v>
      </c>
      <c r="G17" s="4" t="s">
        <v>6</v>
      </c>
      <c r="H17" s="4">
        <v>50887</v>
      </c>
      <c r="I17" s="4">
        <v>33662</v>
      </c>
      <c r="J17" s="4">
        <v>57687</v>
      </c>
      <c r="K17" s="4">
        <v>11909</v>
      </c>
      <c r="L17" s="4">
        <v>86825</v>
      </c>
      <c r="M17" s="4">
        <v>82104</v>
      </c>
      <c r="N17" s="4">
        <v>32543</v>
      </c>
      <c r="O17" s="4">
        <v>96821</v>
      </c>
      <c r="P17" s="4">
        <v>66060</v>
      </c>
      <c r="Q17" s="4">
        <v>5967</v>
      </c>
      <c r="R17" s="4">
        <v>78126</v>
      </c>
      <c r="S17" s="4">
        <v>81745</v>
      </c>
      <c r="T17" s="4">
        <v>63759</v>
      </c>
      <c r="U17" s="4">
        <v>28311</v>
      </c>
      <c r="V17" s="4">
        <v>13693</v>
      </c>
      <c r="W17" s="4">
        <v>63348</v>
      </c>
      <c r="X17" s="4">
        <v>9029</v>
      </c>
    </row>
    <row r="18" spans="1:24" x14ac:dyDescent="0.3">
      <c r="A18" t="s">
        <v>6</v>
      </c>
      <c r="B18">
        <f>VLOOKUP(A18,$G$16:$X$20,$B$24,0)</f>
        <v>57687</v>
      </c>
      <c r="C18" t="str">
        <f ca="1">_xlfn.FORMULATEXT(B18)</f>
        <v>=BUSCARV(A18;$G$16:$X$20;$B$24;0)</v>
      </c>
      <c r="G18" s="4" t="s">
        <v>38</v>
      </c>
      <c r="H18" s="4">
        <v>76892</v>
      </c>
      <c r="I18" s="4">
        <v>7957</v>
      </c>
      <c r="J18" s="4">
        <v>31003</v>
      </c>
      <c r="K18" s="4">
        <v>97309</v>
      </c>
      <c r="L18" s="4">
        <v>37423</v>
      </c>
      <c r="M18" s="4">
        <v>67514</v>
      </c>
      <c r="N18" s="4">
        <v>13696</v>
      </c>
      <c r="O18" s="4">
        <v>29075</v>
      </c>
      <c r="P18" s="4">
        <v>82682</v>
      </c>
      <c r="Q18" s="4">
        <v>51647</v>
      </c>
      <c r="R18" s="4">
        <v>69803</v>
      </c>
      <c r="S18" s="4">
        <v>9029</v>
      </c>
      <c r="T18" s="4">
        <v>23031</v>
      </c>
      <c r="U18" s="4">
        <v>19631</v>
      </c>
      <c r="V18" s="4">
        <v>3200</v>
      </c>
      <c r="W18" s="4">
        <v>3949</v>
      </c>
      <c r="X18" s="4">
        <v>73088</v>
      </c>
    </row>
    <row r="19" spans="1:24" x14ac:dyDescent="0.3">
      <c r="A19" t="s">
        <v>38</v>
      </c>
      <c r="B19">
        <f t="shared" ref="B19:B21" si="0">VLOOKUP(A19,$G$16:$X$20,$B$24,0)</f>
        <v>31003</v>
      </c>
      <c r="C19" t="str">
        <f t="shared" ref="C19:C21" ca="1" si="1">_xlfn.FORMULATEXT(B19)</f>
        <v>=BUSCARV(A19;$G$16:$X$20;$B$24;0)</v>
      </c>
      <c r="G19" s="4" t="s">
        <v>39</v>
      </c>
      <c r="H19" s="4">
        <v>74857</v>
      </c>
      <c r="I19" s="4">
        <v>7025</v>
      </c>
      <c r="J19" s="4">
        <v>89968</v>
      </c>
      <c r="K19" s="4">
        <v>90470</v>
      </c>
      <c r="L19" s="4">
        <v>59091</v>
      </c>
      <c r="M19" s="4">
        <v>99044</v>
      </c>
      <c r="N19" s="4">
        <v>59241</v>
      </c>
      <c r="O19" s="4">
        <v>57454</v>
      </c>
      <c r="P19" s="4">
        <v>55656</v>
      </c>
      <c r="Q19" s="4">
        <v>11420</v>
      </c>
      <c r="R19" s="4">
        <v>86289</v>
      </c>
      <c r="S19" s="4">
        <v>12900</v>
      </c>
      <c r="T19" s="4">
        <v>14225</v>
      </c>
      <c r="U19" s="4">
        <v>16169</v>
      </c>
      <c r="V19" s="4">
        <v>56615</v>
      </c>
      <c r="W19" s="4">
        <v>56894</v>
      </c>
      <c r="X19" s="4">
        <v>77288</v>
      </c>
    </row>
    <row r="20" spans="1:24" x14ac:dyDescent="0.3">
      <c r="A20" t="s">
        <v>39</v>
      </c>
      <c r="B20">
        <f t="shared" si="0"/>
        <v>89968</v>
      </c>
      <c r="C20" t="str">
        <f t="shared" ca="1" si="1"/>
        <v>=BUSCARV(A20;$G$16:$X$20;$B$24;0)</v>
      </c>
      <c r="G20" s="4" t="s">
        <v>40</v>
      </c>
      <c r="H20" s="4">
        <v>83777</v>
      </c>
      <c r="I20" s="4">
        <v>84569</v>
      </c>
      <c r="J20" s="4">
        <v>51261</v>
      </c>
      <c r="K20" s="4">
        <v>20598</v>
      </c>
      <c r="L20" s="4">
        <v>32002</v>
      </c>
      <c r="M20" s="4">
        <v>6248</v>
      </c>
      <c r="N20" s="4">
        <v>61430</v>
      </c>
      <c r="O20" s="4">
        <v>84574</v>
      </c>
      <c r="P20" s="4">
        <v>74480</v>
      </c>
      <c r="Q20" s="4">
        <v>39279</v>
      </c>
      <c r="R20" s="4">
        <v>85481</v>
      </c>
      <c r="S20" s="4">
        <v>13623</v>
      </c>
      <c r="T20" s="4">
        <v>82555</v>
      </c>
      <c r="U20" s="4">
        <v>3035</v>
      </c>
      <c r="V20" s="4">
        <v>6196</v>
      </c>
      <c r="W20" s="4">
        <v>25911</v>
      </c>
      <c r="X20" s="4">
        <v>9566</v>
      </c>
    </row>
    <row r="21" spans="1:24" x14ac:dyDescent="0.3">
      <c r="A21" t="s">
        <v>40</v>
      </c>
      <c r="B21">
        <f t="shared" si="0"/>
        <v>51261</v>
      </c>
      <c r="C21" t="str">
        <f t="shared" ca="1" si="1"/>
        <v>=BUSCARV(A21;$G$16:$X$20;$B$24;0)</v>
      </c>
    </row>
    <row r="23" spans="1:24" ht="28.8" x14ac:dyDescent="0.3">
      <c r="A23" s="5" t="s">
        <v>42</v>
      </c>
      <c r="B23" s="5" t="s">
        <v>41</v>
      </c>
    </row>
    <row r="24" spans="1:24" x14ac:dyDescent="0.3">
      <c r="A24" s="12" t="s">
        <v>46</v>
      </c>
      <c r="B24">
        <f>MATCH(A24,$G$16:$X$16,0)</f>
        <v>4</v>
      </c>
      <c r="C24" t="str">
        <f t="shared" ref="C24" ca="1" si="2">_xlfn.FORMULATEXT(B24)</f>
        <v>=COINCIDIR(A24;$G$16:$X$16;0)</v>
      </c>
    </row>
    <row r="36" spans="1:9" ht="13.8" customHeight="1" x14ac:dyDescent="0.3"/>
    <row r="38" spans="1:9" ht="28.8" x14ac:dyDescent="0.3">
      <c r="A38" s="5" t="s">
        <v>65</v>
      </c>
      <c r="B38" s="5" t="s">
        <v>68</v>
      </c>
      <c r="C38" s="1" t="s">
        <v>0</v>
      </c>
      <c r="H38" s="1" t="s">
        <v>66</v>
      </c>
      <c r="I38" s="1" t="s">
        <v>67</v>
      </c>
    </row>
    <row r="39" spans="1:9" x14ac:dyDescent="0.3">
      <c r="A39" s="9">
        <v>43554</v>
      </c>
      <c r="B39">
        <f>VLOOKUP(A39,$H$38:$I$46,2,1)</f>
        <v>0.23</v>
      </c>
      <c r="C39" t="str">
        <f ca="1">_xlfn.FORMULATEXT(B39)</f>
        <v>=BUSCARV(A39;$H$38:$I$46;2;1)</v>
      </c>
      <c r="H39" s="15">
        <v>23334</v>
      </c>
      <c r="I39" s="14">
        <v>0.34</v>
      </c>
    </row>
    <row r="40" spans="1:9" x14ac:dyDescent="0.3">
      <c r="A40" s="9">
        <v>6656767</v>
      </c>
      <c r="B40">
        <f t="shared" ref="B40:B43" si="3">VLOOKUP(A40,$H$38:$I$46,2,1)</f>
        <v>0.78</v>
      </c>
      <c r="C40" t="str">
        <f t="shared" ref="C40:C43" ca="1" si="4">_xlfn.FORMULATEXT(B40)</f>
        <v>=BUSCARV(A40;$H$38:$I$46;2;1)</v>
      </c>
      <c r="H40" s="15">
        <v>34324</v>
      </c>
      <c r="I40" s="14">
        <v>0.23</v>
      </c>
    </row>
    <row r="41" spans="1:9" x14ac:dyDescent="0.3">
      <c r="A41" s="9">
        <v>566</v>
      </c>
      <c r="B41" t="e">
        <f t="shared" si="3"/>
        <v>#N/A</v>
      </c>
      <c r="C41" t="str">
        <f t="shared" ca="1" si="4"/>
        <v>=BUSCARV(A41;$H$38:$I$46;2;1)</v>
      </c>
      <c r="H41" s="15">
        <v>45314</v>
      </c>
      <c r="I41" s="14">
        <v>0.12</v>
      </c>
    </row>
    <row r="42" spans="1:9" x14ac:dyDescent="0.3">
      <c r="A42" s="9">
        <v>4354</v>
      </c>
      <c r="B42" t="e">
        <f t="shared" si="3"/>
        <v>#N/A</v>
      </c>
      <c r="C42" t="str">
        <f t="shared" ca="1" si="4"/>
        <v>=BUSCARV(A42;$H$38:$I$46;2;1)</v>
      </c>
      <c r="H42" s="15">
        <v>56304</v>
      </c>
      <c r="I42" s="14">
        <v>0.55000000000000004</v>
      </c>
    </row>
    <row r="43" spans="1:9" x14ac:dyDescent="0.3">
      <c r="A43" s="9">
        <v>675675</v>
      </c>
      <c r="B43">
        <f t="shared" si="3"/>
        <v>0.78</v>
      </c>
      <c r="C43" t="str">
        <f t="shared" ca="1" si="4"/>
        <v>=BUSCARV(A43;$H$38:$I$46;2;1)</v>
      </c>
      <c r="H43" s="15">
        <v>67294</v>
      </c>
      <c r="I43" s="14">
        <v>7.0000000000000007E-2</v>
      </c>
    </row>
    <row r="44" spans="1:9" x14ac:dyDescent="0.3">
      <c r="H44" s="15">
        <v>78284</v>
      </c>
      <c r="I44" s="14">
        <v>0.67</v>
      </c>
    </row>
    <row r="45" spans="1:9" x14ac:dyDescent="0.3">
      <c r="H45" s="15">
        <v>89274</v>
      </c>
      <c r="I45" s="14">
        <v>0.43</v>
      </c>
    </row>
    <row r="46" spans="1:9" x14ac:dyDescent="0.3">
      <c r="H46" s="15">
        <v>100264</v>
      </c>
      <c r="I46" s="14">
        <v>0.78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BE7E-66F1-44B5-81C4-58BF1FADF6ED}">
  <dimension ref="A9:M53"/>
  <sheetViews>
    <sheetView showGridLines="0" topLeftCell="A40" workbookViewId="0">
      <selection activeCell="D58" sqref="D58"/>
    </sheetView>
  </sheetViews>
  <sheetFormatPr baseColWidth="10" defaultRowHeight="14.4" x14ac:dyDescent="0.3"/>
  <cols>
    <col min="2" max="2" width="16.77734375" customWidth="1"/>
    <col min="3" max="3" width="16.109375" customWidth="1"/>
  </cols>
  <sheetData>
    <row r="9" spans="1:11" x14ac:dyDescent="0.3">
      <c r="A9" s="1" t="s">
        <v>61</v>
      </c>
    </row>
    <row r="10" spans="1:11" x14ac:dyDescent="0.3">
      <c r="B10" t="s">
        <v>62</v>
      </c>
    </row>
    <row r="11" spans="1:11" x14ac:dyDescent="0.3">
      <c r="B11" t="s">
        <v>63</v>
      </c>
    </row>
    <row r="13" spans="1:11" x14ac:dyDescent="0.3">
      <c r="A13" s="1" t="s">
        <v>64</v>
      </c>
    </row>
    <row r="15" spans="1:11" ht="28.8" x14ac:dyDescent="0.3">
      <c r="A15" s="5" t="s">
        <v>37</v>
      </c>
      <c r="B15" s="5" t="s">
        <v>4</v>
      </c>
      <c r="C15" s="1" t="s">
        <v>0</v>
      </c>
      <c r="H15" s="13" t="s">
        <v>44</v>
      </c>
      <c r="I15" s="13" t="s">
        <v>45</v>
      </c>
      <c r="J15" s="13" t="s">
        <v>43</v>
      </c>
      <c r="K15" s="13" t="s">
        <v>47</v>
      </c>
    </row>
    <row r="16" spans="1:11" x14ac:dyDescent="0.3">
      <c r="A16" t="s">
        <v>6</v>
      </c>
      <c r="B16" t="e">
        <f>VLOOKUP(A16,$H$15:$K$19,1,0)</f>
        <v>#N/A</v>
      </c>
      <c r="C16" t="str">
        <f ca="1">_xlfn.FORMULATEXT(B16)</f>
        <v>=BUSCARV(A16;$H$15:$K$19;1;0)</v>
      </c>
      <c r="H16" s="4">
        <v>32946</v>
      </c>
      <c r="I16" s="4">
        <v>43751</v>
      </c>
      <c r="J16" s="4" t="s">
        <v>6</v>
      </c>
      <c r="K16" s="4">
        <v>73017</v>
      </c>
    </row>
    <row r="17" spans="1:11" x14ac:dyDescent="0.3">
      <c r="A17" t="s">
        <v>38</v>
      </c>
      <c r="B17" t="e">
        <f t="shared" ref="B17:B19" si="0">VLOOKUP(A17,$H$15:$K$19,1,0)</f>
        <v>#N/A</v>
      </c>
      <c r="C17" t="str">
        <f t="shared" ref="C17:C19" ca="1" si="1">_xlfn.FORMULATEXT(B17)</f>
        <v>=BUSCARV(A17;$H$15:$K$19;1;0)</v>
      </c>
      <c r="H17" s="4">
        <v>37512</v>
      </c>
      <c r="I17" s="4">
        <v>43254</v>
      </c>
      <c r="J17" s="4" t="s">
        <v>38</v>
      </c>
      <c r="K17" s="4">
        <v>32270</v>
      </c>
    </row>
    <row r="18" spans="1:11" x14ac:dyDescent="0.3">
      <c r="A18" t="s">
        <v>39</v>
      </c>
      <c r="B18" t="e">
        <f t="shared" si="0"/>
        <v>#N/A</v>
      </c>
      <c r="C18" t="str">
        <f t="shared" ca="1" si="1"/>
        <v>=BUSCARV(A18;$H$15:$K$19;1;0)</v>
      </c>
      <c r="H18" s="4">
        <v>4829</v>
      </c>
      <c r="I18" s="4">
        <v>62487</v>
      </c>
      <c r="J18" s="4" t="s">
        <v>39</v>
      </c>
      <c r="K18" s="4">
        <v>22196</v>
      </c>
    </row>
    <row r="19" spans="1:11" x14ac:dyDescent="0.3">
      <c r="A19" t="s">
        <v>40</v>
      </c>
      <c r="B19" t="e">
        <f t="shared" si="0"/>
        <v>#N/A</v>
      </c>
      <c r="C19" t="str">
        <f t="shared" ca="1" si="1"/>
        <v>=BUSCARV(A19;$H$15:$K$19;1;0)</v>
      </c>
      <c r="H19" s="4">
        <v>68836</v>
      </c>
      <c r="I19" s="4">
        <v>89991</v>
      </c>
      <c r="J19" s="4" t="s">
        <v>40</v>
      </c>
      <c r="K19" s="4">
        <v>31194</v>
      </c>
    </row>
    <row r="24" spans="1:11" x14ac:dyDescent="0.3">
      <c r="A24" s="1" t="s">
        <v>70</v>
      </c>
    </row>
    <row r="25" spans="1:11" x14ac:dyDescent="0.3">
      <c r="A25" s="7" t="s">
        <v>69</v>
      </c>
    </row>
    <row r="27" spans="1:11" ht="28.8" x14ac:dyDescent="0.3">
      <c r="A27" s="5" t="s">
        <v>37</v>
      </c>
      <c r="B27" s="5" t="s">
        <v>4</v>
      </c>
      <c r="C27" s="1" t="s">
        <v>0</v>
      </c>
      <c r="H27" s="13" t="s">
        <v>44</v>
      </c>
      <c r="I27" s="13" t="s">
        <v>45</v>
      </c>
      <c r="J27" s="13" t="s">
        <v>43</v>
      </c>
      <c r="K27" s="13" t="s">
        <v>47</v>
      </c>
    </row>
    <row r="28" spans="1:11" x14ac:dyDescent="0.3">
      <c r="A28" t="s">
        <v>6</v>
      </c>
      <c r="B28">
        <f>INDEX($H$27:$H$31,MATCH(A28,$J$27:$J$31,0))</f>
        <v>32946</v>
      </c>
      <c r="C28" t="str">
        <f ca="1">_xlfn.FORMULATEXT(B28)</f>
        <v>=INDICE($H$27:$H$31;COINCIDIR(A28;$J$27:$J$31;0))</v>
      </c>
      <c r="H28" s="4">
        <v>32946</v>
      </c>
      <c r="I28" s="4">
        <v>43751</v>
      </c>
      <c r="J28" s="4" t="s">
        <v>6</v>
      </c>
      <c r="K28" s="4">
        <v>73017</v>
      </c>
    </row>
    <row r="29" spans="1:11" x14ac:dyDescent="0.3">
      <c r="A29" t="s">
        <v>38</v>
      </c>
      <c r="B29">
        <f t="shared" ref="B29:B31" si="2">INDEX($H$27:$H$31,MATCH(A29,$J$27:$J$31,0))</f>
        <v>37512</v>
      </c>
      <c r="C29" t="str">
        <f ca="1">_xlfn.FORMULATEXT(B29)</f>
        <v>=INDICE($H$27:$H$31;COINCIDIR(A29;$J$27:$J$31;0))</v>
      </c>
      <c r="H29" s="4">
        <v>37512</v>
      </c>
      <c r="I29" s="4">
        <v>43254</v>
      </c>
      <c r="J29" s="4" t="s">
        <v>38</v>
      </c>
      <c r="K29" s="4">
        <v>32270</v>
      </c>
    </row>
    <row r="30" spans="1:11" x14ac:dyDescent="0.3">
      <c r="A30" t="s">
        <v>39</v>
      </c>
      <c r="B30">
        <f t="shared" si="2"/>
        <v>4829</v>
      </c>
      <c r="C30" t="str">
        <f t="shared" ref="C30:C31" ca="1" si="3">_xlfn.FORMULATEXT(B30)</f>
        <v>=INDICE($H$27:$H$31;COINCIDIR(A30;$J$27:$J$31;0))</v>
      </c>
      <c r="H30" s="4">
        <v>4829</v>
      </c>
      <c r="I30" s="4">
        <v>62487</v>
      </c>
      <c r="J30" s="4" t="s">
        <v>39</v>
      </c>
      <c r="K30" s="4">
        <v>22196</v>
      </c>
    </row>
    <row r="31" spans="1:11" x14ac:dyDescent="0.3">
      <c r="A31" t="s">
        <v>40</v>
      </c>
      <c r="B31">
        <f t="shared" si="2"/>
        <v>68836</v>
      </c>
      <c r="C31" t="str">
        <f t="shared" ca="1" si="3"/>
        <v>=INDICE($H$27:$H$31;COINCIDIR(A31;$J$27:$J$31;0))</v>
      </c>
      <c r="H31" s="4">
        <v>68836</v>
      </c>
      <c r="I31" s="4">
        <v>89991</v>
      </c>
      <c r="J31" s="4" t="s">
        <v>40</v>
      </c>
      <c r="K31" s="4">
        <v>31194</v>
      </c>
    </row>
    <row r="42" spans="1:13" ht="18" x14ac:dyDescent="0.35">
      <c r="B42" s="3" t="s">
        <v>71</v>
      </c>
    </row>
    <row r="43" spans="1:13" x14ac:dyDescent="0.3">
      <c r="B43" s="7" t="s">
        <v>72</v>
      </c>
      <c r="C43" t="s">
        <v>73</v>
      </c>
    </row>
    <row r="44" spans="1:13" x14ac:dyDescent="0.3">
      <c r="B44" s="7" t="s">
        <v>74</v>
      </c>
      <c r="C44" t="s">
        <v>75</v>
      </c>
    </row>
    <row r="47" spans="1:13" x14ac:dyDescent="0.3">
      <c r="A47" s="1" t="s">
        <v>2</v>
      </c>
      <c r="B47" s="1" t="s">
        <v>3</v>
      </c>
      <c r="C47" s="5" t="s">
        <v>37</v>
      </c>
      <c r="D47" s="1" t="s">
        <v>4</v>
      </c>
      <c r="E47" s="1" t="s">
        <v>0</v>
      </c>
      <c r="J47" s="13" t="s">
        <v>44</v>
      </c>
      <c r="K47" s="13" t="s">
        <v>45</v>
      </c>
      <c r="L47" s="13" t="s">
        <v>43</v>
      </c>
      <c r="M47" s="13" t="s">
        <v>47</v>
      </c>
    </row>
    <row r="48" spans="1:13" x14ac:dyDescent="0.3">
      <c r="A48">
        <v>2</v>
      </c>
      <c r="B48">
        <v>2</v>
      </c>
      <c r="C48" t="s">
        <v>6</v>
      </c>
      <c r="D48">
        <f>INDEX($K$48:$K$53,MATCH(C48,$L$48:$L$53,0))</f>
        <v>43751</v>
      </c>
      <c r="E48" t="str">
        <f ca="1">_xlfn.FORMULATEXT(D48)</f>
        <v>=INDICE($K$48:$K$53;COINCIDIR(C48;$L$48:$L$53;0))</v>
      </c>
      <c r="J48" s="4">
        <v>32946</v>
      </c>
      <c r="K48" s="4">
        <v>43751</v>
      </c>
      <c r="L48" s="4" t="s">
        <v>6</v>
      </c>
      <c r="M48" s="4">
        <v>73017</v>
      </c>
    </row>
    <row r="49" spans="1:13" x14ac:dyDescent="0.3">
      <c r="A49">
        <v>5</v>
      </c>
      <c r="B49">
        <v>4</v>
      </c>
      <c r="C49" t="s">
        <v>38</v>
      </c>
      <c r="D49">
        <f t="shared" ref="D49:D53" si="4">INDEX($K$48:$K$53,MATCH(C49,$L$48:$L$53,0))</f>
        <v>43254</v>
      </c>
      <c r="E49" t="str">
        <f t="shared" ref="E49:E53" ca="1" si="5">_xlfn.FORMULATEXT(D49)</f>
        <v>=INDICE($K$48:$K$53;COINCIDIR(C49;$L$48:$L$53;0))</v>
      </c>
      <c r="J49" s="4">
        <v>37512</v>
      </c>
      <c r="K49" s="4">
        <v>43254</v>
      </c>
      <c r="L49" s="4" t="s">
        <v>38</v>
      </c>
      <c r="M49" s="4">
        <v>32270</v>
      </c>
    </row>
    <row r="50" spans="1:13" x14ac:dyDescent="0.3">
      <c r="A50">
        <v>3</v>
      </c>
      <c r="B50">
        <v>8</v>
      </c>
      <c r="C50" t="s">
        <v>39</v>
      </c>
      <c r="D50">
        <f t="shared" si="4"/>
        <v>62487</v>
      </c>
      <c r="E50" t="str">
        <f t="shared" ca="1" si="5"/>
        <v>=INDICE($K$48:$K$53;COINCIDIR(C50;$L$48:$L$53;0))</v>
      </c>
      <c r="J50" s="4">
        <v>4829</v>
      </c>
      <c r="K50" s="4">
        <v>62487</v>
      </c>
      <c r="L50" s="4" t="s">
        <v>39</v>
      </c>
      <c r="M50" s="4">
        <v>22196</v>
      </c>
    </row>
    <row r="51" spans="1:13" x14ac:dyDescent="0.3">
      <c r="A51">
        <v>5</v>
      </c>
      <c r="B51">
        <v>5</v>
      </c>
      <c r="C51" t="s">
        <v>40</v>
      </c>
      <c r="D51">
        <f t="shared" si="4"/>
        <v>43254</v>
      </c>
      <c r="E51" t="str">
        <f t="shared" ca="1" si="5"/>
        <v>=INDICE($K$48:$K$53;COINCIDIR(C51;$L$48:$L$53;0))</v>
      </c>
      <c r="J51" s="4">
        <v>37512</v>
      </c>
      <c r="K51" s="4">
        <v>43254</v>
      </c>
      <c r="L51" s="4" t="s">
        <v>40</v>
      </c>
      <c r="M51" s="4">
        <v>22196</v>
      </c>
    </row>
    <row r="52" spans="1:13" x14ac:dyDescent="0.3">
      <c r="A52">
        <v>4</v>
      </c>
      <c r="B52">
        <v>4</v>
      </c>
      <c r="C52" t="s">
        <v>76</v>
      </c>
      <c r="D52">
        <f t="shared" si="4"/>
        <v>62487</v>
      </c>
      <c r="E52" t="str">
        <f t="shared" ca="1" si="5"/>
        <v>=INDICE($K$48:$K$53;COINCIDIR(C52;$L$48:$L$53;0))</v>
      </c>
      <c r="J52" s="4">
        <v>4829</v>
      </c>
      <c r="K52" s="4">
        <v>62487</v>
      </c>
      <c r="L52" s="4" t="s">
        <v>76</v>
      </c>
      <c r="M52" s="4">
        <v>22196</v>
      </c>
    </row>
    <row r="53" spans="1:13" x14ac:dyDescent="0.3">
      <c r="A53">
        <v>8</v>
      </c>
      <c r="B53">
        <v>8</v>
      </c>
      <c r="C53" t="s">
        <v>77</v>
      </c>
      <c r="D53">
        <f t="shared" si="4"/>
        <v>43254</v>
      </c>
      <c r="E53" t="str">
        <f t="shared" ca="1" si="5"/>
        <v>=INDICE($K$48:$K$53;COINCIDIR(C53;$L$48:$L$53;0))</v>
      </c>
      <c r="J53" s="4">
        <v>68836</v>
      </c>
      <c r="K53" s="4">
        <v>43254</v>
      </c>
      <c r="L53" s="4" t="s">
        <v>77</v>
      </c>
      <c r="M53" s="4">
        <v>22196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965B-CD9F-4069-906C-76269E752F0A}">
  <dimension ref="A1"/>
  <sheetViews>
    <sheetView showGridLines="0" workbookViewId="0">
      <selection activeCell="A7" sqref="A7"/>
    </sheetView>
  </sheetViews>
  <sheetFormatPr baseColWidth="10" defaultRowHeight="14.4" x14ac:dyDescent="0.3"/>
  <cols>
    <col min="2" max="2" width="15.44140625" customWidth="1"/>
    <col min="3" max="3" width="14.44140625" customWidth="1"/>
    <col min="4" max="4" width="13.6640625" customWidth="1"/>
    <col min="5" max="5" width="12.6640625" bestFit="1" customWidth="1"/>
    <col min="6" max="6" width="15.21875" bestFit="1" customWidth="1"/>
    <col min="7" max="10" width="7.88671875" customWidth="1"/>
    <col min="11" max="12" width="10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3706-25BC-4B5C-AFEB-83702A354A86}">
  <dimension ref="A1"/>
  <sheetViews>
    <sheetView showGridLines="0" workbookViewId="0">
      <selection activeCell="A8" sqref="A8"/>
    </sheetView>
  </sheetViews>
  <sheetFormatPr baseColWidth="10" defaultRowHeight="14.4" x14ac:dyDescent="0.3"/>
  <cols>
    <col min="2" max="2" width="13.88671875" bestFit="1" customWidth="1"/>
    <col min="3" max="3" width="22.33203125" bestFit="1" customWidth="1"/>
    <col min="4" max="4" width="16.33203125" customWidth="1"/>
    <col min="5" max="5" width="17.6640625" customWidth="1"/>
    <col min="7" max="7" width="18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26A18-DA1A-4616-A616-625E4C45D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1.CondicionesBuscar</vt:lpstr>
      <vt:lpstr>02.VarianteBuscarV</vt:lpstr>
      <vt:lpstr>03.IndiceCoincir</vt:lpstr>
      <vt:lpstr>04.buscarx</vt:lpstr>
      <vt:lpstr>05.DESAFIO1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Javier Pullutasig</cp:lastModifiedBy>
  <dcterms:created xsi:type="dcterms:W3CDTF">2021-01-09T22:47:42Z</dcterms:created>
  <dcterms:modified xsi:type="dcterms:W3CDTF">2021-01-23T21:32:27Z</dcterms:modified>
</cp:coreProperties>
</file>