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epublicservices-my.sharepoint.com/personal/chavama_repsrv_com/Documents/Desktop/"/>
    </mc:Choice>
  </mc:AlternateContent>
  <xr:revisionPtr revIDLastSave="364" documentId="13_ncr:1_{F5B07291-0A5C-4D26-83FF-AC5586CDD5D8}" xr6:coauthVersionLast="47" xr6:coauthVersionMax="47" xr10:uidLastSave="{7000060C-F076-4718-A491-01B3BED401E8}"/>
  <bookViews>
    <workbookView xWindow="22932" yWindow="-108" windowWidth="23256" windowHeight="12576" xr2:uid="{00000000-000D-0000-FFFF-FFFF00000000}"/>
  </bookViews>
  <sheets>
    <sheet name="MASTER" sheetId="3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34" l="1"/>
  <c r="J37" i="34"/>
  <c r="H37" i="34"/>
  <c r="J34" i="34"/>
  <c r="H34" i="34"/>
  <c r="AE33" i="34"/>
  <c r="AD33" i="34"/>
  <c r="M33" i="34" s="1"/>
  <c r="L33" i="34"/>
  <c r="AE32" i="34"/>
  <c r="AD32" i="34"/>
  <c r="AC32" i="34" s="1"/>
  <c r="L32" i="34"/>
  <c r="AE31" i="34"/>
  <c r="AD31" i="34"/>
  <c r="M31" i="34" s="1"/>
  <c r="L31" i="34"/>
  <c r="AE30" i="34"/>
  <c r="AD30" i="34"/>
  <c r="AC30" i="34" s="1"/>
  <c r="L30" i="34"/>
  <c r="AE29" i="34"/>
  <c r="AD29" i="34"/>
  <c r="M29" i="34" s="1"/>
  <c r="L29" i="34"/>
  <c r="AE28" i="34"/>
  <c r="AD28" i="34"/>
  <c r="AC28" i="34" s="1"/>
  <c r="L28" i="34"/>
  <c r="AE27" i="34"/>
  <c r="AD27" i="34"/>
  <c r="AC27" i="34" s="1"/>
  <c r="L27" i="34"/>
  <c r="AE26" i="34"/>
  <c r="AD26" i="34"/>
  <c r="M26" i="34" s="1"/>
  <c r="L26" i="34"/>
  <c r="AE25" i="34"/>
  <c r="AD25" i="34"/>
  <c r="M25" i="34" s="1"/>
  <c r="L25" i="34"/>
  <c r="AE24" i="34"/>
  <c r="AD24" i="34"/>
  <c r="AC24" i="34" s="1"/>
  <c r="L24" i="34"/>
  <c r="AE23" i="34"/>
  <c r="AD23" i="34"/>
  <c r="M23" i="34" s="1"/>
  <c r="L23" i="34"/>
  <c r="AE22" i="34"/>
  <c r="AD22" i="34"/>
  <c r="AC22" i="34" s="1"/>
  <c r="L22" i="34"/>
  <c r="AE21" i="34"/>
  <c r="AD21" i="34"/>
  <c r="M21" i="34" s="1"/>
  <c r="L21" i="34"/>
  <c r="AE20" i="34"/>
  <c r="AD20" i="34"/>
  <c r="AC20" i="34" s="1"/>
  <c r="L20" i="34"/>
  <c r="AE19" i="34"/>
  <c r="AD19" i="34"/>
  <c r="AC19" i="34" s="1"/>
  <c r="L19" i="34"/>
  <c r="AE18" i="34"/>
  <c r="AD18" i="34"/>
  <c r="M18" i="34" s="1"/>
  <c r="L18" i="34"/>
  <c r="AE17" i="34"/>
  <c r="AD17" i="34"/>
  <c r="M17" i="34" s="1"/>
  <c r="L17" i="34"/>
  <c r="AE16" i="34"/>
  <c r="AD16" i="34"/>
  <c r="AC16" i="34" s="1"/>
  <c r="L16" i="34"/>
  <c r="AE15" i="34"/>
  <c r="AD15" i="34"/>
  <c r="M15" i="34" s="1"/>
  <c r="L15" i="34"/>
  <c r="AE14" i="34"/>
  <c r="AD14" i="34"/>
  <c r="M14" i="34" s="1"/>
  <c r="G6" i="34"/>
  <c r="D6" i="34"/>
  <c r="AC31" i="34" l="1"/>
  <c r="AC29" i="34"/>
  <c r="AC26" i="34"/>
  <c r="AC23" i="34"/>
  <c r="AD38" i="34"/>
  <c r="AC15" i="34"/>
  <c r="AC21" i="34"/>
  <c r="AC18" i="34"/>
  <c r="AE34" i="34"/>
  <c r="M19" i="34"/>
  <c r="M22" i="34"/>
  <c r="AC25" i="34"/>
  <c r="AD34" i="34"/>
  <c r="M27" i="34"/>
  <c r="M30" i="34"/>
  <c r="AC14" i="34"/>
  <c r="AC17" i="34"/>
  <c r="AC33" i="34"/>
  <c r="M16" i="34"/>
  <c r="M20" i="34"/>
  <c r="M24" i="34"/>
  <c r="M28" i="34"/>
  <c r="M32" i="34"/>
  <c r="G37" i="34"/>
  <c r="K37" i="34" l="1"/>
  <c r="M37" i="34"/>
  <c r="AE38" i="34" s="1"/>
</calcChain>
</file>

<file path=xl/sharedStrings.xml><?xml version="1.0" encoding="utf-8"?>
<sst xmlns="http://schemas.openxmlformats.org/spreadsheetml/2006/main" count="60" uniqueCount="57">
  <si>
    <t>EXPORT SHIPPING SUMMARY</t>
  </si>
  <si>
    <t>CUSTOMER #:</t>
  </si>
  <si>
    <t>Container</t>
  </si>
  <si>
    <t xml:space="preserve">Moisture </t>
  </si>
  <si>
    <t>Adjusted</t>
  </si>
  <si>
    <t>Date Out</t>
  </si>
  <si>
    <t>Ticket #</t>
  </si>
  <si>
    <t>BOL#</t>
  </si>
  <si>
    <t>Bales</t>
  </si>
  <si>
    <t>Tare</t>
  </si>
  <si>
    <t>Net LBS</t>
  </si>
  <si>
    <t>%</t>
  </si>
  <si>
    <t>V.G.M.</t>
  </si>
  <si>
    <t>Net Tons</t>
  </si>
  <si>
    <t>Pre adjusted</t>
  </si>
  <si>
    <t xml:space="preserve">Adjusted </t>
  </si>
  <si>
    <t>Tons</t>
  </si>
  <si>
    <t>Pounds</t>
  </si>
  <si>
    <t>Loads</t>
  </si>
  <si>
    <t>PRE ADJUSTED</t>
  </si>
  <si>
    <t>Adusted</t>
  </si>
  <si>
    <t>CUSTOMER NAME:</t>
  </si>
  <si>
    <t>PURCHASE ORDER #:</t>
  </si>
  <si>
    <t>COMMODITY:</t>
  </si>
  <si>
    <t>Moisture Deduction</t>
  </si>
  <si>
    <t># of Containers</t>
  </si>
  <si>
    <t xml:space="preserve">TICKETS FROM:  </t>
  </si>
  <si>
    <t xml:space="preserve">THROUGH:  </t>
  </si>
  <si>
    <t>CONTAINER #</t>
  </si>
  <si>
    <t>BOOKING #</t>
  </si>
  <si>
    <t>SEAL #</t>
  </si>
  <si>
    <r>
      <t>For questions concerning this summary, please contact Irene Steward</t>
    </r>
    <r>
      <rPr>
        <b/>
        <i/>
        <sz val="10"/>
        <color theme="1"/>
        <rFont val="Open Sans"/>
        <family val="2"/>
      </rPr>
      <t xml:space="preserve"> @ (714) 575-3846</t>
    </r>
    <r>
      <rPr>
        <i/>
        <sz val="10"/>
        <color theme="1"/>
        <rFont val="Open Sans"/>
        <family val="2"/>
      </rPr>
      <t xml:space="preserve"> or </t>
    </r>
    <r>
      <rPr>
        <i/>
        <u/>
        <sz val="10"/>
        <color rgb="FFFF0000"/>
        <rFont val="Open Sans"/>
        <family val="2"/>
      </rPr>
      <t>Isteward@republicservices.com</t>
    </r>
    <r>
      <rPr>
        <i/>
        <sz val="10"/>
        <color theme="1"/>
        <rFont val="Open Sans"/>
        <family val="2"/>
      </rPr>
      <t xml:space="preserve"> or the Republic Scalehouse at </t>
    </r>
    <r>
      <rPr>
        <b/>
        <i/>
        <sz val="10"/>
        <color theme="1"/>
        <rFont val="Open Sans"/>
        <family val="2"/>
      </rPr>
      <t>(714) 398-5379</t>
    </r>
  </si>
  <si>
    <t>CVT- ANAHEIM</t>
  </si>
  <si>
    <t>2775 E. GRETTA LANE ANAHEIM, CA. 92806</t>
  </si>
  <si>
    <t>00502816</t>
  </si>
  <si>
    <t>00460200</t>
  </si>
  <si>
    <t>00460481</t>
  </si>
  <si>
    <t>00459993</t>
  </si>
  <si>
    <t>00459896</t>
  </si>
  <si>
    <t>00459895</t>
  </si>
  <si>
    <t>00459835</t>
  </si>
  <si>
    <t>00582861</t>
  </si>
  <si>
    <t>00582818</t>
  </si>
  <si>
    <t>00582813</t>
  </si>
  <si>
    <t>HAMU2166206</t>
  </si>
  <si>
    <t>HAMU3325730</t>
  </si>
  <si>
    <t>ONEU0258460</t>
  </si>
  <si>
    <t>HAMU2434778</t>
  </si>
  <si>
    <t>HAMU1944484</t>
  </si>
  <si>
    <t>HAMU3159120</t>
  </si>
  <si>
    <t>HAMU378592</t>
  </si>
  <si>
    <t>TGHU6266079</t>
  </si>
  <si>
    <t>HAMU3309143</t>
  </si>
  <si>
    <t>HAMU2807357</t>
  </si>
  <si>
    <t>GREENERGY</t>
  </si>
  <si>
    <t>POOC-20250077</t>
  </si>
  <si>
    <t>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</si>
</sst>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m/d/yy;@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color indexed="10"/>
      <name val="Arial"/>
      <family val="2"/>
    </font>
    <font>
      <sz val="12"/>
      <color indexed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u/>
      <sz val="10"/>
      <color indexed="10"/>
      <name val="Arial"/>
      <family val="2"/>
    </font>
    <font>
      <b/>
      <sz val="12"/>
      <name val="Arial"/>
      <family val="2"/>
    </font>
    <font>
      <b/>
      <sz val="14"/>
      <color indexed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Open Sans"/>
      <family val="2"/>
    </font>
    <font>
      <sz val="11"/>
      <color theme="1"/>
      <name val="Open Sans"/>
      <family val="2"/>
    </font>
    <font>
      <sz val="12"/>
      <color theme="1"/>
      <name val="Open Sans"/>
      <family val="2"/>
    </font>
    <font>
      <b/>
      <sz val="10"/>
      <color theme="1"/>
      <name val="Open Sans"/>
      <family val="2"/>
    </font>
    <font>
      <sz val="10"/>
      <color theme="1"/>
      <name val="Open Sans"/>
      <family val="2"/>
    </font>
    <font>
      <u/>
      <sz val="10"/>
      <color theme="1"/>
      <name val="Open Sans"/>
      <family val="2"/>
    </font>
    <font>
      <b/>
      <u/>
      <sz val="10"/>
      <color theme="1"/>
      <name val="Open Sans"/>
      <family val="2"/>
    </font>
    <font>
      <sz val="18"/>
      <color theme="1"/>
      <name val="Open Sans"/>
      <family val="2"/>
    </font>
    <font>
      <i/>
      <sz val="10"/>
      <color theme="1"/>
      <name val="Open Sans"/>
      <family val="2"/>
    </font>
    <font>
      <b/>
      <i/>
      <sz val="10"/>
      <color theme="1"/>
      <name val="Open Sans"/>
      <family val="2"/>
    </font>
    <font>
      <b/>
      <sz val="11"/>
      <color theme="1"/>
      <name val="Calibri"/>
      <family val="2"/>
      <scheme val="minor"/>
    </font>
    <font>
      <i/>
      <u/>
      <sz val="10"/>
      <color rgb="FFFF0000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/>
    </xf>
    <xf numFmtId="1" fontId="7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1" fontId="5" fillId="2" borderId="0" xfId="0" applyNumberFormat="1" applyFont="1" applyFill="1" applyAlignment="1">
      <alignment vertical="center"/>
    </xf>
    <xf numFmtId="2" fontId="5" fillId="2" borderId="0" xfId="0" applyNumberFormat="1" applyFont="1" applyFill="1" applyAlignment="1" applyProtection="1">
      <alignment horizontal="center" vertical="center"/>
      <protection locked="0"/>
    </xf>
    <xf numFmtId="2" fontId="5" fillId="2" borderId="0" xfId="0" applyNumberFormat="1" applyFont="1" applyFill="1" applyAlignment="1">
      <alignment vertical="center"/>
    </xf>
    <xf numFmtId="2" fontId="5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" fontId="10" fillId="2" borderId="0" xfId="0" applyNumberFormat="1" applyFont="1" applyFill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0" fontId="0" fillId="2" borderId="0" xfId="0" applyFill="1"/>
    <xf numFmtId="0" fontId="0" fillId="3" borderId="4" xfId="0" applyFill="1" applyBorder="1" applyAlignment="1" applyProtection="1">
      <alignment horizontal="center" vertical="center"/>
      <protection locked="0"/>
    </xf>
    <xf numFmtId="3" fontId="0" fillId="3" borderId="4" xfId="0" applyNumberFormat="1" applyFill="1" applyBorder="1" applyAlignment="1" applyProtection="1">
      <alignment vertical="center"/>
      <protection locked="0"/>
    </xf>
    <xf numFmtId="2" fontId="0" fillId="2" borderId="0" xfId="0" applyNumberFormat="1" applyFill="1" applyAlignment="1" applyProtection="1">
      <alignment horizontal="center" vertical="center"/>
      <protection locked="0"/>
    </xf>
    <xf numFmtId="49" fontId="0" fillId="3" borderId="4" xfId="0" applyNumberFormat="1" applyFill="1" applyBorder="1" applyAlignment="1" applyProtection="1">
      <alignment horizontal="center" vertical="center"/>
      <protection locked="0"/>
    </xf>
    <xf numFmtId="1" fontId="0" fillId="3" borderId="4" xfId="0" applyNumberFormat="1" applyFill="1" applyBorder="1" applyAlignment="1" applyProtection="1">
      <alignment horizontal="center" vertical="center"/>
      <protection locked="0"/>
    </xf>
    <xf numFmtId="1" fontId="0" fillId="2" borderId="0" xfId="0" applyNumberFormat="1" applyFill="1" applyAlignment="1">
      <alignment vertical="center"/>
    </xf>
    <xf numFmtId="0" fontId="12" fillId="2" borderId="0" xfId="0" applyFont="1" applyFill="1" applyAlignment="1">
      <alignment vertical="center" wrapText="1"/>
    </xf>
    <xf numFmtId="1" fontId="14" fillId="2" borderId="0" xfId="0" applyNumberFormat="1" applyFont="1" applyFill="1" applyAlignment="1">
      <alignment vertical="center"/>
    </xf>
    <xf numFmtId="0" fontId="14" fillId="2" borderId="0" xfId="0" applyFont="1" applyFill="1" applyAlignment="1">
      <alignment vertical="center"/>
    </xf>
    <xf numFmtId="2" fontId="15" fillId="2" borderId="0" xfId="0" applyNumberFormat="1" applyFont="1" applyFill="1" applyAlignment="1">
      <alignment horizontal="center" vertical="center"/>
    </xf>
    <xf numFmtId="1" fontId="15" fillId="2" borderId="0" xfId="0" applyNumberFormat="1" applyFont="1" applyFill="1" applyAlignment="1">
      <alignment horizontal="center" vertical="center"/>
    </xf>
    <xf numFmtId="1" fontId="15" fillId="2" borderId="0" xfId="0" applyNumberFormat="1" applyFont="1" applyFill="1" applyAlignment="1">
      <alignment horizontal="right" vertical="center"/>
    </xf>
    <xf numFmtId="2" fontId="16" fillId="2" borderId="0" xfId="0" applyNumberFormat="1" applyFont="1" applyFill="1" applyAlignment="1">
      <alignment horizontal="center" vertical="center"/>
    </xf>
    <xf numFmtId="1" fontId="13" fillId="2" borderId="0" xfId="0" applyNumberFormat="1" applyFont="1" applyFill="1" applyAlignment="1">
      <alignment horizontal="center" vertical="center"/>
    </xf>
    <xf numFmtId="3" fontId="13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vertical="center" wrapText="1"/>
    </xf>
    <xf numFmtId="0" fontId="14" fillId="2" borderId="8" xfId="0" applyFont="1" applyFill="1" applyBorder="1" applyAlignment="1">
      <alignment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8" fillId="2" borderId="0" xfId="0" applyFont="1" applyFill="1"/>
    <xf numFmtId="0" fontId="18" fillId="2" borderId="0" xfId="0" applyFont="1" applyFill="1" applyAlignment="1">
      <alignment vertical="center"/>
    </xf>
    <xf numFmtId="0" fontId="18" fillId="2" borderId="6" xfId="0" applyFont="1" applyFill="1" applyBorder="1" applyAlignment="1">
      <alignment horizontal="left" vertical="center"/>
    </xf>
    <xf numFmtId="0" fontId="20" fillId="2" borderId="7" xfId="0" applyFont="1" applyFill="1" applyBorder="1" applyAlignment="1">
      <alignment vertical="center" wrapText="1"/>
    </xf>
    <xf numFmtId="0" fontId="18" fillId="2" borderId="9" xfId="0" applyFont="1" applyFill="1" applyBorder="1" applyAlignment="1">
      <alignment vertical="center"/>
    </xf>
    <xf numFmtId="0" fontId="20" fillId="2" borderId="5" xfId="0" applyFont="1" applyFill="1" applyBorder="1" applyAlignment="1">
      <alignment vertical="center" wrapText="1"/>
    </xf>
    <xf numFmtId="0" fontId="18" fillId="0" borderId="0" xfId="0" applyFont="1"/>
    <xf numFmtId="0" fontId="18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right" vertical="center"/>
    </xf>
    <xf numFmtId="0" fontId="19" fillId="2" borderId="0" xfId="0" applyFont="1" applyFill="1" applyAlignment="1">
      <alignment horizontal="right" vertical="center"/>
    </xf>
    <xf numFmtId="164" fontId="19" fillId="2" borderId="0" xfId="0" applyNumberFormat="1" applyFont="1" applyFill="1" applyAlignment="1">
      <alignment horizontal="right" vertical="center"/>
    </xf>
    <xf numFmtId="165" fontId="0" fillId="3" borderId="4" xfId="0" applyNumberFormat="1" applyFill="1" applyBorder="1" applyAlignment="1" applyProtection="1">
      <alignment horizontal="center" vertical="center"/>
      <protection locked="0"/>
    </xf>
    <xf numFmtId="3" fontId="27" fillId="3" borderId="4" xfId="0" applyNumberFormat="1" applyFont="1" applyFill="1" applyBorder="1" applyAlignment="1" applyProtection="1">
      <alignment vertical="center"/>
      <protection locked="0"/>
    </xf>
    <xf numFmtId="0" fontId="6" fillId="2" borderId="0" xfId="0" applyFont="1" applyFill="1" applyAlignment="1">
      <alignment horizontal="center" vertical="center" wrapText="1"/>
    </xf>
    <xf numFmtId="164" fontId="13" fillId="0" borderId="0" xfId="0" applyNumberFormat="1" applyFont="1" applyAlignment="1">
      <alignment horizontal="left" vertical="center"/>
    </xf>
    <xf numFmtId="0" fontId="0" fillId="3" borderId="1" xfId="0" applyFill="1" applyBorder="1" applyAlignment="1" applyProtection="1">
      <alignment horizontal="left" vertical="center" indent="1"/>
      <protection locked="0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12" fillId="3" borderId="1" xfId="0" applyFont="1" applyFill="1" applyBorder="1" applyAlignment="1" applyProtection="1">
      <alignment horizontal="left" vertical="center" indent="1"/>
      <protection locked="0"/>
    </xf>
    <xf numFmtId="0" fontId="12" fillId="0" borderId="2" xfId="0" applyFont="1" applyBorder="1" applyAlignment="1">
      <alignment horizontal="left" vertical="center" indent="1"/>
    </xf>
    <xf numFmtId="0" fontId="12" fillId="0" borderId="3" xfId="0" applyFont="1" applyBorder="1" applyAlignment="1">
      <alignment horizontal="left" vertical="center" indent="1"/>
    </xf>
    <xf numFmtId="0" fontId="14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left" vertical="center" wrapText="1"/>
    </xf>
    <xf numFmtId="0" fontId="24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164" fontId="13" fillId="2" borderId="0" xfId="0" applyNumberFormat="1" applyFont="1" applyFill="1" applyAlignment="1">
      <alignment horizontal="left" vertical="center"/>
    </xf>
    <xf numFmtId="164" fontId="13" fillId="0" borderId="0" xfId="0" applyNumberFormat="1" applyFont="1" applyAlignment="1">
      <alignment horizontal="left" vertical="center"/>
    </xf>
  </cellXfs>
  <cellStyles count="1">
    <cellStyle name="Normal" xfId="0" builtinId="0"/>
  </cellStyles>
  <dxfs count="5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542925</xdr:colOff>
      <xdr:row>0</xdr:row>
      <xdr:rowOff>0</xdr:rowOff>
    </xdr:from>
    <xdr:to>
      <xdr:col>12</xdr:col>
      <xdr:colOff>552450</xdr:colOff>
      <xdr:row>7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00D168-E9B2-4B25-A0A3-28F223EED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1285875" cy="1371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57150</xdr:rowOff>
    </xdr:from>
    <xdr:to>
      <xdr:col>12</xdr:col>
      <xdr:colOff>495300</xdr:colOff>
      <xdr:row>39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360B69-2761-4886-8C9B-86AE072CC515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40" t="94758" r="2613" b="1831"/>
        <a:stretch/>
      </xdr:blipFill>
      <xdr:spPr bwMode="auto">
        <a:xfrm>
          <a:off x="0" y="6562725"/>
          <a:ext cx="7924800" cy="3333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  <a:ext uri="{FAA26D3D-D897-4be2-8F04-BA451C77F1D7}">
            <ma14:placeholderFlag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ma14="http://schemas.microsoft.com/office/mac/drawingml/2011/main" xmlns:lc="http://schemas.openxmlformats.org/drawingml/2006/lockedCanvas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5469-19D8-4535-AC08-82B6EBF3C329}">
  <dimension ref="A1:AF38"/>
  <sheetViews>
    <sheetView tabSelected="1" workbookViewId="0">
      <selection activeCell="D25" sqref="D25"/>
    </sheetView>
  </sheetViews>
  <sheetFormatPr defaultRowHeight="14.4" x14ac:dyDescent="0.3"/>
  <cols>
    <col min="1" max="1" width="2" customWidth="1"/>
    <col min="2" max="2" width="13.44140625" style="1" customWidth="1"/>
    <col min="3" max="3" width="9.109375" style="1"/>
    <col min="4" max="4" width="7.109375" style="1" customWidth="1"/>
    <col min="5" max="5" width="13.109375" style="1" customWidth="1"/>
    <col min="6" max="6" width="14.44140625" style="1" bestFit="1" customWidth="1"/>
    <col min="7" max="7" width="9.109375" style="1" customWidth="1"/>
    <col min="8" max="8" width="5.109375" style="1" customWidth="1"/>
    <col min="9" max="9" width="9.5546875" style="1" customWidth="1"/>
    <col min="10" max="10" width="9.109375" style="1" customWidth="1"/>
    <col min="11" max="13" width="9.5546875" style="1" customWidth="1"/>
    <col min="14" max="14" width="4" style="1" customWidth="1"/>
    <col min="15" max="19" width="4.44140625" style="1" customWidth="1"/>
    <col min="20" max="28" width="9.5546875" style="1" customWidth="1"/>
    <col min="29" max="29" width="4" style="6" customWidth="1"/>
    <col min="30" max="30" width="9.88671875" style="6" customWidth="1"/>
    <col min="31" max="32" width="9.109375" style="6" customWidth="1"/>
    <col min="33" max="255" width="9.109375" style="1"/>
    <col min="256" max="256" width="2" style="1" customWidth="1"/>
    <col min="257" max="257" width="15.5546875" style="1" customWidth="1"/>
    <col min="258" max="258" width="9.109375" style="1"/>
    <col min="259" max="259" width="12.5546875" style="1" customWidth="1"/>
    <col min="260" max="260" width="14.5546875" style="1" customWidth="1"/>
    <col min="261" max="261" width="17.5546875" style="1" customWidth="1"/>
    <col min="262" max="262" width="11.109375" style="1" customWidth="1"/>
    <col min="263" max="263" width="7.44140625" style="1" customWidth="1"/>
    <col min="264" max="264" width="9" style="1" customWidth="1"/>
    <col min="265" max="268" width="9.5546875" style="1" customWidth="1"/>
    <col min="269" max="269" width="2" style="1" customWidth="1"/>
    <col min="270" max="270" width="4" style="1" customWidth="1"/>
    <col min="271" max="275" width="4.44140625" style="1" customWidth="1"/>
    <col min="276" max="284" width="9.5546875" style="1" customWidth="1"/>
    <col min="285" max="288" width="0" style="1" hidden="1" customWidth="1"/>
    <col min="289" max="511" width="9.109375" style="1"/>
    <col min="512" max="512" width="2" style="1" customWidth="1"/>
    <col min="513" max="513" width="15.5546875" style="1" customWidth="1"/>
    <col min="514" max="514" width="9.109375" style="1"/>
    <col min="515" max="515" width="12.5546875" style="1" customWidth="1"/>
    <col min="516" max="516" width="14.5546875" style="1" customWidth="1"/>
    <col min="517" max="517" width="17.5546875" style="1" customWidth="1"/>
    <col min="518" max="518" width="11.109375" style="1" customWidth="1"/>
    <col min="519" max="519" width="7.44140625" style="1" customWidth="1"/>
    <col min="520" max="520" width="9" style="1" customWidth="1"/>
    <col min="521" max="524" width="9.5546875" style="1" customWidth="1"/>
    <col min="525" max="525" width="2" style="1" customWidth="1"/>
    <col min="526" max="526" width="4" style="1" customWidth="1"/>
    <col min="527" max="531" width="4.44140625" style="1" customWidth="1"/>
    <col min="532" max="540" width="9.5546875" style="1" customWidth="1"/>
    <col min="541" max="544" width="0" style="1" hidden="1" customWidth="1"/>
    <col min="545" max="767" width="9.109375" style="1"/>
    <col min="768" max="768" width="2" style="1" customWidth="1"/>
    <col min="769" max="769" width="15.5546875" style="1" customWidth="1"/>
    <col min="770" max="770" width="9.109375" style="1"/>
    <col min="771" max="771" width="12.5546875" style="1" customWidth="1"/>
    <col min="772" max="772" width="14.5546875" style="1" customWidth="1"/>
    <col min="773" max="773" width="17.5546875" style="1" customWidth="1"/>
    <col min="774" max="774" width="11.109375" style="1" customWidth="1"/>
    <col min="775" max="775" width="7.44140625" style="1" customWidth="1"/>
    <col min="776" max="776" width="9" style="1" customWidth="1"/>
    <col min="777" max="780" width="9.5546875" style="1" customWidth="1"/>
    <col min="781" max="781" width="2" style="1" customWidth="1"/>
    <col min="782" max="782" width="4" style="1" customWidth="1"/>
    <col min="783" max="787" width="4.44140625" style="1" customWidth="1"/>
    <col min="788" max="796" width="9.5546875" style="1" customWidth="1"/>
    <col min="797" max="800" width="0" style="1" hidden="1" customWidth="1"/>
    <col min="801" max="1023" width="9.109375" style="1"/>
    <col min="1024" max="1024" width="2" style="1" customWidth="1"/>
    <col min="1025" max="1025" width="15.5546875" style="1" customWidth="1"/>
    <col min="1026" max="1026" width="9.109375" style="1"/>
    <col min="1027" max="1027" width="12.5546875" style="1" customWidth="1"/>
    <col min="1028" max="1028" width="14.5546875" style="1" customWidth="1"/>
    <col min="1029" max="1029" width="17.5546875" style="1" customWidth="1"/>
    <col min="1030" max="1030" width="11.109375" style="1" customWidth="1"/>
    <col min="1031" max="1031" width="7.44140625" style="1" customWidth="1"/>
    <col min="1032" max="1032" width="9" style="1" customWidth="1"/>
    <col min="1033" max="1036" width="9.5546875" style="1" customWidth="1"/>
    <col min="1037" max="1037" width="2" style="1" customWidth="1"/>
    <col min="1038" max="1038" width="4" style="1" customWidth="1"/>
    <col min="1039" max="1043" width="4.44140625" style="1" customWidth="1"/>
    <col min="1044" max="1052" width="9.5546875" style="1" customWidth="1"/>
    <col min="1053" max="1056" width="0" style="1" hidden="1" customWidth="1"/>
    <col min="1057" max="1279" width="9.109375" style="1"/>
    <col min="1280" max="1280" width="2" style="1" customWidth="1"/>
    <col min="1281" max="1281" width="15.5546875" style="1" customWidth="1"/>
    <col min="1282" max="1282" width="9.109375" style="1"/>
    <col min="1283" max="1283" width="12.5546875" style="1" customWidth="1"/>
    <col min="1284" max="1284" width="14.5546875" style="1" customWidth="1"/>
    <col min="1285" max="1285" width="17.5546875" style="1" customWidth="1"/>
    <col min="1286" max="1286" width="11.109375" style="1" customWidth="1"/>
    <col min="1287" max="1287" width="7.44140625" style="1" customWidth="1"/>
    <col min="1288" max="1288" width="9" style="1" customWidth="1"/>
    <col min="1289" max="1292" width="9.5546875" style="1" customWidth="1"/>
    <col min="1293" max="1293" width="2" style="1" customWidth="1"/>
    <col min="1294" max="1294" width="4" style="1" customWidth="1"/>
    <col min="1295" max="1299" width="4.44140625" style="1" customWidth="1"/>
    <col min="1300" max="1308" width="9.5546875" style="1" customWidth="1"/>
    <col min="1309" max="1312" width="0" style="1" hidden="1" customWidth="1"/>
    <col min="1313" max="1535" width="9.109375" style="1"/>
    <col min="1536" max="1536" width="2" style="1" customWidth="1"/>
    <col min="1537" max="1537" width="15.5546875" style="1" customWidth="1"/>
    <col min="1538" max="1538" width="9.109375" style="1"/>
    <col min="1539" max="1539" width="12.5546875" style="1" customWidth="1"/>
    <col min="1540" max="1540" width="14.5546875" style="1" customWidth="1"/>
    <col min="1541" max="1541" width="17.5546875" style="1" customWidth="1"/>
    <col min="1542" max="1542" width="11.109375" style="1" customWidth="1"/>
    <col min="1543" max="1543" width="7.44140625" style="1" customWidth="1"/>
    <col min="1544" max="1544" width="9" style="1" customWidth="1"/>
    <col min="1545" max="1548" width="9.5546875" style="1" customWidth="1"/>
    <col min="1549" max="1549" width="2" style="1" customWidth="1"/>
    <col min="1550" max="1550" width="4" style="1" customWidth="1"/>
    <col min="1551" max="1555" width="4.44140625" style="1" customWidth="1"/>
    <col min="1556" max="1564" width="9.5546875" style="1" customWidth="1"/>
    <col min="1565" max="1568" width="0" style="1" hidden="1" customWidth="1"/>
    <col min="1569" max="1791" width="9.109375" style="1"/>
    <col min="1792" max="1792" width="2" style="1" customWidth="1"/>
    <col min="1793" max="1793" width="15.5546875" style="1" customWidth="1"/>
    <col min="1794" max="1794" width="9.109375" style="1"/>
    <col min="1795" max="1795" width="12.5546875" style="1" customWidth="1"/>
    <col min="1796" max="1796" width="14.5546875" style="1" customWidth="1"/>
    <col min="1797" max="1797" width="17.5546875" style="1" customWidth="1"/>
    <col min="1798" max="1798" width="11.109375" style="1" customWidth="1"/>
    <col min="1799" max="1799" width="7.44140625" style="1" customWidth="1"/>
    <col min="1800" max="1800" width="9" style="1" customWidth="1"/>
    <col min="1801" max="1804" width="9.5546875" style="1" customWidth="1"/>
    <col min="1805" max="1805" width="2" style="1" customWidth="1"/>
    <col min="1806" max="1806" width="4" style="1" customWidth="1"/>
    <col min="1807" max="1811" width="4.44140625" style="1" customWidth="1"/>
    <col min="1812" max="1820" width="9.5546875" style="1" customWidth="1"/>
    <col min="1821" max="1824" width="0" style="1" hidden="1" customWidth="1"/>
    <col min="1825" max="2047" width="9.109375" style="1"/>
    <col min="2048" max="2048" width="2" style="1" customWidth="1"/>
    <col min="2049" max="2049" width="15.5546875" style="1" customWidth="1"/>
    <col min="2050" max="2050" width="9.109375" style="1"/>
    <col min="2051" max="2051" width="12.5546875" style="1" customWidth="1"/>
    <col min="2052" max="2052" width="14.5546875" style="1" customWidth="1"/>
    <col min="2053" max="2053" width="17.5546875" style="1" customWidth="1"/>
    <col min="2054" max="2054" width="11.109375" style="1" customWidth="1"/>
    <col min="2055" max="2055" width="7.44140625" style="1" customWidth="1"/>
    <col min="2056" max="2056" width="9" style="1" customWidth="1"/>
    <col min="2057" max="2060" width="9.5546875" style="1" customWidth="1"/>
    <col min="2061" max="2061" width="2" style="1" customWidth="1"/>
    <col min="2062" max="2062" width="4" style="1" customWidth="1"/>
    <col min="2063" max="2067" width="4.44140625" style="1" customWidth="1"/>
    <col min="2068" max="2076" width="9.5546875" style="1" customWidth="1"/>
    <col min="2077" max="2080" width="0" style="1" hidden="1" customWidth="1"/>
    <col min="2081" max="2303" width="9.109375" style="1"/>
    <col min="2304" max="2304" width="2" style="1" customWidth="1"/>
    <col min="2305" max="2305" width="15.5546875" style="1" customWidth="1"/>
    <col min="2306" max="2306" width="9.109375" style="1"/>
    <col min="2307" max="2307" width="12.5546875" style="1" customWidth="1"/>
    <col min="2308" max="2308" width="14.5546875" style="1" customWidth="1"/>
    <col min="2309" max="2309" width="17.5546875" style="1" customWidth="1"/>
    <col min="2310" max="2310" width="11.109375" style="1" customWidth="1"/>
    <col min="2311" max="2311" width="7.44140625" style="1" customWidth="1"/>
    <col min="2312" max="2312" width="9" style="1" customWidth="1"/>
    <col min="2313" max="2316" width="9.5546875" style="1" customWidth="1"/>
    <col min="2317" max="2317" width="2" style="1" customWidth="1"/>
    <col min="2318" max="2318" width="4" style="1" customWidth="1"/>
    <col min="2319" max="2323" width="4.44140625" style="1" customWidth="1"/>
    <col min="2324" max="2332" width="9.5546875" style="1" customWidth="1"/>
    <col min="2333" max="2336" width="0" style="1" hidden="1" customWidth="1"/>
    <col min="2337" max="2559" width="9.109375" style="1"/>
    <col min="2560" max="2560" width="2" style="1" customWidth="1"/>
    <col min="2561" max="2561" width="15.5546875" style="1" customWidth="1"/>
    <col min="2562" max="2562" width="9.109375" style="1"/>
    <col min="2563" max="2563" width="12.5546875" style="1" customWidth="1"/>
    <col min="2564" max="2564" width="14.5546875" style="1" customWidth="1"/>
    <col min="2565" max="2565" width="17.5546875" style="1" customWidth="1"/>
    <col min="2566" max="2566" width="11.109375" style="1" customWidth="1"/>
    <col min="2567" max="2567" width="7.44140625" style="1" customWidth="1"/>
    <col min="2568" max="2568" width="9" style="1" customWidth="1"/>
    <col min="2569" max="2572" width="9.5546875" style="1" customWidth="1"/>
    <col min="2573" max="2573" width="2" style="1" customWidth="1"/>
    <col min="2574" max="2574" width="4" style="1" customWidth="1"/>
    <col min="2575" max="2579" width="4.44140625" style="1" customWidth="1"/>
    <col min="2580" max="2588" width="9.5546875" style="1" customWidth="1"/>
    <col min="2589" max="2592" width="0" style="1" hidden="1" customWidth="1"/>
    <col min="2593" max="2815" width="9.109375" style="1"/>
    <col min="2816" max="2816" width="2" style="1" customWidth="1"/>
    <col min="2817" max="2817" width="15.5546875" style="1" customWidth="1"/>
    <col min="2818" max="2818" width="9.109375" style="1"/>
    <col min="2819" max="2819" width="12.5546875" style="1" customWidth="1"/>
    <col min="2820" max="2820" width="14.5546875" style="1" customWidth="1"/>
    <col min="2821" max="2821" width="17.5546875" style="1" customWidth="1"/>
    <col min="2822" max="2822" width="11.109375" style="1" customWidth="1"/>
    <col min="2823" max="2823" width="7.44140625" style="1" customWidth="1"/>
    <col min="2824" max="2824" width="9" style="1" customWidth="1"/>
    <col min="2825" max="2828" width="9.5546875" style="1" customWidth="1"/>
    <col min="2829" max="2829" width="2" style="1" customWidth="1"/>
    <col min="2830" max="2830" width="4" style="1" customWidth="1"/>
    <col min="2831" max="2835" width="4.44140625" style="1" customWidth="1"/>
    <col min="2836" max="2844" width="9.5546875" style="1" customWidth="1"/>
    <col min="2845" max="2848" width="0" style="1" hidden="1" customWidth="1"/>
    <col min="2849" max="3071" width="9.109375" style="1"/>
    <col min="3072" max="3072" width="2" style="1" customWidth="1"/>
    <col min="3073" max="3073" width="15.5546875" style="1" customWidth="1"/>
    <col min="3074" max="3074" width="9.109375" style="1"/>
    <col min="3075" max="3075" width="12.5546875" style="1" customWidth="1"/>
    <col min="3076" max="3076" width="14.5546875" style="1" customWidth="1"/>
    <col min="3077" max="3077" width="17.5546875" style="1" customWidth="1"/>
    <col min="3078" max="3078" width="11.109375" style="1" customWidth="1"/>
    <col min="3079" max="3079" width="7.44140625" style="1" customWidth="1"/>
    <col min="3080" max="3080" width="9" style="1" customWidth="1"/>
    <col min="3081" max="3084" width="9.5546875" style="1" customWidth="1"/>
    <col min="3085" max="3085" width="2" style="1" customWidth="1"/>
    <col min="3086" max="3086" width="4" style="1" customWidth="1"/>
    <col min="3087" max="3091" width="4.44140625" style="1" customWidth="1"/>
    <col min="3092" max="3100" width="9.5546875" style="1" customWidth="1"/>
    <col min="3101" max="3104" width="0" style="1" hidden="1" customWidth="1"/>
    <col min="3105" max="3327" width="9.109375" style="1"/>
    <col min="3328" max="3328" width="2" style="1" customWidth="1"/>
    <col min="3329" max="3329" width="15.5546875" style="1" customWidth="1"/>
    <col min="3330" max="3330" width="9.109375" style="1"/>
    <col min="3331" max="3331" width="12.5546875" style="1" customWidth="1"/>
    <col min="3332" max="3332" width="14.5546875" style="1" customWidth="1"/>
    <col min="3333" max="3333" width="17.5546875" style="1" customWidth="1"/>
    <col min="3334" max="3334" width="11.109375" style="1" customWidth="1"/>
    <col min="3335" max="3335" width="7.44140625" style="1" customWidth="1"/>
    <col min="3336" max="3336" width="9" style="1" customWidth="1"/>
    <col min="3337" max="3340" width="9.5546875" style="1" customWidth="1"/>
    <col min="3341" max="3341" width="2" style="1" customWidth="1"/>
    <col min="3342" max="3342" width="4" style="1" customWidth="1"/>
    <col min="3343" max="3347" width="4.44140625" style="1" customWidth="1"/>
    <col min="3348" max="3356" width="9.5546875" style="1" customWidth="1"/>
    <col min="3357" max="3360" width="0" style="1" hidden="1" customWidth="1"/>
    <col min="3361" max="3583" width="9.109375" style="1"/>
    <col min="3584" max="3584" width="2" style="1" customWidth="1"/>
    <col min="3585" max="3585" width="15.5546875" style="1" customWidth="1"/>
    <col min="3586" max="3586" width="9.109375" style="1"/>
    <col min="3587" max="3587" width="12.5546875" style="1" customWidth="1"/>
    <col min="3588" max="3588" width="14.5546875" style="1" customWidth="1"/>
    <col min="3589" max="3589" width="17.5546875" style="1" customWidth="1"/>
    <col min="3590" max="3590" width="11.109375" style="1" customWidth="1"/>
    <col min="3591" max="3591" width="7.44140625" style="1" customWidth="1"/>
    <col min="3592" max="3592" width="9" style="1" customWidth="1"/>
    <col min="3593" max="3596" width="9.5546875" style="1" customWidth="1"/>
    <col min="3597" max="3597" width="2" style="1" customWidth="1"/>
    <col min="3598" max="3598" width="4" style="1" customWidth="1"/>
    <col min="3599" max="3603" width="4.44140625" style="1" customWidth="1"/>
    <col min="3604" max="3612" width="9.5546875" style="1" customWidth="1"/>
    <col min="3613" max="3616" width="0" style="1" hidden="1" customWidth="1"/>
    <col min="3617" max="3839" width="9.109375" style="1"/>
    <col min="3840" max="3840" width="2" style="1" customWidth="1"/>
    <col min="3841" max="3841" width="15.5546875" style="1" customWidth="1"/>
    <col min="3842" max="3842" width="9.109375" style="1"/>
    <col min="3843" max="3843" width="12.5546875" style="1" customWidth="1"/>
    <col min="3844" max="3844" width="14.5546875" style="1" customWidth="1"/>
    <col min="3845" max="3845" width="17.5546875" style="1" customWidth="1"/>
    <col min="3846" max="3846" width="11.109375" style="1" customWidth="1"/>
    <col min="3847" max="3847" width="7.44140625" style="1" customWidth="1"/>
    <col min="3848" max="3848" width="9" style="1" customWidth="1"/>
    <col min="3849" max="3852" width="9.5546875" style="1" customWidth="1"/>
    <col min="3853" max="3853" width="2" style="1" customWidth="1"/>
    <col min="3854" max="3854" width="4" style="1" customWidth="1"/>
    <col min="3855" max="3859" width="4.44140625" style="1" customWidth="1"/>
    <col min="3860" max="3868" width="9.5546875" style="1" customWidth="1"/>
    <col min="3869" max="3872" width="0" style="1" hidden="1" customWidth="1"/>
    <col min="3873" max="4095" width="9.109375" style="1"/>
    <col min="4096" max="4096" width="2" style="1" customWidth="1"/>
    <col min="4097" max="4097" width="15.5546875" style="1" customWidth="1"/>
    <col min="4098" max="4098" width="9.109375" style="1"/>
    <col min="4099" max="4099" width="12.5546875" style="1" customWidth="1"/>
    <col min="4100" max="4100" width="14.5546875" style="1" customWidth="1"/>
    <col min="4101" max="4101" width="17.5546875" style="1" customWidth="1"/>
    <col min="4102" max="4102" width="11.109375" style="1" customWidth="1"/>
    <col min="4103" max="4103" width="7.44140625" style="1" customWidth="1"/>
    <col min="4104" max="4104" width="9" style="1" customWidth="1"/>
    <col min="4105" max="4108" width="9.5546875" style="1" customWidth="1"/>
    <col min="4109" max="4109" width="2" style="1" customWidth="1"/>
    <col min="4110" max="4110" width="4" style="1" customWidth="1"/>
    <col min="4111" max="4115" width="4.44140625" style="1" customWidth="1"/>
    <col min="4116" max="4124" width="9.5546875" style="1" customWidth="1"/>
    <col min="4125" max="4128" width="0" style="1" hidden="1" customWidth="1"/>
    <col min="4129" max="4351" width="9.109375" style="1"/>
    <col min="4352" max="4352" width="2" style="1" customWidth="1"/>
    <col min="4353" max="4353" width="15.5546875" style="1" customWidth="1"/>
    <col min="4354" max="4354" width="9.109375" style="1"/>
    <col min="4355" max="4355" width="12.5546875" style="1" customWidth="1"/>
    <col min="4356" max="4356" width="14.5546875" style="1" customWidth="1"/>
    <col min="4357" max="4357" width="17.5546875" style="1" customWidth="1"/>
    <col min="4358" max="4358" width="11.109375" style="1" customWidth="1"/>
    <col min="4359" max="4359" width="7.44140625" style="1" customWidth="1"/>
    <col min="4360" max="4360" width="9" style="1" customWidth="1"/>
    <col min="4361" max="4364" width="9.5546875" style="1" customWidth="1"/>
    <col min="4365" max="4365" width="2" style="1" customWidth="1"/>
    <col min="4366" max="4366" width="4" style="1" customWidth="1"/>
    <col min="4367" max="4371" width="4.44140625" style="1" customWidth="1"/>
    <col min="4372" max="4380" width="9.5546875" style="1" customWidth="1"/>
    <col min="4381" max="4384" width="0" style="1" hidden="1" customWidth="1"/>
    <col min="4385" max="4607" width="9.109375" style="1"/>
    <col min="4608" max="4608" width="2" style="1" customWidth="1"/>
    <col min="4609" max="4609" width="15.5546875" style="1" customWidth="1"/>
    <col min="4610" max="4610" width="9.109375" style="1"/>
    <col min="4611" max="4611" width="12.5546875" style="1" customWidth="1"/>
    <col min="4612" max="4612" width="14.5546875" style="1" customWidth="1"/>
    <col min="4613" max="4613" width="17.5546875" style="1" customWidth="1"/>
    <col min="4614" max="4614" width="11.109375" style="1" customWidth="1"/>
    <col min="4615" max="4615" width="7.44140625" style="1" customWidth="1"/>
    <col min="4616" max="4616" width="9" style="1" customWidth="1"/>
    <col min="4617" max="4620" width="9.5546875" style="1" customWidth="1"/>
    <col min="4621" max="4621" width="2" style="1" customWidth="1"/>
    <col min="4622" max="4622" width="4" style="1" customWidth="1"/>
    <col min="4623" max="4627" width="4.44140625" style="1" customWidth="1"/>
    <col min="4628" max="4636" width="9.5546875" style="1" customWidth="1"/>
    <col min="4637" max="4640" width="0" style="1" hidden="1" customWidth="1"/>
    <col min="4641" max="4863" width="9.109375" style="1"/>
    <col min="4864" max="4864" width="2" style="1" customWidth="1"/>
    <col min="4865" max="4865" width="15.5546875" style="1" customWidth="1"/>
    <col min="4866" max="4866" width="9.109375" style="1"/>
    <col min="4867" max="4867" width="12.5546875" style="1" customWidth="1"/>
    <col min="4868" max="4868" width="14.5546875" style="1" customWidth="1"/>
    <col min="4869" max="4869" width="17.5546875" style="1" customWidth="1"/>
    <col min="4870" max="4870" width="11.109375" style="1" customWidth="1"/>
    <col min="4871" max="4871" width="7.44140625" style="1" customWidth="1"/>
    <col min="4872" max="4872" width="9" style="1" customWidth="1"/>
    <col min="4873" max="4876" width="9.5546875" style="1" customWidth="1"/>
    <col min="4877" max="4877" width="2" style="1" customWidth="1"/>
    <col min="4878" max="4878" width="4" style="1" customWidth="1"/>
    <col min="4879" max="4883" width="4.44140625" style="1" customWidth="1"/>
    <col min="4884" max="4892" width="9.5546875" style="1" customWidth="1"/>
    <col min="4893" max="4896" width="0" style="1" hidden="1" customWidth="1"/>
    <col min="4897" max="5119" width="9.109375" style="1"/>
    <col min="5120" max="5120" width="2" style="1" customWidth="1"/>
    <col min="5121" max="5121" width="15.5546875" style="1" customWidth="1"/>
    <col min="5122" max="5122" width="9.109375" style="1"/>
    <col min="5123" max="5123" width="12.5546875" style="1" customWidth="1"/>
    <col min="5124" max="5124" width="14.5546875" style="1" customWidth="1"/>
    <col min="5125" max="5125" width="17.5546875" style="1" customWidth="1"/>
    <col min="5126" max="5126" width="11.109375" style="1" customWidth="1"/>
    <col min="5127" max="5127" width="7.44140625" style="1" customWidth="1"/>
    <col min="5128" max="5128" width="9" style="1" customWidth="1"/>
    <col min="5129" max="5132" width="9.5546875" style="1" customWidth="1"/>
    <col min="5133" max="5133" width="2" style="1" customWidth="1"/>
    <col min="5134" max="5134" width="4" style="1" customWidth="1"/>
    <col min="5135" max="5139" width="4.44140625" style="1" customWidth="1"/>
    <col min="5140" max="5148" width="9.5546875" style="1" customWidth="1"/>
    <col min="5149" max="5152" width="0" style="1" hidden="1" customWidth="1"/>
    <col min="5153" max="5375" width="9.109375" style="1"/>
    <col min="5376" max="5376" width="2" style="1" customWidth="1"/>
    <col min="5377" max="5377" width="15.5546875" style="1" customWidth="1"/>
    <col min="5378" max="5378" width="9.109375" style="1"/>
    <col min="5379" max="5379" width="12.5546875" style="1" customWidth="1"/>
    <col min="5380" max="5380" width="14.5546875" style="1" customWidth="1"/>
    <col min="5381" max="5381" width="17.5546875" style="1" customWidth="1"/>
    <col min="5382" max="5382" width="11.109375" style="1" customWidth="1"/>
    <col min="5383" max="5383" width="7.44140625" style="1" customWidth="1"/>
    <col min="5384" max="5384" width="9" style="1" customWidth="1"/>
    <col min="5385" max="5388" width="9.5546875" style="1" customWidth="1"/>
    <col min="5389" max="5389" width="2" style="1" customWidth="1"/>
    <col min="5390" max="5390" width="4" style="1" customWidth="1"/>
    <col min="5391" max="5395" width="4.44140625" style="1" customWidth="1"/>
    <col min="5396" max="5404" width="9.5546875" style="1" customWidth="1"/>
    <col min="5405" max="5408" width="0" style="1" hidden="1" customWidth="1"/>
    <col min="5409" max="5631" width="9.109375" style="1"/>
    <col min="5632" max="5632" width="2" style="1" customWidth="1"/>
    <col min="5633" max="5633" width="15.5546875" style="1" customWidth="1"/>
    <col min="5634" max="5634" width="9.109375" style="1"/>
    <col min="5635" max="5635" width="12.5546875" style="1" customWidth="1"/>
    <col min="5636" max="5636" width="14.5546875" style="1" customWidth="1"/>
    <col min="5637" max="5637" width="17.5546875" style="1" customWidth="1"/>
    <col min="5638" max="5638" width="11.109375" style="1" customWidth="1"/>
    <col min="5639" max="5639" width="7.44140625" style="1" customWidth="1"/>
    <col min="5640" max="5640" width="9" style="1" customWidth="1"/>
    <col min="5641" max="5644" width="9.5546875" style="1" customWidth="1"/>
    <col min="5645" max="5645" width="2" style="1" customWidth="1"/>
    <col min="5646" max="5646" width="4" style="1" customWidth="1"/>
    <col min="5647" max="5651" width="4.44140625" style="1" customWidth="1"/>
    <col min="5652" max="5660" width="9.5546875" style="1" customWidth="1"/>
    <col min="5661" max="5664" width="0" style="1" hidden="1" customWidth="1"/>
    <col min="5665" max="5887" width="9.109375" style="1"/>
    <col min="5888" max="5888" width="2" style="1" customWidth="1"/>
    <col min="5889" max="5889" width="15.5546875" style="1" customWidth="1"/>
    <col min="5890" max="5890" width="9.109375" style="1"/>
    <col min="5891" max="5891" width="12.5546875" style="1" customWidth="1"/>
    <col min="5892" max="5892" width="14.5546875" style="1" customWidth="1"/>
    <col min="5893" max="5893" width="17.5546875" style="1" customWidth="1"/>
    <col min="5894" max="5894" width="11.109375" style="1" customWidth="1"/>
    <col min="5895" max="5895" width="7.44140625" style="1" customWidth="1"/>
    <col min="5896" max="5896" width="9" style="1" customWidth="1"/>
    <col min="5897" max="5900" width="9.5546875" style="1" customWidth="1"/>
    <col min="5901" max="5901" width="2" style="1" customWidth="1"/>
    <col min="5902" max="5902" width="4" style="1" customWidth="1"/>
    <col min="5903" max="5907" width="4.44140625" style="1" customWidth="1"/>
    <col min="5908" max="5916" width="9.5546875" style="1" customWidth="1"/>
    <col min="5917" max="5920" width="0" style="1" hidden="1" customWidth="1"/>
    <col min="5921" max="6143" width="9.109375" style="1"/>
    <col min="6144" max="6144" width="2" style="1" customWidth="1"/>
    <col min="6145" max="6145" width="15.5546875" style="1" customWidth="1"/>
    <col min="6146" max="6146" width="9.109375" style="1"/>
    <col min="6147" max="6147" width="12.5546875" style="1" customWidth="1"/>
    <col min="6148" max="6148" width="14.5546875" style="1" customWidth="1"/>
    <col min="6149" max="6149" width="17.5546875" style="1" customWidth="1"/>
    <col min="6150" max="6150" width="11.109375" style="1" customWidth="1"/>
    <col min="6151" max="6151" width="7.44140625" style="1" customWidth="1"/>
    <col min="6152" max="6152" width="9" style="1" customWidth="1"/>
    <col min="6153" max="6156" width="9.5546875" style="1" customWidth="1"/>
    <col min="6157" max="6157" width="2" style="1" customWidth="1"/>
    <col min="6158" max="6158" width="4" style="1" customWidth="1"/>
    <col min="6159" max="6163" width="4.44140625" style="1" customWidth="1"/>
    <col min="6164" max="6172" width="9.5546875" style="1" customWidth="1"/>
    <col min="6173" max="6176" width="0" style="1" hidden="1" customWidth="1"/>
    <col min="6177" max="6399" width="9.109375" style="1"/>
    <col min="6400" max="6400" width="2" style="1" customWidth="1"/>
    <col min="6401" max="6401" width="15.5546875" style="1" customWidth="1"/>
    <col min="6402" max="6402" width="9.109375" style="1"/>
    <col min="6403" max="6403" width="12.5546875" style="1" customWidth="1"/>
    <col min="6404" max="6404" width="14.5546875" style="1" customWidth="1"/>
    <col min="6405" max="6405" width="17.5546875" style="1" customWidth="1"/>
    <col min="6406" max="6406" width="11.109375" style="1" customWidth="1"/>
    <col min="6407" max="6407" width="7.44140625" style="1" customWidth="1"/>
    <col min="6408" max="6408" width="9" style="1" customWidth="1"/>
    <col min="6409" max="6412" width="9.5546875" style="1" customWidth="1"/>
    <col min="6413" max="6413" width="2" style="1" customWidth="1"/>
    <col min="6414" max="6414" width="4" style="1" customWidth="1"/>
    <col min="6415" max="6419" width="4.44140625" style="1" customWidth="1"/>
    <col min="6420" max="6428" width="9.5546875" style="1" customWidth="1"/>
    <col min="6429" max="6432" width="0" style="1" hidden="1" customWidth="1"/>
    <col min="6433" max="6655" width="9.109375" style="1"/>
    <col min="6656" max="6656" width="2" style="1" customWidth="1"/>
    <col min="6657" max="6657" width="15.5546875" style="1" customWidth="1"/>
    <col min="6658" max="6658" width="9.109375" style="1"/>
    <col min="6659" max="6659" width="12.5546875" style="1" customWidth="1"/>
    <col min="6660" max="6660" width="14.5546875" style="1" customWidth="1"/>
    <col min="6661" max="6661" width="17.5546875" style="1" customWidth="1"/>
    <col min="6662" max="6662" width="11.109375" style="1" customWidth="1"/>
    <col min="6663" max="6663" width="7.44140625" style="1" customWidth="1"/>
    <col min="6664" max="6664" width="9" style="1" customWidth="1"/>
    <col min="6665" max="6668" width="9.5546875" style="1" customWidth="1"/>
    <col min="6669" max="6669" width="2" style="1" customWidth="1"/>
    <col min="6670" max="6670" width="4" style="1" customWidth="1"/>
    <col min="6671" max="6675" width="4.44140625" style="1" customWidth="1"/>
    <col min="6676" max="6684" width="9.5546875" style="1" customWidth="1"/>
    <col min="6685" max="6688" width="0" style="1" hidden="1" customWidth="1"/>
    <col min="6689" max="6911" width="9.109375" style="1"/>
    <col min="6912" max="6912" width="2" style="1" customWidth="1"/>
    <col min="6913" max="6913" width="15.5546875" style="1" customWidth="1"/>
    <col min="6914" max="6914" width="9.109375" style="1"/>
    <col min="6915" max="6915" width="12.5546875" style="1" customWidth="1"/>
    <col min="6916" max="6916" width="14.5546875" style="1" customWidth="1"/>
    <col min="6917" max="6917" width="17.5546875" style="1" customWidth="1"/>
    <col min="6918" max="6918" width="11.109375" style="1" customWidth="1"/>
    <col min="6919" max="6919" width="7.44140625" style="1" customWidth="1"/>
    <col min="6920" max="6920" width="9" style="1" customWidth="1"/>
    <col min="6921" max="6924" width="9.5546875" style="1" customWidth="1"/>
    <col min="6925" max="6925" width="2" style="1" customWidth="1"/>
    <col min="6926" max="6926" width="4" style="1" customWidth="1"/>
    <col min="6927" max="6931" width="4.44140625" style="1" customWidth="1"/>
    <col min="6932" max="6940" width="9.5546875" style="1" customWidth="1"/>
    <col min="6941" max="6944" width="0" style="1" hidden="1" customWidth="1"/>
    <col min="6945" max="7167" width="9.109375" style="1"/>
    <col min="7168" max="7168" width="2" style="1" customWidth="1"/>
    <col min="7169" max="7169" width="15.5546875" style="1" customWidth="1"/>
    <col min="7170" max="7170" width="9.109375" style="1"/>
    <col min="7171" max="7171" width="12.5546875" style="1" customWidth="1"/>
    <col min="7172" max="7172" width="14.5546875" style="1" customWidth="1"/>
    <col min="7173" max="7173" width="17.5546875" style="1" customWidth="1"/>
    <col min="7174" max="7174" width="11.109375" style="1" customWidth="1"/>
    <col min="7175" max="7175" width="7.44140625" style="1" customWidth="1"/>
    <col min="7176" max="7176" width="9" style="1" customWidth="1"/>
    <col min="7177" max="7180" width="9.5546875" style="1" customWidth="1"/>
    <col min="7181" max="7181" width="2" style="1" customWidth="1"/>
    <col min="7182" max="7182" width="4" style="1" customWidth="1"/>
    <col min="7183" max="7187" width="4.44140625" style="1" customWidth="1"/>
    <col min="7188" max="7196" width="9.5546875" style="1" customWidth="1"/>
    <col min="7197" max="7200" width="0" style="1" hidden="1" customWidth="1"/>
    <col min="7201" max="7423" width="9.109375" style="1"/>
    <col min="7424" max="7424" width="2" style="1" customWidth="1"/>
    <col min="7425" max="7425" width="15.5546875" style="1" customWidth="1"/>
    <col min="7426" max="7426" width="9.109375" style="1"/>
    <col min="7427" max="7427" width="12.5546875" style="1" customWidth="1"/>
    <col min="7428" max="7428" width="14.5546875" style="1" customWidth="1"/>
    <col min="7429" max="7429" width="17.5546875" style="1" customWidth="1"/>
    <col min="7430" max="7430" width="11.109375" style="1" customWidth="1"/>
    <col min="7431" max="7431" width="7.44140625" style="1" customWidth="1"/>
    <col min="7432" max="7432" width="9" style="1" customWidth="1"/>
    <col min="7433" max="7436" width="9.5546875" style="1" customWidth="1"/>
    <col min="7437" max="7437" width="2" style="1" customWidth="1"/>
    <col min="7438" max="7438" width="4" style="1" customWidth="1"/>
    <col min="7439" max="7443" width="4.44140625" style="1" customWidth="1"/>
    <col min="7444" max="7452" width="9.5546875" style="1" customWidth="1"/>
    <col min="7453" max="7456" width="0" style="1" hidden="1" customWidth="1"/>
    <col min="7457" max="7679" width="9.109375" style="1"/>
    <col min="7680" max="7680" width="2" style="1" customWidth="1"/>
    <col min="7681" max="7681" width="15.5546875" style="1" customWidth="1"/>
    <col min="7682" max="7682" width="9.109375" style="1"/>
    <col min="7683" max="7683" width="12.5546875" style="1" customWidth="1"/>
    <col min="7684" max="7684" width="14.5546875" style="1" customWidth="1"/>
    <col min="7685" max="7685" width="17.5546875" style="1" customWidth="1"/>
    <col min="7686" max="7686" width="11.109375" style="1" customWidth="1"/>
    <col min="7687" max="7687" width="7.44140625" style="1" customWidth="1"/>
    <col min="7688" max="7688" width="9" style="1" customWidth="1"/>
    <col min="7689" max="7692" width="9.5546875" style="1" customWidth="1"/>
    <col min="7693" max="7693" width="2" style="1" customWidth="1"/>
    <col min="7694" max="7694" width="4" style="1" customWidth="1"/>
    <col min="7695" max="7699" width="4.44140625" style="1" customWidth="1"/>
    <col min="7700" max="7708" width="9.5546875" style="1" customWidth="1"/>
    <col min="7709" max="7712" width="0" style="1" hidden="1" customWidth="1"/>
    <col min="7713" max="7935" width="9.109375" style="1"/>
    <col min="7936" max="7936" width="2" style="1" customWidth="1"/>
    <col min="7937" max="7937" width="15.5546875" style="1" customWidth="1"/>
    <col min="7938" max="7938" width="9.109375" style="1"/>
    <col min="7939" max="7939" width="12.5546875" style="1" customWidth="1"/>
    <col min="7940" max="7940" width="14.5546875" style="1" customWidth="1"/>
    <col min="7941" max="7941" width="17.5546875" style="1" customWidth="1"/>
    <col min="7942" max="7942" width="11.109375" style="1" customWidth="1"/>
    <col min="7943" max="7943" width="7.44140625" style="1" customWidth="1"/>
    <col min="7944" max="7944" width="9" style="1" customWidth="1"/>
    <col min="7945" max="7948" width="9.5546875" style="1" customWidth="1"/>
    <col min="7949" max="7949" width="2" style="1" customWidth="1"/>
    <col min="7950" max="7950" width="4" style="1" customWidth="1"/>
    <col min="7951" max="7955" width="4.44140625" style="1" customWidth="1"/>
    <col min="7956" max="7964" width="9.5546875" style="1" customWidth="1"/>
    <col min="7965" max="7968" width="0" style="1" hidden="1" customWidth="1"/>
    <col min="7969" max="8191" width="9.109375" style="1"/>
    <col min="8192" max="8192" width="2" style="1" customWidth="1"/>
    <col min="8193" max="8193" width="15.5546875" style="1" customWidth="1"/>
    <col min="8194" max="8194" width="9.109375" style="1"/>
    <col min="8195" max="8195" width="12.5546875" style="1" customWidth="1"/>
    <col min="8196" max="8196" width="14.5546875" style="1" customWidth="1"/>
    <col min="8197" max="8197" width="17.5546875" style="1" customWidth="1"/>
    <col min="8198" max="8198" width="11.109375" style="1" customWidth="1"/>
    <col min="8199" max="8199" width="7.44140625" style="1" customWidth="1"/>
    <col min="8200" max="8200" width="9" style="1" customWidth="1"/>
    <col min="8201" max="8204" width="9.5546875" style="1" customWidth="1"/>
    <col min="8205" max="8205" width="2" style="1" customWidth="1"/>
    <col min="8206" max="8206" width="4" style="1" customWidth="1"/>
    <col min="8207" max="8211" width="4.44140625" style="1" customWidth="1"/>
    <col min="8212" max="8220" width="9.5546875" style="1" customWidth="1"/>
    <col min="8221" max="8224" width="0" style="1" hidden="1" customWidth="1"/>
    <col min="8225" max="8447" width="9.109375" style="1"/>
    <col min="8448" max="8448" width="2" style="1" customWidth="1"/>
    <col min="8449" max="8449" width="15.5546875" style="1" customWidth="1"/>
    <col min="8450" max="8450" width="9.109375" style="1"/>
    <col min="8451" max="8451" width="12.5546875" style="1" customWidth="1"/>
    <col min="8452" max="8452" width="14.5546875" style="1" customWidth="1"/>
    <col min="8453" max="8453" width="17.5546875" style="1" customWidth="1"/>
    <col min="8454" max="8454" width="11.109375" style="1" customWidth="1"/>
    <col min="8455" max="8455" width="7.44140625" style="1" customWidth="1"/>
    <col min="8456" max="8456" width="9" style="1" customWidth="1"/>
    <col min="8457" max="8460" width="9.5546875" style="1" customWidth="1"/>
    <col min="8461" max="8461" width="2" style="1" customWidth="1"/>
    <col min="8462" max="8462" width="4" style="1" customWidth="1"/>
    <col min="8463" max="8467" width="4.44140625" style="1" customWidth="1"/>
    <col min="8468" max="8476" width="9.5546875" style="1" customWidth="1"/>
    <col min="8477" max="8480" width="0" style="1" hidden="1" customWidth="1"/>
    <col min="8481" max="8703" width="9.109375" style="1"/>
    <col min="8704" max="8704" width="2" style="1" customWidth="1"/>
    <col min="8705" max="8705" width="15.5546875" style="1" customWidth="1"/>
    <col min="8706" max="8706" width="9.109375" style="1"/>
    <col min="8707" max="8707" width="12.5546875" style="1" customWidth="1"/>
    <col min="8708" max="8708" width="14.5546875" style="1" customWidth="1"/>
    <col min="8709" max="8709" width="17.5546875" style="1" customWidth="1"/>
    <col min="8710" max="8710" width="11.109375" style="1" customWidth="1"/>
    <col min="8711" max="8711" width="7.44140625" style="1" customWidth="1"/>
    <col min="8712" max="8712" width="9" style="1" customWidth="1"/>
    <col min="8713" max="8716" width="9.5546875" style="1" customWidth="1"/>
    <col min="8717" max="8717" width="2" style="1" customWidth="1"/>
    <col min="8718" max="8718" width="4" style="1" customWidth="1"/>
    <col min="8719" max="8723" width="4.44140625" style="1" customWidth="1"/>
    <col min="8724" max="8732" width="9.5546875" style="1" customWidth="1"/>
    <col min="8733" max="8736" width="0" style="1" hidden="1" customWidth="1"/>
    <col min="8737" max="8959" width="9.109375" style="1"/>
    <col min="8960" max="8960" width="2" style="1" customWidth="1"/>
    <col min="8961" max="8961" width="15.5546875" style="1" customWidth="1"/>
    <col min="8962" max="8962" width="9.109375" style="1"/>
    <col min="8963" max="8963" width="12.5546875" style="1" customWidth="1"/>
    <col min="8964" max="8964" width="14.5546875" style="1" customWidth="1"/>
    <col min="8965" max="8965" width="17.5546875" style="1" customWidth="1"/>
    <col min="8966" max="8966" width="11.109375" style="1" customWidth="1"/>
    <col min="8967" max="8967" width="7.44140625" style="1" customWidth="1"/>
    <col min="8968" max="8968" width="9" style="1" customWidth="1"/>
    <col min="8969" max="8972" width="9.5546875" style="1" customWidth="1"/>
    <col min="8973" max="8973" width="2" style="1" customWidth="1"/>
    <col min="8974" max="8974" width="4" style="1" customWidth="1"/>
    <col min="8975" max="8979" width="4.44140625" style="1" customWidth="1"/>
    <col min="8980" max="8988" width="9.5546875" style="1" customWidth="1"/>
    <col min="8989" max="8992" width="0" style="1" hidden="1" customWidth="1"/>
    <col min="8993" max="9215" width="9.109375" style="1"/>
    <col min="9216" max="9216" width="2" style="1" customWidth="1"/>
    <col min="9217" max="9217" width="15.5546875" style="1" customWidth="1"/>
    <col min="9218" max="9218" width="9.109375" style="1"/>
    <col min="9219" max="9219" width="12.5546875" style="1" customWidth="1"/>
    <col min="9220" max="9220" width="14.5546875" style="1" customWidth="1"/>
    <col min="9221" max="9221" width="17.5546875" style="1" customWidth="1"/>
    <col min="9222" max="9222" width="11.109375" style="1" customWidth="1"/>
    <col min="9223" max="9223" width="7.44140625" style="1" customWidth="1"/>
    <col min="9224" max="9224" width="9" style="1" customWidth="1"/>
    <col min="9225" max="9228" width="9.5546875" style="1" customWidth="1"/>
    <col min="9229" max="9229" width="2" style="1" customWidth="1"/>
    <col min="9230" max="9230" width="4" style="1" customWidth="1"/>
    <col min="9231" max="9235" width="4.44140625" style="1" customWidth="1"/>
    <col min="9236" max="9244" width="9.5546875" style="1" customWidth="1"/>
    <col min="9245" max="9248" width="0" style="1" hidden="1" customWidth="1"/>
    <col min="9249" max="9471" width="9.109375" style="1"/>
    <col min="9472" max="9472" width="2" style="1" customWidth="1"/>
    <col min="9473" max="9473" width="15.5546875" style="1" customWidth="1"/>
    <col min="9474" max="9474" width="9.109375" style="1"/>
    <col min="9475" max="9475" width="12.5546875" style="1" customWidth="1"/>
    <col min="9476" max="9476" width="14.5546875" style="1" customWidth="1"/>
    <col min="9477" max="9477" width="17.5546875" style="1" customWidth="1"/>
    <col min="9478" max="9478" width="11.109375" style="1" customWidth="1"/>
    <col min="9479" max="9479" width="7.44140625" style="1" customWidth="1"/>
    <col min="9480" max="9480" width="9" style="1" customWidth="1"/>
    <col min="9481" max="9484" width="9.5546875" style="1" customWidth="1"/>
    <col min="9485" max="9485" width="2" style="1" customWidth="1"/>
    <col min="9486" max="9486" width="4" style="1" customWidth="1"/>
    <col min="9487" max="9491" width="4.44140625" style="1" customWidth="1"/>
    <col min="9492" max="9500" width="9.5546875" style="1" customWidth="1"/>
    <col min="9501" max="9504" width="0" style="1" hidden="1" customWidth="1"/>
    <col min="9505" max="9727" width="9.109375" style="1"/>
    <col min="9728" max="9728" width="2" style="1" customWidth="1"/>
    <col min="9729" max="9729" width="15.5546875" style="1" customWidth="1"/>
    <col min="9730" max="9730" width="9.109375" style="1"/>
    <col min="9731" max="9731" width="12.5546875" style="1" customWidth="1"/>
    <col min="9732" max="9732" width="14.5546875" style="1" customWidth="1"/>
    <col min="9733" max="9733" width="17.5546875" style="1" customWidth="1"/>
    <col min="9734" max="9734" width="11.109375" style="1" customWidth="1"/>
    <col min="9735" max="9735" width="7.44140625" style="1" customWidth="1"/>
    <col min="9736" max="9736" width="9" style="1" customWidth="1"/>
    <col min="9737" max="9740" width="9.5546875" style="1" customWidth="1"/>
    <col min="9741" max="9741" width="2" style="1" customWidth="1"/>
    <col min="9742" max="9742" width="4" style="1" customWidth="1"/>
    <col min="9743" max="9747" width="4.44140625" style="1" customWidth="1"/>
    <col min="9748" max="9756" width="9.5546875" style="1" customWidth="1"/>
    <col min="9757" max="9760" width="0" style="1" hidden="1" customWidth="1"/>
    <col min="9761" max="9983" width="9.109375" style="1"/>
    <col min="9984" max="9984" width="2" style="1" customWidth="1"/>
    <col min="9985" max="9985" width="15.5546875" style="1" customWidth="1"/>
    <col min="9986" max="9986" width="9.109375" style="1"/>
    <col min="9987" max="9987" width="12.5546875" style="1" customWidth="1"/>
    <col min="9988" max="9988" width="14.5546875" style="1" customWidth="1"/>
    <col min="9989" max="9989" width="17.5546875" style="1" customWidth="1"/>
    <col min="9990" max="9990" width="11.109375" style="1" customWidth="1"/>
    <col min="9991" max="9991" width="7.44140625" style="1" customWidth="1"/>
    <col min="9992" max="9992" width="9" style="1" customWidth="1"/>
    <col min="9993" max="9996" width="9.5546875" style="1" customWidth="1"/>
    <col min="9997" max="9997" width="2" style="1" customWidth="1"/>
    <col min="9998" max="9998" width="4" style="1" customWidth="1"/>
    <col min="9999" max="10003" width="4.44140625" style="1" customWidth="1"/>
    <col min="10004" max="10012" width="9.5546875" style="1" customWidth="1"/>
    <col min="10013" max="10016" width="0" style="1" hidden="1" customWidth="1"/>
    <col min="10017" max="10239" width="9.109375" style="1"/>
    <col min="10240" max="10240" width="2" style="1" customWidth="1"/>
    <col min="10241" max="10241" width="15.5546875" style="1" customWidth="1"/>
    <col min="10242" max="10242" width="9.109375" style="1"/>
    <col min="10243" max="10243" width="12.5546875" style="1" customWidth="1"/>
    <col min="10244" max="10244" width="14.5546875" style="1" customWidth="1"/>
    <col min="10245" max="10245" width="17.5546875" style="1" customWidth="1"/>
    <col min="10246" max="10246" width="11.109375" style="1" customWidth="1"/>
    <col min="10247" max="10247" width="7.44140625" style="1" customWidth="1"/>
    <col min="10248" max="10248" width="9" style="1" customWidth="1"/>
    <col min="10249" max="10252" width="9.5546875" style="1" customWidth="1"/>
    <col min="10253" max="10253" width="2" style="1" customWidth="1"/>
    <col min="10254" max="10254" width="4" style="1" customWidth="1"/>
    <col min="10255" max="10259" width="4.44140625" style="1" customWidth="1"/>
    <col min="10260" max="10268" width="9.5546875" style="1" customWidth="1"/>
    <col min="10269" max="10272" width="0" style="1" hidden="1" customWidth="1"/>
    <col min="10273" max="10495" width="9.109375" style="1"/>
    <col min="10496" max="10496" width="2" style="1" customWidth="1"/>
    <col min="10497" max="10497" width="15.5546875" style="1" customWidth="1"/>
    <col min="10498" max="10498" width="9.109375" style="1"/>
    <col min="10499" max="10499" width="12.5546875" style="1" customWidth="1"/>
    <col min="10500" max="10500" width="14.5546875" style="1" customWidth="1"/>
    <col min="10501" max="10501" width="17.5546875" style="1" customWidth="1"/>
    <col min="10502" max="10502" width="11.109375" style="1" customWidth="1"/>
    <col min="10503" max="10503" width="7.44140625" style="1" customWidth="1"/>
    <col min="10504" max="10504" width="9" style="1" customWidth="1"/>
    <col min="10505" max="10508" width="9.5546875" style="1" customWidth="1"/>
    <col min="10509" max="10509" width="2" style="1" customWidth="1"/>
    <col min="10510" max="10510" width="4" style="1" customWidth="1"/>
    <col min="10511" max="10515" width="4.44140625" style="1" customWidth="1"/>
    <col min="10516" max="10524" width="9.5546875" style="1" customWidth="1"/>
    <col min="10525" max="10528" width="0" style="1" hidden="1" customWidth="1"/>
    <col min="10529" max="10751" width="9.109375" style="1"/>
    <col min="10752" max="10752" width="2" style="1" customWidth="1"/>
    <col min="10753" max="10753" width="15.5546875" style="1" customWidth="1"/>
    <col min="10754" max="10754" width="9.109375" style="1"/>
    <col min="10755" max="10755" width="12.5546875" style="1" customWidth="1"/>
    <col min="10756" max="10756" width="14.5546875" style="1" customWidth="1"/>
    <col min="10757" max="10757" width="17.5546875" style="1" customWidth="1"/>
    <col min="10758" max="10758" width="11.109375" style="1" customWidth="1"/>
    <col min="10759" max="10759" width="7.44140625" style="1" customWidth="1"/>
    <col min="10760" max="10760" width="9" style="1" customWidth="1"/>
    <col min="10761" max="10764" width="9.5546875" style="1" customWidth="1"/>
    <col min="10765" max="10765" width="2" style="1" customWidth="1"/>
    <col min="10766" max="10766" width="4" style="1" customWidth="1"/>
    <col min="10767" max="10771" width="4.44140625" style="1" customWidth="1"/>
    <col min="10772" max="10780" width="9.5546875" style="1" customWidth="1"/>
    <col min="10781" max="10784" width="0" style="1" hidden="1" customWidth="1"/>
    <col min="10785" max="11007" width="9.109375" style="1"/>
    <col min="11008" max="11008" width="2" style="1" customWidth="1"/>
    <col min="11009" max="11009" width="15.5546875" style="1" customWidth="1"/>
    <col min="11010" max="11010" width="9.109375" style="1"/>
    <col min="11011" max="11011" width="12.5546875" style="1" customWidth="1"/>
    <col min="11012" max="11012" width="14.5546875" style="1" customWidth="1"/>
    <col min="11013" max="11013" width="17.5546875" style="1" customWidth="1"/>
    <col min="11014" max="11014" width="11.109375" style="1" customWidth="1"/>
    <col min="11015" max="11015" width="7.44140625" style="1" customWidth="1"/>
    <col min="11016" max="11016" width="9" style="1" customWidth="1"/>
    <col min="11017" max="11020" width="9.5546875" style="1" customWidth="1"/>
    <col min="11021" max="11021" width="2" style="1" customWidth="1"/>
    <col min="11022" max="11022" width="4" style="1" customWidth="1"/>
    <col min="11023" max="11027" width="4.44140625" style="1" customWidth="1"/>
    <col min="11028" max="11036" width="9.5546875" style="1" customWidth="1"/>
    <col min="11037" max="11040" width="0" style="1" hidden="1" customWidth="1"/>
    <col min="11041" max="11263" width="9.109375" style="1"/>
    <col min="11264" max="11264" width="2" style="1" customWidth="1"/>
    <col min="11265" max="11265" width="15.5546875" style="1" customWidth="1"/>
    <col min="11266" max="11266" width="9.109375" style="1"/>
    <col min="11267" max="11267" width="12.5546875" style="1" customWidth="1"/>
    <col min="11268" max="11268" width="14.5546875" style="1" customWidth="1"/>
    <col min="11269" max="11269" width="17.5546875" style="1" customWidth="1"/>
    <col min="11270" max="11270" width="11.109375" style="1" customWidth="1"/>
    <col min="11271" max="11271" width="7.44140625" style="1" customWidth="1"/>
    <col min="11272" max="11272" width="9" style="1" customWidth="1"/>
    <col min="11273" max="11276" width="9.5546875" style="1" customWidth="1"/>
    <col min="11277" max="11277" width="2" style="1" customWidth="1"/>
    <col min="11278" max="11278" width="4" style="1" customWidth="1"/>
    <col min="11279" max="11283" width="4.44140625" style="1" customWidth="1"/>
    <col min="11284" max="11292" width="9.5546875" style="1" customWidth="1"/>
    <col min="11293" max="11296" width="0" style="1" hidden="1" customWidth="1"/>
    <col min="11297" max="11519" width="9.109375" style="1"/>
    <col min="11520" max="11520" width="2" style="1" customWidth="1"/>
    <col min="11521" max="11521" width="15.5546875" style="1" customWidth="1"/>
    <col min="11522" max="11522" width="9.109375" style="1"/>
    <col min="11523" max="11523" width="12.5546875" style="1" customWidth="1"/>
    <col min="11524" max="11524" width="14.5546875" style="1" customWidth="1"/>
    <col min="11525" max="11525" width="17.5546875" style="1" customWidth="1"/>
    <col min="11526" max="11526" width="11.109375" style="1" customWidth="1"/>
    <col min="11527" max="11527" width="7.44140625" style="1" customWidth="1"/>
    <col min="11528" max="11528" width="9" style="1" customWidth="1"/>
    <col min="11529" max="11532" width="9.5546875" style="1" customWidth="1"/>
    <col min="11533" max="11533" width="2" style="1" customWidth="1"/>
    <col min="11534" max="11534" width="4" style="1" customWidth="1"/>
    <col min="11535" max="11539" width="4.44140625" style="1" customWidth="1"/>
    <col min="11540" max="11548" width="9.5546875" style="1" customWidth="1"/>
    <col min="11549" max="11552" width="0" style="1" hidden="1" customWidth="1"/>
    <col min="11553" max="11775" width="9.109375" style="1"/>
    <col min="11776" max="11776" width="2" style="1" customWidth="1"/>
    <col min="11777" max="11777" width="15.5546875" style="1" customWidth="1"/>
    <col min="11778" max="11778" width="9.109375" style="1"/>
    <col min="11779" max="11779" width="12.5546875" style="1" customWidth="1"/>
    <col min="11780" max="11780" width="14.5546875" style="1" customWidth="1"/>
    <col min="11781" max="11781" width="17.5546875" style="1" customWidth="1"/>
    <col min="11782" max="11782" width="11.109375" style="1" customWidth="1"/>
    <col min="11783" max="11783" width="7.44140625" style="1" customWidth="1"/>
    <col min="11784" max="11784" width="9" style="1" customWidth="1"/>
    <col min="11785" max="11788" width="9.5546875" style="1" customWidth="1"/>
    <col min="11789" max="11789" width="2" style="1" customWidth="1"/>
    <col min="11790" max="11790" width="4" style="1" customWidth="1"/>
    <col min="11791" max="11795" width="4.44140625" style="1" customWidth="1"/>
    <col min="11796" max="11804" width="9.5546875" style="1" customWidth="1"/>
    <col min="11805" max="11808" width="0" style="1" hidden="1" customWidth="1"/>
    <col min="11809" max="12031" width="9.109375" style="1"/>
    <col min="12032" max="12032" width="2" style="1" customWidth="1"/>
    <col min="12033" max="12033" width="15.5546875" style="1" customWidth="1"/>
    <col min="12034" max="12034" width="9.109375" style="1"/>
    <col min="12035" max="12035" width="12.5546875" style="1" customWidth="1"/>
    <col min="12036" max="12036" width="14.5546875" style="1" customWidth="1"/>
    <col min="12037" max="12037" width="17.5546875" style="1" customWidth="1"/>
    <col min="12038" max="12038" width="11.109375" style="1" customWidth="1"/>
    <col min="12039" max="12039" width="7.44140625" style="1" customWidth="1"/>
    <col min="12040" max="12040" width="9" style="1" customWidth="1"/>
    <col min="12041" max="12044" width="9.5546875" style="1" customWidth="1"/>
    <col min="12045" max="12045" width="2" style="1" customWidth="1"/>
    <col min="12046" max="12046" width="4" style="1" customWidth="1"/>
    <col min="12047" max="12051" width="4.44140625" style="1" customWidth="1"/>
    <col min="12052" max="12060" width="9.5546875" style="1" customWidth="1"/>
    <col min="12061" max="12064" width="0" style="1" hidden="1" customWidth="1"/>
    <col min="12065" max="12287" width="9.109375" style="1"/>
    <col min="12288" max="12288" width="2" style="1" customWidth="1"/>
    <col min="12289" max="12289" width="15.5546875" style="1" customWidth="1"/>
    <col min="12290" max="12290" width="9.109375" style="1"/>
    <col min="12291" max="12291" width="12.5546875" style="1" customWidth="1"/>
    <col min="12292" max="12292" width="14.5546875" style="1" customWidth="1"/>
    <col min="12293" max="12293" width="17.5546875" style="1" customWidth="1"/>
    <col min="12294" max="12294" width="11.109375" style="1" customWidth="1"/>
    <col min="12295" max="12295" width="7.44140625" style="1" customWidth="1"/>
    <col min="12296" max="12296" width="9" style="1" customWidth="1"/>
    <col min="12297" max="12300" width="9.5546875" style="1" customWidth="1"/>
    <col min="12301" max="12301" width="2" style="1" customWidth="1"/>
    <col min="12302" max="12302" width="4" style="1" customWidth="1"/>
    <col min="12303" max="12307" width="4.44140625" style="1" customWidth="1"/>
    <col min="12308" max="12316" width="9.5546875" style="1" customWidth="1"/>
    <col min="12317" max="12320" width="0" style="1" hidden="1" customWidth="1"/>
    <col min="12321" max="12543" width="9.109375" style="1"/>
    <col min="12544" max="12544" width="2" style="1" customWidth="1"/>
    <col min="12545" max="12545" width="15.5546875" style="1" customWidth="1"/>
    <col min="12546" max="12546" width="9.109375" style="1"/>
    <col min="12547" max="12547" width="12.5546875" style="1" customWidth="1"/>
    <col min="12548" max="12548" width="14.5546875" style="1" customWidth="1"/>
    <col min="12549" max="12549" width="17.5546875" style="1" customWidth="1"/>
    <col min="12550" max="12550" width="11.109375" style="1" customWidth="1"/>
    <col min="12551" max="12551" width="7.44140625" style="1" customWidth="1"/>
    <col min="12552" max="12552" width="9" style="1" customWidth="1"/>
    <col min="12553" max="12556" width="9.5546875" style="1" customWidth="1"/>
    <col min="12557" max="12557" width="2" style="1" customWidth="1"/>
    <col min="12558" max="12558" width="4" style="1" customWidth="1"/>
    <col min="12559" max="12563" width="4.44140625" style="1" customWidth="1"/>
    <col min="12564" max="12572" width="9.5546875" style="1" customWidth="1"/>
    <col min="12573" max="12576" width="0" style="1" hidden="1" customWidth="1"/>
    <col min="12577" max="12799" width="9.109375" style="1"/>
    <col min="12800" max="12800" width="2" style="1" customWidth="1"/>
    <col min="12801" max="12801" width="15.5546875" style="1" customWidth="1"/>
    <col min="12802" max="12802" width="9.109375" style="1"/>
    <col min="12803" max="12803" width="12.5546875" style="1" customWidth="1"/>
    <col min="12804" max="12804" width="14.5546875" style="1" customWidth="1"/>
    <col min="12805" max="12805" width="17.5546875" style="1" customWidth="1"/>
    <col min="12806" max="12806" width="11.109375" style="1" customWidth="1"/>
    <col min="12807" max="12807" width="7.44140625" style="1" customWidth="1"/>
    <col min="12808" max="12808" width="9" style="1" customWidth="1"/>
    <col min="12809" max="12812" width="9.5546875" style="1" customWidth="1"/>
    <col min="12813" max="12813" width="2" style="1" customWidth="1"/>
    <col min="12814" max="12814" width="4" style="1" customWidth="1"/>
    <col min="12815" max="12819" width="4.44140625" style="1" customWidth="1"/>
    <col min="12820" max="12828" width="9.5546875" style="1" customWidth="1"/>
    <col min="12829" max="12832" width="0" style="1" hidden="1" customWidth="1"/>
    <col min="12833" max="13055" width="9.109375" style="1"/>
    <col min="13056" max="13056" width="2" style="1" customWidth="1"/>
    <col min="13057" max="13057" width="15.5546875" style="1" customWidth="1"/>
    <col min="13058" max="13058" width="9.109375" style="1"/>
    <col min="13059" max="13059" width="12.5546875" style="1" customWidth="1"/>
    <col min="13060" max="13060" width="14.5546875" style="1" customWidth="1"/>
    <col min="13061" max="13061" width="17.5546875" style="1" customWidth="1"/>
    <col min="13062" max="13062" width="11.109375" style="1" customWidth="1"/>
    <col min="13063" max="13063" width="7.44140625" style="1" customWidth="1"/>
    <col min="13064" max="13064" width="9" style="1" customWidth="1"/>
    <col min="13065" max="13068" width="9.5546875" style="1" customWidth="1"/>
    <col min="13069" max="13069" width="2" style="1" customWidth="1"/>
    <col min="13070" max="13070" width="4" style="1" customWidth="1"/>
    <col min="13071" max="13075" width="4.44140625" style="1" customWidth="1"/>
    <col min="13076" max="13084" width="9.5546875" style="1" customWidth="1"/>
    <col min="13085" max="13088" width="0" style="1" hidden="1" customWidth="1"/>
    <col min="13089" max="13311" width="9.109375" style="1"/>
    <col min="13312" max="13312" width="2" style="1" customWidth="1"/>
    <col min="13313" max="13313" width="15.5546875" style="1" customWidth="1"/>
    <col min="13314" max="13314" width="9.109375" style="1"/>
    <col min="13315" max="13315" width="12.5546875" style="1" customWidth="1"/>
    <col min="13316" max="13316" width="14.5546875" style="1" customWidth="1"/>
    <col min="13317" max="13317" width="17.5546875" style="1" customWidth="1"/>
    <col min="13318" max="13318" width="11.109375" style="1" customWidth="1"/>
    <col min="13319" max="13319" width="7.44140625" style="1" customWidth="1"/>
    <col min="13320" max="13320" width="9" style="1" customWidth="1"/>
    <col min="13321" max="13324" width="9.5546875" style="1" customWidth="1"/>
    <col min="13325" max="13325" width="2" style="1" customWidth="1"/>
    <col min="13326" max="13326" width="4" style="1" customWidth="1"/>
    <col min="13327" max="13331" width="4.44140625" style="1" customWidth="1"/>
    <col min="13332" max="13340" width="9.5546875" style="1" customWidth="1"/>
    <col min="13341" max="13344" width="0" style="1" hidden="1" customWidth="1"/>
    <col min="13345" max="13567" width="9.109375" style="1"/>
    <col min="13568" max="13568" width="2" style="1" customWidth="1"/>
    <col min="13569" max="13569" width="15.5546875" style="1" customWidth="1"/>
    <col min="13570" max="13570" width="9.109375" style="1"/>
    <col min="13571" max="13571" width="12.5546875" style="1" customWidth="1"/>
    <col min="13572" max="13572" width="14.5546875" style="1" customWidth="1"/>
    <col min="13573" max="13573" width="17.5546875" style="1" customWidth="1"/>
    <col min="13574" max="13574" width="11.109375" style="1" customWidth="1"/>
    <col min="13575" max="13575" width="7.44140625" style="1" customWidth="1"/>
    <col min="13576" max="13576" width="9" style="1" customWidth="1"/>
    <col min="13577" max="13580" width="9.5546875" style="1" customWidth="1"/>
    <col min="13581" max="13581" width="2" style="1" customWidth="1"/>
    <col min="13582" max="13582" width="4" style="1" customWidth="1"/>
    <col min="13583" max="13587" width="4.44140625" style="1" customWidth="1"/>
    <col min="13588" max="13596" width="9.5546875" style="1" customWidth="1"/>
    <col min="13597" max="13600" width="0" style="1" hidden="1" customWidth="1"/>
    <col min="13601" max="13823" width="9.109375" style="1"/>
    <col min="13824" max="13824" width="2" style="1" customWidth="1"/>
    <col min="13825" max="13825" width="15.5546875" style="1" customWidth="1"/>
    <col min="13826" max="13826" width="9.109375" style="1"/>
    <col min="13827" max="13827" width="12.5546875" style="1" customWidth="1"/>
    <col min="13828" max="13828" width="14.5546875" style="1" customWidth="1"/>
    <col min="13829" max="13829" width="17.5546875" style="1" customWidth="1"/>
    <col min="13830" max="13830" width="11.109375" style="1" customWidth="1"/>
    <col min="13831" max="13831" width="7.44140625" style="1" customWidth="1"/>
    <col min="13832" max="13832" width="9" style="1" customWidth="1"/>
    <col min="13833" max="13836" width="9.5546875" style="1" customWidth="1"/>
    <col min="13837" max="13837" width="2" style="1" customWidth="1"/>
    <col min="13838" max="13838" width="4" style="1" customWidth="1"/>
    <col min="13839" max="13843" width="4.44140625" style="1" customWidth="1"/>
    <col min="13844" max="13852" width="9.5546875" style="1" customWidth="1"/>
    <col min="13853" max="13856" width="0" style="1" hidden="1" customWidth="1"/>
    <col min="13857" max="14079" width="9.109375" style="1"/>
    <col min="14080" max="14080" width="2" style="1" customWidth="1"/>
    <col min="14081" max="14081" width="15.5546875" style="1" customWidth="1"/>
    <col min="14082" max="14082" width="9.109375" style="1"/>
    <col min="14083" max="14083" width="12.5546875" style="1" customWidth="1"/>
    <col min="14084" max="14084" width="14.5546875" style="1" customWidth="1"/>
    <col min="14085" max="14085" width="17.5546875" style="1" customWidth="1"/>
    <col min="14086" max="14086" width="11.109375" style="1" customWidth="1"/>
    <col min="14087" max="14087" width="7.44140625" style="1" customWidth="1"/>
    <col min="14088" max="14088" width="9" style="1" customWidth="1"/>
    <col min="14089" max="14092" width="9.5546875" style="1" customWidth="1"/>
    <col min="14093" max="14093" width="2" style="1" customWidth="1"/>
    <col min="14094" max="14094" width="4" style="1" customWidth="1"/>
    <col min="14095" max="14099" width="4.44140625" style="1" customWidth="1"/>
    <col min="14100" max="14108" width="9.5546875" style="1" customWidth="1"/>
    <col min="14109" max="14112" width="0" style="1" hidden="1" customWidth="1"/>
    <col min="14113" max="14335" width="9.109375" style="1"/>
    <col min="14336" max="14336" width="2" style="1" customWidth="1"/>
    <col min="14337" max="14337" width="15.5546875" style="1" customWidth="1"/>
    <col min="14338" max="14338" width="9.109375" style="1"/>
    <col min="14339" max="14339" width="12.5546875" style="1" customWidth="1"/>
    <col min="14340" max="14340" width="14.5546875" style="1" customWidth="1"/>
    <col min="14341" max="14341" width="17.5546875" style="1" customWidth="1"/>
    <col min="14342" max="14342" width="11.109375" style="1" customWidth="1"/>
    <col min="14343" max="14343" width="7.44140625" style="1" customWidth="1"/>
    <col min="14344" max="14344" width="9" style="1" customWidth="1"/>
    <col min="14345" max="14348" width="9.5546875" style="1" customWidth="1"/>
    <col min="14349" max="14349" width="2" style="1" customWidth="1"/>
    <col min="14350" max="14350" width="4" style="1" customWidth="1"/>
    <col min="14351" max="14355" width="4.44140625" style="1" customWidth="1"/>
    <col min="14356" max="14364" width="9.5546875" style="1" customWidth="1"/>
    <col min="14365" max="14368" width="0" style="1" hidden="1" customWidth="1"/>
    <col min="14369" max="14591" width="9.109375" style="1"/>
    <col min="14592" max="14592" width="2" style="1" customWidth="1"/>
    <col min="14593" max="14593" width="15.5546875" style="1" customWidth="1"/>
    <col min="14594" max="14594" width="9.109375" style="1"/>
    <col min="14595" max="14595" width="12.5546875" style="1" customWidth="1"/>
    <col min="14596" max="14596" width="14.5546875" style="1" customWidth="1"/>
    <col min="14597" max="14597" width="17.5546875" style="1" customWidth="1"/>
    <col min="14598" max="14598" width="11.109375" style="1" customWidth="1"/>
    <col min="14599" max="14599" width="7.44140625" style="1" customWidth="1"/>
    <col min="14600" max="14600" width="9" style="1" customWidth="1"/>
    <col min="14601" max="14604" width="9.5546875" style="1" customWidth="1"/>
    <col min="14605" max="14605" width="2" style="1" customWidth="1"/>
    <col min="14606" max="14606" width="4" style="1" customWidth="1"/>
    <col min="14607" max="14611" width="4.44140625" style="1" customWidth="1"/>
    <col min="14612" max="14620" width="9.5546875" style="1" customWidth="1"/>
    <col min="14621" max="14624" width="0" style="1" hidden="1" customWidth="1"/>
    <col min="14625" max="14847" width="9.109375" style="1"/>
    <col min="14848" max="14848" width="2" style="1" customWidth="1"/>
    <col min="14849" max="14849" width="15.5546875" style="1" customWidth="1"/>
    <col min="14850" max="14850" width="9.109375" style="1"/>
    <col min="14851" max="14851" width="12.5546875" style="1" customWidth="1"/>
    <col min="14852" max="14852" width="14.5546875" style="1" customWidth="1"/>
    <col min="14853" max="14853" width="17.5546875" style="1" customWidth="1"/>
    <col min="14854" max="14854" width="11.109375" style="1" customWidth="1"/>
    <col min="14855" max="14855" width="7.44140625" style="1" customWidth="1"/>
    <col min="14856" max="14856" width="9" style="1" customWidth="1"/>
    <col min="14857" max="14860" width="9.5546875" style="1" customWidth="1"/>
    <col min="14861" max="14861" width="2" style="1" customWidth="1"/>
    <col min="14862" max="14862" width="4" style="1" customWidth="1"/>
    <col min="14863" max="14867" width="4.44140625" style="1" customWidth="1"/>
    <col min="14868" max="14876" width="9.5546875" style="1" customWidth="1"/>
    <col min="14877" max="14880" width="0" style="1" hidden="1" customWidth="1"/>
    <col min="14881" max="15103" width="9.109375" style="1"/>
    <col min="15104" max="15104" width="2" style="1" customWidth="1"/>
    <col min="15105" max="15105" width="15.5546875" style="1" customWidth="1"/>
    <col min="15106" max="15106" width="9.109375" style="1"/>
    <col min="15107" max="15107" width="12.5546875" style="1" customWidth="1"/>
    <col min="15108" max="15108" width="14.5546875" style="1" customWidth="1"/>
    <col min="15109" max="15109" width="17.5546875" style="1" customWidth="1"/>
    <col min="15110" max="15110" width="11.109375" style="1" customWidth="1"/>
    <col min="15111" max="15111" width="7.44140625" style="1" customWidth="1"/>
    <col min="15112" max="15112" width="9" style="1" customWidth="1"/>
    <col min="15113" max="15116" width="9.5546875" style="1" customWidth="1"/>
    <col min="15117" max="15117" width="2" style="1" customWidth="1"/>
    <col min="15118" max="15118" width="4" style="1" customWidth="1"/>
    <col min="15119" max="15123" width="4.44140625" style="1" customWidth="1"/>
    <col min="15124" max="15132" width="9.5546875" style="1" customWidth="1"/>
    <col min="15133" max="15136" width="0" style="1" hidden="1" customWidth="1"/>
    <col min="15137" max="15359" width="9.109375" style="1"/>
    <col min="15360" max="15360" width="2" style="1" customWidth="1"/>
    <col min="15361" max="15361" width="15.5546875" style="1" customWidth="1"/>
    <col min="15362" max="15362" width="9.109375" style="1"/>
    <col min="15363" max="15363" width="12.5546875" style="1" customWidth="1"/>
    <col min="15364" max="15364" width="14.5546875" style="1" customWidth="1"/>
    <col min="15365" max="15365" width="17.5546875" style="1" customWidth="1"/>
    <col min="15366" max="15366" width="11.109375" style="1" customWidth="1"/>
    <col min="15367" max="15367" width="7.44140625" style="1" customWidth="1"/>
    <col min="15368" max="15368" width="9" style="1" customWidth="1"/>
    <col min="15369" max="15372" width="9.5546875" style="1" customWidth="1"/>
    <col min="15373" max="15373" width="2" style="1" customWidth="1"/>
    <col min="15374" max="15374" width="4" style="1" customWidth="1"/>
    <col min="15375" max="15379" width="4.44140625" style="1" customWidth="1"/>
    <col min="15380" max="15388" width="9.5546875" style="1" customWidth="1"/>
    <col min="15389" max="15392" width="0" style="1" hidden="1" customWidth="1"/>
    <col min="15393" max="15615" width="9.109375" style="1"/>
    <col min="15616" max="15616" width="2" style="1" customWidth="1"/>
    <col min="15617" max="15617" width="15.5546875" style="1" customWidth="1"/>
    <col min="15618" max="15618" width="9.109375" style="1"/>
    <col min="15619" max="15619" width="12.5546875" style="1" customWidth="1"/>
    <col min="15620" max="15620" width="14.5546875" style="1" customWidth="1"/>
    <col min="15621" max="15621" width="17.5546875" style="1" customWidth="1"/>
    <col min="15622" max="15622" width="11.109375" style="1" customWidth="1"/>
    <col min="15623" max="15623" width="7.44140625" style="1" customWidth="1"/>
    <col min="15624" max="15624" width="9" style="1" customWidth="1"/>
    <col min="15625" max="15628" width="9.5546875" style="1" customWidth="1"/>
    <col min="15629" max="15629" width="2" style="1" customWidth="1"/>
    <col min="15630" max="15630" width="4" style="1" customWidth="1"/>
    <col min="15631" max="15635" width="4.44140625" style="1" customWidth="1"/>
    <col min="15636" max="15644" width="9.5546875" style="1" customWidth="1"/>
    <col min="15645" max="15648" width="0" style="1" hidden="1" customWidth="1"/>
    <col min="15649" max="15871" width="9.109375" style="1"/>
    <col min="15872" max="15872" width="2" style="1" customWidth="1"/>
    <col min="15873" max="15873" width="15.5546875" style="1" customWidth="1"/>
    <col min="15874" max="15874" width="9.109375" style="1"/>
    <col min="15875" max="15875" width="12.5546875" style="1" customWidth="1"/>
    <col min="15876" max="15876" width="14.5546875" style="1" customWidth="1"/>
    <col min="15877" max="15877" width="17.5546875" style="1" customWidth="1"/>
    <col min="15878" max="15878" width="11.109375" style="1" customWidth="1"/>
    <col min="15879" max="15879" width="7.44140625" style="1" customWidth="1"/>
    <col min="15880" max="15880" width="9" style="1" customWidth="1"/>
    <col min="15881" max="15884" width="9.5546875" style="1" customWidth="1"/>
    <col min="15885" max="15885" width="2" style="1" customWidth="1"/>
    <col min="15886" max="15886" width="4" style="1" customWidth="1"/>
    <col min="15887" max="15891" width="4.44140625" style="1" customWidth="1"/>
    <col min="15892" max="15900" width="9.5546875" style="1" customWidth="1"/>
    <col min="15901" max="15904" width="0" style="1" hidden="1" customWidth="1"/>
    <col min="15905" max="16127" width="9.109375" style="1"/>
    <col min="16128" max="16128" width="2" style="1" customWidth="1"/>
    <col min="16129" max="16129" width="15.5546875" style="1" customWidth="1"/>
    <col min="16130" max="16130" width="9.109375" style="1"/>
    <col min="16131" max="16131" width="12.5546875" style="1" customWidth="1"/>
    <col min="16132" max="16132" width="14.5546875" style="1" customWidth="1"/>
    <col min="16133" max="16133" width="17.5546875" style="1" customWidth="1"/>
    <col min="16134" max="16134" width="11.109375" style="1" customWidth="1"/>
    <col min="16135" max="16135" width="7.44140625" style="1" customWidth="1"/>
    <col min="16136" max="16136" width="9" style="1" customWidth="1"/>
    <col min="16137" max="16140" width="9.5546875" style="1" customWidth="1"/>
    <col min="16141" max="16141" width="2" style="1" customWidth="1"/>
    <col min="16142" max="16142" width="4" style="1" customWidth="1"/>
    <col min="16143" max="16147" width="4.44140625" style="1" customWidth="1"/>
    <col min="16148" max="16156" width="9.5546875" style="1" customWidth="1"/>
    <col min="16157" max="16160" width="0" style="1" hidden="1" customWidth="1"/>
    <col min="16161" max="16384" width="9.109375" style="1"/>
  </cols>
  <sheetData>
    <row r="1" spans="1:32" ht="5.25" customHeight="1" x14ac:dyDescent="0.35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AC1" s="2"/>
      <c r="AD1" s="2"/>
      <c r="AE1" s="2"/>
      <c r="AF1" s="2"/>
    </row>
    <row r="2" spans="1:32" ht="26.4" x14ac:dyDescent="0.3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AC2" s="2"/>
      <c r="AD2" s="2"/>
      <c r="AE2" s="2"/>
      <c r="AF2" s="2"/>
    </row>
    <row r="3" spans="1:32" ht="15.6" x14ac:dyDescent="0.3">
      <c r="A3" s="68" t="s">
        <v>32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3"/>
      <c r="O3" s="3"/>
      <c r="P3" s="3"/>
      <c r="Q3" s="3"/>
      <c r="R3" s="3"/>
      <c r="S3" s="3"/>
      <c r="AC3" s="2"/>
      <c r="AD3" s="2"/>
      <c r="AE3" s="2"/>
      <c r="AF3" s="2"/>
    </row>
    <row r="4" spans="1:32" ht="15.6" x14ac:dyDescent="0.3">
      <c r="A4" s="68" t="s">
        <v>33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3"/>
      <c r="O4" s="3"/>
      <c r="P4" s="3"/>
      <c r="Q4" s="3"/>
      <c r="R4" s="3"/>
      <c r="S4" s="3"/>
      <c r="AC4" s="2"/>
      <c r="AD4" s="2"/>
      <c r="AE4" s="2"/>
      <c r="AF4" s="2"/>
    </row>
    <row r="5" spans="1:32" ht="12.75" customHeight="1" x14ac:dyDescent="0.35">
      <c r="A5" s="40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2"/>
      <c r="AD5" s="2"/>
      <c r="AE5" s="2"/>
      <c r="AF5" s="2"/>
    </row>
    <row r="6" spans="1:32" ht="16.5" customHeight="1" x14ac:dyDescent="0.3">
      <c r="A6" s="21"/>
      <c r="C6" s="53" t="s">
        <v>26</v>
      </c>
      <c r="D6" s="69">
        <f>B14</f>
        <v>45847</v>
      </c>
      <c r="E6" s="69"/>
      <c r="F6" s="54" t="s">
        <v>27</v>
      </c>
      <c r="G6" s="70">
        <f>MAX(B14,B15,B16,B17,B18,B19,B20,B21,B22,B23,B24,B25,B26,B27,B28,B29,B30,B31,B32,B33)</f>
        <v>45847</v>
      </c>
      <c r="H6" s="70"/>
      <c r="I6" s="70"/>
      <c r="J6" s="58"/>
      <c r="K6" s="28"/>
      <c r="L6" s="28"/>
      <c r="M6" s="28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2"/>
      <c r="AD6" s="5"/>
    </row>
    <row r="7" spans="1:32" ht="5.25" customHeight="1" x14ac:dyDescent="0.3">
      <c r="A7" s="21"/>
    </row>
    <row r="8" spans="1:32" ht="12.75" customHeight="1" x14ac:dyDescent="0.35">
      <c r="A8" s="21"/>
      <c r="B8" s="46"/>
      <c r="D8" s="52" t="s">
        <v>1</v>
      </c>
      <c r="E8" s="59">
        <v>417488</v>
      </c>
      <c r="F8" s="60"/>
      <c r="G8" s="61"/>
    </row>
    <row r="9" spans="1:32" ht="12.75" customHeight="1" x14ac:dyDescent="0.3">
      <c r="A9" s="21"/>
      <c r="B9" s="41"/>
      <c r="D9" s="52" t="s">
        <v>21</v>
      </c>
      <c r="E9" s="59" t="s">
        <v>54</v>
      </c>
      <c r="F9" s="60"/>
      <c r="G9" s="61"/>
      <c r="I9" s="42" t="s">
        <v>24</v>
      </c>
      <c r="J9" s="43"/>
      <c r="K9" s="38"/>
      <c r="L9" s="37"/>
      <c r="M9" s="3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D9" s="7"/>
    </row>
    <row r="10" spans="1:32" ht="12.75" customHeight="1" x14ac:dyDescent="0.3">
      <c r="A10" s="21"/>
      <c r="D10" s="52" t="s">
        <v>22</v>
      </c>
      <c r="E10" s="59" t="s">
        <v>55</v>
      </c>
      <c r="F10" s="60"/>
      <c r="G10" s="61"/>
      <c r="I10" s="44" t="s">
        <v>25</v>
      </c>
      <c r="J10" s="45"/>
      <c r="K10" s="39">
        <v>0</v>
      </c>
      <c r="L10" s="37"/>
      <c r="M10" s="3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D10" s="7"/>
    </row>
    <row r="11" spans="1:32" ht="12.75" customHeight="1" x14ac:dyDescent="0.3">
      <c r="A11" s="21"/>
      <c r="B11" s="41"/>
      <c r="D11" s="52" t="s">
        <v>23</v>
      </c>
      <c r="E11" s="62" t="s">
        <v>56</v>
      </c>
      <c r="F11" s="63"/>
      <c r="G11" s="64"/>
      <c r="J11" s="29"/>
      <c r="K11" s="65"/>
      <c r="L11" s="65"/>
      <c r="M11" s="30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D11" s="9"/>
    </row>
    <row r="12" spans="1:32" ht="15.6" x14ac:dyDescent="0.3">
      <c r="A12" s="21"/>
      <c r="B12" s="41"/>
      <c r="C12" s="41"/>
      <c r="D12" s="41"/>
      <c r="E12" s="41"/>
      <c r="F12" s="47"/>
      <c r="G12" s="41"/>
      <c r="H12" s="41"/>
      <c r="I12" s="41" t="s">
        <v>2</v>
      </c>
      <c r="J12" s="41"/>
      <c r="K12" s="47" t="s">
        <v>3</v>
      </c>
      <c r="L12" s="47"/>
      <c r="M12" s="47" t="s">
        <v>4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32" s="10" customFormat="1" ht="15.6" customHeight="1" x14ac:dyDescent="0.3">
      <c r="B13" s="47" t="s">
        <v>5</v>
      </c>
      <c r="C13" s="47" t="s">
        <v>6</v>
      </c>
      <c r="D13" s="47" t="s">
        <v>7</v>
      </c>
      <c r="E13" s="48" t="s">
        <v>28</v>
      </c>
      <c r="F13" s="47" t="s">
        <v>29</v>
      </c>
      <c r="G13" s="47" t="s">
        <v>30</v>
      </c>
      <c r="H13" s="47" t="s">
        <v>8</v>
      </c>
      <c r="I13" s="47" t="s">
        <v>9</v>
      </c>
      <c r="J13" s="47" t="s">
        <v>10</v>
      </c>
      <c r="K13" s="47" t="s">
        <v>11</v>
      </c>
      <c r="L13" s="48" t="s">
        <v>12</v>
      </c>
      <c r="M13" s="47" t="s">
        <v>13</v>
      </c>
      <c r="AC13" s="11"/>
      <c r="AD13" s="11" t="s">
        <v>13</v>
      </c>
      <c r="AE13" s="11"/>
      <c r="AF13" s="11"/>
    </row>
    <row r="14" spans="1:32" ht="12.9" customHeight="1" x14ac:dyDescent="0.3">
      <c r="A14" s="21"/>
      <c r="B14" s="55">
        <v>45847</v>
      </c>
      <c r="C14" s="22">
        <v>2566839</v>
      </c>
      <c r="D14" s="22">
        <v>608549</v>
      </c>
      <c r="E14" s="22" t="s">
        <v>44</v>
      </c>
      <c r="F14" s="26">
        <v>33638950</v>
      </c>
      <c r="G14" s="25" t="s">
        <v>34</v>
      </c>
      <c r="H14" s="22">
        <v>28</v>
      </c>
      <c r="I14" s="22">
        <v>8113</v>
      </c>
      <c r="J14" s="23">
        <v>48620</v>
      </c>
      <c r="K14" s="24">
        <v>12</v>
      </c>
      <c r="L14" s="56">
        <f>I14+J14</f>
        <v>56733</v>
      </c>
      <c r="M14" s="31">
        <f>(J14/2000)-((AD14/100)*(K14-12))</f>
        <v>24.31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3">
        <f t="shared" ref="AC14:AC33" si="0">IF(AD14&gt;0,1,0)</f>
        <v>1</v>
      </c>
      <c r="AD14" s="14">
        <f>J14/2000</f>
        <v>24.31</v>
      </c>
      <c r="AE14" s="15">
        <f t="shared" ref="AE14:AE33" si="1">+IF(K14&gt;12,1,0)</f>
        <v>0</v>
      </c>
    </row>
    <row r="15" spans="1:32" ht="12.9" customHeight="1" x14ac:dyDescent="0.3">
      <c r="A15" s="21"/>
      <c r="B15" s="55">
        <v>45847</v>
      </c>
      <c r="C15" s="22">
        <v>2566841</v>
      </c>
      <c r="D15" s="22">
        <v>608547</v>
      </c>
      <c r="E15" s="22" t="s">
        <v>45</v>
      </c>
      <c r="F15" s="26">
        <v>33638950</v>
      </c>
      <c r="G15" s="25" t="s">
        <v>35</v>
      </c>
      <c r="H15" s="22">
        <v>30</v>
      </c>
      <c r="I15" s="22">
        <v>8113</v>
      </c>
      <c r="J15" s="23">
        <v>46440</v>
      </c>
      <c r="K15" s="24">
        <v>12</v>
      </c>
      <c r="L15" s="56">
        <f>SUM(I15+J15)</f>
        <v>54553</v>
      </c>
      <c r="M15" s="31">
        <f>(J15/2000)-((AD15/100)*(K15-12))</f>
        <v>23.22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3">
        <f t="shared" si="0"/>
        <v>1</v>
      </c>
      <c r="AD15" s="14">
        <f>J15/2000</f>
        <v>23.22</v>
      </c>
      <c r="AE15" s="15">
        <f t="shared" si="1"/>
        <v>0</v>
      </c>
    </row>
    <row r="16" spans="1:32" ht="12.9" customHeight="1" x14ac:dyDescent="0.3">
      <c r="A16" s="21"/>
      <c r="B16" s="55">
        <v>45847</v>
      </c>
      <c r="C16" s="22">
        <v>2566919</v>
      </c>
      <c r="D16" s="22">
        <v>608556</v>
      </c>
      <c r="E16" s="22" t="s">
        <v>46</v>
      </c>
      <c r="F16" s="26">
        <v>33638950</v>
      </c>
      <c r="G16" s="25" t="s">
        <v>36</v>
      </c>
      <c r="H16" s="22">
        <v>30</v>
      </c>
      <c r="I16" s="22">
        <v>8310</v>
      </c>
      <c r="J16" s="23">
        <v>48040</v>
      </c>
      <c r="K16" s="24">
        <v>12</v>
      </c>
      <c r="L16" s="56">
        <f>I16+J16</f>
        <v>56350</v>
      </c>
      <c r="M16" s="31">
        <f>(J16/2000)-((AD16/100)*(K16-12))</f>
        <v>24.02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3">
        <f t="shared" si="0"/>
        <v>1</v>
      </c>
      <c r="AD16" s="14">
        <f>J16/2000</f>
        <v>24.02</v>
      </c>
      <c r="AE16" s="15">
        <f t="shared" si="1"/>
        <v>0</v>
      </c>
    </row>
    <row r="17" spans="1:31" s="1" customFormat="1" ht="12.9" customHeight="1" x14ac:dyDescent="0.3">
      <c r="A17" s="21"/>
      <c r="B17" s="55">
        <v>45847</v>
      </c>
      <c r="C17" s="22">
        <v>2566925</v>
      </c>
      <c r="D17" s="22">
        <v>608557</v>
      </c>
      <c r="E17" s="22" t="s">
        <v>47</v>
      </c>
      <c r="F17" s="26">
        <v>33638950</v>
      </c>
      <c r="G17" s="25" t="s">
        <v>37</v>
      </c>
      <c r="H17" s="22">
        <v>30</v>
      </c>
      <c r="I17" s="22">
        <v>8113</v>
      </c>
      <c r="J17" s="23">
        <v>46380</v>
      </c>
      <c r="K17" s="24">
        <v>12</v>
      </c>
      <c r="L17" s="56">
        <f t="shared" ref="L17:L33" si="2">I17+J17</f>
        <v>54493</v>
      </c>
      <c r="M17" s="31">
        <f t="shared" ref="M17:M33" si="3">(J17/2000)-((AD17/100)*(K17-12))</f>
        <v>23.19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3">
        <f t="shared" si="0"/>
        <v>1</v>
      </c>
      <c r="AD17" s="14">
        <f t="shared" ref="AD17:AD33" si="4">J17/2000</f>
        <v>23.19</v>
      </c>
      <c r="AE17" s="15">
        <f t="shared" si="1"/>
        <v>0</v>
      </c>
    </row>
    <row r="18" spans="1:31" s="1" customFormat="1" ht="12.9" customHeight="1" x14ac:dyDescent="0.3">
      <c r="A18" s="21"/>
      <c r="B18" s="55">
        <v>45847</v>
      </c>
      <c r="C18" s="22">
        <v>2566961</v>
      </c>
      <c r="D18" s="22">
        <v>608563</v>
      </c>
      <c r="E18" s="22" t="s">
        <v>48</v>
      </c>
      <c r="F18" s="26">
        <v>33638950</v>
      </c>
      <c r="G18" s="25" t="s">
        <v>38</v>
      </c>
      <c r="H18" s="22">
        <v>29</v>
      </c>
      <c r="I18" s="22">
        <v>8113</v>
      </c>
      <c r="J18" s="23">
        <v>48020</v>
      </c>
      <c r="K18" s="24">
        <v>12</v>
      </c>
      <c r="L18" s="56">
        <f t="shared" si="2"/>
        <v>56133</v>
      </c>
      <c r="M18" s="31">
        <f t="shared" si="3"/>
        <v>24.01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3">
        <f t="shared" si="0"/>
        <v>1</v>
      </c>
      <c r="AD18" s="14">
        <f t="shared" si="4"/>
        <v>24.01</v>
      </c>
      <c r="AE18" s="15">
        <f t="shared" si="1"/>
        <v>0</v>
      </c>
    </row>
    <row r="19" spans="1:31" s="1" customFormat="1" ht="12.9" customHeight="1" x14ac:dyDescent="0.3">
      <c r="A19" s="21"/>
      <c r="B19" s="55">
        <v>45847</v>
      </c>
      <c r="C19" s="22">
        <v>2567021</v>
      </c>
      <c r="D19" s="22">
        <v>608564</v>
      </c>
      <c r="E19" s="22" t="s">
        <v>49</v>
      </c>
      <c r="F19" s="26">
        <v>33638950</v>
      </c>
      <c r="G19" s="25" t="s">
        <v>39</v>
      </c>
      <c r="H19" s="22">
        <v>29</v>
      </c>
      <c r="I19" s="22">
        <v>8113</v>
      </c>
      <c r="J19" s="23">
        <v>45420</v>
      </c>
      <c r="K19" s="24">
        <v>12</v>
      </c>
      <c r="L19" s="56">
        <f t="shared" si="2"/>
        <v>53533</v>
      </c>
      <c r="M19" s="31">
        <f t="shared" si="3"/>
        <v>22.71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3">
        <f t="shared" si="0"/>
        <v>1</v>
      </c>
      <c r="AD19" s="14">
        <f t="shared" si="4"/>
        <v>22.71</v>
      </c>
      <c r="AE19" s="15">
        <f t="shared" si="1"/>
        <v>0</v>
      </c>
    </row>
    <row r="20" spans="1:31" s="1" customFormat="1" ht="12.9" customHeight="1" x14ac:dyDescent="0.3">
      <c r="A20" s="21"/>
      <c r="B20" s="55">
        <v>45847</v>
      </c>
      <c r="C20" s="22">
        <v>2567062</v>
      </c>
      <c r="D20" s="22">
        <v>608567</v>
      </c>
      <c r="E20" s="22" t="s">
        <v>50</v>
      </c>
      <c r="F20" s="26">
        <v>33638950</v>
      </c>
      <c r="G20" s="25" t="s">
        <v>40</v>
      </c>
      <c r="H20" s="22">
        <v>29</v>
      </c>
      <c r="I20" s="22">
        <v>8113</v>
      </c>
      <c r="J20" s="23">
        <v>44900</v>
      </c>
      <c r="K20" s="24">
        <v>12</v>
      </c>
      <c r="L20" s="56">
        <f t="shared" si="2"/>
        <v>53013</v>
      </c>
      <c r="M20" s="31">
        <f t="shared" si="3"/>
        <v>22.45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3">
        <f t="shared" si="0"/>
        <v>1</v>
      </c>
      <c r="AD20" s="14">
        <f t="shared" si="4"/>
        <v>22.45</v>
      </c>
      <c r="AE20" s="15">
        <f t="shared" si="1"/>
        <v>0</v>
      </c>
    </row>
    <row r="21" spans="1:31" s="1" customFormat="1" ht="12.9" customHeight="1" x14ac:dyDescent="0.3">
      <c r="A21" s="21"/>
      <c r="B21" s="55">
        <v>45847</v>
      </c>
      <c r="C21" s="22">
        <v>2567063</v>
      </c>
      <c r="D21" s="22">
        <v>608568</v>
      </c>
      <c r="E21" s="22" t="s">
        <v>51</v>
      </c>
      <c r="F21" s="26">
        <v>33638950</v>
      </c>
      <c r="G21" s="25" t="s">
        <v>41</v>
      </c>
      <c r="H21" s="22">
        <v>28</v>
      </c>
      <c r="I21" s="22">
        <v>8587</v>
      </c>
      <c r="J21" s="23">
        <v>45480</v>
      </c>
      <c r="K21" s="24">
        <v>12</v>
      </c>
      <c r="L21" s="56">
        <f t="shared" si="2"/>
        <v>54067</v>
      </c>
      <c r="M21" s="31">
        <f t="shared" si="3"/>
        <v>22.74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3">
        <f t="shared" si="0"/>
        <v>1</v>
      </c>
      <c r="AD21" s="14">
        <f t="shared" si="4"/>
        <v>22.74</v>
      </c>
      <c r="AE21" s="15">
        <f t="shared" si="1"/>
        <v>0</v>
      </c>
    </row>
    <row r="22" spans="1:31" s="1" customFormat="1" ht="12.9" customHeight="1" x14ac:dyDescent="0.3">
      <c r="A22" s="21"/>
      <c r="B22" s="55">
        <v>45847</v>
      </c>
      <c r="C22" s="22">
        <v>2567064</v>
      </c>
      <c r="D22" s="22">
        <v>608569</v>
      </c>
      <c r="E22" s="22" t="s">
        <v>52</v>
      </c>
      <c r="F22" s="26">
        <v>33638950</v>
      </c>
      <c r="G22" s="25" t="s">
        <v>42</v>
      </c>
      <c r="H22" s="22">
        <v>26</v>
      </c>
      <c r="I22" s="22">
        <v>8113</v>
      </c>
      <c r="J22" s="23">
        <v>46520</v>
      </c>
      <c r="K22" s="24">
        <v>12</v>
      </c>
      <c r="L22" s="56">
        <f t="shared" si="2"/>
        <v>54633</v>
      </c>
      <c r="M22" s="31">
        <f t="shared" si="3"/>
        <v>23.26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3">
        <f t="shared" si="0"/>
        <v>1</v>
      </c>
      <c r="AD22" s="14">
        <f t="shared" si="4"/>
        <v>23.26</v>
      </c>
      <c r="AE22" s="15">
        <f t="shared" si="1"/>
        <v>0</v>
      </c>
    </row>
    <row r="23" spans="1:31" s="1" customFormat="1" ht="12.9" customHeight="1" x14ac:dyDescent="0.3">
      <c r="A23" s="21"/>
      <c r="B23" s="55">
        <v>45847</v>
      </c>
      <c r="C23" s="22">
        <v>2567065</v>
      </c>
      <c r="D23" s="22">
        <v>608570</v>
      </c>
      <c r="E23" s="22" t="s">
        <v>53</v>
      </c>
      <c r="F23" s="26">
        <v>33638950</v>
      </c>
      <c r="G23" s="25" t="s">
        <v>43</v>
      </c>
      <c r="H23" s="22">
        <v>24</v>
      </c>
      <c r="I23" s="22">
        <v>8113</v>
      </c>
      <c r="J23" s="23">
        <v>45920</v>
      </c>
      <c r="K23" s="24">
        <v>12</v>
      </c>
      <c r="L23" s="56">
        <f t="shared" si="2"/>
        <v>54033</v>
      </c>
      <c r="M23" s="31">
        <f t="shared" si="3"/>
        <v>22.96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3">
        <f t="shared" si="0"/>
        <v>1</v>
      </c>
      <c r="AD23" s="14">
        <f t="shared" si="4"/>
        <v>22.96</v>
      </c>
      <c r="AE23" s="15">
        <f t="shared" si="1"/>
        <v>0</v>
      </c>
    </row>
    <row r="24" spans="1:31" s="1" customFormat="1" ht="12.9" customHeight="1" x14ac:dyDescent="0.3">
      <c r="A24" s="21"/>
      <c r="B24" s="55"/>
      <c r="C24" s="22"/>
      <c r="D24" s="22"/>
      <c r="E24" s="22"/>
      <c r="F24" s="26"/>
      <c r="G24" s="25"/>
      <c r="H24" s="22"/>
      <c r="I24" s="22"/>
      <c r="J24" s="23"/>
      <c r="K24" s="24">
        <v>12</v>
      </c>
      <c r="L24" s="56">
        <f t="shared" si="2"/>
        <v>0</v>
      </c>
      <c r="M24" s="31">
        <f t="shared" si="3"/>
        <v>0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3">
        <f t="shared" si="0"/>
        <v>0</v>
      </c>
      <c r="AD24" s="14">
        <f t="shared" si="4"/>
        <v>0</v>
      </c>
      <c r="AE24" s="15">
        <f t="shared" si="1"/>
        <v>0</v>
      </c>
    </row>
    <row r="25" spans="1:31" s="1" customFormat="1" ht="12.9" customHeight="1" x14ac:dyDescent="0.3">
      <c r="A25" s="21"/>
      <c r="B25" s="55"/>
      <c r="C25" s="22"/>
      <c r="D25" s="22"/>
      <c r="E25" s="22"/>
      <c r="F25" s="26"/>
      <c r="G25" s="25"/>
      <c r="H25" s="22"/>
      <c r="I25" s="22"/>
      <c r="J25" s="23"/>
      <c r="K25" s="24">
        <v>12</v>
      </c>
      <c r="L25" s="56">
        <f t="shared" si="2"/>
        <v>0</v>
      </c>
      <c r="M25" s="31">
        <f t="shared" si="3"/>
        <v>0</v>
      </c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3">
        <f t="shared" si="0"/>
        <v>0</v>
      </c>
      <c r="AD25" s="14">
        <f t="shared" si="4"/>
        <v>0</v>
      </c>
      <c r="AE25" s="15">
        <f t="shared" si="1"/>
        <v>0</v>
      </c>
    </row>
    <row r="26" spans="1:31" s="1" customFormat="1" ht="12.9" customHeight="1" x14ac:dyDescent="0.3">
      <c r="A26" s="21"/>
      <c r="B26" s="55"/>
      <c r="C26" s="22"/>
      <c r="D26" s="22"/>
      <c r="E26" s="22"/>
      <c r="F26" s="26"/>
      <c r="G26" s="25"/>
      <c r="H26" s="22"/>
      <c r="I26" s="22"/>
      <c r="J26" s="23"/>
      <c r="K26" s="24">
        <v>12</v>
      </c>
      <c r="L26" s="56">
        <f t="shared" si="2"/>
        <v>0</v>
      </c>
      <c r="M26" s="31">
        <f t="shared" si="3"/>
        <v>0</v>
      </c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3">
        <f t="shared" si="0"/>
        <v>0</v>
      </c>
      <c r="AD26" s="14">
        <f t="shared" si="4"/>
        <v>0</v>
      </c>
      <c r="AE26" s="15">
        <f t="shared" si="1"/>
        <v>0</v>
      </c>
    </row>
    <row r="27" spans="1:31" s="1" customFormat="1" ht="12.9" customHeight="1" x14ac:dyDescent="0.3">
      <c r="A27" s="21"/>
      <c r="B27" s="55"/>
      <c r="C27" s="22"/>
      <c r="D27" s="22"/>
      <c r="E27" s="22"/>
      <c r="F27" s="26"/>
      <c r="G27" s="25"/>
      <c r="H27" s="22"/>
      <c r="I27" s="22"/>
      <c r="J27" s="23"/>
      <c r="K27" s="24">
        <v>12</v>
      </c>
      <c r="L27" s="56">
        <f t="shared" si="2"/>
        <v>0</v>
      </c>
      <c r="M27" s="31">
        <f t="shared" si="3"/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3">
        <f t="shared" si="0"/>
        <v>0</v>
      </c>
      <c r="AD27" s="14">
        <f t="shared" si="4"/>
        <v>0</v>
      </c>
      <c r="AE27" s="15">
        <f t="shared" si="1"/>
        <v>0</v>
      </c>
    </row>
    <row r="28" spans="1:31" s="1" customFormat="1" ht="12.9" customHeight="1" x14ac:dyDescent="0.3">
      <c r="A28" s="21"/>
      <c r="B28" s="55"/>
      <c r="C28" s="22"/>
      <c r="D28" s="22"/>
      <c r="E28" s="22"/>
      <c r="F28" s="26"/>
      <c r="G28" s="25"/>
      <c r="H28" s="22"/>
      <c r="I28" s="22"/>
      <c r="J28" s="23"/>
      <c r="K28" s="24">
        <v>12</v>
      </c>
      <c r="L28" s="56">
        <f t="shared" si="2"/>
        <v>0</v>
      </c>
      <c r="M28" s="31">
        <f t="shared" si="3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3">
        <f t="shared" si="0"/>
        <v>0</v>
      </c>
      <c r="AD28" s="14">
        <f t="shared" si="4"/>
        <v>0</v>
      </c>
      <c r="AE28" s="15">
        <f t="shared" si="1"/>
        <v>0</v>
      </c>
    </row>
    <row r="29" spans="1:31" s="1" customFormat="1" ht="12.9" customHeight="1" x14ac:dyDescent="0.3">
      <c r="A29" s="21"/>
      <c r="B29" s="55"/>
      <c r="C29" s="22"/>
      <c r="D29" s="22"/>
      <c r="E29" s="22"/>
      <c r="F29" s="26"/>
      <c r="G29" s="25"/>
      <c r="H29" s="22"/>
      <c r="I29" s="22"/>
      <c r="J29" s="23"/>
      <c r="K29" s="24">
        <v>12</v>
      </c>
      <c r="L29" s="56">
        <f t="shared" si="2"/>
        <v>0</v>
      </c>
      <c r="M29" s="31">
        <f t="shared" si="3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3">
        <f t="shared" si="0"/>
        <v>0</v>
      </c>
      <c r="AD29" s="14">
        <f t="shared" si="4"/>
        <v>0</v>
      </c>
      <c r="AE29" s="15">
        <f t="shared" si="1"/>
        <v>0</v>
      </c>
    </row>
    <row r="30" spans="1:31" s="1" customFormat="1" ht="12.9" customHeight="1" x14ac:dyDescent="0.3">
      <c r="A30" s="21"/>
      <c r="B30" s="55"/>
      <c r="C30" s="22"/>
      <c r="D30" s="22"/>
      <c r="E30" s="22"/>
      <c r="F30" s="26"/>
      <c r="G30" s="25"/>
      <c r="H30" s="22"/>
      <c r="I30" s="22"/>
      <c r="J30" s="23"/>
      <c r="K30" s="24">
        <v>12</v>
      </c>
      <c r="L30" s="56">
        <f t="shared" si="2"/>
        <v>0</v>
      </c>
      <c r="M30" s="31">
        <f t="shared" si="3"/>
        <v>0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3">
        <f t="shared" si="0"/>
        <v>0</v>
      </c>
      <c r="AD30" s="14">
        <f t="shared" si="4"/>
        <v>0</v>
      </c>
      <c r="AE30" s="15">
        <f t="shared" si="1"/>
        <v>0</v>
      </c>
    </row>
    <row r="31" spans="1:31" s="1" customFormat="1" ht="12.9" customHeight="1" x14ac:dyDescent="0.3">
      <c r="A31" s="21"/>
      <c r="B31" s="55"/>
      <c r="C31" s="22"/>
      <c r="D31" s="22"/>
      <c r="E31" s="22"/>
      <c r="F31" s="26"/>
      <c r="G31" s="25"/>
      <c r="H31" s="22"/>
      <c r="I31" s="22"/>
      <c r="J31" s="23"/>
      <c r="K31" s="24">
        <v>12</v>
      </c>
      <c r="L31" s="56">
        <f t="shared" si="2"/>
        <v>0</v>
      </c>
      <c r="M31" s="31">
        <f t="shared" si="3"/>
        <v>0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3">
        <f t="shared" si="0"/>
        <v>0</v>
      </c>
      <c r="AD31" s="14">
        <f t="shared" si="4"/>
        <v>0</v>
      </c>
      <c r="AE31" s="15">
        <f t="shared" si="1"/>
        <v>0</v>
      </c>
    </row>
    <row r="32" spans="1:31" s="1" customFormat="1" ht="12.9" customHeight="1" x14ac:dyDescent="0.3">
      <c r="A32" s="21"/>
      <c r="B32" s="55"/>
      <c r="C32" s="22"/>
      <c r="D32" s="22"/>
      <c r="E32" s="22"/>
      <c r="F32" s="26"/>
      <c r="G32" s="25"/>
      <c r="H32" s="22"/>
      <c r="I32" s="22"/>
      <c r="J32" s="23"/>
      <c r="K32" s="24">
        <v>12</v>
      </c>
      <c r="L32" s="56">
        <f t="shared" si="2"/>
        <v>0</v>
      </c>
      <c r="M32" s="31">
        <f t="shared" si="3"/>
        <v>0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3">
        <f t="shared" si="0"/>
        <v>0</v>
      </c>
      <c r="AD32" s="14">
        <f t="shared" si="4"/>
        <v>0</v>
      </c>
      <c r="AE32" s="15">
        <f t="shared" si="1"/>
        <v>0</v>
      </c>
    </row>
    <row r="33" spans="1:31" s="1" customFormat="1" ht="12.9" customHeight="1" x14ac:dyDescent="0.3">
      <c r="A33" s="21"/>
      <c r="B33" s="55"/>
      <c r="C33" s="22"/>
      <c r="D33" s="22"/>
      <c r="E33" s="22"/>
      <c r="F33" s="26"/>
      <c r="G33" s="25"/>
      <c r="H33" s="22"/>
      <c r="I33" s="22"/>
      <c r="J33" s="23"/>
      <c r="K33" s="24">
        <v>12</v>
      </c>
      <c r="L33" s="56">
        <f t="shared" si="2"/>
        <v>0</v>
      </c>
      <c r="M33" s="31">
        <f t="shared" si="3"/>
        <v>0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3">
        <f t="shared" si="0"/>
        <v>0</v>
      </c>
      <c r="AD33" s="14">
        <f t="shared" si="4"/>
        <v>0</v>
      </c>
      <c r="AE33" s="15">
        <f t="shared" si="1"/>
        <v>0</v>
      </c>
    </row>
    <row r="34" spans="1:31" s="1" customFormat="1" ht="12" customHeight="1" x14ac:dyDescent="0.3">
      <c r="A34" s="21"/>
      <c r="B34" s="27"/>
      <c r="C34" s="27"/>
      <c r="D34" s="27"/>
      <c r="E34" s="27"/>
      <c r="F34" s="27"/>
      <c r="G34" s="27"/>
      <c r="H34" s="32">
        <f>SUM(H14:H33)</f>
        <v>283</v>
      </c>
      <c r="I34" s="32"/>
      <c r="J34" s="33">
        <f>SUM(J14:J33)</f>
        <v>465740</v>
      </c>
      <c r="AC34" s="13"/>
      <c r="AD34" s="16">
        <f>SUM(AD14:AD33)</f>
        <v>232.87</v>
      </c>
      <c r="AE34" s="15">
        <f>SUM(AE14:AE33)</f>
        <v>0</v>
      </c>
    </row>
    <row r="35" spans="1:31" s="1" customFormat="1" ht="24" customHeight="1" x14ac:dyDescent="0.3">
      <c r="A35" s="21"/>
      <c r="B35" s="66" t="s">
        <v>31</v>
      </c>
      <c r="C35" s="66"/>
      <c r="D35" s="66"/>
      <c r="E35" s="66"/>
      <c r="G35" s="48" t="s">
        <v>14</v>
      </c>
      <c r="H35" s="41"/>
      <c r="I35" s="41"/>
      <c r="J35" s="41"/>
      <c r="K35" s="41"/>
      <c r="L35" s="41"/>
      <c r="M35" s="49" t="s">
        <v>15</v>
      </c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6"/>
      <c r="AD35" s="6"/>
      <c r="AE35" s="6"/>
    </row>
    <row r="36" spans="1:31" s="1" customFormat="1" ht="15" x14ac:dyDescent="0.3">
      <c r="A36" s="21"/>
      <c r="B36" s="66"/>
      <c r="C36" s="66"/>
      <c r="D36" s="66"/>
      <c r="E36" s="66"/>
      <c r="G36" s="50" t="s">
        <v>16</v>
      </c>
      <c r="H36" s="50" t="s">
        <v>8</v>
      </c>
      <c r="I36" s="50"/>
      <c r="J36" s="50" t="s">
        <v>17</v>
      </c>
      <c r="K36" s="50" t="s">
        <v>18</v>
      </c>
      <c r="L36" s="50"/>
      <c r="M36" s="51" t="s">
        <v>16</v>
      </c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6"/>
      <c r="AD36" s="6"/>
      <c r="AE36" s="6"/>
    </row>
    <row r="37" spans="1:31" s="1" customFormat="1" ht="24" customHeight="1" x14ac:dyDescent="0.3">
      <c r="A37" s="21"/>
      <c r="B37" s="66"/>
      <c r="C37" s="66"/>
      <c r="D37" s="66"/>
      <c r="E37" s="66"/>
      <c r="G37" s="34">
        <f>SUM(AD14:AD33)</f>
        <v>232.87</v>
      </c>
      <c r="H37" s="35">
        <f>SUM(H14:H33)</f>
        <v>283</v>
      </c>
      <c r="I37" s="35"/>
      <c r="J37" s="36">
        <f>SUM(J14:J33)</f>
        <v>465740</v>
      </c>
      <c r="K37" s="35">
        <f>SUM(AC14:AC33)</f>
        <v>10</v>
      </c>
      <c r="L37" s="35"/>
      <c r="M37" s="34">
        <f>SUM(M14:M33)</f>
        <v>232.87</v>
      </c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6"/>
      <c r="AD37" s="6" t="s">
        <v>19</v>
      </c>
      <c r="AE37" s="11" t="s">
        <v>20</v>
      </c>
    </row>
    <row r="38" spans="1:31" s="1" customFormat="1" ht="15.6" x14ac:dyDescent="0.3">
      <c r="A38"/>
      <c r="AC38" s="6"/>
      <c r="AD38" s="19">
        <f>J37/H37</f>
        <v>1645.7243816254418</v>
      </c>
      <c r="AE38" s="19">
        <f>(M37*2000)/H37</f>
        <v>1645.7243816254418</v>
      </c>
    </row>
  </sheetData>
  <mergeCells count="11">
    <mergeCell ref="E8:G8"/>
    <mergeCell ref="A2:M2"/>
    <mergeCell ref="A3:M3"/>
    <mergeCell ref="A4:M4"/>
    <mergeCell ref="D6:E6"/>
    <mergeCell ref="G6:I6"/>
    <mergeCell ref="E9:G9"/>
    <mergeCell ref="E10:G10"/>
    <mergeCell ref="E11:G11"/>
    <mergeCell ref="K11:L11"/>
    <mergeCell ref="B35:E37"/>
  </mergeCells>
  <conditionalFormatting sqref="K14:K33">
    <cfRule type="cellIs" dxfId="4" priority="1" stopIfTrue="1" operator="greaterThan">
      <formula>12</formula>
    </cfRule>
    <cfRule type="cellIs" dxfId="3" priority="2" stopIfTrue="1" operator="equal">
      <formula>12</formula>
    </cfRule>
  </conditionalFormatting>
  <conditionalFormatting sqref="M14:M33">
    <cfRule type="cellIs" dxfId="2" priority="3" stopIfTrue="1" operator="lessThan">
      <formula>$AD14</formula>
    </cfRule>
    <cfRule type="cellIs" dxfId="1" priority="4" stopIfTrue="1" operator="greaterThan">
      <formula>$AD14</formula>
    </cfRule>
  </conditionalFormatting>
  <conditionalFormatting sqref="N14:AB33">
    <cfRule type="cellIs" dxfId="0" priority="5" stopIfTrue="1" operator="notEqual">
      <formula>$AD14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8C134CA71E341B60B6258F6AAA2A1" ma:contentTypeVersion="3" ma:contentTypeDescription="Create a new document." ma:contentTypeScope="" ma:versionID="d6315565b488dd2cc8781b37a143f90d">
  <xsd:schema xmlns:xsd="http://www.w3.org/2001/XMLSchema" xmlns:xs="http://www.w3.org/2001/XMLSchema" xmlns:p="http://schemas.microsoft.com/office/2006/metadata/properties" xmlns:ns2="20d54e78-9f23-4c1a-ae49-fd76c9a50648" targetNamespace="http://schemas.microsoft.com/office/2006/metadata/properties" ma:root="true" ma:fieldsID="c942187caeaf979df8e60d3e0642b0f0" ns2:_="">
    <xsd:import namespace="20d54e78-9f23-4c1a-ae49-fd76c9a506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d54e78-9f23-4c1a-ae49-fd76c9a506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DA4F8D-8A2A-42C4-902D-352A288B31A5}"/>
</file>

<file path=customXml/itemProps2.xml><?xml version="1.0" encoding="utf-8"?>
<ds:datastoreItem xmlns:ds="http://schemas.openxmlformats.org/officeDocument/2006/customXml" ds:itemID="{B19903E8-3ADC-4590-9213-5EEB2AE0FD98}"/>
</file>

<file path=customXml/itemProps3.xml><?xml version="1.0" encoding="utf-8"?>
<ds:datastoreItem xmlns:ds="http://schemas.openxmlformats.org/officeDocument/2006/customXml" ds:itemID="{6F2E3F9D-AAB1-4C7B-A562-0F1D2E6975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>Republic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Serpa, Michael frank</dc:creator>
  <cp:lastModifiedBy>Chavarria, Maricela</cp:lastModifiedBy>
  <cp:lastPrinted>2021-10-15T20:32:21Z</cp:lastPrinted>
  <dcterms:created xsi:type="dcterms:W3CDTF">2016-06-07T20:44:16Z</dcterms:created>
  <dcterms:modified xsi:type="dcterms:W3CDTF">2025-07-14T22:43:37Z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0x01010011B8C134CA71E341B60B6258F6AAA2A1</vt:lpwstr>
  </property>
</Properties>
</file>