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Owner\Desktop\"/>
    </mc:Choice>
  </mc:AlternateContent>
  <bookViews>
    <workbookView xWindow="0" yWindow="0" windowWidth="20490" windowHeight="7755" tabRatio="500"/>
  </bookViews>
  <sheets>
    <sheet name="Manhattan" sheetId="4" r:id="rId1"/>
    <sheet name="Wichita" sheetId="3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9" i="4" l="1"/>
  <c r="B29" i="3"/>
  <c r="B25" i="4" l="1"/>
  <c r="B41" i="4"/>
  <c r="B23" i="3"/>
  <c r="B31" i="3" s="1"/>
  <c r="H12" i="4"/>
  <c r="AC6" i="4"/>
  <c r="AC7" i="4"/>
  <c r="AC8" i="4"/>
  <c r="AD10" i="4"/>
  <c r="AE10" i="4"/>
  <c r="J10" i="4"/>
  <c r="M10" i="4"/>
  <c r="P10" i="4"/>
  <c r="S10" i="4"/>
  <c r="V10" i="4"/>
  <c r="Y10" i="4"/>
  <c r="AB10" i="4"/>
  <c r="AG10" i="4"/>
  <c r="AH10" i="4"/>
  <c r="AJ10" i="4"/>
  <c r="AK10" i="4"/>
  <c r="D20" i="4"/>
  <c r="C20" i="4"/>
  <c r="B20" i="4"/>
  <c r="J9" i="4"/>
  <c r="M9" i="4"/>
  <c r="P9" i="4"/>
  <c r="S9" i="4"/>
  <c r="V9" i="4"/>
  <c r="Y9" i="4"/>
  <c r="AB9" i="4"/>
  <c r="AE9" i="4"/>
  <c r="AG9" i="4"/>
  <c r="AH9" i="4"/>
  <c r="AJ9" i="4"/>
  <c r="AK9" i="4"/>
  <c r="C19" i="4"/>
  <c r="B19" i="4"/>
  <c r="J8" i="4"/>
  <c r="M8" i="4"/>
  <c r="P8" i="4"/>
  <c r="S8" i="4"/>
  <c r="V8" i="4"/>
  <c r="Y8" i="4"/>
  <c r="AB8" i="4"/>
  <c r="AE8" i="4"/>
  <c r="AG8" i="4"/>
  <c r="AH8" i="4"/>
  <c r="AJ8" i="4"/>
  <c r="AK8" i="4"/>
  <c r="C18" i="4"/>
  <c r="B18" i="4"/>
  <c r="B21" i="4" s="1"/>
  <c r="J7" i="4"/>
  <c r="M7" i="4"/>
  <c r="P7" i="4"/>
  <c r="S7" i="4"/>
  <c r="V7" i="4"/>
  <c r="V12" i="4" s="1"/>
  <c r="Y7" i="4"/>
  <c r="AA7" i="4"/>
  <c r="AB7" i="4"/>
  <c r="AD7" i="4"/>
  <c r="AE7" i="4"/>
  <c r="AG7" i="4"/>
  <c r="AH7" i="4"/>
  <c r="AJ7" i="4"/>
  <c r="AK7" i="4"/>
  <c r="C17" i="4"/>
  <c r="B17" i="4"/>
  <c r="J6" i="4"/>
  <c r="M6" i="4"/>
  <c r="P6" i="4"/>
  <c r="S6" i="4"/>
  <c r="V6" i="4"/>
  <c r="Y6" i="4"/>
  <c r="AA6" i="4"/>
  <c r="AB6" i="4"/>
  <c r="AD6" i="4"/>
  <c r="AE6" i="4"/>
  <c r="AG6" i="4"/>
  <c r="AH6" i="4"/>
  <c r="AJ6" i="4"/>
  <c r="AK6" i="4"/>
  <c r="D16" i="4"/>
  <c r="C16" i="4"/>
  <c r="B16" i="4"/>
  <c r="AD12" i="4"/>
  <c r="AC12" i="4"/>
  <c r="J9" i="3"/>
  <c r="M9" i="3"/>
  <c r="P9" i="3"/>
  <c r="S9" i="3"/>
  <c r="V9" i="3"/>
  <c r="Y9" i="3"/>
  <c r="AA9" i="3"/>
  <c r="AB9" i="3" s="1"/>
  <c r="AG9" i="3"/>
  <c r="AH9" i="3" s="1"/>
  <c r="AJ9" i="3"/>
  <c r="AK9" i="3" s="1"/>
  <c r="AA8" i="3"/>
  <c r="AB8" i="3" s="1"/>
  <c r="AG8" i="3"/>
  <c r="AJ8" i="3"/>
  <c r="AK8" i="3" s="1"/>
  <c r="J7" i="3"/>
  <c r="M7" i="3"/>
  <c r="P7" i="3"/>
  <c r="V7" i="3"/>
  <c r="Y7" i="3"/>
  <c r="AB7" i="3"/>
  <c r="AG7" i="3"/>
  <c r="AH7" i="3" s="1"/>
  <c r="AJ7" i="3"/>
  <c r="AK7" i="3" s="1"/>
  <c r="J6" i="3"/>
  <c r="M6" i="3"/>
  <c r="P6" i="3"/>
  <c r="S6" i="3"/>
  <c r="V6" i="3"/>
  <c r="Y6" i="3"/>
  <c r="AA6" i="3"/>
  <c r="AB6" i="3" s="1"/>
  <c r="AG6" i="3"/>
  <c r="AH6" i="3" s="1"/>
  <c r="AJ6" i="3"/>
  <c r="AK6" i="3" s="1"/>
  <c r="J5" i="3"/>
  <c r="M5" i="3"/>
  <c r="P5" i="3"/>
  <c r="S5" i="3"/>
  <c r="V5" i="3"/>
  <c r="Y5" i="3"/>
  <c r="AA5" i="3"/>
  <c r="AB5" i="3" s="1"/>
  <c r="AG5" i="3"/>
  <c r="AH5" i="3" s="1"/>
  <c r="AJ5" i="3"/>
  <c r="AK5" i="3" s="1"/>
  <c r="Y8" i="3"/>
  <c r="V8" i="3"/>
  <c r="M20" i="3"/>
  <c r="AK12" i="4"/>
  <c r="AJ12" i="4"/>
  <c r="AI12" i="4"/>
  <c r="AH12" i="4"/>
  <c r="AG12" i="4"/>
  <c r="AF12" i="4"/>
  <c r="AE12" i="4"/>
  <c r="Z12" i="4"/>
  <c r="Y12" i="4"/>
  <c r="X12" i="4"/>
  <c r="W12" i="4"/>
  <c r="U12" i="4"/>
  <c r="T12" i="4"/>
  <c r="S12" i="4"/>
  <c r="R12" i="4"/>
  <c r="Q12" i="4"/>
  <c r="P12" i="4"/>
  <c r="O12" i="4"/>
  <c r="N12" i="4"/>
  <c r="L12" i="4"/>
  <c r="K12" i="4"/>
  <c r="J12" i="4"/>
  <c r="I12" i="4"/>
  <c r="G12" i="4"/>
  <c r="F12" i="4"/>
  <c r="E12" i="4"/>
  <c r="D12" i="4"/>
  <c r="C12" i="4"/>
  <c r="B12" i="4"/>
  <c r="R11" i="3"/>
  <c r="AI11" i="3"/>
  <c r="AH8" i="3"/>
  <c r="AF11" i="3"/>
  <c r="Z11" i="3"/>
  <c r="X11" i="3"/>
  <c r="W11" i="3"/>
  <c r="U11" i="3"/>
  <c r="T11" i="3"/>
  <c r="S8" i="3"/>
  <c r="Q11" i="3"/>
  <c r="P8" i="3"/>
  <c r="O11" i="3"/>
  <c r="N11" i="3"/>
  <c r="M8" i="3"/>
  <c r="L11" i="3"/>
  <c r="K11" i="3"/>
  <c r="J8" i="3"/>
  <c r="I11" i="3"/>
  <c r="H11" i="3"/>
  <c r="G11" i="3"/>
  <c r="F11" i="3"/>
  <c r="E11" i="3"/>
  <c r="AC5" i="3"/>
  <c r="D11" i="3"/>
  <c r="C11" i="3"/>
  <c r="B11" i="3"/>
  <c r="D17" i="4" l="1"/>
  <c r="C21" i="4"/>
  <c r="AB12" i="4"/>
  <c r="D18" i="4"/>
  <c r="D19" i="4"/>
  <c r="M12" i="4"/>
  <c r="Y11" i="3"/>
  <c r="M11" i="3"/>
  <c r="V11" i="3"/>
  <c r="P11" i="3"/>
  <c r="J11" i="3"/>
  <c r="AK11" i="3"/>
  <c r="AB11" i="3"/>
  <c r="AH11" i="3"/>
  <c r="B14" i="3"/>
  <c r="S7" i="3"/>
  <c r="S11" i="3" s="1"/>
  <c r="AC6" i="3"/>
  <c r="AA11" i="3"/>
  <c r="AG11" i="3"/>
  <c r="AJ11" i="3"/>
  <c r="AD5" i="3"/>
  <c r="C14" i="3" s="1"/>
  <c r="D21" i="4" l="1"/>
  <c r="AD6" i="3"/>
  <c r="AE6" i="3" s="1"/>
  <c r="D15" i="3" s="1"/>
  <c r="B15" i="3"/>
  <c r="AE5" i="3"/>
  <c r="AC7" i="3"/>
  <c r="D14" i="3" l="1"/>
  <c r="AD7" i="3"/>
  <c r="C16" i="3" s="1"/>
  <c r="B16" i="3"/>
  <c r="AE7" i="3"/>
  <c r="D16" i="3" s="1"/>
  <c r="AC8" i="3"/>
  <c r="C15" i="3"/>
  <c r="AC9" i="3"/>
  <c r="AD9" i="3" l="1"/>
  <c r="C18" i="3" s="1"/>
  <c r="B18" i="3"/>
  <c r="AD8" i="3"/>
  <c r="AE8" i="3" s="1"/>
  <c r="B17" i="3"/>
  <c r="AC11" i="3"/>
  <c r="B19" i="3" l="1"/>
  <c r="C17" i="3"/>
  <c r="C19" i="3" s="1"/>
  <c r="AD11" i="3"/>
  <c r="AE9" i="3"/>
  <c r="D18" i="3" l="1"/>
  <c r="AE11" i="3"/>
  <c r="D17" i="3"/>
  <c r="D19" i="3" l="1"/>
</calcChain>
</file>

<file path=xl/sharedStrings.xml><?xml version="1.0" encoding="utf-8"?>
<sst xmlns="http://schemas.openxmlformats.org/spreadsheetml/2006/main" count="160" uniqueCount="57">
  <si>
    <t>EVENT</t>
  </si>
  <si>
    <t>MARCH</t>
  </si>
  <si>
    <t xml:space="preserve">APRIL </t>
  </si>
  <si>
    <t>MAY</t>
  </si>
  <si>
    <t>JUNE</t>
  </si>
  <si>
    <t xml:space="preserve">AUGUST </t>
  </si>
  <si>
    <t xml:space="preserve">SEPTEMBER </t>
  </si>
  <si>
    <t xml:space="preserve">OCTOBER </t>
  </si>
  <si>
    <t xml:space="preserve">NOVEMBER </t>
  </si>
  <si>
    <t>DECEMBER</t>
  </si>
  <si>
    <t xml:space="preserve">JANUARY </t>
  </si>
  <si>
    <t>Budget Spent</t>
  </si>
  <si>
    <t>FACEBOOK</t>
  </si>
  <si>
    <t>PAY PER CLICK</t>
  </si>
  <si>
    <t>BANNER ADS</t>
  </si>
  <si>
    <t>RETARGETING</t>
  </si>
  <si>
    <t>FIRPROOF FOLLOWUP</t>
  </si>
  <si>
    <t xml:space="preserve">FEBUARY </t>
  </si>
  <si>
    <t>JULY</t>
  </si>
  <si>
    <t>Totals</t>
  </si>
  <si>
    <t xml:space="preserve">Febuary </t>
  </si>
  <si>
    <t xml:space="preserve"> Balance</t>
  </si>
  <si>
    <t>Balance</t>
  </si>
  <si>
    <t>Budget</t>
  </si>
  <si>
    <t xml:space="preserve"> Budget </t>
  </si>
  <si>
    <t xml:space="preserve">Budget </t>
  </si>
  <si>
    <t>January</t>
  </si>
  <si>
    <t>March</t>
  </si>
  <si>
    <t>April</t>
  </si>
  <si>
    <t>May</t>
  </si>
  <si>
    <t>June</t>
  </si>
  <si>
    <t xml:space="preserve">July </t>
  </si>
  <si>
    <t>August</t>
  </si>
  <si>
    <t>Total Spent</t>
  </si>
  <si>
    <t>Remaining</t>
  </si>
  <si>
    <t xml:space="preserve">Totals Event </t>
  </si>
  <si>
    <t>MONEY STILL REMAINING</t>
  </si>
  <si>
    <t>MONEY UPCOMING</t>
  </si>
  <si>
    <t>MISCELLANOUS</t>
  </si>
  <si>
    <t>Mailer</t>
  </si>
  <si>
    <t>Date</t>
  </si>
  <si>
    <t>Facebook Ad</t>
  </si>
  <si>
    <t>Multi Family 66x$15.00</t>
  </si>
  <si>
    <t>Greater/Less Campaign</t>
  </si>
  <si>
    <t>Bed Bug Video</t>
  </si>
  <si>
    <t>Grand Total Money Owed</t>
  </si>
  <si>
    <t>Total</t>
  </si>
  <si>
    <t>Mailer (Postcard Builder)</t>
  </si>
  <si>
    <t>Total money owed (from monthly budget)</t>
  </si>
  <si>
    <t>Total money owed (from monthly budget amounts)</t>
  </si>
  <si>
    <t>Facebook Ads</t>
  </si>
  <si>
    <t>Updated: 1/20/2016</t>
  </si>
  <si>
    <t>APM Spending Budget 2015 - (Manhattan)</t>
  </si>
  <si>
    <t>APM Spending Budget 2015 - (Wichita)</t>
  </si>
  <si>
    <t>MISCELLANOUS COSTS</t>
  </si>
  <si>
    <t>TOTAL MISCELLANOUS COSTS</t>
  </si>
  <si>
    <t>TOTAL MISCELLANEOUS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</si>
</sst>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 val="singleAccounting"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2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2">
    <xf numFmtId="0" fontId="0" fillId="0" borderId="0" xfId="0"/>
    <xf numFmtId="0" fontId="0" fillId="2" borderId="1" xfId="0" applyFill="1" applyBorder="1"/>
    <xf numFmtId="0" fontId="4" fillId="0" borderId="0" xfId="0" applyFont="1"/>
    <xf numFmtId="44" fontId="0" fillId="0" borderId="0" xfId="1" applyFont="1"/>
    <xf numFmtId="0" fontId="0" fillId="0" borderId="0" xfId="0" applyAlignment="1">
      <alignment horizontal="right"/>
    </xf>
    <xf numFmtId="44" fontId="0" fillId="0" borderId="0" xfId="0" applyNumberFormat="1"/>
    <xf numFmtId="44" fontId="0" fillId="0" borderId="3" xfId="0" applyNumberFormat="1" applyBorder="1"/>
    <xf numFmtId="0" fontId="0" fillId="0" borderId="1" xfId="0" applyBorder="1"/>
    <xf numFmtId="44" fontId="0" fillId="0" borderId="1" xfId="1" applyFont="1" applyBorder="1"/>
    <xf numFmtId="44" fontId="4" fillId="0" borderId="1" xfId="1" applyFont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4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4" fillId="12" borderId="2" xfId="0" applyFont="1" applyFill="1" applyBorder="1"/>
    <xf numFmtId="0" fontId="0" fillId="13" borderId="1" xfId="0" applyFill="1" applyBorder="1"/>
    <xf numFmtId="0" fontId="4" fillId="14" borderId="2" xfId="0" applyFont="1" applyFill="1" applyBorder="1"/>
    <xf numFmtId="0" fontId="4" fillId="15" borderId="2" xfId="0" applyFont="1" applyFill="1" applyBorder="1"/>
    <xf numFmtId="0" fontId="4" fillId="16" borderId="2" xfId="0" applyFont="1" applyFill="1" applyBorder="1"/>
    <xf numFmtId="44" fontId="4" fillId="17" borderId="1" xfId="1" applyFont="1" applyFill="1" applyBorder="1"/>
    <xf numFmtId="44" fontId="0" fillId="17" borderId="1" xfId="1" applyFont="1" applyFill="1" applyBorder="1"/>
    <xf numFmtId="0" fontId="0" fillId="0" borderId="4" xfId="0" applyBorder="1"/>
    <xf numFmtId="0" fontId="0" fillId="9" borderId="1" xfId="0" applyFont="1" applyFill="1" applyBorder="1"/>
    <xf numFmtId="44" fontId="0" fillId="0" borderId="1" xfId="0" applyNumberFormat="1" applyBorder="1"/>
    <xf numFmtId="0" fontId="0" fillId="0" borderId="0" xfId="0" applyFont="1"/>
    <xf numFmtId="0" fontId="0" fillId="2" borderId="1" xfId="0" applyFont="1" applyFill="1" applyBorder="1"/>
    <xf numFmtId="0" fontId="0" fillId="4" borderId="1" xfId="0" applyFont="1" applyFill="1" applyBorder="1"/>
    <xf numFmtId="0" fontId="0" fillId="0" borderId="1" xfId="0" applyFont="1" applyBorder="1"/>
    <xf numFmtId="0" fontId="0" fillId="0" borderId="5" xfId="0" applyFont="1" applyBorder="1"/>
    <xf numFmtId="44" fontId="0" fillId="0" borderId="5" xfId="1" applyFont="1" applyBorder="1"/>
    <xf numFmtId="0" fontId="0" fillId="0" borderId="6" xfId="0" applyFont="1" applyBorder="1"/>
    <xf numFmtId="44" fontId="0" fillId="0" borderId="6" xfId="0" applyNumberFormat="1" applyFont="1" applyBorder="1"/>
    <xf numFmtId="0" fontId="5" fillId="8" borderId="1" xfId="0" applyFont="1" applyFill="1" applyBorder="1"/>
    <xf numFmtId="0" fontId="0" fillId="5" borderId="1" xfId="0" applyFont="1" applyFill="1" applyBorder="1"/>
    <xf numFmtId="0" fontId="0" fillId="6" borderId="1" xfId="0" applyFont="1" applyFill="1" applyBorder="1"/>
    <xf numFmtId="0" fontId="0" fillId="3" borderId="1" xfId="0" applyFont="1" applyFill="1" applyBorder="1"/>
    <xf numFmtId="0" fontId="0" fillId="18" borderId="1" xfId="0" applyFont="1" applyFill="1" applyBorder="1"/>
    <xf numFmtId="0" fontId="0" fillId="19" borderId="1" xfId="0" applyFont="1" applyFill="1" applyBorder="1"/>
    <xf numFmtId="0" fontId="0" fillId="11" borderId="1" xfId="0" applyFont="1" applyFill="1" applyBorder="1"/>
    <xf numFmtId="0" fontId="4" fillId="20" borderId="2" xfId="0" applyFont="1" applyFill="1" applyBorder="1"/>
    <xf numFmtId="0" fontId="4" fillId="21" borderId="2" xfId="0" applyFont="1" applyFill="1" applyBorder="1"/>
    <xf numFmtId="0" fontId="4" fillId="22" borderId="2" xfId="0" applyFont="1" applyFill="1" applyBorder="1"/>
    <xf numFmtId="44" fontId="0" fillId="17" borderId="5" xfId="1" applyFont="1" applyFill="1" applyBorder="1"/>
    <xf numFmtId="0" fontId="6" fillId="0" borderId="0" xfId="0" applyFont="1"/>
    <xf numFmtId="44" fontId="0" fillId="0" borderId="1" xfId="1" applyFont="1" applyFill="1" applyBorder="1"/>
    <xf numFmtId="0" fontId="0" fillId="0" borderId="0" xfId="0" applyFill="1"/>
    <xf numFmtId="44" fontId="0" fillId="0" borderId="0" xfId="0" applyNumberFormat="1" applyFill="1"/>
    <xf numFmtId="0" fontId="0" fillId="0" borderId="7" xfId="0" applyFill="1" applyBorder="1"/>
    <xf numFmtId="14" fontId="0" fillId="0" borderId="0" xfId="0" applyNumberFormat="1"/>
    <xf numFmtId="0" fontId="6" fillId="0" borderId="1" xfId="0" applyFont="1" applyBorder="1"/>
    <xf numFmtId="14" fontId="0" fillId="0" borderId="1" xfId="0" applyNumberFormat="1" applyBorder="1"/>
    <xf numFmtId="44" fontId="0" fillId="17" borderId="0" xfId="0" applyNumberFormat="1" applyFill="1"/>
    <xf numFmtId="44" fontId="0" fillId="17" borderId="6" xfId="0" applyNumberFormat="1" applyFont="1" applyFill="1" applyBorder="1"/>
    <xf numFmtId="0" fontId="6" fillId="0" borderId="0" xfId="0" applyFont="1" applyBorder="1"/>
    <xf numFmtId="14" fontId="0" fillId="0" borderId="0" xfId="0" applyNumberFormat="1" applyBorder="1"/>
    <xf numFmtId="2" fontId="0" fillId="0" borderId="1" xfId="0" applyNumberFormat="1" applyBorder="1"/>
    <xf numFmtId="2" fontId="0" fillId="0" borderId="0" xfId="0" applyNumberFormat="1" applyBorder="1"/>
    <xf numFmtId="14" fontId="0" fillId="0" borderId="0" xfId="0" applyNumberFormat="1" applyAlignment="1">
      <alignment horizontal="left"/>
    </xf>
    <xf numFmtId="2" fontId="0" fillId="0" borderId="1" xfId="0" applyNumberFormat="1" applyFill="1" applyBorder="1"/>
    <xf numFmtId="0" fontId="6" fillId="9" borderId="1" xfId="0" applyFont="1" applyFill="1" applyBorder="1"/>
    <xf numFmtId="0" fontId="6" fillId="7" borderId="1" xfId="0" applyFont="1" applyFill="1" applyBorder="1"/>
    <xf numFmtId="0" fontId="6" fillId="7" borderId="1" xfId="0" applyFont="1" applyFill="1" applyBorder="1" applyAlignment="1">
      <alignment horizontal="center"/>
    </xf>
    <xf numFmtId="44" fontId="6" fillId="0" borderId="1" xfId="0" applyNumberFormat="1" applyFont="1" applyFill="1" applyBorder="1"/>
    <xf numFmtId="8" fontId="7" fillId="0" borderId="1" xfId="1" applyNumberFormat="1" applyFont="1" applyFill="1" applyBorder="1"/>
    <xf numFmtId="0" fontId="6" fillId="0" borderId="1" xfId="0" applyFont="1" applyFill="1" applyBorder="1" applyAlignment="1">
      <alignment wrapText="1"/>
    </xf>
    <xf numFmtId="44" fontId="6" fillId="0" borderId="1" xfId="1" applyFont="1" applyFill="1" applyBorder="1"/>
    <xf numFmtId="44" fontId="8" fillId="0" borderId="1" xfId="1" applyFont="1" applyFill="1" applyBorder="1"/>
    <xf numFmtId="44" fontId="4" fillId="0" borderId="1" xfId="1" applyFont="1" applyFill="1" applyBorder="1"/>
    <xf numFmtId="44" fontId="5" fillId="0" borderId="1" xfId="1" applyFont="1" applyFill="1" applyBorder="1"/>
    <xf numFmtId="44" fontId="4" fillId="0" borderId="5" xfId="1" applyFont="1" applyFill="1" applyBorder="1"/>
    <xf numFmtId="44" fontId="0" fillId="0" borderId="5" xfId="1" applyFont="1" applyFill="1" applyBorder="1"/>
    <xf numFmtId="44" fontId="5" fillId="0" borderId="5" xfId="1" applyFont="1" applyFill="1" applyBorder="1"/>
    <xf numFmtId="44" fontId="0" fillId="0" borderId="6" xfId="0" applyNumberFormat="1" applyFont="1" applyFill="1" applyBorder="1"/>
    <xf numFmtId="14" fontId="10" fillId="0" borderId="0" xfId="0" applyNumberFormat="1" applyFont="1" applyAlignment="1">
      <alignment horizontal="left"/>
    </xf>
    <xf numFmtId="0" fontId="11" fillId="0" borderId="0" xfId="0" applyFont="1"/>
    <xf numFmtId="0" fontId="9" fillId="23" borderId="1" xfId="0" applyFont="1" applyFill="1" applyBorder="1"/>
    <xf numFmtId="44" fontId="9" fillId="23" borderId="1" xfId="0" applyNumberFormat="1" applyFont="1" applyFill="1" applyBorder="1"/>
    <xf numFmtId="2" fontId="6" fillId="0" borderId="1" xfId="0" applyNumberFormat="1" applyFont="1" applyBorder="1"/>
  </cellXfs>
  <cellStyles count="32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1"/>
  <sheetViews>
    <sheetView tabSelected="1" zoomScale="70" zoomScaleNormal="70" workbookViewId="0">
      <pane xSplit="7" ySplit="5" topLeftCell="T21" activePane="bottomRight" state="frozen"/>
      <selection pane="topRight" activeCell="H1" sqref="H1"/>
      <selection pane="bottomLeft" activeCell="A3" sqref="A3"/>
      <selection pane="bottomRight" activeCell="F21" sqref="F21"/>
    </sheetView>
  </sheetViews>
  <sheetFormatPr defaultRowHeight="15.75" x14ac:dyDescent="0.25"/>
  <cols>
    <col min="1" max="1" width="30.375" customWidth="1"/>
    <col min="2" max="2" width="15.625" customWidth="1"/>
    <col min="3" max="3" width="11.625" bestFit="1" customWidth="1"/>
    <col min="4" max="4" width="10.125" bestFit="1" customWidth="1"/>
    <col min="6" max="6" width="13.75" customWidth="1"/>
    <col min="7" max="7" width="10.25" customWidth="1"/>
    <col min="8" max="8" width="11" customWidth="1"/>
    <col min="9" max="9" width="11.375" customWidth="1"/>
    <col min="10" max="10" width="10.5" customWidth="1"/>
    <col min="11" max="11" width="10.75" bestFit="1" customWidth="1"/>
    <col min="12" max="12" width="11.5" customWidth="1"/>
    <col min="13" max="13" width="13.375" customWidth="1"/>
    <col min="14" max="14" width="13.625" customWidth="1"/>
    <col min="15" max="15" width="11.375" customWidth="1"/>
    <col min="16" max="16" width="9.25" customWidth="1"/>
    <col min="17" max="17" width="10.75" bestFit="1" customWidth="1"/>
    <col min="18" max="18" width="12.375" customWidth="1"/>
    <col min="19" max="19" width="13.375" customWidth="1"/>
    <col min="20" max="20" width="10.75" bestFit="1" customWidth="1"/>
    <col min="21" max="21" width="10.25" customWidth="1"/>
    <col min="22" max="22" width="10.625" customWidth="1"/>
    <col min="25" max="25" width="10.25" customWidth="1"/>
    <col min="28" max="28" width="9.5" customWidth="1"/>
    <col min="30" max="30" width="18.125" customWidth="1"/>
    <col min="31" max="31" width="20.125" customWidth="1"/>
    <col min="33" max="33" width="10.375" bestFit="1" customWidth="1"/>
    <col min="34" max="34" width="8.375" customWidth="1"/>
    <col min="36" max="36" width="10" customWidth="1"/>
    <col min="37" max="37" width="8.625" customWidth="1"/>
  </cols>
  <sheetData>
    <row r="1" spans="1:37" ht="26.25" x14ac:dyDescent="0.4">
      <c r="A1" s="78" t="s">
        <v>52</v>
      </c>
    </row>
    <row r="2" spans="1:37" ht="18.75" x14ac:dyDescent="0.3">
      <c r="A2" s="77" t="s">
        <v>51</v>
      </c>
    </row>
    <row r="3" spans="1:37" x14ac:dyDescent="0.25">
      <c r="A3" s="61"/>
    </row>
    <row r="4" spans="1:37" x14ac:dyDescent="0.25">
      <c r="A4" s="28" t="s">
        <v>10</v>
      </c>
      <c r="B4" s="28"/>
      <c r="C4" s="28"/>
      <c r="D4" s="28"/>
      <c r="E4" s="28" t="s">
        <v>17</v>
      </c>
      <c r="F4" s="28"/>
      <c r="G4" s="28"/>
      <c r="H4" s="28" t="s">
        <v>1</v>
      </c>
      <c r="I4" s="28"/>
      <c r="J4" s="28"/>
      <c r="K4" s="28" t="s">
        <v>2</v>
      </c>
      <c r="L4" s="28"/>
      <c r="M4" s="28"/>
      <c r="N4" s="28" t="s">
        <v>3</v>
      </c>
      <c r="O4" s="28"/>
      <c r="P4" s="28"/>
      <c r="Q4" s="28" t="s">
        <v>4</v>
      </c>
      <c r="R4" s="28"/>
      <c r="S4" s="28"/>
      <c r="T4" s="28" t="s">
        <v>18</v>
      </c>
      <c r="U4" s="28"/>
      <c r="V4" s="28"/>
      <c r="W4" s="28" t="s">
        <v>5</v>
      </c>
      <c r="X4" s="28"/>
      <c r="Y4" s="28"/>
      <c r="Z4" s="2" t="s">
        <v>6</v>
      </c>
      <c r="AA4" s="2"/>
      <c r="AB4" s="2"/>
      <c r="AC4" s="2" t="s">
        <v>7</v>
      </c>
      <c r="AD4" s="2"/>
      <c r="AE4" s="2"/>
      <c r="AF4" s="2" t="s">
        <v>8</v>
      </c>
      <c r="AG4" s="2"/>
      <c r="AH4" s="2"/>
      <c r="AI4" s="2" t="s">
        <v>9</v>
      </c>
      <c r="AJ4" s="2"/>
      <c r="AK4" s="2"/>
    </row>
    <row r="5" spans="1:37" ht="24" customHeight="1" x14ac:dyDescent="0.25">
      <c r="A5" s="29" t="s">
        <v>0</v>
      </c>
      <c r="B5" s="29" t="s">
        <v>24</v>
      </c>
      <c r="C5" s="29" t="s">
        <v>11</v>
      </c>
      <c r="D5" s="29" t="s">
        <v>21</v>
      </c>
      <c r="E5" s="29" t="s">
        <v>23</v>
      </c>
      <c r="F5" s="29" t="s">
        <v>11</v>
      </c>
      <c r="G5" s="29" t="s">
        <v>21</v>
      </c>
      <c r="H5" s="36" t="s">
        <v>25</v>
      </c>
      <c r="I5" s="36" t="s">
        <v>11</v>
      </c>
      <c r="J5" s="36" t="s">
        <v>22</v>
      </c>
      <c r="K5" s="37" t="s">
        <v>24</v>
      </c>
      <c r="L5" s="37" t="s">
        <v>11</v>
      </c>
      <c r="M5" s="37" t="s">
        <v>21</v>
      </c>
      <c r="N5" s="39" t="s">
        <v>25</v>
      </c>
      <c r="O5" s="39" t="s">
        <v>11</v>
      </c>
      <c r="P5" s="39" t="s">
        <v>22</v>
      </c>
      <c r="Q5" s="40" t="s">
        <v>24</v>
      </c>
      <c r="R5" s="40" t="s">
        <v>11</v>
      </c>
      <c r="S5" s="40" t="s">
        <v>21</v>
      </c>
      <c r="T5" s="30" t="s">
        <v>24</v>
      </c>
      <c r="U5" s="30" t="s">
        <v>11</v>
      </c>
      <c r="V5" s="30" t="s">
        <v>21</v>
      </c>
      <c r="W5" s="42" t="s">
        <v>24</v>
      </c>
      <c r="X5" s="42" t="s">
        <v>11</v>
      </c>
      <c r="Y5" s="42" t="s">
        <v>22</v>
      </c>
      <c r="Z5" s="43" t="s">
        <v>25</v>
      </c>
      <c r="AA5" s="41" t="s">
        <v>11</v>
      </c>
      <c r="AB5" s="43" t="s">
        <v>21</v>
      </c>
      <c r="AC5" s="44" t="s">
        <v>24</v>
      </c>
      <c r="AD5" s="39" t="s">
        <v>11</v>
      </c>
      <c r="AE5" s="44" t="s">
        <v>21</v>
      </c>
      <c r="AF5" s="38" t="s">
        <v>24</v>
      </c>
      <c r="AG5" s="38" t="s">
        <v>11</v>
      </c>
      <c r="AH5" s="22" t="s">
        <v>21</v>
      </c>
      <c r="AI5" s="45" t="s">
        <v>24</v>
      </c>
      <c r="AJ5" s="40" t="s">
        <v>11</v>
      </c>
      <c r="AK5" s="45" t="s">
        <v>22</v>
      </c>
    </row>
    <row r="6" spans="1:37" ht="19.5" customHeight="1" x14ac:dyDescent="0.25">
      <c r="A6" s="31" t="s">
        <v>12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/>
      <c r="I6" s="8"/>
      <c r="J6" s="8">
        <f>H6-I6</f>
        <v>0</v>
      </c>
      <c r="K6" s="8">
        <v>200</v>
      </c>
      <c r="L6" s="8">
        <v>0</v>
      </c>
      <c r="M6" s="8">
        <f t="shared" ref="M6:M10" si="0">K6-L6</f>
        <v>200</v>
      </c>
      <c r="N6" s="8">
        <v>200</v>
      </c>
      <c r="O6" s="8">
        <v>17</v>
      </c>
      <c r="P6" s="8">
        <f t="shared" ref="P6:P10" si="1">N6-O6</f>
        <v>183</v>
      </c>
      <c r="Q6" s="8">
        <v>200</v>
      </c>
      <c r="R6" s="8">
        <v>0</v>
      </c>
      <c r="S6" s="8">
        <f t="shared" ref="S6:S10" si="2">Q6-R6</f>
        <v>200</v>
      </c>
      <c r="T6" s="8">
        <v>200</v>
      </c>
      <c r="U6" s="24">
        <v>0</v>
      </c>
      <c r="V6" s="24">
        <f>T6-U6</f>
        <v>200</v>
      </c>
      <c r="W6" s="24">
        <v>200</v>
      </c>
      <c r="X6" s="24">
        <v>0</v>
      </c>
      <c r="Y6" s="24">
        <f t="shared" ref="Y6:Y10" si="3">W6-X6</f>
        <v>200</v>
      </c>
      <c r="Z6" s="71">
        <v>0</v>
      </c>
      <c r="AA6" s="71">
        <f t="shared" ref="AA6:AA7" si="4">SUM(Z6)</f>
        <v>0</v>
      </c>
      <c r="AB6" s="48">
        <f>Z6-AA6</f>
        <v>0</v>
      </c>
      <c r="AC6" s="71">
        <f>SUM(AC4:AC5)</f>
        <v>0</v>
      </c>
      <c r="AD6" s="71">
        <f t="shared" ref="AD6:AD10" si="5">SUM(AC6)</f>
        <v>0</v>
      </c>
      <c r="AE6" s="48">
        <f t="shared" ref="AE6:AE10" si="6">AC6-AD6</f>
        <v>0</v>
      </c>
      <c r="AF6" s="71">
        <v>0</v>
      </c>
      <c r="AG6" s="71">
        <f t="shared" ref="AG6:AG10" si="7">SUM(AF6)</f>
        <v>0</v>
      </c>
      <c r="AH6" s="48">
        <f t="shared" ref="AH6:AH10" si="8">AF6-AG6</f>
        <v>0</v>
      </c>
      <c r="AI6" s="71">
        <v>0</v>
      </c>
      <c r="AJ6" s="72">
        <f t="shared" ref="AJ6:AJ10" si="9">SUM(AI6)</f>
        <v>0</v>
      </c>
      <c r="AK6" s="48">
        <f t="shared" ref="AK6:AK10" si="10">AI6-AJ6</f>
        <v>0</v>
      </c>
    </row>
    <row r="7" spans="1:37" ht="21" customHeight="1" x14ac:dyDescent="0.25">
      <c r="A7" s="31" t="s">
        <v>13</v>
      </c>
      <c r="B7" s="8">
        <v>0</v>
      </c>
      <c r="C7" s="8"/>
      <c r="D7" s="8">
        <v>0</v>
      </c>
      <c r="E7" s="8">
        <v>0</v>
      </c>
      <c r="F7" s="8">
        <v>0</v>
      </c>
      <c r="G7" s="8">
        <v>0</v>
      </c>
      <c r="H7" s="8">
        <v>200</v>
      </c>
      <c r="I7" s="8">
        <v>650</v>
      </c>
      <c r="J7" s="8">
        <f t="shared" ref="J7:J10" si="11">H7-I7</f>
        <v>-450</v>
      </c>
      <c r="K7" s="8">
        <v>200</v>
      </c>
      <c r="L7" s="8">
        <v>200</v>
      </c>
      <c r="M7" s="8">
        <f t="shared" si="0"/>
        <v>0</v>
      </c>
      <c r="N7" s="8">
        <v>200</v>
      </c>
      <c r="O7" s="8">
        <v>200</v>
      </c>
      <c r="P7" s="8">
        <f t="shared" si="1"/>
        <v>0</v>
      </c>
      <c r="Q7" s="8">
        <v>200</v>
      </c>
      <c r="R7" s="8">
        <v>100</v>
      </c>
      <c r="S7" s="8">
        <f t="shared" si="2"/>
        <v>100</v>
      </c>
      <c r="T7" s="8">
        <v>0</v>
      </c>
      <c r="U7" s="24"/>
      <c r="V7" s="24">
        <f t="shared" ref="V7:V10" si="12">T7-U7</f>
        <v>0</v>
      </c>
      <c r="W7" s="24">
        <v>0</v>
      </c>
      <c r="X7" s="24">
        <v>0</v>
      </c>
      <c r="Y7" s="24">
        <f t="shared" si="3"/>
        <v>0</v>
      </c>
      <c r="Z7" s="71">
        <v>0</v>
      </c>
      <c r="AA7" s="71">
        <f t="shared" si="4"/>
        <v>0</v>
      </c>
      <c r="AB7" s="48">
        <f t="shared" ref="AB7:AB10" si="13">Z7-AA7</f>
        <v>0</v>
      </c>
      <c r="AC7" s="71">
        <f>SUM(AC4:AC6)</f>
        <v>0</v>
      </c>
      <c r="AD7" s="71">
        <f t="shared" si="5"/>
        <v>0</v>
      </c>
      <c r="AE7" s="48">
        <f t="shared" si="6"/>
        <v>0</v>
      </c>
      <c r="AF7" s="71">
        <v>0</v>
      </c>
      <c r="AG7" s="71">
        <f t="shared" si="7"/>
        <v>0</v>
      </c>
      <c r="AH7" s="48">
        <f t="shared" si="8"/>
        <v>0</v>
      </c>
      <c r="AI7" s="71">
        <v>0</v>
      </c>
      <c r="AJ7" s="72">
        <f t="shared" si="9"/>
        <v>0</v>
      </c>
      <c r="AK7" s="48">
        <f t="shared" si="10"/>
        <v>0</v>
      </c>
    </row>
    <row r="8" spans="1:37" ht="21.75" customHeight="1" x14ac:dyDescent="0.25">
      <c r="A8" s="31" t="s">
        <v>14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200</v>
      </c>
      <c r="I8" s="8">
        <v>0</v>
      </c>
      <c r="J8" s="8">
        <f t="shared" si="11"/>
        <v>200</v>
      </c>
      <c r="K8" s="8">
        <v>300</v>
      </c>
      <c r="L8" s="8">
        <v>0</v>
      </c>
      <c r="M8" s="8">
        <f t="shared" si="0"/>
        <v>300</v>
      </c>
      <c r="N8" s="8">
        <v>245</v>
      </c>
      <c r="O8" s="8">
        <v>336</v>
      </c>
      <c r="P8" s="8">
        <f t="shared" si="1"/>
        <v>-91</v>
      </c>
      <c r="Q8" s="8">
        <v>300</v>
      </c>
      <c r="R8" s="8">
        <v>275</v>
      </c>
      <c r="S8" s="8">
        <f t="shared" si="2"/>
        <v>25</v>
      </c>
      <c r="T8" s="8">
        <v>200</v>
      </c>
      <c r="U8" s="24">
        <v>150</v>
      </c>
      <c r="V8" s="24">
        <f t="shared" si="12"/>
        <v>50</v>
      </c>
      <c r="W8" s="24">
        <v>0</v>
      </c>
      <c r="X8" s="24">
        <v>0</v>
      </c>
      <c r="Y8" s="24">
        <f t="shared" si="3"/>
        <v>0</v>
      </c>
      <c r="Z8" s="71"/>
      <c r="AA8" s="71">
        <v>500</v>
      </c>
      <c r="AB8" s="48">
        <f t="shared" si="13"/>
        <v>-500</v>
      </c>
      <c r="AC8" s="71">
        <f t="shared" ref="AC8" si="14">SUM(AC5:AC7)</f>
        <v>0</v>
      </c>
      <c r="AD8" s="71">
        <v>500</v>
      </c>
      <c r="AE8" s="48">
        <f t="shared" si="6"/>
        <v>-500</v>
      </c>
      <c r="AF8" s="71">
        <v>0</v>
      </c>
      <c r="AG8" s="71">
        <f t="shared" si="7"/>
        <v>0</v>
      </c>
      <c r="AH8" s="48">
        <f t="shared" si="8"/>
        <v>0</v>
      </c>
      <c r="AI8" s="71">
        <v>0</v>
      </c>
      <c r="AJ8" s="72">
        <f t="shared" si="9"/>
        <v>0</v>
      </c>
      <c r="AK8" s="48">
        <f t="shared" si="10"/>
        <v>0</v>
      </c>
    </row>
    <row r="9" spans="1:37" ht="17.25" customHeight="1" x14ac:dyDescent="0.25">
      <c r="A9" s="31" t="s">
        <v>15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100</v>
      </c>
      <c r="I9" s="8">
        <v>0</v>
      </c>
      <c r="J9" s="8">
        <f t="shared" si="11"/>
        <v>100</v>
      </c>
      <c r="K9" s="8">
        <v>150</v>
      </c>
      <c r="L9" s="8">
        <v>91.56</v>
      </c>
      <c r="M9" s="8">
        <f t="shared" si="0"/>
        <v>58.44</v>
      </c>
      <c r="N9" s="8">
        <v>150</v>
      </c>
      <c r="O9" s="8">
        <v>143.78</v>
      </c>
      <c r="P9" s="8">
        <f t="shared" si="1"/>
        <v>6.2199999999999989</v>
      </c>
      <c r="Q9" s="8">
        <v>150</v>
      </c>
      <c r="R9" s="8">
        <v>146.56</v>
      </c>
      <c r="S9" s="8">
        <f t="shared" si="2"/>
        <v>3.4399999999999977</v>
      </c>
      <c r="T9" s="8">
        <v>150</v>
      </c>
      <c r="U9" s="24">
        <v>125.12</v>
      </c>
      <c r="V9" s="24">
        <f t="shared" si="12"/>
        <v>24.879999999999995</v>
      </c>
      <c r="W9" s="24">
        <v>100</v>
      </c>
      <c r="X9" s="24">
        <v>15.12</v>
      </c>
      <c r="Y9" s="24">
        <f t="shared" si="3"/>
        <v>84.88</v>
      </c>
      <c r="Z9" s="71">
        <v>50</v>
      </c>
      <c r="AA9" s="71">
        <v>25.46</v>
      </c>
      <c r="AB9" s="48">
        <f t="shared" si="13"/>
        <v>24.54</v>
      </c>
      <c r="AC9" s="71">
        <v>50</v>
      </c>
      <c r="AD9" s="71">
        <v>26.46</v>
      </c>
      <c r="AE9" s="48">
        <f t="shared" si="6"/>
        <v>23.54</v>
      </c>
      <c r="AF9" s="71">
        <v>0</v>
      </c>
      <c r="AG9" s="71">
        <f t="shared" si="7"/>
        <v>0</v>
      </c>
      <c r="AH9" s="48">
        <f t="shared" si="8"/>
        <v>0</v>
      </c>
      <c r="AI9" s="71">
        <v>0</v>
      </c>
      <c r="AJ9" s="72">
        <f t="shared" si="9"/>
        <v>0</v>
      </c>
      <c r="AK9" s="48">
        <f t="shared" si="10"/>
        <v>0</v>
      </c>
    </row>
    <row r="10" spans="1:37" ht="19.5" customHeight="1" x14ac:dyDescent="0.25">
      <c r="A10" s="32" t="s">
        <v>16</v>
      </c>
      <c r="B10" s="33">
        <v>0</v>
      </c>
      <c r="C10" s="33">
        <v>0</v>
      </c>
      <c r="D10" s="33">
        <v>0</v>
      </c>
      <c r="E10" s="33">
        <v>0</v>
      </c>
      <c r="F10" s="33">
        <v>0</v>
      </c>
      <c r="G10" s="33">
        <v>0</v>
      </c>
      <c r="H10" s="33"/>
      <c r="I10" s="33"/>
      <c r="J10" s="33">
        <f t="shared" si="11"/>
        <v>0</v>
      </c>
      <c r="K10" s="33">
        <v>600</v>
      </c>
      <c r="L10" s="33">
        <v>70</v>
      </c>
      <c r="M10" s="33">
        <f t="shared" si="0"/>
        <v>530</v>
      </c>
      <c r="N10" s="33">
        <v>600</v>
      </c>
      <c r="O10" s="33">
        <v>30</v>
      </c>
      <c r="P10" s="33">
        <f t="shared" si="1"/>
        <v>570</v>
      </c>
      <c r="Q10" s="33">
        <v>600</v>
      </c>
      <c r="R10" s="33">
        <v>570</v>
      </c>
      <c r="S10" s="33">
        <f t="shared" si="2"/>
        <v>30</v>
      </c>
      <c r="T10" s="33">
        <v>600</v>
      </c>
      <c r="U10" s="46">
        <v>0</v>
      </c>
      <c r="V10" s="24">
        <f t="shared" si="12"/>
        <v>600</v>
      </c>
      <c r="W10" s="46">
        <v>600</v>
      </c>
      <c r="X10" s="46">
        <v>0</v>
      </c>
      <c r="Y10" s="46">
        <f t="shared" si="3"/>
        <v>600</v>
      </c>
      <c r="Z10" s="73">
        <v>600</v>
      </c>
      <c r="AA10" s="73"/>
      <c r="AB10" s="74">
        <f t="shared" si="13"/>
        <v>600</v>
      </c>
      <c r="AC10" s="73">
        <v>0</v>
      </c>
      <c r="AD10" s="73">
        <f t="shared" si="5"/>
        <v>0</v>
      </c>
      <c r="AE10" s="74">
        <f t="shared" si="6"/>
        <v>0</v>
      </c>
      <c r="AF10" s="73">
        <v>0</v>
      </c>
      <c r="AG10" s="73">
        <f t="shared" si="7"/>
        <v>0</v>
      </c>
      <c r="AH10" s="74">
        <f t="shared" si="8"/>
        <v>0</v>
      </c>
      <c r="AI10" s="73">
        <v>0</v>
      </c>
      <c r="AJ10" s="75">
        <f t="shared" si="9"/>
        <v>0</v>
      </c>
      <c r="AK10" s="74">
        <f t="shared" si="10"/>
        <v>0</v>
      </c>
    </row>
    <row r="11" spans="1:37" ht="19.5" customHeight="1" x14ac:dyDescent="0.25">
      <c r="A11" s="51" t="s">
        <v>38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24"/>
      <c r="V11" s="24"/>
      <c r="W11" s="24"/>
      <c r="X11" s="24"/>
      <c r="Y11" s="24"/>
      <c r="Z11" s="71"/>
      <c r="AA11" s="71"/>
      <c r="AB11" s="48"/>
      <c r="AC11" s="71"/>
      <c r="AD11" s="71"/>
      <c r="AE11" s="48"/>
      <c r="AF11" s="71"/>
      <c r="AG11" s="71"/>
      <c r="AH11" s="48"/>
      <c r="AI11" s="71"/>
      <c r="AJ11" s="72"/>
      <c r="AK11" s="48"/>
    </row>
    <row r="12" spans="1:37" x14ac:dyDescent="0.25">
      <c r="A12" s="34"/>
      <c r="B12" s="35">
        <f>SUM(B6:B10)</f>
        <v>0</v>
      </c>
      <c r="C12" s="35">
        <f t="shared" ref="C12:AK12" si="15">SUM(C6:C10)</f>
        <v>0</v>
      </c>
      <c r="D12" s="35">
        <f t="shared" si="15"/>
        <v>0</v>
      </c>
      <c r="E12" s="35">
        <f t="shared" si="15"/>
        <v>0</v>
      </c>
      <c r="F12" s="35">
        <f t="shared" si="15"/>
        <v>0</v>
      </c>
      <c r="G12" s="35">
        <f t="shared" si="15"/>
        <v>0</v>
      </c>
      <c r="H12" s="35">
        <f t="shared" si="15"/>
        <v>500</v>
      </c>
      <c r="I12" s="35">
        <f t="shared" si="15"/>
        <v>650</v>
      </c>
      <c r="J12" s="35">
        <f t="shared" si="15"/>
        <v>-150</v>
      </c>
      <c r="K12" s="35">
        <f t="shared" si="15"/>
        <v>1450</v>
      </c>
      <c r="L12" s="35">
        <f t="shared" si="15"/>
        <v>361.56</v>
      </c>
      <c r="M12" s="35">
        <f t="shared" si="15"/>
        <v>1088.44</v>
      </c>
      <c r="N12" s="35">
        <f t="shared" si="15"/>
        <v>1395</v>
      </c>
      <c r="O12" s="35">
        <f t="shared" si="15"/>
        <v>726.78</v>
      </c>
      <c r="P12" s="35">
        <f t="shared" si="15"/>
        <v>668.22</v>
      </c>
      <c r="Q12" s="35">
        <f t="shared" si="15"/>
        <v>1450</v>
      </c>
      <c r="R12" s="35">
        <f t="shared" si="15"/>
        <v>1091.56</v>
      </c>
      <c r="S12" s="35">
        <f t="shared" si="15"/>
        <v>358.44</v>
      </c>
      <c r="T12" s="35">
        <f t="shared" si="15"/>
        <v>1150</v>
      </c>
      <c r="U12" s="35">
        <f t="shared" si="15"/>
        <v>275.12</v>
      </c>
      <c r="V12" s="35">
        <f t="shared" si="15"/>
        <v>874.88</v>
      </c>
      <c r="W12" s="56">
        <f t="shared" si="15"/>
        <v>900</v>
      </c>
      <c r="X12" s="56">
        <f t="shared" si="15"/>
        <v>15.12</v>
      </c>
      <c r="Y12" s="56">
        <f t="shared" si="15"/>
        <v>884.88</v>
      </c>
      <c r="Z12" s="76">
        <f t="shared" si="15"/>
        <v>650</v>
      </c>
      <c r="AA12" s="76">
        <v>0</v>
      </c>
      <c r="AB12" s="76">
        <f t="shared" si="15"/>
        <v>124.54000000000002</v>
      </c>
      <c r="AC12" s="76">
        <f>SUM(AC7:AC10)</f>
        <v>50</v>
      </c>
      <c r="AD12" s="76">
        <f>SUM(AD7:AD10)</f>
        <v>526.46</v>
      </c>
      <c r="AE12" s="76">
        <f t="shared" si="15"/>
        <v>-476.46</v>
      </c>
      <c r="AF12" s="76">
        <f t="shared" si="15"/>
        <v>0</v>
      </c>
      <c r="AG12" s="76">
        <f t="shared" si="15"/>
        <v>0</v>
      </c>
      <c r="AH12" s="76">
        <f t="shared" si="15"/>
        <v>0</v>
      </c>
      <c r="AI12" s="76">
        <f t="shared" si="15"/>
        <v>0</v>
      </c>
      <c r="AJ12" s="76">
        <f t="shared" si="15"/>
        <v>0</v>
      </c>
      <c r="AK12" s="76">
        <f t="shared" si="15"/>
        <v>0</v>
      </c>
    </row>
    <row r="15" spans="1:37" x14ac:dyDescent="0.25">
      <c r="A15" s="63" t="s">
        <v>35</v>
      </c>
      <c r="B15" s="63" t="s">
        <v>23</v>
      </c>
      <c r="C15" s="63" t="s">
        <v>33</v>
      </c>
      <c r="D15" s="63" t="s">
        <v>34</v>
      </c>
    </row>
    <row r="16" spans="1:37" ht="22.5" customHeight="1" x14ac:dyDescent="0.25">
      <c r="A16" s="25" t="s">
        <v>12</v>
      </c>
      <c r="B16" s="27">
        <f t="shared" ref="B16:D20" si="16">B6+E6+H6+K6+N6+Q6+T6+W6+Z6+AC6+AF6+AI6</f>
        <v>1000</v>
      </c>
      <c r="C16" s="27">
        <f t="shared" si="16"/>
        <v>17</v>
      </c>
      <c r="D16" s="27">
        <f t="shared" si="16"/>
        <v>983</v>
      </c>
    </row>
    <row r="17" spans="1:8" ht="28.5" customHeight="1" x14ac:dyDescent="0.25">
      <c r="A17" s="7" t="s">
        <v>13</v>
      </c>
      <c r="B17" s="27">
        <f t="shared" si="16"/>
        <v>800</v>
      </c>
      <c r="C17" s="27">
        <f t="shared" si="16"/>
        <v>1150</v>
      </c>
      <c r="D17" s="27">
        <f t="shared" si="16"/>
        <v>-350</v>
      </c>
      <c r="H17" s="5"/>
    </row>
    <row r="18" spans="1:8" ht="19.5" customHeight="1" x14ac:dyDescent="0.25">
      <c r="A18" s="7" t="s">
        <v>14</v>
      </c>
      <c r="B18" s="27">
        <f t="shared" si="16"/>
        <v>1245</v>
      </c>
      <c r="C18" s="27">
        <f t="shared" si="16"/>
        <v>1761</v>
      </c>
      <c r="D18" s="27">
        <f t="shared" si="16"/>
        <v>-516</v>
      </c>
    </row>
    <row r="19" spans="1:8" ht="21" customHeight="1" x14ac:dyDescent="0.25">
      <c r="A19" s="7" t="s">
        <v>15</v>
      </c>
      <c r="B19" s="27">
        <f t="shared" si="16"/>
        <v>900</v>
      </c>
      <c r="C19" s="27">
        <f t="shared" si="16"/>
        <v>574.06000000000006</v>
      </c>
      <c r="D19" s="27">
        <f t="shared" si="16"/>
        <v>325.94000000000005</v>
      </c>
    </row>
    <row r="20" spans="1:8" x14ac:dyDescent="0.25">
      <c r="A20" s="7" t="s">
        <v>16</v>
      </c>
      <c r="B20" s="27">
        <f t="shared" si="16"/>
        <v>3600</v>
      </c>
      <c r="C20" s="27">
        <f t="shared" si="16"/>
        <v>670</v>
      </c>
      <c r="D20" s="27">
        <f t="shared" si="16"/>
        <v>2930</v>
      </c>
    </row>
    <row r="21" spans="1:8" ht="16.5" thickBot="1" x14ac:dyDescent="0.3">
      <c r="A21" s="51" t="s">
        <v>46</v>
      </c>
      <c r="B21" s="6">
        <f>SUM(B16:B20)</f>
        <v>7545</v>
      </c>
      <c r="C21" s="6">
        <f>SUM(C16:C20)</f>
        <v>4172.0599999999995</v>
      </c>
      <c r="D21" s="6">
        <f>SUM(D16:D20)</f>
        <v>3372.94</v>
      </c>
    </row>
    <row r="22" spans="1:8" ht="16.5" thickTop="1" x14ac:dyDescent="0.25"/>
    <row r="23" spans="1:8" x14ac:dyDescent="0.25">
      <c r="A23" s="53" t="s">
        <v>36</v>
      </c>
      <c r="B23" s="66">
        <v>4263.7</v>
      </c>
    </row>
    <row r="24" spans="1:8" x14ac:dyDescent="0.25">
      <c r="A24" s="53" t="s">
        <v>37</v>
      </c>
      <c r="B24" s="67"/>
    </row>
    <row r="25" spans="1:8" ht="31.5" x14ac:dyDescent="0.25">
      <c r="A25" s="68" t="s">
        <v>48</v>
      </c>
      <c r="B25" s="66">
        <f>SUM(B23-B24)</f>
        <v>4263.7</v>
      </c>
    </row>
    <row r="27" spans="1:8" x14ac:dyDescent="0.25">
      <c r="A27" s="64" t="s">
        <v>54</v>
      </c>
      <c r="B27" s="64" t="s">
        <v>11</v>
      </c>
      <c r="C27" s="65" t="s">
        <v>40</v>
      </c>
    </row>
    <row r="28" spans="1:8" x14ac:dyDescent="0.25">
      <c r="A28" s="53" t="s">
        <v>39</v>
      </c>
      <c r="B28" s="7">
        <v>190.42</v>
      </c>
      <c r="C28" s="54">
        <v>42244</v>
      </c>
    </row>
    <row r="29" spans="1:8" x14ac:dyDescent="0.25">
      <c r="A29" s="53" t="s">
        <v>43</v>
      </c>
      <c r="B29" s="59">
        <v>764.4</v>
      </c>
      <c r="C29" s="54">
        <v>42283</v>
      </c>
    </row>
    <row r="30" spans="1:8" x14ac:dyDescent="0.25">
      <c r="A30" s="53" t="s">
        <v>44</v>
      </c>
      <c r="B30" s="59">
        <v>200</v>
      </c>
      <c r="C30" s="54">
        <v>42283</v>
      </c>
    </row>
    <row r="31" spans="1:8" x14ac:dyDescent="0.25">
      <c r="A31" s="53" t="s">
        <v>47</v>
      </c>
      <c r="B31" s="59">
        <v>42.91</v>
      </c>
      <c r="C31" s="54">
        <v>42283</v>
      </c>
    </row>
    <row r="32" spans="1:8" x14ac:dyDescent="0.25">
      <c r="A32" s="53" t="s">
        <v>42</v>
      </c>
      <c r="B32" s="59">
        <v>990</v>
      </c>
      <c r="C32" s="54">
        <v>42298</v>
      </c>
    </row>
    <row r="33" spans="1:3" x14ac:dyDescent="0.25">
      <c r="A33" s="53" t="s">
        <v>41</v>
      </c>
      <c r="B33" s="7">
        <v>50.06</v>
      </c>
      <c r="C33" s="54">
        <v>42299</v>
      </c>
    </row>
    <row r="34" spans="1:3" x14ac:dyDescent="0.25">
      <c r="A34" s="53" t="s">
        <v>47</v>
      </c>
      <c r="B34" s="62">
        <v>59.52</v>
      </c>
      <c r="C34" s="54">
        <v>42313</v>
      </c>
    </row>
    <row r="35" spans="1:3" x14ac:dyDescent="0.25">
      <c r="A35" s="53" t="s">
        <v>50</v>
      </c>
      <c r="B35" s="62">
        <v>104</v>
      </c>
      <c r="C35" s="54">
        <v>42313</v>
      </c>
    </row>
    <row r="36" spans="1:3" x14ac:dyDescent="0.25">
      <c r="A36" s="53"/>
      <c r="B36" s="62"/>
      <c r="C36" s="54"/>
    </row>
    <row r="37" spans="1:3" x14ac:dyDescent="0.25">
      <c r="A37" s="53"/>
      <c r="B37" s="62"/>
      <c r="C37" s="54"/>
    </row>
    <row r="38" spans="1:3" x14ac:dyDescent="0.25">
      <c r="A38" s="53"/>
      <c r="B38" s="62"/>
      <c r="C38" s="54"/>
    </row>
    <row r="39" spans="1:3" x14ac:dyDescent="0.25">
      <c r="A39" s="53" t="s">
        <v>56</v>
      </c>
      <c r="B39" s="81">
        <f>SUM(B28:B37)</f>
        <v>2401.31</v>
      </c>
      <c r="C39" s="58"/>
    </row>
    <row r="40" spans="1:3" x14ac:dyDescent="0.25">
      <c r="A40" s="57"/>
      <c r="B40" s="60"/>
      <c r="C40" s="58"/>
    </row>
    <row r="41" spans="1:3" ht="21" x14ac:dyDescent="0.35">
      <c r="A41" s="79" t="s">
        <v>45</v>
      </c>
      <c r="B41" s="80">
        <f>B25-B39</f>
        <v>1862.3899999999999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1"/>
  <sheetViews>
    <sheetView zoomScale="90" zoomScaleNormal="90" workbookViewId="0">
      <pane xSplit="7" ySplit="4" topLeftCell="U17" activePane="bottomRight" state="frozen"/>
      <selection pane="topRight" activeCell="H1" sqref="H1"/>
      <selection pane="bottomLeft" activeCell="A3" sqref="A3"/>
      <selection pane="bottomRight" activeCell="X13" sqref="X13"/>
    </sheetView>
  </sheetViews>
  <sheetFormatPr defaultRowHeight="15.75" x14ac:dyDescent="0.25"/>
  <cols>
    <col min="1" max="1" width="29.75" customWidth="1"/>
    <col min="2" max="2" width="16" customWidth="1"/>
    <col min="3" max="3" width="11.625" bestFit="1" customWidth="1"/>
    <col min="4" max="4" width="10.125" bestFit="1" customWidth="1"/>
    <col min="5" max="5" width="6.5" customWidth="1"/>
    <col min="6" max="6" width="6.375" customWidth="1"/>
    <col min="7" max="7" width="7.625" customWidth="1"/>
    <col min="8" max="8" width="10.125" customWidth="1"/>
    <col min="9" max="9" width="11.25" customWidth="1"/>
    <col min="10" max="11" width="10" customWidth="1"/>
    <col min="12" max="12" width="10.625" customWidth="1"/>
    <col min="13" max="13" width="11.125" customWidth="1"/>
    <col min="14" max="14" width="11" customWidth="1"/>
    <col min="15" max="15" width="11.625" bestFit="1" customWidth="1"/>
    <col min="16" max="16" width="11.75" customWidth="1"/>
    <col min="17" max="17" width="12.625" customWidth="1"/>
    <col min="18" max="18" width="11.625" bestFit="1" customWidth="1"/>
    <col min="19" max="19" width="11" customWidth="1"/>
    <col min="20" max="20" width="10.625" customWidth="1"/>
    <col min="21" max="21" width="11.875" customWidth="1"/>
    <col min="22" max="22" width="10" customWidth="1"/>
    <col min="25" max="25" width="10.125" customWidth="1"/>
    <col min="28" max="28" width="8.875" customWidth="1"/>
    <col min="31" max="31" width="10.25" customWidth="1"/>
    <col min="32" max="32" width="10.125" customWidth="1"/>
    <col min="34" max="34" width="9.125" customWidth="1"/>
    <col min="37" max="37" width="8.25" customWidth="1"/>
  </cols>
  <sheetData>
    <row r="1" spans="1:37" ht="26.25" x14ac:dyDescent="0.4">
      <c r="A1" s="78" t="s">
        <v>53</v>
      </c>
    </row>
    <row r="2" spans="1:37" ht="18.75" x14ac:dyDescent="0.3">
      <c r="A2" s="77" t="s">
        <v>51</v>
      </c>
    </row>
    <row r="3" spans="1:37" x14ac:dyDescent="0.25">
      <c r="B3" t="s">
        <v>26</v>
      </c>
      <c r="E3" t="s">
        <v>20</v>
      </c>
      <c r="H3" t="s">
        <v>27</v>
      </c>
      <c r="K3" t="s">
        <v>28</v>
      </c>
      <c r="N3" t="s">
        <v>29</v>
      </c>
      <c r="Q3" t="s">
        <v>30</v>
      </c>
      <c r="T3" t="s">
        <v>31</v>
      </c>
      <c r="W3" t="s">
        <v>32</v>
      </c>
      <c r="Z3" s="2" t="s">
        <v>6</v>
      </c>
      <c r="AA3" s="2"/>
      <c r="AB3" s="2"/>
      <c r="AC3" s="2" t="s">
        <v>7</v>
      </c>
      <c r="AD3" s="2"/>
      <c r="AE3" s="2"/>
      <c r="AF3" s="2" t="s">
        <v>8</v>
      </c>
      <c r="AG3" s="2"/>
      <c r="AH3" s="2"/>
      <c r="AI3" s="2" t="s">
        <v>9</v>
      </c>
      <c r="AJ3" s="2"/>
      <c r="AK3" s="2"/>
    </row>
    <row r="4" spans="1:37" x14ac:dyDescent="0.25">
      <c r="A4" s="1" t="s">
        <v>0</v>
      </c>
      <c r="B4" s="1" t="s">
        <v>23</v>
      </c>
      <c r="C4" s="1" t="s">
        <v>11</v>
      </c>
      <c r="D4" s="1" t="s">
        <v>22</v>
      </c>
      <c r="E4" s="1" t="s">
        <v>24</v>
      </c>
      <c r="F4" s="1" t="s">
        <v>11</v>
      </c>
      <c r="G4" s="1" t="s">
        <v>22</v>
      </c>
      <c r="H4" s="14" t="s">
        <v>24</v>
      </c>
      <c r="I4" s="14" t="s">
        <v>11</v>
      </c>
      <c r="J4" s="14" t="s">
        <v>21</v>
      </c>
      <c r="K4" s="10" t="s">
        <v>24</v>
      </c>
      <c r="L4" s="10" t="s">
        <v>11</v>
      </c>
      <c r="M4" s="10" t="s">
        <v>21</v>
      </c>
      <c r="N4" s="16" t="s">
        <v>24</v>
      </c>
      <c r="O4" s="16" t="s">
        <v>11</v>
      </c>
      <c r="P4" s="16" t="s">
        <v>21</v>
      </c>
      <c r="Q4" s="12" t="s">
        <v>25</v>
      </c>
      <c r="R4" s="12" t="s">
        <v>11</v>
      </c>
      <c r="S4" s="12" t="s">
        <v>22</v>
      </c>
      <c r="T4" s="15" t="s">
        <v>24</v>
      </c>
      <c r="U4" s="15" t="s">
        <v>11</v>
      </c>
      <c r="V4" s="15" t="s">
        <v>21</v>
      </c>
      <c r="W4" s="17" t="s">
        <v>24</v>
      </c>
      <c r="X4" s="17" t="s">
        <v>11</v>
      </c>
      <c r="Y4" s="17" t="s">
        <v>21</v>
      </c>
      <c r="Z4" s="18" t="s">
        <v>25</v>
      </c>
      <c r="AA4" s="19" t="s">
        <v>11</v>
      </c>
      <c r="AB4" s="18" t="s">
        <v>21</v>
      </c>
      <c r="AC4" s="21" t="s">
        <v>24</v>
      </c>
      <c r="AD4" s="13" t="s">
        <v>11</v>
      </c>
      <c r="AE4" s="21" t="s">
        <v>22</v>
      </c>
      <c r="AF4" s="20" t="s">
        <v>24</v>
      </c>
      <c r="AG4" s="17" t="s">
        <v>11</v>
      </c>
      <c r="AH4" s="20" t="s">
        <v>22</v>
      </c>
      <c r="AI4" s="22" t="s">
        <v>24</v>
      </c>
      <c r="AJ4" s="11" t="s">
        <v>11</v>
      </c>
      <c r="AK4" s="22" t="s">
        <v>21</v>
      </c>
    </row>
    <row r="5" spans="1:37" ht="18.75" customHeight="1" x14ac:dyDescent="0.25">
      <c r="A5" s="7" t="s">
        <v>12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f>H5-I5</f>
        <v>0</v>
      </c>
      <c r="K5" s="8">
        <v>200</v>
      </c>
      <c r="L5" s="8">
        <v>23</v>
      </c>
      <c r="M5" s="8">
        <f t="shared" ref="M5:M9" si="0">K5-L5</f>
        <v>177</v>
      </c>
      <c r="N5" s="8">
        <v>200</v>
      </c>
      <c r="O5" s="8">
        <v>23</v>
      </c>
      <c r="P5" s="8">
        <f t="shared" ref="P5:P9" si="1">N5-O5</f>
        <v>177</v>
      </c>
      <c r="Q5" s="8">
        <v>200</v>
      </c>
      <c r="R5" s="8">
        <v>196</v>
      </c>
      <c r="S5" s="8">
        <f t="shared" ref="S5:S9" si="2">Q5-R5</f>
        <v>4</v>
      </c>
      <c r="T5" s="48">
        <v>200</v>
      </c>
      <c r="U5" s="48">
        <v>0</v>
      </c>
      <c r="V5" s="48">
        <f>T5-U5</f>
        <v>200</v>
      </c>
      <c r="W5" s="24">
        <v>200</v>
      </c>
      <c r="X5" s="24">
        <v>0</v>
      </c>
      <c r="Y5" s="24">
        <f>W5-X5</f>
        <v>200</v>
      </c>
      <c r="Z5" s="9">
        <v>0</v>
      </c>
      <c r="AA5" s="23">
        <f t="shared" ref="AA5:AA9" si="3">SUM(Z5)</f>
        <v>0</v>
      </c>
      <c r="AB5" s="8">
        <f>Z5-AA5</f>
        <v>0</v>
      </c>
      <c r="AC5" s="9">
        <f>SUM(AC3:AC4)</f>
        <v>0</v>
      </c>
      <c r="AD5" s="23">
        <f t="shared" ref="AD5:AD9" si="4">SUM(AC5)</f>
        <v>0</v>
      </c>
      <c r="AE5" s="8">
        <f t="shared" ref="AE5:AE9" si="5">AC5-AD5</f>
        <v>0</v>
      </c>
      <c r="AF5" s="9">
        <v>0</v>
      </c>
      <c r="AG5" s="23">
        <f t="shared" ref="AG5:AG9" si="6">SUM(AF5)</f>
        <v>0</v>
      </c>
      <c r="AH5" s="8">
        <f t="shared" ref="AH5:AH9" si="7">AF5-AG5</f>
        <v>0</v>
      </c>
      <c r="AI5" s="9">
        <v>0</v>
      </c>
      <c r="AJ5" s="23">
        <f t="shared" ref="AJ5:AJ9" si="8">SUM(AI5)</f>
        <v>0</v>
      </c>
      <c r="AK5" s="8">
        <f t="shared" ref="AK5:AK9" si="9">AI5-AJ5</f>
        <v>0</v>
      </c>
    </row>
    <row r="6" spans="1:37" ht="18.75" customHeight="1" x14ac:dyDescent="0.25">
      <c r="A6" s="7" t="s">
        <v>13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650</v>
      </c>
      <c r="I6" s="8">
        <v>650</v>
      </c>
      <c r="J6" s="8">
        <f t="shared" ref="J6:J9" si="10">H6-I6</f>
        <v>0</v>
      </c>
      <c r="K6" s="8">
        <v>800</v>
      </c>
      <c r="L6" s="8">
        <v>0</v>
      </c>
      <c r="M6" s="8">
        <f t="shared" si="0"/>
        <v>800</v>
      </c>
      <c r="N6" s="8">
        <v>800</v>
      </c>
      <c r="O6" s="48">
        <v>1125</v>
      </c>
      <c r="P6" s="8">
        <f t="shared" si="1"/>
        <v>-325</v>
      </c>
      <c r="Q6" s="8">
        <v>800</v>
      </c>
      <c r="R6" s="8">
        <v>685.44</v>
      </c>
      <c r="S6" s="8">
        <f t="shared" si="2"/>
        <v>114.55999999999995</v>
      </c>
      <c r="T6" s="48">
        <v>800</v>
      </c>
      <c r="U6" s="48">
        <v>545.91</v>
      </c>
      <c r="V6" s="48">
        <f t="shared" ref="V6:V9" si="11">T6-U6</f>
        <v>254.09000000000003</v>
      </c>
      <c r="W6" s="24">
        <v>400</v>
      </c>
      <c r="X6" s="24">
        <v>400</v>
      </c>
      <c r="Y6" s="24">
        <f t="shared" ref="Y6:Y9" si="12">W6-X6</f>
        <v>0</v>
      </c>
      <c r="Z6" s="9">
        <v>0</v>
      </c>
      <c r="AA6" s="23">
        <f t="shared" si="3"/>
        <v>0</v>
      </c>
      <c r="AB6" s="8">
        <f t="shared" ref="AB6:AB9" si="13">Z6-AA6</f>
        <v>0</v>
      </c>
      <c r="AC6" s="9">
        <f>SUM(AC3:AC5)</f>
        <v>0</v>
      </c>
      <c r="AD6" s="23">
        <f t="shared" si="4"/>
        <v>0</v>
      </c>
      <c r="AE6" s="8">
        <f t="shared" si="5"/>
        <v>0</v>
      </c>
      <c r="AF6" s="9">
        <v>0</v>
      </c>
      <c r="AG6" s="23">
        <f t="shared" si="6"/>
        <v>0</v>
      </c>
      <c r="AH6" s="8">
        <f t="shared" si="7"/>
        <v>0</v>
      </c>
      <c r="AI6" s="9">
        <v>0</v>
      </c>
      <c r="AJ6" s="23">
        <f t="shared" si="8"/>
        <v>0</v>
      </c>
      <c r="AK6" s="8">
        <f t="shared" si="9"/>
        <v>0</v>
      </c>
    </row>
    <row r="7" spans="1:37" ht="13.5" customHeight="1" x14ac:dyDescent="0.25">
      <c r="A7" s="7" t="s">
        <v>14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300</v>
      </c>
      <c r="I7" s="8">
        <v>0</v>
      </c>
      <c r="J7" s="8">
        <f t="shared" si="10"/>
        <v>300</v>
      </c>
      <c r="K7" s="8">
        <v>500</v>
      </c>
      <c r="L7" s="8">
        <v>500</v>
      </c>
      <c r="M7" s="8">
        <f t="shared" si="0"/>
        <v>0</v>
      </c>
      <c r="N7" s="8">
        <v>500</v>
      </c>
      <c r="O7" s="8">
        <v>500</v>
      </c>
      <c r="P7" s="8">
        <f t="shared" si="1"/>
        <v>0</v>
      </c>
      <c r="Q7" s="8">
        <v>500</v>
      </c>
      <c r="R7" s="8">
        <v>400</v>
      </c>
      <c r="S7" s="8">
        <f t="shared" si="2"/>
        <v>100</v>
      </c>
      <c r="T7" s="48">
        <v>300</v>
      </c>
      <c r="U7" s="48">
        <v>300</v>
      </c>
      <c r="V7" s="48">
        <f t="shared" si="11"/>
        <v>0</v>
      </c>
      <c r="W7" s="24">
        <v>0</v>
      </c>
      <c r="X7" s="24">
        <v>0</v>
      </c>
      <c r="Y7" s="24">
        <f t="shared" si="12"/>
        <v>0</v>
      </c>
      <c r="Z7" s="9">
        <v>0</v>
      </c>
      <c r="AA7" s="23">
        <v>500</v>
      </c>
      <c r="AB7" s="8">
        <f t="shared" si="13"/>
        <v>-500</v>
      </c>
      <c r="AC7" s="9">
        <f t="shared" ref="AC7:AC9" si="14">SUM(AC4:AC6)</f>
        <v>0</v>
      </c>
      <c r="AD7" s="23">
        <f t="shared" si="4"/>
        <v>0</v>
      </c>
      <c r="AE7" s="8">
        <f t="shared" si="5"/>
        <v>0</v>
      </c>
      <c r="AF7" s="9">
        <v>0</v>
      </c>
      <c r="AG7" s="23">
        <f t="shared" si="6"/>
        <v>0</v>
      </c>
      <c r="AH7" s="8">
        <f t="shared" si="7"/>
        <v>0</v>
      </c>
      <c r="AI7" s="9">
        <v>0</v>
      </c>
      <c r="AJ7" s="23">
        <f t="shared" si="8"/>
        <v>0</v>
      </c>
      <c r="AK7" s="8">
        <f t="shared" si="9"/>
        <v>0</v>
      </c>
    </row>
    <row r="8" spans="1:37" ht="15.75" customHeight="1" x14ac:dyDescent="0.25">
      <c r="A8" s="7" t="s">
        <v>15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50</v>
      </c>
      <c r="I8" s="8">
        <v>0</v>
      </c>
      <c r="J8" s="8">
        <f t="shared" si="10"/>
        <v>50</v>
      </c>
      <c r="K8" s="8">
        <v>150</v>
      </c>
      <c r="L8" s="8">
        <v>116.46</v>
      </c>
      <c r="M8" s="8">
        <f t="shared" si="0"/>
        <v>33.540000000000006</v>
      </c>
      <c r="N8" s="8">
        <v>150</v>
      </c>
      <c r="O8" s="8">
        <v>149.22999999999999</v>
      </c>
      <c r="P8" s="8">
        <f t="shared" si="1"/>
        <v>0.77000000000001023</v>
      </c>
      <c r="Q8" s="8">
        <v>150</v>
      </c>
      <c r="R8" s="8">
        <v>96.32</v>
      </c>
      <c r="S8" s="8">
        <f t="shared" si="2"/>
        <v>53.680000000000007</v>
      </c>
      <c r="T8" s="48">
        <v>150</v>
      </c>
      <c r="U8" s="48">
        <v>166.48</v>
      </c>
      <c r="V8" s="48">
        <f t="shared" si="11"/>
        <v>-16.47999999999999</v>
      </c>
      <c r="W8" s="24">
        <v>150</v>
      </c>
      <c r="X8" s="24">
        <v>0</v>
      </c>
      <c r="Y8" s="24">
        <f t="shared" si="12"/>
        <v>150</v>
      </c>
      <c r="Z8" s="9">
        <v>0</v>
      </c>
      <c r="AA8" s="23">
        <f t="shared" si="3"/>
        <v>0</v>
      </c>
      <c r="AB8" s="8">
        <f t="shared" si="13"/>
        <v>0</v>
      </c>
      <c r="AC8" s="9">
        <f t="shared" si="14"/>
        <v>0</v>
      </c>
      <c r="AD8" s="23">
        <f t="shared" si="4"/>
        <v>0</v>
      </c>
      <c r="AE8" s="8">
        <f t="shared" si="5"/>
        <v>0</v>
      </c>
      <c r="AF8" s="9">
        <v>0</v>
      </c>
      <c r="AG8" s="23">
        <f t="shared" si="6"/>
        <v>0</v>
      </c>
      <c r="AH8" s="8">
        <f t="shared" si="7"/>
        <v>0</v>
      </c>
      <c r="AI8" s="9">
        <v>0</v>
      </c>
      <c r="AJ8" s="23">
        <f t="shared" si="8"/>
        <v>0</v>
      </c>
      <c r="AK8" s="8">
        <f t="shared" si="9"/>
        <v>0</v>
      </c>
    </row>
    <row r="9" spans="1:37" x14ac:dyDescent="0.25">
      <c r="A9" s="7" t="s">
        <v>16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/>
      <c r="I9" s="8"/>
      <c r="J9" s="8">
        <f t="shared" si="10"/>
        <v>0</v>
      </c>
      <c r="K9" s="8">
        <v>500</v>
      </c>
      <c r="L9" s="8">
        <v>445</v>
      </c>
      <c r="M9" s="8">
        <f t="shared" si="0"/>
        <v>55</v>
      </c>
      <c r="N9" s="8">
        <v>1300</v>
      </c>
      <c r="O9" s="8">
        <v>575</v>
      </c>
      <c r="P9" s="8">
        <f t="shared" si="1"/>
        <v>725</v>
      </c>
      <c r="Q9" s="8">
        <v>450</v>
      </c>
      <c r="R9" s="8">
        <v>345</v>
      </c>
      <c r="S9" s="8">
        <f t="shared" si="2"/>
        <v>105</v>
      </c>
      <c r="T9" s="48">
        <v>0</v>
      </c>
      <c r="U9" s="48">
        <v>0</v>
      </c>
      <c r="V9" s="48">
        <f t="shared" si="11"/>
        <v>0</v>
      </c>
      <c r="W9" s="48">
        <v>500</v>
      </c>
      <c r="X9" s="24">
        <v>456.38</v>
      </c>
      <c r="Y9" s="24">
        <f t="shared" si="12"/>
        <v>43.620000000000005</v>
      </c>
      <c r="Z9" s="9">
        <v>0</v>
      </c>
      <c r="AA9" s="23">
        <f t="shared" si="3"/>
        <v>0</v>
      </c>
      <c r="AB9" s="8">
        <f t="shared" si="13"/>
        <v>0</v>
      </c>
      <c r="AC9" s="9">
        <f t="shared" si="14"/>
        <v>0</v>
      </c>
      <c r="AD9" s="23">
        <f t="shared" si="4"/>
        <v>0</v>
      </c>
      <c r="AE9" s="8">
        <f t="shared" si="5"/>
        <v>0</v>
      </c>
      <c r="AF9" s="9">
        <v>0</v>
      </c>
      <c r="AG9" s="23">
        <f t="shared" si="6"/>
        <v>0</v>
      </c>
      <c r="AH9" s="8">
        <f t="shared" si="7"/>
        <v>0</v>
      </c>
      <c r="AI9" s="9">
        <v>0</v>
      </c>
      <c r="AJ9" s="23">
        <f t="shared" si="8"/>
        <v>0</v>
      </c>
      <c r="AK9" s="8">
        <f t="shared" si="9"/>
        <v>0</v>
      </c>
    </row>
    <row r="10" spans="1:37" x14ac:dyDescent="0.25">
      <c r="A10" s="51" t="s">
        <v>38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48"/>
      <c r="U10" s="48"/>
      <c r="V10" s="48"/>
      <c r="W10" s="48"/>
      <c r="X10" s="48"/>
      <c r="Y10" s="48"/>
      <c r="Z10" s="9"/>
      <c r="AA10" s="23"/>
      <c r="AB10" s="8"/>
      <c r="AC10" s="9"/>
      <c r="AD10" s="23"/>
      <c r="AE10" s="8"/>
      <c r="AF10" s="9"/>
      <c r="AG10" s="23"/>
      <c r="AH10" s="8"/>
      <c r="AI10" s="9"/>
      <c r="AJ10" s="23"/>
      <c r="AK10" s="8"/>
    </row>
    <row r="11" spans="1:37" x14ac:dyDescent="0.25">
      <c r="A11" s="4" t="s">
        <v>19</v>
      </c>
      <c r="B11" s="3">
        <f t="shared" ref="B11:G11" si="15">SUM(B5:B9)</f>
        <v>0</v>
      </c>
      <c r="C11" s="3">
        <f t="shared" si="15"/>
        <v>0</v>
      </c>
      <c r="D11" s="3">
        <f t="shared" si="15"/>
        <v>0</v>
      </c>
      <c r="E11" s="5">
        <f t="shared" si="15"/>
        <v>0</v>
      </c>
      <c r="F11" s="5">
        <f t="shared" si="15"/>
        <v>0</v>
      </c>
      <c r="G11" s="5">
        <f t="shared" si="15"/>
        <v>0</v>
      </c>
      <c r="H11" s="5">
        <f t="shared" ref="H11:AK11" si="16">SUM(H5:H9)</f>
        <v>1000</v>
      </c>
      <c r="I11" s="5">
        <f t="shared" si="16"/>
        <v>650</v>
      </c>
      <c r="J11" s="5">
        <f t="shared" si="16"/>
        <v>350</v>
      </c>
      <c r="K11" s="5">
        <f t="shared" si="16"/>
        <v>2150</v>
      </c>
      <c r="L11" s="5">
        <f t="shared" si="16"/>
        <v>1084.46</v>
      </c>
      <c r="M11" s="5">
        <f t="shared" si="16"/>
        <v>1065.54</v>
      </c>
      <c r="N11" s="5">
        <f t="shared" si="16"/>
        <v>2950</v>
      </c>
      <c r="O11" s="5">
        <f t="shared" si="16"/>
        <v>2372.23</v>
      </c>
      <c r="P11" s="5">
        <f t="shared" si="16"/>
        <v>577.77</v>
      </c>
      <c r="Q11" s="5">
        <f t="shared" si="16"/>
        <v>2100</v>
      </c>
      <c r="R11" s="5">
        <f t="shared" si="16"/>
        <v>1722.76</v>
      </c>
      <c r="S11" s="5">
        <f t="shared" si="16"/>
        <v>377.23999999999995</v>
      </c>
      <c r="T11" s="50">
        <f t="shared" si="16"/>
        <v>1450</v>
      </c>
      <c r="U11" s="50">
        <f t="shared" si="16"/>
        <v>1012.39</v>
      </c>
      <c r="V11" s="50">
        <f t="shared" si="16"/>
        <v>437.61</v>
      </c>
      <c r="W11" s="55">
        <f t="shared" si="16"/>
        <v>1250</v>
      </c>
      <c r="X11" s="55">
        <f t="shared" si="16"/>
        <v>856.38</v>
      </c>
      <c r="Y11" s="55">
        <f t="shared" si="16"/>
        <v>393.62</v>
      </c>
      <c r="Z11" s="5">
        <f t="shared" si="16"/>
        <v>0</v>
      </c>
      <c r="AA11" s="5">
        <f t="shared" si="16"/>
        <v>500</v>
      </c>
      <c r="AB11" s="5">
        <f t="shared" si="16"/>
        <v>-500</v>
      </c>
      <c r="AC11" s="5">
        <f>SUM(AC6:AC9)</f>
        <v>0</v>
      </c>
      <c r="AD11" s="5">
        <f>SUM(AD6:AD9)</f>
        <v>0</v>
      </c>
      <c r="AE11" s="5">
        <f t="shared" si="16"/>
        <v>0</v>
      </c>
      <c r="AF11" s="5">
        <f t="shared" si="16"/>
        <v>0</v>
      </c>
      <c r="AG11" s="5">
        <f t="shared" si="16"/>
        <v>0</v>
      </c>
      <c r="AH11" s="5">
        <f t="shared" si="16"/>
        <v>0</v>
      </c>
      <c r="AI11" s="5">
        <f t="shared" si="16"/>
        <v>0</v>
      </c>
      <c r="AJ11" s="5">
        <f t="shared" si="16"/>
        <v>0</v>
      </c>
      <c r="AK11" s="5">
        <f t="shared" si="16"/>
        <v>0</v>
      </c>
    </row>
    <row r="12" spans="1:37" x14ac:dyDescent="0.25">
      <c r="U12" s="49"/>
    </row>
    <row r="13" spans="1:37" x14ac:dyDescent="0.25">
      <c r="A13" s="26" t="s">
        <v>35</v>
      </c>
      <c r="B13" s="15" t="s">
        <v>23</v>
      </c>
      <c r="C13" s="26" t="s">
        <v>33</v>
      </c>
      <c r="D13" s="26" t="s">
        <v>34</v>
      </c>
      <c r="U13" s="49"/>
    </row>
    <row r="14" spans="1:37" ht="18.75" customHeight="1" x14ac:dyDescent="0.25">
      <c r="A14" s="25" t="s">
        <v>12</v>
      </c>
      <c r="B14" s="27">
        <f t="shared" ref="B14:D16" si="17">B5+E5+H5+K5+N5+Q5+T5+W5+Z5+AC5+AF5+AI5</f>
        <v>1000</v>
      </c>
      <c r="C14" s="27">
        <f t="shared" si="17"/>
        <v>242</v>
      </c>
      <c r="D14" s="27">
        <f t="shared" si="17"/>
        <v>758</v>
      </c>
      <c r="U14" s="49"/>
    </row>
    <row r="15" spans="1:37" ht="17.25" customHeight="1" x14ac:dyDescent="0.25">
      <c r="A15" s="7" t="s">
        <v>13</v>
      </c>
      <c r="B15" s="27">
        <f t="shared" si="17"/>
        <v>4250</v>
      </c>
      <c r="C15" s="27">
        <f t="shared" si="17"/>
        <v>3406.35</v>
      </c>
      <c r="D15" s="27">
        <f t="shared" si="17"/>
        <v>843.65</v>
      </c>
      <c r="I15" s="5"/>
      <c r="U15" s="49"/>
    </row>
    <row r="16" spans="1:37" ht="15.75" customHeight="1" x14ac:dyDescent="0.25">
      <c r="A16" s="7" t="s">
        <v>14</v>
      </c>
      <c r="B16" s="27">
        <f t="shared" si="17"/>
        <v>2100</v>
      </c>
      <c r="C16" s="27">
        <f t="shared" si="17"/>
        <v>2200</v>
      </c>
      <c r="D16" s="27">
        <f t="shared" si="17"/>
        <v>-100</v>
      </c>
    </row>
    <row r="17" spans="1:13" ht="13.5" customHeight="1" x14ac:dyDescent="0.25">
      <c r="A17" s="7" t="s">
        <v>15</v>
      </c>
      <c r="B17" s="27">
        <f>B8+E8+H8+K8+N8+Q8+T8+W8+Z8+AC8+AF8+AI8</f>
        <v>800</v>
      </c>
      <c r="C17" s="27">
        <f>C8+F8+I8+L8+O8+R8+U8+X8+AA8+AD8+AG8+AJ8</f>
        <v>528.49</v>
      </c>
      <c r="D17" s="27">
        <f t="shared" ref="D17" si="18">B17-C17</f>
        <v>271.51</v>
      </c>
      <c r="H17" s="5"/>
    </row>
    <row r="18" spans="1:13" x14ac:dyDescent="0.25">
      <c r="A18" s="7" t="s">
        <v>16</v>
      </c>
      <c r="B18" s="27">
        <f>B9+E9+H9+K9+N9+Q9+T9+W9+Z9+AC9+AF9+AI9</f>
        <v>2750</v>
      </c>
      <c r="C18" s="27">
        <f>C9+F9+I9+L9+O9+R9+U9+X9+AA9+AD9+AG9+AJ9</f>
        <v>1821.38</v>
      </c>
      <c r="D18" s="27">
        <f>D9+G9+J9+M9+P9+S9+V9+Y9+AB9+AE9+AH9+AK9</f>
        <v>928.62</v>
      </c>
      <c r="H18" s="5"/>
    </row>
    <row r="19" spans="1:13" ht="16.5" thickBot="1" x14ac:dyDescent="0.3">
      <c r="B19" s="6">
        <f>SUM(B14:B18)</f>
        <v>10900</v>
      </c>
      <c r="C19" s="6">
        <f>SUM(C14:C18)</f>
        <v>8198.2200000000012</v>
      </c>
      <c r="D19" s="6">
        <f>SUM(D14:D18)</f>
        <v>2701.78</v>
      </c>
    </row>
    <row r="20" spans="1:13" ht="16.5" thickTop="1" x14ac:dyDescent="0.25">
      <c r="M20">
        <f>K20-L20</f>
        <v>0</v>
      </c>
    </row>
    <row r="21" spans="1:13" x14ac:dyDescent="0.25">
      <c r="A21" s="53" t="s">
        <v>36</v>
      </c>
      <c r="B21" s="69">
        <v>3795.15</v>
      </c>
    </row>
    <row r="22" spans="1:13" ht="18" x14ac:dyDescent="0.4">
      <c r="A22" s="53" t="s">
        <v>37</v>
      </c>
      <c r="B22" s="70"/>
    </row>
    <row r="23" spans="1:13" ht="31.5" x14ac:dyDescent="0.25">
      <c r="A23" s="68" t="s">
        <v>49</v>
      </c>
      <c r="B23" s="66">
        <f>SUM(B21-B22)</f>
        <v>3795.15</v>
      </c>
    </row>
    <row r="25" spans="1:13" x14ac:dyDescent="0.25">
      <c r="A25" s="64" t="s">
        <v>54</v>
      </c>
      <c r="B25" s="64" t="s">
        <v>11</v>
      </c>
      <c r="C25" s="65" t="s">
        <v>40</v>
      </c>
    </row>
    <row r="26" spans="1:13" x14ac:dyDescent="0.25">
      <c r="A26" s="53" t="s">
        <v>39</v>
      </c>
      <c r="B26" s="7">
        <v>456.38</v>
      </c>
      <c r="C26" s="54">
        <v>42235</v>
      </c>
    </row>
    <row r="27" spans="1:13" x14ac:dyDescent="0.25">
      <c r="A27" s="53" t="s">
        <v>41</v>
      </c>
      <c r="B27" s="7">
        <v>9.2100000000000009</v>
      </c>
      <c r="C27" s="54">
        <v>42369</v>
      </c>
    </row>
    <row r="28" spans="1:13" x14ac:dyDescent="0.25">
      <c r="A28" s="53"/>
      <c r="B28" s="7"/>
      <c r="C28" s="54"/>
    </row>
    <row r="29" spans="1:13" x14ac:dyDescent="0.25">
      <c r="A29" s="53" t="s">
        <v>55</v>
      </c>
      <c r="B29" s="53">
        <f>SUM(B26:B27)</f>
        <v>465.59</v>
      </c>
      <c r="C29" s="52"/>
    </row>
    <row r="30" spans="1:13" x14ac:dyDescent="0.25">
      <c r="A30" s="47"/>
      <c r="C30" s="52"/>
    </row>
    <row r="31" spans="1:13" ht="21" x14ac:dyDescent="0.35">
      <c r="A31" s="79" t="s">
        <v>45</v>
      </c>
      <c r="B31" s="80">
        <f>SUM(B23-B29)</f>
        <v>3329.56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Manhattan</vt:lpstr>
      <vt:lpstr>Wichita</vt:lpstr>
    </vt:vector>
  </TitlesOfParts>
  <Company>Strategic Point Marketing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Rosalie Minck</dc:creator>
  <cp:lastModifiedBy>Joshua Ramsey</cp:lastModifiedBy>
  <dcterms:created xsi:type="dcterms:W3CDTF">2015-07-16T19:30:52Z</dcterms:created>
  <dcterms:modified xsi:type="dcterms:W3CDTF">2016-01-21T17:08:10Z</dcterms:modified>
</cp:coreProperties>
</file>