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cuhko365-my.sharepoint.com/personal/120090246_link_cuhk_edu_cn/Documents/CUHKSZ7/Codes/jd/search/"/>
    </mc:Choice>
  </mc:AlternateContent>
  <xr:revisionPtr revIDLastSave="5" documentId="11_5E2D57975BF051687B592111595ED87656CE6B95" xr6:coauthVersionLast="47" xr6:coauthVersionMax="47" xr10:uidLastSave="{A78E3CC2-D55F-41E5-8DA3-FF10F6864DAF}"/>
  <bookViews>
    <workbookView xWindow="-5472" yWindow="-17388" windowWidth="41496" windowHeight="167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71" i="1" l="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<sst xmlns="http://schemas.openxmlformats.org/spreadsheetml/2006/main" count="1085" uniqueCount="144">
  <si>
    <t>价格</t>
  </si>
  <si>
    <t>商品</t>
  </si>
  <si>
    <t>评论</t>
  </si>
  <si>
    <t>店铺</t>
  </si>
  <si>
    <t>标签</t>
  </si>
  <si>
    <t>￥798.00</t>
  </si>
  <si>
    <t>10万+条评价</t>
  </si>
  <si>
    <t>航向者组装电脑旗舰店</t>
  </si>
  <si>
    <t>['京东物流', '免邮', '满300-40']</t>
  </si>
  <si>
    <t>￥398.00</t>
  </si>
  <si>
    <t>['京东物流', '免邮', '满300-20']</t>
  </si>
  <si>
    <t>￥3599.00</t>
  </si>
  <si>
    <t>20万+条评价</t>
  </si>
  <si>
    <t>惠普京东自营官方旗舰店</t>
  </si>
  <si>
    <t>['自营']</t>
  </si>
  <si>
    <t>￥4999.00</t>
  </si>
  <si>
    <t>1万+条评价</t>
  </si>
  <si>
    <t>七彩虹旗舰店</t>
  </si>
  <si>
    <t>['免邮', '满2600-900', '赠']</t>
  </si>
  <si>
    <t>￥6499.00</t>
  </si>
  <si>
    <t>联想京东自营旗舰店</t>
  </si>
  <si>
    <t>['自营', '新品']</t>
  </si>
  <si>
    <t>￥1399.00</t>
  </si>
  <si>
    <t>创维酷开电脑京东自营官方旗舰店</t>
  </si>
  <si>
    <t>['自营', '每满1370-200']</t>
  </si>
  <si>
    <t>￥3528.00</t>
  </si>
  <si>
    <t>5万+条评价</t>
  </si>
  <si>
    <t>华为京东自营官方旗舰店</t>
  </si>
  <si>
    <t>￥2528.00</t>
  </si>
  <si>
    <t>2000+条评价</t>
  </si>
  <si>
    <t>HAEWI旗舰店</t>
  </si>
  <si>
    <t>['京东物流', '新品', '免邮']</t>
  </si>
  <si>
    <t>￥2708.00</t>
  </si>
  <si>
    <t>HUWI旗舰店</t>
  </si>
  <si>
    <t>['免邮']</t>
  </si>
  <si>
    <t>￥2888.00</t>
  </si>
  <si>
    <t>1000+条评价</t>
  </si>
  <si>
    <t>江慕电脑办公旗舰店</t>
  </si>
  <si>
    <t>['免邮', '满10-1']</t>
  </si>
  <si>
    <t>￥1288.00</t>
  </si>
  <si>
    <t>宏硕电脑旗舰店</t>
  </si>
  <si>
    <t>['京东物流', '免邮']</t>
  </si>
  <si>
    <t>￥3648.00</t>
  </si>
  <si>
    <t>5000+条评价</t>
  </si>
  <si>
    <t>硕扬DIY电脑旗舰店</t>
  </si>
  <si>
    <t>￥3499.00</t>
  </si>
  <si>
    <t>小米京东自营旗舰店</t>
  </si>
  <si>
    <t>￥3987.00</t>
  </si>
  <si>
    <t>速度玩家旗舰店</t>
  </si>
  <si>
    <t>￥1233.00</t>
  </si>
  <si>
    <t>摆渡者笔记本旗舰店</t>
  </si>
  <si>
    <t>￥4339.00</t>
  </si>
  <si>
    <t>英邦达电脑整机旗舰店</t>
  </si>
  <si>
    <t>￥100.00</t>
  </si>
  <si>
    <t>2万+条评价</t>
  </si>
  <si>
    <t>￥4063.00</t>
  </si>
  <si>
    <t>￥5999.00</t>
  </si>
  <si>
    <t>￥4699.00</t>
  </si>
  <si>
    <t>鑫星羽电脑整机专营店</t>
  </si>
  <si>
    <t>￥1688.00</t>
  </si>
  <si>
    <t>￥2099.00</t>
  </si>
  <si>
    <t>￥399.00</t>
  </si>
  <si>
    <t>超时空电脑办公专营店</t>
  </si>
  <si>
    <t>￥5798.00</t>
  </si>
  <si>
    <t>￥1620.00</t>
  </si>
  <si>
    <t>亚当贝尔电脑旗舰店</t>
  </si>
  <si>
    <t>￥1197.00</t>
  </si>
  <si>
    <t>['京东物流', '免邮', '满300-40', '赠']</t>
  </si>
  <si>
    <t>￥1608.00</t>
  </si>
  <si>
    <t>￥1579.00</t>
  </si>
  <si>
    <t>['自营', '每满1550-130']</t>
  </si>
  <si>
    <t>￥2999.00</t>
  </si>
  <si>
    <t>戴尔京东自营官方旗舰店</t>
  </si>
  <si>
    <t>￥209.00</t>
  </si>
  <si>
    <t>千晟电脑办公专营店</t>
  </si>
  <si>
    <t>￥699.00</t>
  </si>
  <si>
    <t>KKTV京东自营旗舰店</t>
  </si>
  <si>
    <t>['自营', '每满695-150']</t>
  </si>
  <si>
    <t>￥242.00</t>
  </si>
  <si>
    <t>晶瑞特旗舰店</t>
  </si>
  <si>
    <t>['京东物流', '免邮', '每满99-10']</t>
  </si>
  <si>
    <t>￥322.00</t>
  </si>
  <si>
    <t>￥168.00</t>
  </si>
  <si>
    <t>思臣家具旗舰店</t>
  </si>
  <si>
    <t>['满100-5']</t>
  </si>
  <si>
    <t>￥129.00</t>
  </si>
  <si>
    <t>舒客艺家家具旗舰店</t>
  </si>
  <si>
    <t>['京东物流']</t>
  </si>
  <si>
    <t>￥299.00</t>
  </si>
  <si>
    <t>200+条评价</t>
  </si>
  <si>
    <t>海视电器专营店</t>
  </si>
  <si>
    <t>￥279.00</t>
  </si>
  <si>
    <t>WSmnfc吾士工作室</t>
  </si>
  <si>
    <t>￥1699.00</t>
  </si>
  <si>
    <t>华硕电竞官方旗舰店</t>
  </si>
  <si>
    <t>['京东物流', '免邮', '满1600-300']</t>
  </si>
  <si>
    <t>50万+条评价</t>
  </si>
  <si>
    <t>AOC京东自营旗舰店</t>
  </si>
  <si>
    <t>['自营', '满2000-900']</t>
  </si>
  <si>
    <t>￥89.90</t>
  </si>
  <si>
    <t>大水牛京东自营旗舰店</t>
  </si>
  <si>
    <t>['自营', '满赠']</t>
  </si>
  <si>
    <t>￥999.00</t>
  </si>
  <si>
    <t>飞利浦显示器京东自营旗舰店</t>
  </si>
  <si>
    <t>['自营', '每满989-50']</t>
  </si>
  <si>
    <t>￥318.00</t>
  </si>
  <si>
    <t>新颜值主义家具旗舰店</t>
  </si>
  <si>
    <t>￥79.90</t>
  </si>
  <si>
    <t>长城 GreatWall 京东自营旗舰店</t>
  </si>
  <si>
    <t>6条评价</t>
  </si>
  <si>
    <t>三星显示器京东自营官方旗舰店</t>
  </si>
  <si>
    <t>￥679.00</t>
  </si>
  <si>
    <t>500+条评价</t>
  </si>
  <si>
    <t>亿通辉煌显示设备专营店</t>
  </si>
  <si>
    <t>['免邮', '赠']</t>
  </si>
  <si>
    <t>￥569.00</t>
  </si>
  <si>
    <t>鲨刃SHARK BLADE旗舰店</t>
  </si>
  <si>
    <t>['免邮', '满4000-900']</t>
  </si>
  <si>
    <t>￥689.00</t>
  </si>
  <si>
    <t>ARZOPA京东自营旗舰店</t>
  </si>
  <si>
    <t>￥49.00</t>
  </si>
  <si>
    <t>欧特林家具旗舰店</t>
  </si>
  <si>
    <t>￥159.00</t>
  </si>
  <si>
    <t>奥伦福特家具旗舰店</t>
  </si>
  <si>
    <t>泰坦军团（TITAN ARMY）京东自营旗舰店</t>
  </si>
  <si>
    <t>￥1249.00</t>
  </si>
  <si>
    <t>浩祥伟业电脑配件专营店</t>
  </si>
  <si>
    <t>￥799.00</t>
  </si>
  <si>
    <t>26条评价</t>
  </si>
  <si>
    <t>航嘉Huntkey显示器旗舰店</t>
  </si>
  <si>
    <t>['京东物流', '新品', '免邮', '满799-200', '赠']</t>
  </si>
  <si>
    <t>￥29.00</t>
  </si>
  <si>
    <t>100+条评价</t>
  </si>
  <si>
    <t>华木兰家具旗舰店</t>
  </si>
  <si>
    <t>['满29-10']</t>
  </si>
  <si>
    <t>￥2009.00</t>
  </si>
  <si>
    <t>天殊旗舰店</t>
  </si>
  <si>
    <t>￥59.90</t>
  </si>
  <si>
    <t>诚捷小店</t>
  </si>
  <si>
    <t>￥1499.00</t>
  </si>
  <si>
    <t>HKC京东自营旗舰店</t>
  </si>
  <si>
    <t>['自营', '每满1499-200']</t>
  </si>
  <si>
    <t>￥99.00</t>
  </si>
  <si>
    <t>无敌猴旗舰店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</si>
</sst>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1"/>
  <sheetViews>
    <sheetView tabSelected="1" workbookViewId="0"/>
  </sheetViews>
  <sheetFormatPr defaultRowHeight="14" x14ac:dyDescent="0.25"/>
  <cols>
    <col min="2" max="2" width="44.90625" customWidth="1"/>
    <col min="3" max="3" width="119.1796875" customWidth="1"/>
    <col min="4" max="4" width="53.36328125" customWidth="1"/>
  </cols>
  <sheetData>
    <row r="1" spans="1:6" x14ac:dyDescent="0.25">
      <c r="B1" s="1" t="s">
        <v>0</v>
      </c>
      <c r="C1" s="1" t="s">
        <v>1</v>
      </c>
      <c r="D1" s="1" t="s">
        <v>2</v>
      </c>
      <c r="E1" s="1" t="s">
        <v>3</v>
      </c>
      <c r="F1" s="1" t="s">
        <v>4</v>
      </c>
    </row>
    <row r="2" spans="1:6" x14ac:dyDescent="0.25">
      <c r="A2" s="1">
        <v>0</v>
      </c>
      <c r="B2" t="s">
        <v>5</v>
      </c>
      <c r="C2" t="str">
        <f>HYPERLINK("https://item.jd.com/10022431622845.html","爱心东东
航向者 英特尔i5酷睿i7升十二核/RTX3060 12G吃鸡台式电脑主机DIY组装机全套整机企业办公游戏工作室多开 主机 套二 i7级八核丨16G丨GT游戏独显")</f>
        <v>爱心东东
航向者 英特尔i5酷睿i7升十二核/RTX3060 12G吃鸡台式电脑主机DIY组装机全套整机企业办公游戏工作室多开 主机 套二 i7级八核丨16G丨GT游戏独显</v>
      </c>
      <c r="D2" t="s">
        <v>6</v>
      </c>
      <c r="E2" t="s">
        <v>7</v>
      </c>
      <c r="F2" t="s">
        <v>8</v>
      </c>
    </row>
    <row r="3" spans="1:6" x14ac:dyDescent="0.25">
      <c r="A3" s="1">
        <v>1</v>
      </c>
      <c r="B3" t="s">
        <v>9</v>
      </c>
      <c r="C3" t="str">
        <f>HYPERLINK("https://item.jd.com/10091760562151.html","爱心东东
航向者 英特尔i5酷睿i7升十二核/RTX3060 12G吃鸡台式电脑主机DIY组装机全套整机企业办公游戏工作室多开 主机 套一 酷睿i5四核丨120G固态丨HD2000核显")</f>
        <v>爱心东东
航向者 英特尔i5酷睿i7升十二核/RTX3060 12G吃鸡台式电脑主机DIY组装机全套整机企业办公游戏工作室多开 主机 套一 酷睿i5四核丨120G固态丨HD2000核显</v>
      </c>
      <c r="D3" t="s">
        <v>6</v>
      </c>
      <c r="E3" t="s">
        <v>7</v>
      </c>
      <c r="F3" t="s">
        <v>10</v>
      </c>
    </row>
    <row r="4" spans="1:6" x14ac:dyDescent="0.25">
      <c r="A4" s="1">
        <v>2</v>
      </c>
      <c r="B4" t="s">
        <v>11</v>
      </c>
      <c r="C4" t="str">
        <f>HYPERLINK("https://item.jd.com/100054819709.html","惠普（HP）战66六代 锐龙版14英寸轻薄本笔记本电脑(2023锐龙R5-7530U 16G 1T")</f>
        <v>惠普（HP）战66六代 锐龙版14英寸轻薄本笔记本电脑(2023锐龙R5-7530U 16G 1T</v>
      </c>
      <c r="D4" t="s">
        <v>12</v>
      </c>
      <c r="E4" t="s">
        <v>13</v>
      </c>
      <c r="F4" t="s">
        <v>14</v>
      </c>
    </row>
    <row r="5" spans="1:6" x14ac:dyDescent="0.25">
      <c r="A5" s="1">
        <v>3</v>
      </c>
      <c r="B5" t="s">
        <v>15</v>
      </c>
      <c r="C5" t="str">
        <f>HYPERLINK("https://item.jd.com/10087078234358.html","七彩虹海景房12代/13代 i5 12400F/13400F/RTX4060 Ti/3050 显卡电竞游戏设计办公主机台式组装机 配五：12400F丨16G丨512G丨4060白色")</f>
        <v>七彩虹海景房12代/13代 i5 12400F/13400F/RTX4060 Ti/3050 显卡电竞游戏设计办公主机台式组装机 配五：12400F丨16G丨512G丨4060白色</v>
      </c>
      <c r="D5" t="s">
        <v>16</v>
      </c>
      <c r="E5" t="s">
        <v>17</v>
      </c>
      <c r="F5" t="s">
        <v>18</v>
      </c>
    </row>
    <row r="6" spans="1:6" x14ac:dyDescent="0.25">
      <c r="A6" s="1">
        <v>4</v>
      </c>
      <c r="B6" t="s">
        <v>19</v>
      </c>
      <c r="C6" t="str">
        <f>HYPERLINK("https://item.jd.com/100077097643.html","联想（Lenovo）拯救者R7000 游戏笔记本电脑 15.6英寸超能电竞本(R7-7840H 16G 512G RTX4060显卡 高刷高色域屏)")</f>
        <v>联想（Lenovo）拯救者R7000 游戏笔记本电脑 15.6英寸超能电竞本(R7-7840H 16G 512G RTX4060显卡 高刷高色域屏)</v>
      </c>
      <c r="D6" t="s">
        <v>16</v>
      </c>
      <c r="E6" t="s">
        <v>20</v>
      </c>
      <c r="F6" t="s">
        <v>21</v>
      </c>
    </row>
    <row r="7" spans="1:6" x14ac:dyDescent="0.25">
      <c r="A7" s="1">
        <v>5</v>
      </c>
      <c r="B7" t="s">
        <v>22</v>
      </c>
      <c r="C7" t="str">
        <f>HYPERLINK("https://item.jd.com/100021044009.html","酷开 创维电脑 八核主机办公商用台式机电脑整机（AMD八核A9 8G 256G M.2 WiFi 全国联保）23.8英寸")</f>
        <v>酷开 创维电脑 八核主机办公商用台式机电脑整机（AMD八核A9 8G 256G M.2 WiFi 全国联保）23.8英寸</v>
      </c>
      <c r="D7" t="s">
        <v>6</v>
      </c>
      <c r="E7" t="s">
        <v>23</v>
      </c>
      <c r="F7" t="s">
        <v>24</v>
      </c>
    </row>
    <row r="8" spans="1:6" x14ac:dyDescent="0.25">
      <c r="A8" s="1">
        <v>6</v>
      </c>
      <c r="B8" t="s">
        <v>25</v>
      </c>
      <c r="C8" t="str">
        <f>HYPERLINK("https://item.jd.com/100059871472.html","华为MateBook D 14 SE 2023笔记本电脑 12代酷睿/14英寸护眼屏/轻薄办公本 i5 16G 512G 皓月银")</f>
        <v>华为MateBook D 14 SE 2023笔记本电脑 12代酷睿/14英寸护眼屏/轻薄办公本 i5 16G 512G 皓月银</v>
      </c>
      <c r="D8" t="s">
        <v>26</v>
      </c>
      <c r="E8" t="s">
        <v>27</v>
      </c>
      <c r="F8" t="s">
        <v>14</v>
      </c>
    </row>
    <row r="9" spans="1:6" x14ac:dyDescent="0.25">
      <c r="A9" s="1">
        <v>7</v>
      </c>
      <c r="B9" t="s">
        <v>28</v>
      </c>
      <c r="C9" t="str">
        <f>HYPERLINK("https://item.jd.com/10091885774480.html","HAEWI国行【2024款英特尔可选酷睿i7】大屏笔记本电脑高性能轻薄本大学生上网课设计学习商务办公游戏AI 高配英特尔13代+IPS窄边全面屏+护眼抗蓝光 32G")</f>
        <v>HAEWI国行【2024款英特尔可选酷睿i7】大屏笔记本电脑高性能轻薄本大学生上网课设计学习商务办公游戏AI 高配英特尔13代+IPS窄边全面屏+护眼抗蓝光 32G</v>
      </c>
      <c r="D9" t="s">
        <v>29</v>
      </c>
      <c r="E9" t="s">
        <v>30</v>
      </c>
      <c r="F9" t="s">
        <v>31</v>
      </c>
    </row>
    <row r="10" spans="1:6" x14ac:dyDescent="0.25">
      <c r="A10" s="1">
        <v>8</v>
      </c>
      <c r="B10" t="s">
        <v>32</v>
      </c>
      <c r="C10" t="str">
        <f>HYPERLINK("https://item.jd.com/10043598885661.html","国行【2024款英特尔可选酷睿】金属笔记本电脑轻薄本大学生上网课设计学习商务办公游戏手提 高配英特尔四核+13代 IPS屏窄边全面屏+抗蓝光 32G运行+10")</f>
        <v>国行【2024款英特尔可选酷睿】金属笔记本电脑轻薄本大学生上网课设计学习商务办公游戏手提 高配英特尔四核+13代 IPS屏窄边全面屏+抗蓝光 32G运行+10</v>
      </c>
      <c r="D10" t="s">
        <v>12</v>
      </c>
      <c r="E10" t="s">
        <v>33</v>
      </c>
      <c r="F10" t="s">
        <v>34</v>
      </c>
    </row>
    <row r="11" spans="1:6" x14ac:dyDescent="0.25">
      <c r="A11" s="1">
        <v>9</v>
      </c>
      <c r="B11" t="s">
        <v>35</v>
      </c>
      <c r="C11" t="str">
        <f>HYPERLINK("https://item.jd.com/10073391225870.html","爱心东东
江慕英特尔酷睿i7升十二核/64G大内存/RTX3060台式电脑全套吃鸡主机组装家用游戏企业办公 D丨十二核+1660S/32G+512G 主机+27英寸高清显示器")</f>
        <v>爱心东东
江慕英特尔酷睿i7升十二核/64G大内存/RTX3060台式电脑全套吃鸡主机组装家用游戏企业办公 D丨十二核+1660S/32G+512G 主机+27英寸高清显示器</v>
      </c>
      <c r="D11" t="s">
        <v>36</v>
      </c>
      <c r="E11" t="s">
        <v>37</v>
      </c>
      <c r="F11" t="s">
        <v>38</v>
      </c>
    </row>
    <row r="12" spans="1:6" x14ac:dyDescent="0.25">
      <c r="A12" s="1">
        <v>10</v>
      </c>
      <c r="B12" t="s">
        <v>39</v>
      </c>
      <c r="C12" t="str">
        <f>HYPERLINK("https://item.jd.com/49816652076.html","宏硕 英特尔 酷睿i7/十八核/RTX3060/独立显卡/台式机电脑主机家用游戏办公组装整机全套 套餐一 酷睿i7丨16G丨512G丨旗舰高端独显")</f>
        <v>宏硕 英特尔 酷睿i7/十八核/RTX3060/独立显卡/台式机电脑主机家用游戏办公组装整机全套 套餐一 酷睿i7丨16G丨512G丨旗舰高端独显</v>
      </c>
      <c r="D12" t="s">
        <v>6</v>
      </c>
      <c r="E12" t="s">
        <v>40</v>
      </c>
      <c r="F12" t="s">
        <v>41</v>
      </c>
    </row>
    <row r="13" spans="1:6" x14ac:dyDescent="0.25">
      <c r="A13" s="1">
        <v>11</v>
      </c>
      <c r="B13" t="s">
        <v>42</v>
      </c>
      <c r="C13" t="str">
        <f>HYPERLINK("https://item.jd.com/10073104774671.html","技嘉 酷睿i5 13400F台式组装电脑主机RTX4060Ti/70游戏高端电竞独显直播设计渲染整机 配置一：i5 12400F+RTX4060")</f>
        <v>技嘉 酷睿i5 13400F台式组装电脑主机RTX4060Ti/70游戏高端电竞独显直播设计渲染整机 配置一：i5 12400F+RTX4060</v>
      </c>
      <c r="D13" t="s">
        <v>43</v>
      </c>
      <c r="E13" t="s">
        <v>44</v>
      </c>
      <c r="F13" t="s">
        <v>41</v>
      </c>
    </row>
    <row r="14" spans="1:6" x14ac:dyDescent="0.25">
      <c r="A14" s="1">
        <v>12</v>
      </c>
      <c r="B14" t="s">
        <v>45</v>
      </c>
      <c r="C14" t="str">
        <f>HYPERLINK("https://item.jd.com/100081064730.html","小米笔记本电脑 红米 Redmi Book 16 2024 酷睿i5标压 16英寸 1TB 办公学生轻薄本(i5 16G 1T) 星辰灰")</f>
        <v>小米笔记本电脑 红米 Redmi Book 16 2024 酷睿i5标压 16英寸 1TB 办公学生轻薄本(i5 16G 1T) 星辰灰</v>
      </c>
      <c r="D14" t="s">
        <v>43</v>
      </c>
      <c r="E14" t="s">
        <v>46</v>
      </c>
      <c r="F14" t="s">
        <v>14</v>
      </c>
    </row>
    <row r="15" spans="1:6" x14ac:dyDescent="0.25">
      <c r="A15" s="1">
        <v>13</v>
      </c>
      <c r="B15" t="s">
        <v>47</v>
      </c>
      <c r="C15" t="str">
        <f>HYPERLINK("https://item.jd.com/10063486388202.html","爱心东东
速度玩家64g内存十二核英特尔i5酷睿i7台式机电脑主机吃鸡独显商用办公组装家用游戏水冷整机全套 主机+32英寸显示器全套 e：英特尔12核/64g+1tb/rt")</f>
        <v>爱心东东
速度玩家64g内存十二核英特尔i5酷睿i7台式机电脑主机吃鸡独显商用办公组装家用游戏水冷整机全套 主机+32英寸显示器全套 e：英特尔12核/64g+1tb/rt</v>
      </c>
      <c r="D15" t="s">
        <v>16</v>
      </c>
      <c r="E15" t="s">
        <v>48</v>
      </c>
      <c r="F15" t="s">
        <v>34</v>
      </c>
    </row>
    <row r="16" spans="1:6" x14ac:dyDescent="0.25">
      <c r="A16" s="1">
        <v>14</v>
      </c>
      <c r="B16" t="s">
        <v>49</v>
      </c>
      <c r="C16" t="str">
        <f>HYPERLINK("https://item.jd.com/10048781689625.html","【2023新款英特尔+酷睿i7】笔记本电脑15.6英寸超薄轻薄本网课商务办公游戏本大学生手提摆渡者 英特尔12代+全面屏+抗蓝光-银 8G内存+128G超速硬盘")</f>
        <v>【2023新款英特尔+酷睿i7】笔记本电脑15.6英寸超薄轻薄本网课商务办公游戏本大学生手提摆渡者 英特尔12代+全面屏+抗蓝光-银 8G内存+128G超速硬盘</v>
      </c>
      <c r="D16" t="s">
        <v>43</v>
      </c>
      <c r="E16" t="s">
        <v>50</v>
      </c>
      <c r="F16" t="s">
        <v>34</v>
      </c>
    </row>
    <row r="17" spans="1:6" x14ac:dyDescent="0.25">
      <c r="A17" s="1">
        <v>15</v>
      </c>
      <c r="B17" t="s">
        <v>51</v>
      </c>
      <c r="C17" t="str">
        <f>HYPERLINK("https://item.jd.com/10074061343671.html","爱心东东
英特尔酷睿i7升十八核4060独显64G内存组装台式机电脑主机办公设计师家用吃鸡游戏水冷整机全套 套四 i9级十八核3060/64G/1TB光追独显 主机+32英寸显示器")</f>
        <v>爱心东东
英特尔酷睿i7升十八核4060独显64G内存组装台式机电脑主机办公设计师家用吃鸡游戏水冷整机全套 套四 i9级十八核3060/64G/1TB光追独显 主机+32英寸显示器</v>
      </c>
      <c r="D17" t="s">
        <v>16</v>
      </c>
      <c r="E17" t="s">
        <v>52</v>
      </c>
      <c r="F17" t="s">
        <v>41</v>
      </c>
    </row>
    <row r="18" spans="1:6" x14ac:dyDescent="0.25">
      <c r="A18" s="1">
        <v>16</v>
      </c>
      <c r="B18" t="s">
        <v>53</v>
      </c>
      <c r="C18" t="str">
        <f>HYPERLINK("https://item.jd.com/10084803613981.html","七彩虹13代i5 13400F/RTX4060/Ti/4070游戏设计办公电脑主机台式组装机 海景房 定制升级方案【默认下单不发货】")</f>
        <v>七彩虹13代i5 13400F/RTX4060/Ti/4070游戏设计办公电脑主机台式组装机 海景房 定制升级方案【默认下单不发货】</v>
      </c>
      <c r="D18" t="s">
        <v>54</v>
      </c>
      <c r="E18" t="s">
        <v>17</v>
      </c>
      <c r="F18" t="s">
        <v>34</v>
      </c>
    </row>
    <row r="19" spans="1:6" x14ac:dyDescent="0.25">
      <c r="A19" s="1">
        <v>17</v>
      </c>
      <c r="B19" t="s">
        <v>55</v>
      </c>
      <c r="C19" t="str">
        <f>HYPERLINK("https://item.jd.com/10074061343668.html","爱心东东
英特尔酷睿i7升十八核4060独显64G内存组装台式机电脑主机办公设计师家用吃鸡游戏水冷整机全套 套四 i9级十八核3060/64G/1TB光追独显 单主机")</f>
        <v>爱心东东
英特尔酷睿i7升十八核4060独显64G内存组装台式机电脑主机办公设计师家用吃鸡游戏水冷整机全套 套四 i9级十八核3060/64G/1TB光追独显 单主机</v>
      </c>
      <c r="D19" t="s">
        <v>16</v>
      </c>
      <c r="E19" t="s">
        <v>52</v>
      </c>
      <c r="F19" t="s">
        <v>41</v>
      </c>
    </row>
    <row r="20" spans="1:6" x14ac:dyDescent="0.25">
      <c r="A20" s="1">
        <v>18</v>
      </c>
      <c r="B20" t="s">
        <v>56</v>
      </c>
      <c r="C20" t="str">
        <f>HYPERLINK("https://item.jd.com/100052135158.html","华为MateBook 14s 笔记本电脑 13代酷睿标压处理器/120Hz高刷触控屏/轻薄办公本 i5 16G 1T 深空灰")</f>
        <v>华为MateBook 14s 笔记本电脑 13代酷睿标压处理器/120Hz高刷触控屏/轻薄办公本 i5 16G 1T 深空灰</v>
      </c>
      <c r="D20" t="s">
        <v>6</v>
      </c>
      <c r="E20" t="s">
        <v>27</v>
      </c>
      <c r="F20" t="s">
        <v>14</v>
      </c>
    </row>
    <row r="21" spans="1:6" x14ac:dyDescent="0.25">
      <c r="A21" s="1">
        <v>19</v>
      </c>
      <c r="B21" t="s">
        <v>57</v>
      </c>
      <c r="C21" t="str">
        <f>HYPERLINK("https://item.jd.com/10071907050164.html","线下同款
英特尔酷睿i7升十八核/RTX4060独显64G内存台式机电脑主机整机全套吃鸡游戏水冷家用办公设计 套四：i9级十二核+3060/64G/2TB 主机+32英寸显示器")</f>
        <v>线下同款
英特尔酷睿i7升十八核/RTX4060独显64G内存台式机电脑主机整机全套吃鸡游戏水冷家用办公设计 套四：i9级十二核+3060/64G/2TB 主机+32英寸显示器</v>
      </c>
      <c r="D21" t="s">
        <v>54</v>
      </c>
      <c r="E21" t="s">
        <v>58</v>
      </c>
      <c r="F21" t="s">
        <v>34</v>
      </c>
    </row>
    <row r="22" spans="1:6" x14ac:dyDescent="0.25">
      <c r="A22" s="1">
        <v>20</v>
      </c>
      <c r="B22" t="s">
        <v>59</v>
      </c>
      <c r="C22" t="str">
        <f>HYPERLINK("https://item.jd.com/52669480181.html","宏硕 英特尔 酷睿i7/十八核/RTX3060/独立显卡/台式机电脑主机家用游戏办公组装整机全套 套餐一酷睿i7丨旗舰高端独显主机+24英寸显示器")</f>
        <v>宏硕 英特尔 酷睿i7/十八核/RTX3060/独立显卡/台式机电脑主机家用游戏办公组装整机全套 套餐一酷睿i7丨旗舰高端独显主机+24英寸显示器</v>
      </c>
      <c r="D22" t="s">
        <v>6</v>
      </c>
      <c r="E22" t="s">
        <v>40</v>
      </c>
      <c r="F22" t="s">
        <v>41</v>
      </c>
    </row>
    <row r="23" spans="1:6" x14ac:dyDescent="0.25">
      <c r="A23" s="1">
        <v>21</v>
      </c>
      <c r="B23" t="s">
        <v>60</v>
      </c>
      <c r="C23" t="str">
        <f>HYPERLINK("https://item.jd.com/100071892412.html","联想来酷 Lecoo商务办公台式电脑主机(酷睿12代i5-12450H 16G 512G SSD win11)")</f>
        <v>联想来酷 Lecoo商务办公台式电脑主机(酷睿12代i5-12450H 16G 512G SSD win11)</v>
      </c>
      <c r="D23" t="s">
        <v>16</v>
      </c>
      <c r="E23" t="s">
        <v>20</v>
      </c>
      <c r="F23" t="s">
        <v>14</v>
      </c>
    </row>
    <row r="24" spans="1:6" x14ac:dyDescent="0.25">
      <c r="A24" s="1">
        <v>22</v>
      </c>
      <c r="B24" t="s">
        <v>61</v>
      </c>
      <c r="C24" t="str">
        <f>HYPERLINK("https://item.jd.com/10058741790192.html","爱心东东
第三星种2024新款12+512G超薄十核安卓超高清4K全面屏5G全网通娱乐办公二合一游戏网课学习平板 流光银丨12+128G丨12英寸+定制原装鼠标键盘")</f>
        <v>爱心东东
第三星种2024新款12+512G超薄十核安卓超高清4K全面屏5G全网通娱乐办公二合一游戏网课学习平板 流光银丨12+128G丨12英寸+定制原装鼠标键盘</v>
      </c>
      <c r="D24" t="s">
        <v>6</v>
      </c>
      <c r="E24" t="s">
        <v>62</v>
      </c>
      <c r="F24" t="s">
        <v>34</v>
      </c>
    </row>
    <row r="25" spans="1:6" x14ac:dyDescent="0.25">
      <c r="A25" s="1">
        <v>23</v>
      </c>
      <c r="B25" t="s">
        <v>63</v>
      </c>
      <c r="C25" t="str">
        <f>HYPERLINK("https://item.jd.com/10086103952412.html","爱心东东
英特尔酷睿i7升十八核4060独显64G内存组装台式机电脑主机办公设计师家用吃鸡游戏水冷整机全套 套六 i9级十八核4060/64G/1TB电竞直播 主机+32英寸显示器")</f>
        <v>爱心东东
英特尔酷睿i7升十八核4060独显64G内存组装台式机电脑主机办公设计师家用吃鸡游戏水冷整机全套 套六 i9级十八核4060/64G/1TB电竞直播 主机+32英寸显示器</v>
      </c>
      <c r="D25" t="s">
        <v>16</v>
      </c>
      <c r="E25" t="s">
        <v>52</v>
      </c>
      <c r="F25" t="s">
        <v>34</v>
      </c>
    </row>
    <row r="26" spans="1:6" x14ac:dyDescent="0.25">
      <c r="A26" s="1">
        <v>24</v>
      </c>
      <c r="B26" t="s">
        <v>64</v>
      </c>
      <c r="C26" t="str">
        <f>HYPERLINK("https://item.jd.com/23388780571.html","线下同款
亚当贝尔 电竞独显 办公游戏迷你家用组装吃鸡台式机电脑主机整机 主机+24英寸电竞显示器整套全套 配置四：十二核/32G/512G/8G旗舰独显")</f>
        <v>线下同款
亚当贝尔 电竞独显 办公游戏迷你家用组装吃鸡台式机电脑主机整机 主机+24英寸电竞显示器整套全套 配置四：十二核/32G/512G/8G旗舰独显</v>
      </c>
      <c r="D26" t="s">
        <v>6</v>
      </c>
      <c r="E26" t="s">
        <v>65</v>
      </c>
      <c r="F26" t="s">
        <v>41</v>
      </c>
    </row>
    <row r="27" spans="1:6" x14ac:dyDescent="0.25">
      <c r="A27" s="1">
        <v>25</v>
      </c>
      <c r="B27" t="s">
        <v>66</v>
      </c>
      <c r="C27" t="str">
        <f>HYPERLINK("https://item.jd.com/10022431622846.html","爱心东东
航向者 英特尔i5酷睿i7升十二核/RTX3060 12G吃鸡台式电脑主机DIY组装机全套整机企业办公游戏工作室多开 主机+显示器 套二 i7级八核丨16G丨GT游戏独显")</f>
        <v>爱心东东
航向者 英特尔i5酷睿i7升十二核/RTX3060 12G吃鸡台式电脑主机DIY组装机全套整机企业办公游戏工作室多开 主机+显示器 套二 i7级八核丨16G丨GT游戏独显</v>
      </c>
      <c r="D27" t="s">
        <v>6</v>
      </c>
      <c r="E27" t="s">
        <v>7</v>
      </c>
      <c r="F27" t="s">
        <v>67</v>
      </c>
    </row>
    <row r="28" spans="1:6" x14ac:dyDescent="0.25">
      <c r="A28" s="1">
        <v>26</v>
      </c>
      <c r="B28" t="s">
        <v>68</v>
      </c>
      <c r="C28" t="str">
        <f>HYPERLINK("https://item.jd.com/10044527344291.html","国行【2024款英特尔可选酷睿】金属笔记本电脑轻薄本大学生上网课设计学习商务办公游戏手提 玫瑰金-高配英特尔四核+13代 IPS屏窄边全面屏 8G运行+256")</f>
        <v>国行【2024款英特尔可选酷睿】金属笔记本电脑轻薄本大学生上网课设计学习商务办公游戏手提 玫瑰金-高配英特尔四核+13代 IPS屏窄边全面屏 8G运行+256</v>
      </c>
      <c r="D28" t="s">
        <v>12</v>
      </c>
      <c r="E28" t="s">
        <v>33</v>
      </c>
      <c r="F28" t="s">
        <v>34</v>
      </c>
    </row>
    <row r="29" spans="1:6" x14ac:dyDescent="0.25">
      <c r="A29" s="1">
        <v>27</v>
      </c>
      <c r="B29" t="s">
        <v>69</v>
      </c>
      <c r="C29" t="str">
        <f>HYPERLINK("https://item.jd.com/100048377786.html","酷开 创维电脑 八核主机办公商用台式机电脑整机（AMD八核A9 16G 512G M.2 WiFi 全国联保）23.8英寸")</f>
        <v>酷开 创维电脑 八核主机办公商用台式机电脑整机（AMD八核A9 16G 512G M.2 WiFi 全国联保）23.8英寸</v>
      </c>
      <c r="D29" t="s">
        <v>6</v>
      </c>
      <c r="E29" t="s">
        <v>23</v>
      </c>
      <c r="F29" t="s">
        <v>70</v>
      </c>
    </row>
    <row r="30" spans="1:6" x14ac:dyDescent="0.25">
      <c r="A30" s="1">
        <v>28</v>
      </c>
      <c r="B30" t="s">
        <v>32</v>
      </c>
      <c r="C30" t="str">
        <f>HYPERLINK("https://item.jd.com/10044527344294.html","国行【2024款英特尔可选酷睿】金属笔记本电脑轻薄本大学生上网课设计学习商务办公游戏手提 玫瑰金-高配英特尔四核+13代 IPS屏窄边全面屏 32G运行+10")</f>
        <v>国行【2024款英特尔可选酷睿】金属笔记本电脑轻薄本大学生上网课设计学习商务办公游戏手提 玫瑰金-高配英特尔四核+13代 IPS屏窄边全面屏 32G运行+10</v>
      </c>
      <c r="D30" t="s">
        <v>12</v>
      </c>
      <c r="E30" t="s">
        <v>33</v>
      </c>
      <c r="F30" t="s">
        <v>41</v>
      </c>
    </row>
    <row r="31" spans="1:6" x14ac:dyDescent="0.25">
      <c r="A31" s="1">
        <v>29</v>
      </c>
      <c r="B31" t="s">
        <v>71</v>
      </c>
      <c r="C31" t="str">
        <f>HYPERLINK("https://item.jd.com/100012779151.html","戴尔（DELL）笔记本电脑 灵越3511 15.6英寸全面屏轻薄本商务办公本 酷睿i5 16G 512G锐炬显卡 独立数字小键盘")</f>
        <v>戴尔（DELL）笔记本电脑 灵越3511 15.6英寸全面屏轻薄本商务办公本 酷睿i5 16G 512G锐炬显卡 独立数字小键盘</v>
      </c>
      <c r="D31" t="s">
        <v>6</v>
      </c>
      <c r="E31" t="s">
        <v>72</v>
      </c>
      <c r="F31" t="s">
        <v>14</v>
      </c>
    </row>
    <row r="32" spans="1:6" x14ac:dyDescent="0.25">
      <c r="A32" s="1">
        <v>30</v>
      </c>
      <c r="B32" t="s">
        <v>5</v>
      </c>
      <c r="C32" t="str">
        <f>HYPERLINK("https://item.jd.com/10022431622845.html","爱心东东
航向者 英特尔i5酷睿i7升十二核/RTX3060 12G吃鸡台式电脑主机DIY组装机全套整机企业办公游戏工作室多开 主机 套二 i7级八核丨16G丨GT游戏独显")</f>
        <v>爱心东东
航向者 英特尔i5酷睿i7升十二核/RTX3060 12G吃鸡台式电脑主机DIY组装机全套整机企业办公游戏工作室多开 主机 套二 i7级八核丨16G丨GT游戏独显</v>
      </c>
      <c r="D32" t="s">
        <v>6</v>
      </c>
      <c r="E32" t="s">
        <v>7</v>
      </c>
      <c r="F32" t="s">
        <v>8</v>
      </c>
    </row>
    <row r="33" spans="1:6" x14ac:dyDescent="0.25">
      <c r="A33" s="1">
        <v>31</v>
      </c>
      <c r="B33" t="s">
        <v>9</v>
      </c>
      <c r="C33" t="str">
        <f>HYPERLINK("https://item.jd.com/10091760562151.html","爱心东东
航向者 英特尔i5酷睿i7升十二核/RTX3060 12G吃鸡台式电脑主机DIY组装机全套整机企业办公游戏工作室多开 主机 套一 酷睿i5四核丨120G固态丨HD2000核显")</f>
        <v>爱心东东
航向者 英特尔i5酷睿i7升十二核/RTX3060 12G吃鸡台式电脑主机DIY组装机全套整机企业办公游戏工作室多开 主机 套一 酷睿i5四核丨120G固态丨HD2000核显</v>
      </c>
      <c r="D33" t="s">
        <v>6</v>
      </c>
      <c r="E33" t="s">
        <v>7</v>
      </c>
      <c r="F33" t="s">
        <v>10</v>
      </c>
    </row>
    <row r="34" spans="1:6" x14ac:dyDescent="0.25">
      <c r="A34" s="1">
        <v>32</v>
      </c>
      <c r="B34" t="s">
        <v>11</v>
      </c>
      <c r="C34" t="str">
        <f>HYPERLINK("https://item.jd.com/100054819709.html","惠普（HP）战66六代 锐龙版14英寸轻薄本笔记本电脑(2023锐龙R5-7530U 16G 1T")</f>
        <v>惠普（HP）战66六代 锐龙版14英寸轻薄本笔记本电脑(2023锐龙R5-7530U 16G 1T</v>
      </c>
      <c r="D34" t="s">
        <v>12</v>
      </c>
      <c r="E34" t="s">
        <v>13</v>
      </c>
      <c r="F34" t="s">
        <v>14</v>
      </c>
    </row>
    <row r="35" spans="1:6" x14ac:dyDescent="0.25">
      <c r="A35" s="1">
        <v>33</v>
      </c>
      <c r="B35" t="s">
        <v>15</v>
      </c>
      <c r="C35" t="str">
        <f>HYPERLINK("https://item.jd.com/10087078234358.html","七彩虹海景房12代/13代 i5 12400F/13400F/RTX4060 Ti/3050 显卡电竞游戏设计办公主机台式组装机 配五：12400F丨16G丨512G丨4060白色")</f>
        <v>七彩虹海景房12代/13代 i5 12400F/13400F/RTX4060 Ti/3050 显卡电竞游戏设计办公主机台式组装机 配五：12400F丨16G丨512G丨4060白色</v>
      </c>
      <c r="D35" t="s">
        <v>16</v>
      </c>
      <c r="E35" t="s">
        <v>17</v>
      </c>
      <c r="F35" t="s">
        <v>18</v>
      </c>
    </row>
    <row r="36" spans="1:6" x14ac:dyDescent="0.25">
      <c r="A36" s="1">
        <v>34</v>
      </c>
      <c r="B36" t="s">
        <v>19</v>
      </c>
      <c r="C36" t="str">
        <f>HYPERLINK("https://item.jd.com/100077097643.html","联想（Lenovo）拯救者R7000 游戏笔记本电脑 15.6英寸超能电竞本(R7-7840H 16G 512G RTX4060显卡 高刷高色域屏)")</f>
        <v>联想（Lenovo）拯救者R7000 游戏笔记本电脑 15.6英寸超能电竞本(R7-7840H 16G 512G RTX4060显卡 高刷高色域屏)</v>
      </c>
      <c r="D36" t="s">
        <v>16</v>
      </c>
      <c r="E36" t="s">
        <v>20</v>
      </c>
      <c r="F36" t="s">
        <v>21</v>
      </c>
    </row>
    <row r="37" spans="1:6" x14ac:dyDescent="0.25">
      <c r="A37" s="1">
        <v>35</v>
      </c>
      <c r="B37" t="s">
        <v>22</v>
      </c>
      <c r="C37" t="str">
        <f>HYPERLINK("https://item.jd.com/100021044009.html","酷开 创维电脑 八核主机办公商用台式机电脑整机（AMD八核A9 8G 256G M.2 WiFi 全国联保）23.8英寸")</f>
        <v>酷开 创维电脑 八核主机办公商用台式机电脑整机（AMD八核A9 8G 256G M.2 WiFi 全国联保）23.8英寸</v>
      </c>
      <c r="D37" t="s">
        <v>6</v>
      </c>
      <c r="E37" t="s">
        <v>23</v>
      </c>
      <c r="F37" t="s">
        <v>24</v>
      </c>
    </row>
    <row r="38" spans="1:6" x14ac:dyDescent="0.25">
      <c r="A38" s="1">
        <v>36</v>
      </c>
      <c r="B38" t="s">
        <v>25</v>
      </c>
      <c r="C38" t="str">
        <f>HYPERLINK("https://item.jd.com/100059871472.html","华为MateBook D 14 SE 2023笔记本电脑 12代酷睿/14英寸护眼屏/轻薄办公本 i5 16G 512G 皓月银")</f>
        <v>华为MateBook D 14 SE 2023笔记本电脑 12代酷睿/14英寸护眼屏/轻薄办公本 i5 16G 512G 皓月银</v>
      </c>
      <c r="D38" t="s">
        <v>26</v>
      </c>
      <c r="E38" t="s">
        <v>27</v>
      </c>
      <c r="F38" t="s">
        <v>14</v>
      </c>
    </row>
    <row r="39" spans="1:6" x14ac:dyDescent="0.25">
      <c r="A39" s="1">
        <v>37</v>
      </c>
      <c r="B39" t="s">
        <v>28</v>
      </c>
      <c r="C39" t="str">
        <f>HYPERLINK("https://item.jd.com/10091885774480.html","HAEWI国行【2024款英特尔可选酷睿i7】大屏笔记本电脑高性能轻薄本大学生上网课设计学习商务办公游戏AI 高配英特尔13代+IPS窄边全面屏+护眼抗蓝光 32G")</f>
        <v>HAEWI国行【2024款英特尔可选酷睿i7】大屏笔记本电脑高性能轻薄本大学生上网课设计学习商务办公游戏AI 高配英特尔13代+IPS窄边全面屏+护眼抗蓝光 32G</v>
      </c>
      <c r="D39" t="s">
        <v>29</v>
      </c>
      <c r="E39" t="s">
        <v>30</v>
      </c>
      <c r="F39" t="s">
        <v>31</v>
      </c>
    </row>
    <row r="40" spans="1:6" x14ac:dyDescent="0.25">
      <c r="A40" s="1">
        <v>38</v>
      </c>
      <c r="B40" t="s">
        <v>32</v>
      </c>
      <c r="C40" t="str">
        <f>HYPERLINK("https://item.jd.com/10043598885661.html","国行【2024款英特尔可选酷睿】金属笔记本电脑轻薄本大学生上网课设计学习商务办公游戏手提 高配英特尔四核+13代 IPS屏窄边全面屏+抗蓝光 32G运行+10")</f>
        <v>国行【2024款英特尔可选酷睿】金属笔记本电脑轻薄本大学生上网课设计学习商务办公游戏手提 高配英特尔四核+13代 IPS屏窄边全面屏+抗蓝光 32G运行+10</v>
      </c>
      <c r="D40" t="s">
        <v>12</v>
      </c>
      <c r="E40" t="s">
        <v>33</v>
      </c>
      <c r="F40" t="s">
        <v>34</v>
      </c>
    </row>
    <row r="41" spans="1:6" x14ac:dyDescent="0.25">
      <c r="A41" s="1">
        <v>39</v>
      </c>
      <c r="B41" t="s">
        <v>35</v>
      </c>
      <c r="C41" t="str">
        <f>HYPERLINK("https://item.jd.com/10073391225870.html","爱心东东
江慕英特尔酷睿i7升十二核/64G大内存/RTX3060台式电脑全套吃鸡主机组装家用游戏企业办公 D丨十二核+1660S/32G+512G 主机+27英寸高清显示器")</f>
        <v>爱心东东
江慕英特尔酷睿i7升十二核/64G大内存/RTX3060台式电脑全套吃鸡主机组装家用游戏企业办公 D丨十二核+1660S/32G+512G 主机+27英寸高清显示器</v>
      </c>
      <c r="D41" t="s">
        <v>36</v>
      </c>
      <c r="E41" t="s">
        <v>37</v>
      </c>
      <c r="F41" t="s">
        <v>38</v>
      </c>
    </row>
    <row r="42" spans="1:6" x14ac:dyDescent="0.25">
      <c r="A42" s="1">
        <v>40</v>
      </c>
      <c r="B42" t="s">
        <v>39</v>
      </c>
      <c r="C42" t="str">
        <f>HYPERLINK("https://item.jd.com/49816652076.html","宏硕 英特尔 酷睿i7/十八核/RTX3060/独立显卡/台式机电脑主机家用游戏办公组装整机全套 套餐一 酷睿i7丨16G丨512G丨旗舰高端独显")</f>
        <v>宏硕 英特尔 酷睿i7/十八核/RTX3060/独立显卡/台式机电脑主机家用游戏办公组装整机全套 套餐一 酷睿i7丨16G丨512G丨旗舰高端独显</v>
      </c>
      <c r="D42" t="s">
        <v>6</v>
      </c>
      <c r="E42" t="s">
        <v>40</v>
      </c>
      <c r="F42" t="s">
        <v>41</v>
      </c>
    </row>
    <row r="43" spans="1:6" x14ac:dyDescent="0.25">
      <c r="A43" s="1">
        <v>41</v>
      </c>
      <c r="B43" t="s">
        <v>42</v>
      </c>
      <c r="C43" t="str">
        <f>HYPERLINK("https://item.jd.com/10073104774671.html","技嘉 酷睿i5 13400F台式组装电脑主机RTX4060Ti/70游戏高端电竞独显直播设计渲染整机 配置一：i5 12400F+RTX4060")</f>
        <v>技嘉 酷睿i5 13400F台式组装电脑主机RTX4060Ti/70游戏高端电竞独显直播设计渲染整机 配置一：i5 12400F+RTX4060</v>
      </c>
      <c r="D43" t="s">
        <v>43</v>
      </c>
      <c r="E43" t="s">
        <v>44</v>
      </c>
      <c r="F43" t="s">
        <v>41</v>
      </c>
    </row>
    <row r="44" spans="1:6" x14ac:dyDescent="0.25">
      <c r="A44" s="1">
        <v>42</v>
      </c>
      <c r="B44" t="s">
        <v>45</v>
      </c>
      <c r="C44" t="str">
        <f>HYPERLINK("https://item.jd.com/100081064730.html","小米笔记本电脑 红米 Redmi Book 16 2024 酷睿i5标压 16英寸 1TB 办公学生轻薄本(i5 16G 1T) 星辰灰")</f>
        <v>小米笔记本电脑 红米 Redmi Book 16 2024 酷睿i5标压 16英寸 1TB 办公学生轻薄本(i5 16G 1T) 星辰灰</v>
      </c>
      <c r="D44" t="s">
        <v>43</v>
      </c>
      <c r="E44" t="s">
        <v>46</v>
      </c>
      <c r="F44" t="s">
        <v>14</v>
      </c>
    </row>
    <row r="45" spans="1:6" x14ac:dyDescent="0.25">
      <c r="A45" s="1">
        <v>43</v>
      </c>
      <c r="B45" t="s">
        <v>47</v>
      </c>
      <c r="C45" t="str">
        <f>HYPERLINK("https://item.jd.com/10063486388202.html","爱心东东
速度玩家64g内存十二核英特尔i5酷睿i7台式机电脑主机吃鸡独显商用办公组装家用游戏水冷整机全套 主机+32英寸显示器全套 e：英特尔12核/64g+1tb/rt")</f>
        <v>爱心东东
速度玩家64g内存十二核英特尔i5酷睿i7台式机电脑主机吃鸡独显商用办公组装家用游戏水冷整机全套 主机+32英寸显示器全套 e：英特尔12核/64g+1tb/rt</v>
      </c>
      <c r="D45" t="s">
        <v>16</v>
      </c>
      <c r="E45" t="s">
        <v>48</v>
      </c>
      <c r="F45" t="s">
        <v>34</v>
      </c>
    </row>
    <row r="46" spans="1:6" x14ac:dyDescent="0.25">
      <c r="A46" s="1">
        <v>44</v>
      </c>
      <c r="B46" t="s">
        <v>49</v>
      </c>
      <c r="C46" t="str">
        <f>HYPERLINK("https://item.jd.com/10048781689625.html","【2023新款英特尔+酷睿i7】笔记本电脑15.6英寸超薄轻薄本网课商务办公游戏本大学生手提摆渡者 英特尔12代+全面屏+抗蓝光-银 8G内存+128G超速硬盘")</f>
        <v>【2023新款英特尔+酷睿i7】笔记本电脑15.6英寸超薄轻薄本网课商务办公游戏本大学生手提摆渡者 英特尔12代+全面屏+抗蓝光-银 8G内存+128G超速硬盘</v>
      </c>
      <c r="D46" t="s">
        <v>43</v>
      </c>
      <c r="E46" t="s">
        <v>50</v>
      </c>
      <c r="F46" t="s">
        <v>34</v>
      </c>
    </row>
    <row r="47" spans="1:6" x14ac:dyDescent="0.25">
      <c r="A47" s="1">
        <v>45</v>
      </c>
      <c r="B47" t="s">
        <v>51</v>
      </c>
      <c r="C47" t="str">
        <f>HYPERLINK("https://item.jd.com/10074061343671.html","爱心东东
英特尔酷睿i7升十八核4060独显64G内存组装台式机电脑主机办公设计师家用吃鸡游戏水冷整机全套 套四 i9级十八核3060/64G/1TB光追独显 主机+32英寸显示器")</f>
        <v>爱心东东
英特尔酷睿i7升十八核4060独显64G内存组装台式机电脑主机办公设计师家用吃鸡游戏水冷整机全套 套四 i9级十八核3060/64G/1TB光追独显 主机+32英寸显示器</v>
      </c>
      <c r="D47" t="s">
        <v>16</v>
      </c>
      <c r="E47" t="s">
        <v>52</v>
      </c>
      <c r="F47" t="s">
        <v>41</v>
      </c>
    </row>
    <row r="48" spans="1:6" x14ac:dyDescent="0.25">
      <c r="A48" s="1">
        <v>46</v>
      </c>
      <c r="B48" t="s">
        <v>53</v>
      </c>
      <c r="C48" t="str">
        <f>HYPERLINK("https://item.jd.com/10084803613981.html","七彩虹13代i5 13400F/RTX4060/Ti/4070游戏设计办公电脑主机台式组装机 海景房 定制升级方案【默认下单不发货】")</f>
        <v>七彩虹13代i5 13400F/RTX4060/Ti/4070游戏设计办公电脑主机台式组装机 海景房 定制升级方案【默认下单不发货】</v>
      </c>
      <c r="D48" t="s">
        <v>54</v>
      </c>
      <c r="E48" t="s">
        <v>17</v>
      </c>
      <c r="F48" t="s">
        <v>34</v>
      </c>
    </row>
    <row r="49" spans="1:6" x14ac:dyDescent="0.25">
      <c r="A49" s="1">
        <v>47</v>
      </c>
      <c r="B49" t="s">
        <v>55</v>
      </c>
      <c r="C49" t="str">
        <f>HYPERLINK("https://item.jd.com/10074061343668.html","爱心东东
英特尔酷睿i7升十八核4060独显64G内存组装台式机电脑主机办公设计师家用吃鸡游戏水冷整机全套 套四 i9级十八核3060/64G/1TB光追独显 单主机")</f>
        <v>爱心东东
英特尔酷睿i7升十八核4060独显64G内存组装台式机电脑主机办公设计师家用吃鸡游戏水冷整机全套 套四 i9级十八核3060/64G/1TB光追独显 单主机</v>
      </c>
      <c r="D49" t="s">
        <v>16</v>
      </c>
      <c r="E49" t="s">
        <v>52</v>
      </c>
      <c r="F49" t="s">
        <v>41</v>
      </c>
    </row>
    <row r="50" spans="1:6" x14ac:dyDescent="0.25">
      <c r="A50" s="1">
        <v>48</v>
      </c>
      <c r="B50" t="s">
        <v>56</v>
      </c>
      <c r="C50" t="str">
        <f>HYPERLINK("https://item.jd.com/100052135158.html","华为MateBook 14s 笔记本电脑 13代酷睿标压处理器/120Hz高刷触控屏/轻薄办公本 i5 16G 1T 深空灰")</f>
        <v>华为MateBook 14s 笔记本电脑 13代酷睿标压处理器/120Hz高刷触控屏/轻薄办公本 i5 16G 1T 深空灰</v>
      </c>
      <c r="D50" t="s">
        <v>6</v>
      </c>
      <c r="E50" t="s">
        <v>27</v>
      </c>
      <c r="F50" t="s">
        <v>14</v>
      </c>
    </row>
    <row r="51" spans="1:6" x14ac:dyDescent="0.25">
      <c r="A51" s="1">
        <v>49</v>
      </c>
      <c r="B51" t="s">
        <v>57</v>
      </c>
      <c r="C51" t="str">
        <f>HYPERLINK("https://item.jd.com/10071907050164.html","线下同款
英特尔酷睿i7升十八核/RTX4060独显64G内存台式机电脑主机整机全套吃鸡游戏水冷家用办公设计 套四：i9级十二核+3060/64G/2TB 主机+32英寸显示器")</f>
        <v>线下同款
英特尔酷睿i7升十八核/RTX4060独显64G内存台式机电脑主机整机全套吃鸡游戏水冷家用办公设计 套四：i9级十二核+3060/64G/2TB 主机+32英寸显示器</v>
      </c>
      <c r="D51" t="s">
        <v>54</v>
      </c>
      <c r="E51" t="s">
        <v>58</v>
      </c>
      <c r="F51" t="s">
        <v>34</v>
      </c>
    </row>
    <row r="52" spans="1:6" x14ac:dyDescent="0.25">
      <c r="A52" s="1">
        <v>50</v>
      </c>
      <c r="B52" t="s">
        <v>59</v>
      </c>
      <c r="C52" t="str">
        <f>HYPERLINK("https://item.jd.com/52669480181.html","宏硕 英特尔 酷睿i7/十八核/RTX3060/独立显卡/台式机电脑主机家用游戏办公组装整机全套 套餐一酷睿i7丨旗舰高端独显主机+24英寸显示器")</f>
        <v>宏硕 英特尔 酷睿i7/十八核/RTX3060/独立显卡/台式机电脑主机家用游戏办公组装整机全套 套餐一酷睿i7丨旗舰高端独显主机+24英寸显示器</v>
      </c>
      <c r="D52" t="s">
        <v>6</v>
      </c>
      <c r="E52" t="s">
        <v>40</v>
      </c>
      <c r="F52" t="s">
        <v>41</v>
      </c>
    </row>
    <row r="53" spans="1:6" x14ac:dyDescent="0.25">
      <c r="A53" s="1">
        <v>51</v>
      </c>
      <c r="B53" t="s">
        <v>60</v>
      </c>
      <c r="C53" t="str">
        <f>HYPERLINK("https://item.jd.com/100071892412.html","联想来酷 Lecoo商务办公台式电脑主机(酷睿12代i5-12450H 16G 512G SSD win11)")</f>
        <v>联想来酷 Lecoo商务办公台式电脑主机(酷睿12代i5-12450H 16G 512G SSD win11)</v>
      </c>
      <c r="D53" t="s">
        <v>16</v>
      </c>
      <c r="E53" t="s">
        <v>20</v>
      </c>
      <c r="F53" t="s">
        <v>14</v>
      </c>
    </row>
    <row r="54" spans="1:6" x14ac:dyDescent="0.25">
      <c r="A54" s="1">
        <v>52</v>
      </c>
      <c r="B54" t="s">
        <v>61</v>
      </c>
      <c r="C54" t="str">
        <f>HYPERLINK("https://item.jd.com/10058741790192.html","爱心东东
第三星种2024新款12+512G超薄十核安卓超高清4K全面屏5G全网通娱乐办公二合一游戏网课学习平板 流光银丨12+128G丨12英寸+定制原装鼠标键盘")</f>
        <v>爱心东东
第三星种2024新款12+512G超薄十核安卓超高清4K全面屏5G全网通娱乐办公二合一游戏网课学习平板 流光银丨12+128G丨12英寸+定制原装鼠标键盘</v>
      </c>
      <c r="D54" t="s">
        <v>6</v>
      </c>
      <c r="E54" t="s">
        <v>62</v>
      </c>
      <c r="F54" t="s">
        <v>34</v>
      </c>
    </row>
    <row r="55" spans="1:6" x14ac:dyDescent="0.25">
      <c r="A55" s="1">
        <v>53</v>
      </c>
      <c r="B55" t="s">
        <v>63</v>
      </c>
      <c r="C55" t="str">
        <f>HYPERLINK("https://item.jd.com/10086103952412.html","爱心东东
英特尔酷睿i7升十八核4060独显64G内存组装台式机电脑主机办公设计师家用吃鸡游戏水冷整机全套 套六 i9级十八核4060/64G/1TB电竞直播 主机+32英寸显示器")</f>
        <v>爱心东东
英特尔酷睿i7升十八核4060独显64G内存组装台式机电脑主机办公设计师家用吃鸡游戏水冷整机全套 套六 i9级十八核4060/64G/1TB电竞直播 主机+32英寸显示器</v>
      </c>
      <c r="D55" t="s">
        <v>16</v>
      </c>
      <c r="E55" t="s">
        <v>52</v>
      </c>
      <c r="F55" t="s">
        <v>34</v>
      </c>
    </row>
    <row r="56" spans="1:6" x14ac:dyDescent="0.25">
      <c r="A56" s="1">
        <v>54</v>
      </c>
      <c r="B56" t="s">
        <v>64</v>
      </c>
      <c r="C56" t="str">
        <f>HYPERLINK("https://item.jd.com/23388780571.html","线下同款
亚当贝尔 电竞独显 办公游戏迷你家用组装吃鸡台式机电脑主机整机 主机+24英寸电竞显示器整套全套 配置四：十二核/32G/512G/8G旗舰独显")</f>
        <v>线下同款
亚当贝尔 电竞独显 办公游戏迷你家用组装吃鸡台式机电脑主机整机 主机+24英寸电竞显示器整套全套 配置四：十二核/32G/512G/8G旗舰独显</v>
      </c>
      <c r="D56" t="s">
        <v>6</v>
      </c>
      <c r="E56" t="s">
        <v>65</v>
      </c>
      <c r="F56" t="s">
        <v>41</v>
      </c>
    </row>
    <row r="57" spans="1:6" x14ac:dyDescent="0.25">
      <c r="A57" s="1">
        <v>55</v>
      </c>
      <c r="B57" t="s">
        <v>66</v>
      </c>
      <c r="C57" t="str">
        <f>HYPERLINK("https://item.jd.com/10022431622846.html","爱心东东
航向者 英特尔i5酷睿i7升十二核/RTX3060 12G吃鸡台式电脑主机DIY组装机全套整机企业办公游戏工作室多开 主机+显示器 套二 i7级八核丨16G丨GT游戏独显")</f>
        <v>爱心东东
航向者 英特尔i5酷睿i7升十二核/RTX3060 12G吃鸡台式电脑主机DIY组装机全套整机企业办公游戏工作室多开 主机+显示器 套二 i7级八核丨16G丨GT游戏独显</v>
      </c>
      <c r="D57" t="s">
        <v>6</v>
      </c>
      <c r="E57" t="s">
        <v>7</v>
      </c>
      <c r="F57" t="s">
        <v>67</v>
      </c>
    </row>
    <row r="58" spans="1:6" x14ac:dyDescent="0.25">
      <c r="A58" s="1">
        <v>56</v>
      </c>
      <c r="B58" t="s">
        <v>68</v>
      </c>
      <c r="C58" t="str">
        <f>HYPERLINK("https://item.jd.com/10044527344291.html","国行【2024款英特尔可选酷睿】金属笔记本电脑轻薄本大学生上网课设计学习商务办公游戏手提 玫瑰金-高配英特尔四核+13代 IPS屏窄边全面屏 8G运行+256")</f>
        <v>国行【2024款英特尔可选酷睿】金属笔记本电脑轻薄本大学生上网课设计学习商务办公游戏手提 玫瑰金-高配英特尔四核+13代 IPS屏窄边全面屏 8G运行+256</v>
      </c>
      <c r="D58" t="s">
        <v>12</v>
      </c>
      <c r="E58" t="s">
        <v>33</v>
      </c>
      <c r="F58" t="s">
        <v>34</v>
      </c>
    </row>
    <row r="59" spans="1:6" x14ac:dyDescent="0.25">
      <c r="A59" s="1">
        <v>57</v>
      </c>
      <c r="B59" t="s">
        <v>69</v>
      </c>
      <c r="C59" t="str">
        <f>HYPERLINK("https://item.jd.com/100048377786.html","酷开 创维电脑 八核主机办公商用台式机电脑整机（AMD八核A9 16G 512G M.2 WiFi 全国联保）23.8英寸")</f>
        <v>酷开 创维电脑 八核主机办公商用台式机电脑整机（AMD八核A9 16G 512G M.2 WiFi 全国联保）23.8英寸</v>
      </c>
      <c r="D59" t="s">
        <v>6</v>
      </c>
      <c r="E59" t="s">
        <v>23</v>
      </c>
      <c r="F59" t="s">
        <v>70</v>
      </c>
    </row>
    <row r="60" spans="1:6" x14ac:dyDescent="0.25">
      <c r="A60" s="1">
        <v>58</v>
      </c>
      <c r="B60" t="s">
        <v>32</v>
      </c>
      <c r="C60" t="str">
        <f>HYPERLINK("https://item.jd.com/10044527344294.html","国行【2024款英特尔可选酷睿】金属笔记本电脑轻薄本大学生上网课设计学习商务办公游戏手提 玫瑰金-高配英特尔四核+13代 IPS屏窄边全面屏 32G运行+10")</f>
        <v>国行【2024款英特尔可选酷睿】金属笔记本电脑轻薄本大学生上网课设计学习商务办公游戏手提 玫瑰金-高配英特尔四核+13代 IPS屏窄边全面屏 32G运行+10</v>
      </c>
      <c r="D60" t="s">
        <v>12</v>
      </c>
      <c r="E60" t="s">
        <v>33</v>
      </c>
      <c r="F60" t="s">
        <v>41</v>
      </c>
    </row>
    <row r="61" spans="1:6" x14ac:dyDescent="0.25">
      <c r="A61" s="1">
        <v>59</v>
      </c>
      <c r="B61" t="s">
        <v>71</v>
      </c>
      <c r="C61" t="str">
        <f>HYPERLINK("https://item.jd.com/100012779151.html","戴尔（DELL）笔记本电脑 灵越3511 15.6英寸全面屏轻薄本商务办公本 酷睿i5 16G 512G锐炬显卡 独立数字小键盘")</f>
        <v>戴尔（DELL）笔记本电脑 灵越3511 15.6英寸全面屏轻薄本商务办公本 酷睿i5 16G 512G锐炬显卡 独立数字小键盘</v>
      </c>
      <c r="D61" t="s">
        <v>6</v>
      </c>
      <c r="E61" t="s">
        <v>72</v>
      </c>
      <c r="F61" t="s">
        <v>14</v>
      </c>
    </row>
    <row r="62" spans="1:6" x14ac:dyDescent="0.25">
      <c r="A62" s="1">
        <v>60</v>
      </c>
      <c r="B62" t="s">
        <v>5</v>
      </c>
      <c r="C62" t="str">
        <f>HYPERLINK("https://item.jd.com/10022431622845.html","爱心东东
航向者 英特尔i5酷睿i7升十二核/RTX3060 12G吃鸡台式电脑主机DIY组装机全套整机企业办公游戏工作室多开 主机 套二 i7级八核丨16G丨GT游戏独显")</f>
        <v>爱心东东
航向者 英特尔i5酷睿i7升十二核/RTX3060 12G吃鸡台式电脑主机DIY组装机全套整机企业办公游戏工作室多开 主机 套二 i7级八核丨16G丨GT游戏独显</v>
      </c>
      <c r="D62" t="s">
        <v>6</v>
      </c>
      <c r="E62" t="s">
        <v>7</v>
      </c>
      <c r="F62" t="s">
        <v>8</v>
      </c>
    </row>
    <row r="63" spans="1:6" x14ac:dyDescent="0.25">
      <c r="A63" s="1">
        <v>61</v>
      </c>
      <c r="B63" t="s">
        <v>9</v>
      </c>
      <c r="C63" t="str">
        <f>HYPERLINK("https://item.jd.com/10091760562151.html","爱心东东
航向者 英特尔i5酷睿i7升十二核/RTX3060 12G吃鸡台式电脑主机DIY组装机全套整机企业办公游戏工作室多开 主机 套一 酷睿i5四核丨120G固态丨HD2000核显")</f>
        <v>爱心东东
航向者 英特尔i5酷睿i7升十二核/RTX3060 12G吃鸡台式电脑主机DIY组装机全套整机企业办公游戏工作室多开 主机 套一 酷睿i5四核丨120G固态丨HD2000核显</v>
      </c>
      <c r="D63" t="s">
        <v>6</v>
      </c>
      <c r="E63" t="s">
        <v>7</v>
      </c>
      <c r="F63" t="s">
        <v>10</v>
      </c>
    </row>
    <row r="64" spans="1:6" x14ac:dyDescent="0.25">
      <c r="A64" s="1">
        <v>62</v>
      </c>
      <c r="B64" t="s">
        <v>11</v>
      </c>
      <c r="C64" t="str">
        <f>HYPERLINK("https://item.jd.com/100054819709.html","惠普（HP）战66六代 锐龙版14英寸轻薄本笔记本电脑(2023锐龙R5-7530U 16G 1T")</f>
        <v>惠普（HP）战66六代 锐龙版14英寸轻薄本笔记本电脑(2023锐龙R5-7530U 16G 1T</v>
      </c>
      <c r="D64" t="s">
        <v>12</v>
      </c>
      <c r="E64" t="s">
        <v>13</v>
      </c>
      <c r="F64" t="s">
        <v>14</v>
      </c>
    </row>
    <row r="65" spans="1:6" x14ac:dyDescent="0.25">
      <c r="A65" s="1">
        <v>63</v>
      </c>
      <c r="B65" t="s">
        <v>15</v>
      </c>
      <c r="C65" t="str">
        <f>HYPERLINK("https://item.jd.com/10087078234358.html","七彩虹海景房12代/13代 i5 12400F/13400F/RTX4060 Ti/3050 显卡电竞游戏设计办公主机台式组装机 配五：12400F丨16G丨512G丨4060白色")</f>
        <v>七彩虹海景房12代/13代 i5 12400F/13400F/RTX4060 Ti/3050 显卡电竞游戏设计办公主机台式组装机 配五：12400F丨16G丨512G丨4060白色</v>
      </c>
      <c r="D65" t="s">
        <v>16</v>
      </c>
      <c r="E65" t="s">
        <v>17</v>
      </c>
      <c r="F65" t="s">
        <v>18</v>
      </c>
    </row>
    <row r="66" spans="1:6" x14ac:dyDescent="0.25">
      <c r="A66" s="1">
        <v>64</v>
      </c>
      <c r="B66" t="s">
        <v>19</v>
      </c>
      <c r="C66" t="str">
        <f>HYPERLINK("https://item.jd.com/100077097643.html","联想（Lenovo）拯救者R7000 游戏笔记本电脑 15.6英寸超能电竞本(R7-7840H 16G 512G RTX4060显卡 高刷高色域屏)")</f>
        <v>联想（Lenovo）拯救者R7000 游戏笔记本电脑 15.6英寸超能电竞本(R7-7840H 16G 512G RTX4060显卡 高刷高色域屏)</v>
      </c>
      <c r="D66" t="s">
        <v>16</v>
      </c>
      <c r="E66" t="s">
        <v>20</v>
      </c>
      <c r="F66" t="s">
        <v>21</v>
      </c>
    </row>
    <row r="67" spans="1:6" x14ac:dyDescent="0.25">
      <c r="A67" s="1">
        <v>65</v>
      </c>
      <c r="B67" t="s">
        <v>22</v>
      </c>
      <c r="C67" t="str">
        <f>HYPERLINK("https://item.jd.com/100021044009.html","酷开 创维电脑 八核主机办公商用台式机电脑整机（AMD八核A9 8G 256G M.2 WiFi 全国联保）23.8英寸")</f>
        <v>酷开 创维电脑 八核主机办公商用台式机电脑整机（AMD八核A9 8G 256G M.2 WiFi 全国联保）23.8英寸</v>
      </c>
      <c r="D67" t="s">
        <v>6</v>
      </c>
      <c r="E67" t="s">
        <v>23</v>
      </c>
      <c r="F67" t="s">
        <v>24</v>
      </c>
    </row>
    <row r="68" spans="1:6" x14ac:dyDescent="0.25">
      <c r="A68" s="1">
        <v>66</v>
      </c>
      <c r="B68" t="s">
        <v>25</v>
      </c>
      <c r="C68" t="str">
        <f>HYPERLINK("https://item.jd.com/100059871472.html","华为MateBook D 14 SE 2023笔记本电脑 12代酷睿/14英寸护眼屏/轻薄办公本 i5 16G 512G 皓月银")</f>
        <v>华为MateBook D 14 SE 2023笔记本电脑 12代酷睿/14英寸护眼屏/轻薄办公本 i5 16G 512G 皓月银</v>
      </c>
      <c r="D68" t="s">
        <v>26</v>
      </c>
      <c r="E68" t="s">
        <v>27</v>
      </c>
      <c r="F68" t="s">
        <v>14</v>
      </c>
    </row>
    <row r="69" spans="1:6" x14ac:dyDescent="0.25">
      <c r="A69" s="1">
        <v>67</v>
      </c>
      <c r="B69" t="s">
        <v>28</v>
      </c>
      <c r="C69" t="str">
        <f>HYPERLINK("https://item.jd.com/10091885774480.html","HAEWI国行【2024款英特尔可选酷睿i7】大屏笔记本电脑高性能轻薄本大学生上网课设计学习商务办公游戏AI 高配英特尔13代+IPS窄边全面屏+护眼抗蓝光 32G")</f>
        <v>HAEWI国行【2024款英特尔可选酷睿i7】大屏笔记本电脑高性能轻薄本大学生上网课设计学习商务办公游戏AI 高配英特尔13代+IPS窄边全面屏+护眼抗蓝光 32G</v>
      </c>
      <c r="D69" t="s">
        <v>29</v>
      </c>
      <c r="E69" t="s">
        <v>30</v>
      </c>
      <c r="F69" t="s">
        <v>31</v>
      </c>
    </row>
    <row r="70" spans="1:6" x14ac:dyDescent="0.25">
      <c r="A70" s="1">
        <v>68</v>
      </c>
      <c r="B70" t="s">
        <v>32</v>
      </c>
      <c r="C70" t="str">
        <f>HYPERLINK("https://item.jd.com/10043598885661.html","国行【2024款英特尔可选酷睿】金属笔记本电脑轻薄本大学生上网课设计学习商务办公游戏手提 高配英特尔四核+13代 IPS屏窄边全面屏+抗蓝光 32G运行+10")</f>
        <v>国行【2024款英特尔可选酷睿】金属笔记本电脑轻薄本大学生上网课设计学习商务办公游戏手提 高配英特尔四核+13代 IPS屏窄边全面屏+抗蓝光 32G运行+10</v>
      </c>
      <c r="D70" t="s">
        <v>12</v>
      </c>
      <c r="E70" t="s">
        <v>33</v>
      </c>
      <c r="F70" t="s">
        <v>34</v>
      </c>
    </row>
    <row r="71" spans="1:6" x14ac:dyDescent="0.25">
      <c r="A71" s="1">
        <v>69</v>
      </c>
      <c r="B71" t="s">
        <v>35</v>
      </c>
      <c r="C71" t="str">
        <f>HYPERLINK("https://item.jd.com/10073391225870.html","爱心东东
江慕英特尔酷睿i7升十二核/64G大内存/RTX3060台式电脑全套吃鸡主机组装家用游戏企业办公 D丨十二核+1660S/32G+512G 主机+27英寸高清显示器")</f>
        <v>爱心东东
江慕英特尔酷睿i7升十二核/64G大内存/RTX3060台式电脑全套吃鸡主机组装家用游戏企业办公 D丨十二核+1660S/32G+512G 主机+27英寸高清显示器</v>
      </c>
      <c r="D71" t="s">
        <v>36</v>
      </c>
      <c r="E71" t="s">
        <v>37</v>
      </c>
      <c r="F71" t="s">
        <v>38</v>
      </c>
    </row>
    <row r="72" spans="1:6" x14ac:dyDescent="0.25">
      <c r="A72" s="1">
        <v>70</v>
      </c>
      <c r="B72" t="s">
        <v>39</v>
      </c>
      <c r="C72" t="str">
        <f>HYPERLINK("https://item.jd.com/49816652076.html","宏硕 英特尔 酷睿i7/十八核/RTX3060/独立显卡/台式机电脑主机家用游戏办公组装整机全套 套餐一 酷睿i7丨16G丨512G丨旗舰高端独显")</f>
        <v>宏硕 英特尔 酷睿i7/十八核/RTX3060/独立显卡/台式机电脑主机家用游戏办公组装整机全套 套餐一 酷睿i7丨16G丨512G丨旗舰高端独显</v>
      </c>
      <c r="D72" t="s">
        <v>6</v>
      </c>
      <c r="E72" t="s">
        <v>40</v>
      </c>
      <c r="F72" t="s">
        <v>41</v>
      </c>
    </row>
    <row r="73" spans="1:6" x14ac:dyDescent="0.25">
      <c r="A73" s="1">
        <v>71</v>
      </c>
      <c r="B73" t="s">
        <v>42</v>
      </c>
      <c r="C73" t="str">
        <f>HYPERLINK("https://item.jd.com/10073104774671.html","技嘉 酷睿i5 13400F台式组装电脑主机RTX4060Ti/70游戏高端电竞独显直播设计渲染整机 配置一：i5 12400F+RTX4060")</f>
        <v>技嘉 酷睿i5 13400F台式组装电脑主机RTX4060Ti/70游戏高端电竞独显直播设计渲染整机 配置一：i5 12400F+RTX4060</v>
      </c>
      <c r="D73" t="s">
        <v>43</v>
      </c>
      <c r="E73" t="s">
        <v>44</v>
      </c>
      <c r="F73" t="s">
        <v>41</v>
      </c>
    </row>
    <row r="74" spans="1:6" x14ac:dyDescent="0.25">
      <c r="A74" s="1">
        <v>72</v>
      </c>
      <c r="B74" t="s">
        <v>45</v>
      </c>
      <c r="C74" t="str">
        <f>HYPERLINK("https://item.jd.com/100081064730.html","小米笔记本电脑 红米 Redmi Book 16 2024 酷睿i5标压 16英寸 1TB 办公学生轻薄本(i5 16G 1T) 星辰灰")</f>
        <v>小米笔记本电脑 红米 Redmi Book 16 2024 酷睿i5标压 16英寸 1TB 办公学生轻薄本(i5 16G 1T) 星辰灰</v>
      </c>
      <c r="D74" t="s">
        <v>43</v>
      </c>
      <c r="E74" t="s">
        <v>46</v>
      </c>
      <c r="F74" t="s">
        <v>14</v>
      </c>
    </row>
    <row r="75" spans="1:6" x14ac:dyDescent="0.25">
      <c r="A75" s="1">
        <v>73</v>
      </c>
      <c r="B75" t="s">
        <v>47</v>
      </c>
      <c r="C75" t="str">
        <f>HYPERLINK("https://item.jd.com/10063486388202.html","爱心东东
速度玩家64g内存十二核英特尔i5酷睿i7台式机电脑主机吃鸡独显商用办公组装家用游戏水冷整机全套 主机+32英寸显示器全套 e：英特尔12核/64g+1tb/rt")</f>
        <v>爱心东东
速度玩家64g内存十二核英特尔i5酷睿i7台式机电脑主机吃鸡独显商用办公组装家用游戏水冷整机全套 主机+32英寸显示器全套 e：英特尔12核/64g+1tb/rt</v>
      </c>
      <c r="D75" t="s">
        <v>16</v>
      </c>
      <c r="E75" t="s">
        <v>48</v>
      </c>
      <c r="F75" t="s">
        <v>34</v>
      </c>
    </row>
    <row r="76" spans="1:6" x14ac:dyDescent="0.25">
      <c r="A76" s="1">
        <v>74</v>
      </c>
      <c r="B76" t="s">
        <v>49</v>
      </c>
      <c r="C76" t="str">
        <f>HYPERLINK("https://item.jd.com/10048781689625.html","【2023新款英特尔+酷睿i7】笔记本电脑15.6英寸超薄轻薄本网课商务办公游戏本大学生手提摆渡者 英特尔12代+全面屏+抗蓝光-银 8G内存+128G超速硬盘")</f>
        <v>【2023新款英特尔+酷睿i7】笔记本电脑15.6英寸超薄轻薄本网课商务办公游戏本大学生手提摆渡者 英特尔12代+全面屏+抗蓝光-银 8G内存+128G超速硬盘</v>
      </c>
      <c r="D76" t="s">
        <v>43</v>
      </c>
      <c r="E76" t="s">
        <v>50</v>
      </c>
      <c r="F76" t="s">
        <v>34</v>
      </c>
    </row>
    <row r="77" spans="1:6" x14ac:dyDescent="0.25">
      <c r="A77" s="1">
        <v>75</v>
      </c>
      <c r="B77" t="s">
        <v>51</v>
      </c>
      <c r="C77" t="str">
        <f>HYPERLINK("https://item.jd.com/10074061343671.html","爱心东东
英特尔酷睿i7升十八核4060独显64G内存组装台式机电脑主机办公设计师家用吃鸡游戏水冷整机全套 套四 i9级十八核3060/64G/1TB光追独显 主机+32英寸显示器")</f>
        <v>爱心东东
英特尔酷睿i7升十八核4060独显64G内存组装台式机电脑主机办公设计师家用吃鸡游戏水冷整机全套 套四 i9级十八核3060/64G/1TB光追独显 主机+32英寸显示器</v>
      </c>
      <c r="D77" t="s">
        <v>16</v>
      </c>
      <c r="E77" t="s">
        <v>52</v>
      </c>
      <c r="F77" t="s">
        <v>41</v>
      </c>
    </row>
    <row r="78" spans="1:6" x14ac:dyDescent="0.25">
      <c r="A78" s="1">
        <v>76</v>
      </c>
      <c r="B78" t="s">
        <v>53</v>
      </c>
      <c r="C78" t="str">
        <f>HYPERLINK("https://item.jd.com/10084803613981.html","七彩虹13代i5 13400F/RTX4060/Ti/4070游戏设计办公电脑主机台式组装机 海景房 定制升级方案【默认下单不发货】")</f>
        <v>七彩虹13代i5 13400F/RTX4060/Ti/4070游戏设计办公电脑主机台式组装机 海景房 定制升级方案【默认下单不发货】</v>
      </c>
      <c r="D78" t="s">
        <v>54</v>
      </c>
      <c r="E78" t="s">
        <v>17</v>
      </c>
      <c r="F78" t="s">
        <v>34</v>
      </c>
    </row>
    <row r="79" spans="1:6" x14ac:dyDescent="0.25">
      <c r="A79" s="1">
        <v>77</v>
      </c>
      <c r="B79" t="s">
        <v>55</v>
      </c>
      <c r="C79" t="str">
        <f>HYPERLINK("https://item.jd.com/10074061343668.html","爱心东东
英特尔酷睿i7升十八核4060独显64G内存组装台式机电脑主机办公设计师家用吃鸡游戏水冷整机全套 套四 i9级十八核3060/64G/1TB光追独显 单主机")</f>
        <v>爱心东东
英特尔酷睿i7升十八核4060独显64G内存组装台式机电脑主机办公设计师家用吃鸡游戏水冷整机全套 套四 i9级十八核3060/64G/1TB光追独显 单主机</v>
      </c>
      <c r="D79" t="s">
        <v>16</v>
      </c>
      <c r="E79" t="s">
        <v>52</v>
      </c>
      <c r="F79" t="s">
        <v>41</v>
      </c>
    </row>
    <row r="80" spans="1:6" x14ac:dyDescent="0.25">
      <c r="A80" s="1">
        <v>78</v>
      </c>
      <c r="B80" t="s">
        <v>56</v>
      </c>
      <c r="C80" t="str">
        <f>HYPERLINK("https://item.jd.com/100052135158.html","华为MateBook 14s 笔记本电脑 13代酷睿标压处理器/120Hz高刷触控屏/轻薄办公本 i5 16G 1T 深空灰")</f>
        <v>华为MateBook 14s 笔记本电脑 13代酷睿标压处理器/120Hz高刷触控屏/轻薄办公本 i5 16G 1T 深空灰</v>
      </c>
      <c r="D80" t="s">
        <v>6</v>
      </c>
      <c r="E80" t="s">
        <v>27</v>
      </c>
      <c r="F80" t="s">
        <v>14</v>
      </c>
    </row>
    <row r="81" spans="1:6" x14ac:dyDescent="0.25">
      <c r="A81" s="1">
        <v>79</v>
      </c>
      <c r="B81" t="s">
        <v>57</v>
      </c>
      <c r="C81" t="str">
        <f>HYPERLINK("https://item.jd.com/10071907050164.html","线下同款
英特尔酷睿i7升十八核/RTX4060独显64G内存台式机电脑主机整机全套吃鸡游戏水冷家用办公设计 套四：i9级十二核+3060/64G/2TB 主机+32英寸显示器")</f>
        <v>线下同款
英特尔酷睿i7升十八核/RTX4060独显64G内存台式机电脑主机整机全套吃鸡游戏水冷家用办公设计 套四：i9级十二核+3060/64G/2TB 主机+32英寸显示器</v>
      </c>
      <c r="D81" t="s">
        <v>54</v>
      </c>
      <c r="E81" t="s">
        <v>58</v>
      </c>
      <c r="F81" t="s">
        <v>34</v>
      </c>
    </row>
    <row r="82" spans="1:6" x14ac:dyDescent="0.25">
      <c r="A82" s="1">
        <v>80</v>
      </c>
      <c r="B82" t="s">
        <v>59</v>
      </c>
      <c r="C82" t="str">
        <f>HYPERLINK("https://item.jd.com/52669480181.html","宏硕 英特尔 酷睿i7/十八核/RTX3060/独立显卡/台式机电脑主机家用游戏办公组装整机全套 套餐一酷睿i7丨旗舰高端独显主机+24英寸显示器")</f>
        <v>宏硕 英特尔 酷睿i7/十八核/RTX3060/独立显卡/台式机电脑主机家用游戏办公组装整机全套 套餐一酷睿i7丨旗舰高端独显主机+24英寸显示器</v>
      </c>
      <c r="D82" t="s">
        <v>6</v>
      </c>
      <c r="E82" t="s">
        <v>40</v>
      </c>
      <c r="F82" t="s">
        <v>41</v>
      </c>
    </row>
    <row r="83" spans="1:6" x14ac:dyDescent="0.25">
      <c r="A83" s="1">
        <v>81</v>
      </c>
      <c r="B83" t="s">
        <v>60</v>
      </c>
      <c r="C83" t="str">
        <f>HYPERLINK("https://item.jd.com/100071892412.html","联想来酷 Lecoo商务办公台式电脑主机(酷睿12代i5-12450H 16G 512G SSD win11)")</f>
        <v>联想来酷 Lecoo商务办公台式电脑主机(酷睿12代i5-12450H 16G 512G SSD win11)</v>
      </c>
      <c r="D83" t="s">
        <v>16</v>
      </c>
      <c r="E83" t="s">
        <v>20</v>
      </c>
      <c r="F83" t="s">
        <v>14</v>
      </c>
    </row>
    <row r="84" spans="1:6" x14ac:dyDescent="0.25">
      <c r="A84" s="1">
        <v>82</v>
      </c>
      <c r="B84" t="s">
        <v>61</v>
      </c>
      <c r="C84" t="str">
        <f>HYPERLINK("https://item.jd.com/10058741790192.html","爱心东东
第三星种2024新款12+512G超薄十核安卓超高清4K全面屏5G全网通娱乐办公二合一游戏网课学习平板 流光银丨12+128G丨12英寸+定制原装鼠标键盘")</f>
        <v>爱心东东
第三星种2024新款12+512G超薄十核安卓超高清4K全面屏5G全网通娱乐办公二合一游戏网课学习平板 流光银丨12+128G丨12英寸+定制原装鼠标键盘</v>
      </c>
      <c r="D84" t="s">
        <v>6</v>
      </c>
      <c r="E84" t="s">
        <v>62</v>
      </c>
      <c r="F84" t="s">
        <v>34</v>
      </c>
    </row>
    <row r="85" spans="1:6" x14ac:dyDescent="0.25">
      <c r="A85" s="1">
        <v>83</v>
      </c>
      <c r="B85" t="s">
        <v>63</v>
      </c>
      <c r="C85" t="str">
        <f>HYPERLINK("https://item.jd.com/10086103952412.html","爱心东东
英特尔酷睿i7升十八核4060独显64G内存组装台式机电脑主机办公设计师家用吃鸡游戏水冷整机全套 套六 i9级十八核4060/64G/1TB电竞直播 主机+32英寸显示器")</f>
        <v>爱心东东
英特尔酷睿i7升十八核4060独显64G内存组装台式机电脑主机办公设计师家用吃鸡游戏水冷整机全套 套六 i9级十八核4060/64G/1TB电竞直播 主机+32英寸显示器</v>
      </c>
      <c r="D85" t="s">
        <v>16</v>
      </c>
      <c r="E85" t="s">
        <v>52</v>
      </c>
      <c r="F85" t="s">
        <v>34</v>
      </c>
    </row>
    <row r="86" spans="1:6" x14ac:dyDescent="0.25">
      <c r="A86" s="1">
        <v>84</v>
      </c>
      <c r="B86" t="s">
        <v>64</v>
      </c>
      <c r="C86" t="str">
        <f>HYPERLINK("https://item.jd.com/23388780571.html","线下同款
亚当贝尔 电竞独显 办公游戏迷你家用组装吃鸡台式机电脑主机整机 主机+24英寸电竞显示器整套全套 配置四：十二核/32G/512G/8G旗舰独显")</f>
        <v>线下同款
亚当贝尔 电竞独显 办公游戏迷你家用组装吃鸡台式机电脑主机整机 主机+24英寸电竞显示器整套全套 配置四：十二核/32G/512G/8G旗舰独显</v>
      </c>
      <c r="D86" t="s">
        <v>6</v>
      </c>
      <c r="E86" t="s">
        <v>65</v>
      </c>
      <c r="F86" t="s">
        <v>41</v>
      </c>
    </row>
    <row r="87" spans="1:6" x14ac:dyDescent="0.25">
      <c r="A87" s="1">
        <v>85</v>
      </c>
      <c r="B87" t="s">
        <v>66</v>
      </c>
      <c r="C87" t="str">
        <f>HYPERLINK("https://item.jd.com/10022431622846.html","爱心东东
航向者 英特尔i5酷睿i7升十二核/RTX3060 12G吃鸡台式电脑主机DIY组装机全套整机企业办公游戏工作室多开 主机+显示器 套二 i7级八核丨16G丨GT游戏独显")</f>
        <v>爱心东东
航向者 英特尔i5酷睿i7升十二核/RTX3060 12G吃鸡台式电脑主机DIY组装机全套整机企业办公游戏工作室多开 主机+显示器 套二 i7级八核丨16G丨GT游戏独显</v>
      </c>
      <c r="D87" t="s">
        <v>6</v>
      </c>
      <c r="E87" t="s">
        <v>7</v>
      </c>
      <c r="F87" t="s">
        <v>67</v>
      </c>
    </row>
    <row r="88" spans="1:6" x14ac:dyDescent="0.25">
      <c r="A88" s="1">
        <v>86</v>
      </c>
      <c r="B88" t="s">
        <v>68</v>
      </c>
      <c r="C88" t="str">
        <f>HYPERLINK("https://item.jd.com/10044527344291.html","国行【2024款英特尔可选酷睿】金属笔记本电脑轻薄本大学生上网课设计学习商务办公游戏手提 玫瑰金-高配英特尔四核+13代 IPS屏窄边全面屏 8G运行+256")</f>
        <v>国行【2024款英特尔可选酷睿】金属笔记本电脑轻薄本大学生上网课设计学习商务办公游戏手提 玫瑰金-高配英特尔四核+13代 IPS屏窄边全面屏 8G运行+256</v>
      </c>
      <c r="D88" t="s">
        <v>12</v>
      </c>
      <c r="E88" t="s">
        <v>33</v>
      </c>
      <c r="F88" t="s">
        <v>34</v>
      </c>
    </row>
    <row r="89" spans="1:6" x14ac:dyDescent="0.25">
      <c r="A89" s="1">
        <v>87</v>
      </c>
      <c r="B89" t="s">
        <v>69</v>
      </c>
      <c r="C89" t="str">
        <f>HYPERLINK("https://item.jd.com/100048377786.html","酷开 创维电脑 八核主机办公商用台式机电脑整机（AMD八核A9 16G 512G M.2 WiFi 全国联保）23.8英寸")</f>
        <v>酷开 创维电脑 八核主机办公商用台式机电脑整机（AMD八核A9 16G 512G M.2 WiFi 全国联保）23.8英寸</v>
      </c>
      <c r="D89" t="s">
        <v>6</v>
      </c>
      <c r="E89" t="s">
        <v>23</v>
      </c>
      <c r="F89" t="s">
        <v>70</v>
      </c>
    </row>
    <row r="90" spans="1:6" x14ac:dyDescent="0.25">
      <c r="A90" s="1">
        <v>88</v>
      </c>
      <c r="B90" t="s">
        <v>32</v>
      </c>
      <c r="C90" t="str">
        <f>HYPERLINK("https://item.jd.com/10044527344294.html","国行【2024款英特尔可选酷睿】金属笔记本电脑轻薄本大学生上网课设计学习商务办公游戏手提 玫瑰金-高配英特尔四核+13代 IPS屏窄边全面屏 32G运行+10")</f>
        <v>国行【2024款英特尔可选酷睿】金属笔记本电脑轻薄本大学生上网课设计学习商务办公游戏手提 玫瑰金-高配英特尔四核+13代 IPS屏窄边全面屏 32G运行+10</v>
      </c>
      <c r="D90" t="s">
        <v>12</v>
      </c>
      <c r="E90" t="s">
        <v>33</v>
      </c>
      <c r="F90" t="s">
        <v>41</v>
      </c>
    </row>
    <row r="91" spans="1:6" x14ac:dyDescent="0.25">
      <c r="A91" s="1">
        <v>89</v>
      </c>
      <c r="B91" t="s">
        <v>71</v>
      </c>
      <c r="C91" t="str">
        <f>HYPERLINK("https://item.jd.com/100012779151.html","戴尔（DELL）笔记本电脑 灵越3511 15.6英寸全面屏轻薄本商务办公本 酷睿i5 16G 512G锐炬显卡 独立数字小键盘")</f>
        <v>戴尔（DELL）笔记本电脑 灵越3511 15.6英寸全面屏轻薄本商务办公本 酷睿i5 16G 512G锐炬显卡 独立数字小键盘</v>
      </c>
      <c r="D91" t="s">
        <v>6</v>
      </c>
      <c r="E91" t="s">
        <v>72</v>
      </c>
      <c r="F91" t="s">
        <v>14</v>
      </c>
    </row>
    <row r="92" spans="1:6" x14ac:dyDescent="0.25">
      <c r="A92" s="1">
        <v>90</v>
      </c>
      <c r="B92" t="s">
        <v>5</v>
      </c>
      <c r="C92" t="str">
        <f>HYPERLINK("https://item.jd.com/10022431622845.html","爱心东东
航向者 英特尔i5酷睿i7升十二核/RTX3060 12G吃鸡台式电脑主机DIY组装机全套整机企业办公游戏工作室多开 主机 套二 i7级八核丨16G丨GT游戏独显")</f>
        <v>爱心东东
航向者 英特尔i5酷睿i7升十二核/RTX3060 12G吃鸡台式电脑主机DIY组装机全套整机企业办公游戏工作室多开 主机 套二 i7级八核丨16G丨GT游戏独显</v>
      </c>
      <c r="D92" t="s">
        <v>6</v>
      </c>
      <c r="E92" t="s">
        <v>7</v>
      </c>
      <c r="F92" t="s">
        <v>8</v>
      </c>
    </row>
    <row r="93" spans="1:6" x14ac:dyDescent="0.25">
      <c r="A93" s="1">
        <v>91</v>
      </c>
      <c r="B93" t="s">
        <v>9</v>
      </c>
      <c r="C93" t="str">
        <f>HYPERLINK("https://item.jd.com/10091760562151.html","爱心东东
航向者 英特尔i5酷睿i7升十二核/RTX3060 12G吃鸡台式电脑主机DIY组装机全套整机企业办公游戏工作室多开 主机 套一 酷睿i5四核丨120G固态丨HD2000核显")</f>
        <v>爱心东东
航向者 英特尔i5酷睿i7升十二核/RTX3060 12G吃鸡台式电脑主机DIY组装机全套整机企业办公游戏工作室多开 主机 套一 酷睿i5四核丨120G固态丨HD2000核显</v>
      </c>
      <c r="D93" t="s">
        <v>6</v>
      </c>
      <c r="E93" t="s">
        <v>7</v>
      </c>
      <c r="F93" t="s">
        <v>10</v>
      </c>
    </row>
    <row r="94" spans="1:6" x14ac:dyDescent="0.25">
      <c r="A94" s="1">
        <v>92</v>
      </c>
      <c r="B94" t="s">
        <v>11</v>
      </c>
      <c r="C94" t="str">
        <f>HYPERLINK("https://item.jd.com/100054819709.html","惠普（HP）战66六代 锐龙版14英寸轻薄本笔记本电脑(2023锐龙R5-7530U 16G 1T")</f>
        <v>惠普（HP）战66六代 锐龙版14英寸轻薄本笔记本电脑(2023锐龙R5-7530U 16G 1T</v>
      </c>
      <c r="D94" t="s">
        <v>12</v>
      </c>
      <c r="E94" t="s">
        <v>13</v>
      </c>
      <c r="F94" t="s">
        <v>14</v>
      </c>
    </row>
    <row r="95" spans="1:6" x14ac:dyDescent="0.25">
      <c r="A95" s="1">
        <v>93</v>
      </c>
      <c r="B95" t="s">
        <v>15</v>
      </c>
      <c r="C95" t="str">
        <f>HYPERLINK("https://item.jd.com/10087078234358.html","七彩虹海景房12代/13代 i5 12400F/13400F/RTX4060 Ti/3050 显卡电竞游戏设计办公主机台式组装机 配五：12400F丨16G丨512G丨4060白色")</f>
        <v>七彩虹海景房12代/13代 i5 12400F/13400F/RTX4060 Ti/3050 显卡电竞游戏设计办公主机台式组装机 配五：12400F丨16G丨512G丨4060白色</v>
      </c>
      <c r="D95" t="s">
        <v>16</v>
      </c>
      <c r="E95" t="s">
        <v>17</v>
      </c>
      <c r="F95" t="s">
        <v>18</v>
      </c>
    </row>
    <row r="96" spans="1:6" x14ac:dyDescent="0.25">
      <c r="A96" s="1">
        <v>94</v>
      </c>
      <c r="B96" t="s">
        <v>19</v>
      </c>
      <c r="C96" t="str">
        <f>HYPERLINK("https://item.jd.com/100077097643.html","联想（Lenovo）拯救者R7000 游戏笔记本电脑 15.6英寸超能电竞本(R7-7840H 16G 512G RTX4060显卡 高刷高色域屏)")</f>
        <v>联想（Lenovo）拯救者R7000 游戏笔记本电脑 15.6英寸超能电竞本(R7-7840H 16G 512G RTX4060显卡 高刷高色域屏)</v>
      </c>
      <c r="D96" t="s">
        <v>16</v>
      </c>
      <c r="E96" t="s">
        <v>20</v>
      </c>
      <c r="F96" t="s">
        <v>21</v>
      </c>
    </row>
    <row r="97" spans="1:6" x14ac:dyDescent="0.25">
      <c r="A97" s="1">
        <v>95</v>
      </c>
      <c r="B97" t="s">
        <v>22</v>
      </c>
      <c r="C97" t="str">
        <f>HYPERLINK("https://item.jd.com/100021044009.html","酷开 创维电脑 八核主机办公商用台式机电脑整机（AMD八核A9 8G 256G M.2 WiFi 全国联保）23.8英寸")</f>
        <v>酷开 创维电脑 八核主机办公商用台式机电脑整机（AMD八核A9 8G 256G M.2 WiFi 全国联保）23.8英寸</v>
      </c>
      <c r="D97" t="s">
        <v>6</v>
      </c>
      <c r="E97" t="s">
        <v>23</v>
      </c>
      <c r="F97" t="s">
        <v>24</v>
      </c>
    </row>
    <row r="98" spans="1:6" x14ac:dyDescent="0.25">
      <c r="A98" s="1">
        <v>96</v>
      </c>
      <c r="B98" t="s">
        <v>25</v>
      </c>
      <c r="C98" t="str">
        <f>HYPERLINK("https://item.jd.com/100059871472.html","华为MateBook D 14 SE 2023笔记本电脑 12代酷睿/14英寸护眼屏/轻薄办公本 i5 16G 512G 皓月银")</f>
        <v>华为MateBook D 14 SE 2023笔记本电脑 12代酷睿/14英寸护眼屏/轻薄办公本 i5 16G 512G 皓月银</v>
      </c>
      <c r="D98" t="s">
        <v>26</v>
      </c>
      <c r="E98" t="s">
        <v>27</v>
      </c>
      <c r="F98" t="s">
        <v>14</v>
      </c>
    </row>
    <row r="99" spans="1:6" x14ac:dyDescent="0.25">
      <c r="A99" s="1">
        <v>97</v>
      </c>
      <c r="B99" t="s">
        <v>28</v>
      </c>
      <c r="C99" t="str">
        <f>HYPERLINK("https://item.jd.com/10091885774480.html","HAEWI国行【2024款英特尔可选酷睿i7】大屏笔记本电脑高性能轻薄本大学生上网课设计学习商务办公游戏AI 高配英特尔13代+IPS窄边全面屏+护眼抗蓝光 32G")</f>
        <v>HAEWI国行【2024款英特尔可选酷睿i7】大屏笔记本电脑高性能轻薄本大学生上网课设计学习商务办公游戏AI 高配英特尔13代+IPS窄边全面屏+护眼抗蓝光 32G</v>
      </c>
      <c r="D99" t="s">
        <v>29</v>
      </c>
      <c r="E99" t="s">
        <v>30</v>
      </c>
      <c r="F99" t="s">
        <v>31</v>
      </c>
    </row>
    <row r="100" spans="1:6" x14ac:dyDescent="0.25">
      <c r="A100" s="1">
        <v>98</v>
      </c>
      <c r="B100" t="s">
        <v>32</v>
      </c>
      <c r="C100" t="str">
        <f>HYPERLINK("https://item.jd.com/10043598885661.html","国行【2024款英特尔可选酷睿】金属笔记本电脑轻薄本大学生上网课设计学习商务办公游戏手提 高配英特尔四核+13代 IPS屏窄边全面屏+抗蓝光 32G运行+10")</f>
        <v>国行【2024款英特尔可选酷睿】金属笔记本电脑轻薄本大学生上网课设计学习商务办公游戏手提 高配英特尔四核+13代 IPS屏窄边全面屏+抗蓝光 32G运行+10</v>
      </c>
      <c r="D100" t="s">
        <v>12</v>
      </c>
      <c r="E100" t="s">
        <v>33</v>
      </c>
      <c r="F100" t="s">
        <v>34</v>
      </c>
    </row>
    <row r="101" spans="1:6" x14ac:dyDescent="0.25">
      <c r="A101" s="1">
        <v>99</v>
      </c>
      <c r="B101" t="s">
        <v>35</v>
      </c>
      <c r="C101" t="str">
        <f>HYPERLINK("https://item.jd.com/10073391225870.html","爱心东东
江慕英特尔酷睿i7升十二核/64G大内存/RTX3060台式电脑全套吃鸡主机组装家用游戏企业办公 D丨十二核+1660S/32G+512G 主机+27英寸高清显示器")</f>
        <v>爱心东东
江慕英特尔酷睿i7升十二核/64G大内存/RTX3060台式电脑全套吃鸡主机组装家用游戏企业办公 D丨十二核+1660S/32G+512G 主机+27英寸高清显示器</v>
      </c>
      <c r="D101" t="s">
        <v>36</v>
      </c>
      <c r="E101" t="s">
        <v>37</v>
      </c>
      <c r="F101" t="s">
        <v>38</v>
      </c>
    </row>
    <row r="102" spans="1:6" x14ac:dyDescent="0.25">
      <c r="A102" s="1">
        <v>100</v>
      </c>
      <c r="B102" t="s">
        <v>39</v>
      </c>
      <c r="C102" t="str">
        <f>HYPERLINK("https://item.jd.com/49816652076.html","宏硕 英特尔 酷睿i7/十八核/RTX3060/独立显卡/台式机电脑主机家用游戏办公组装整机全套 套餐一 酷睿i7丨16G丨512G丨旗舰高端独显")</f>
        <v>宏硕 英特尔 酷睿i7/十八核/RTX3060/独立显卡/台式机电脑主机家用游戏办公组装整机全套 套餐一 酷睿i7丨16G丨512G丨旗舰高端独显</v>
      </c>
      <c r="D102" t="s">
        <v>6</v>
      </c>
      <c r="E102" t="s">
        <v>40</v>
      </c>
      <c r="F102" t="s">
        <v>41</v>
      </c>
    </row>
    <row r="103" spans="1:6" x14ac:dyDescent="0.25">
      <c r="A103" s="1">
        <v>101</v>
      </c>
      <c r="B103" t="s">
        <v>42</v>
      </c>
      <c r="C103" t="str">
        <f>HYPERLINK("https://item.jd.com/10073104774671.html","技嘉 酷睿i5 13400F台式组装电脑主机RTX4060Ti/70游戏高端电竞独显直播设计渲染整机 配置一：i5 12400F+RTX4060")</f>
        <v>技嘉 酷睿i5 13400F台式组装电脑主机RTX4060Ti/70游戏高端电竞独显直播设计渲染整机 配置一：i5 12400F+RTX4060</v>
      </c>
      <c r="D103" t="s">
        <v>43</v>
      </c>
      <c r="E103" t="s">
        <v>44</v>
      </c>
      <c r="F103" t="s">
        <v>41</v>
      </c>
    </row>
    <row r="104" spans="1:6" x14ac:dyDescent="0.25">
      <c r="A104" s="1">
        <v>102</v>
      </c>
      <c r="B104" t="s">
        <v>45</v>
      </c>
      <c r="C104" t="str">
        <f>HYPERLINK("https://item.jd.com/100081064730.html","小米笔记本电脑 红米 Redmi Book 16 2024 酷睿i5标压 16英寸 1TB 办公学生轻薄本(i5 16G 1T) 星辰灰")</f>
        <v>小米笔记本电脑 红米 Redmi Book 16 2024 酷睿i5标压 16英寸 1TB 办公学生轻薄本(i5 16G 1T) 星辰灰</v>
      </c>
      <c r="D104" t="s">
        <v>43</v>
      </c>
      <c r="E104" t="s">
        <v>46</v>
      </c>
      <c r="F104" t="s">
        <v>14</v>
      </c>
    </row>
    <row r="105" spans="1:6" x14ac:dyDescent="0.25">
      <c r="A105" s="1">
        <v>103</v>
      </c>
      <c r="B105" t="s">
        <v>47</v>
      </c>
      <c r="C105" t="str">
        <f>HYPERLINK("https://item.jd.com/10063486388202.html","爱心东东
速度玩家64g内存十二核英特尔i5酷睿i7台式机电脑主机吃鸡独显商用办公组装家用游戏水冷整机全套 主机+32英寸显示器全套 e：英特尔12核/64g+1tb/rt")</f>
        <v>爱心东东
速度玩家64g内存十二核英特尔i5酷睿i7台式机电脑主机吃鸡独显商用办公组装家用游戏水冷整机全套 主机+32英寸显示器全套 e：英特尔12核/64g+1tb/rt</v>
      </c>
      <c r="D105" t="s">
        <v>16</v>
      </c>
      <c r="E105" t="s">
        <v>48</v>
      </c>
      <c r="F105" t="s">
        <v>34</v>
      </c>
    </row>
    <row r="106" spans="1:6" x14ac:dyDescent="0.25">
      <c r="A106" s="1">
        <v>104</v>
      </c>
      <c r="B106" t="s">
        <v>49</v>
      </c>
      <c r="C106" t="str">
        <f>HYPERLINK("https://item.jd.com/10048781689625.html","【2023新款英特尔+酷睿i7】笔记本电脑15.6英寸超薄轻薄本网课商务办公游戏本大学生手提摆渡者 英特尔12代+全面屏+抗蓝光-银 8G内存+128G超速硬盘")</f>
        <v>【2023新款英特尔+酷睿i7】笔记本电脑15.6英寸超薄轻薄本网课商务办公游戏本大学生手提摆渡者 英特尔12代+全面屏+抗蓝光-银 8G内存+128G超速硬盘</v>
      </c>
      <c r="D106" t="s">
        <v>43</v>
      </c>
      <c r="E106" t="s">
        <v>50</v>
      </c>
      <c r="F106" t="s">
        <v>34</v>
      </c>
    </row>
    <row r="107" spans="1:6" x14ac:dyDescent="0.25">
      <c r="A107" s="1">
        <v>105</v>
      </c>
      <c r="B107" t="s">
        <v>51</v>
      </c>
      <c r="C107" t="str">
        <f>HYPERLINK("https://item.jd.com/10074061343671.html","爱心东东
英特尔酷睿i7升十八核4060独显64G内存组装台式机电脑主机办公设计师家用吃鸡游戏水冷整机全套 套四 i9级十八核3060/64G/1TB光追独显 主机+32英寸显示器")</f>
        <v>爱心东东
英特尔酷睿i7升十八核4060独显64G内存组装台式机电脑主机办公设计师家用吃鸡游戏水冷整机全套 套四 i9级十八核3060/64G/1TB光追独显 主机+32英寸显示器</v>
      </c>
      <c r="D107" t="s">
        <v>16</v>
      </c>
      <c r="E107" t="s">
        <v>52</v>
      </c>
      <c r="F107" t="s">
        <v>41</v>
      </c>
    </row>
    <row r="108" spans="1:6" x14ac:dyDescent="0.25">
      <c r="A108" s="1">
        <v>106</v>
      </c>
      <c r="B108" t="s">
        <v>53</v>
      </c>
      <c r="C108" t="str">
        <f>HYPERLINK("https://item.jd.com/10084803613981.html","七彩虹13代i5 13400F/RTX4060/Ti/4070游戏设计办公电脑主机台式组装机 海景房 定制升级方案【默认下单不发货】")</f>
        <v>七彩虹13代i5 13400F/RTX4060/Ti/4070游戏设计办公电脑主机台式组装机 海景房 定制升级方案【默认下单不发货】</v>
      </c>
      <c r="D108" t="s">
        <v>54</v>
      </c>
      <c r="E108" t="s">
        <v>17</v>
      </c>
      <c r="F108" t="s">
        <v>34</v>
      </c>
    </row>
    <row r="109" spans="1:6" x14ac:dyDescent="0.25">
      <c r="A109" s="1">
        <v>107</v>
      </c>
      <c r="B109" t="s">
        <v>55</v>
      </c>
      <c r="C109" t="str">
        <f>HYPERLINK("https://item.jd.com/10074061343668.html","爱心东东
英特尔酷睿i7升十八核4060独显64G内存组装台式机电脑主机办公设计师家用吃鸡游戏水冷整机全套 套四 i9级十八核3060/64G/1TB光追独显 单主机")</f>
        <v>爱心东东
英特尔酷睿i7升十八核4060独显64G内存组装台式机电脑主机办公设计师家用吃鸡游戏水冷整机全套 套四 i9级十八核3060/64G/1TB光追独显 单主机</v>
      </c>
      <c r="D109" t="s">
        <v>16</v>
      </c>
      <c r="E109" t="s">
        <v>52</v>
      </c>
      <c r="F109" t="s">
        <v>41</v>
      </c>
    </row>
    <row r="110" spans="1:6" x14ac:dyDescent="0.25">
      <c r="A110" s="1">
        <v>108</v>
      </c>
      <c r="B110" t="s">
        <v>56</v>
      </c>
      <c r="C110" t="str">
        <f>HYPERLINK("https://item.jd.com/100052135158.html","华为MateBook 14s 笔记本电脑 13代酷睿标压处理器/120Hz高刷触控屏/轻薄办公本 i5 16G 1T 深空灰")</f>
        <v>华为MateBook 14s 笔记本电脑 13代酷睿标压处理器/120Hz高刷触控屏/轻薄办公本 i5 16G 1T 深空灰</v>
      </c>
      <c r="D110" t="s">
        <v>6</v>
      </c>
      <c r="E110" t="s">
        <v>27</v>
      </c>
      <c r="F110" t="s">
        <v>14</v>
      </c>
    </row>
    <row r="111" spans="1:6" x14ac:dyDescent="0.25">
      <c r="A111" s="1">
        <v>109</v>
      </c>
      <c r="B111" t="s">
        <v>57</v>
      </c>
      <c r="C111" t="str">
        <f>HYPERLINK("https://item.jd.com/10071907050164.html","线下同款
英特尔酷睿i7升十八核/RTX4060独显64G内存台式机电脑主机整机全套吃鸡游戏水冷家用办公设计 套四：i9级十二核+3060/64G/2TB 主机+32英寸显示器")</f>
        <v>线下同款
英特尔酷睿i7升十八核/RTX4060独显64G内存台式机电脑主机整机全套吃鸡游戏水冷家用办公设计 套四：i9级十二核+3060/64G/2TB 主机+32英寸显示器</v>
      </c>
      <c r="D111" t="s">
        <v>54</v>
      </c>
      <c r="E111" t="s">
        <v>58</v>
      </c>
      <c r="F111" t="s">
        <v>34</v>
      </c>
    </row>
    <row r="112" spans="1:6" x14ac:dyDescent="0.25">
      <c r="A112" s="1">
        <v>110</v>
      </c>
      <c r="B112" t="s">
        <v>59</v>
      </c>
      <c r="C112" t="str">
        <f>HYPERLINK("https://item.jd.com/52669480181.html","宏硕 英特尔 酷睿i7/十八核/RTX3060/独立显卡/台式机电脑主机家用游戏办公组装整机全套 套餐一酷睿i7丨旗舰高端独显主机+24英寸显示器")</f>
        <v>宏硕 英特尔 酷睿i7/十八核/RTX3060/独立显卡/台式机电脑主机家用游戏办公组装整机全套 套餐一酷睿i7丨旗舰高端独显主机+24英寸显示器</v>
      </c>
      <c r="D112" t="s">
        <v>6</v>
      </c>
      <c r="E112" t="s">
        <v>40</v>
      </c>
      <c r="F112" t="s">
        <v>41</v>
      </c>
    </row>
    <row r="113" spans="1:6" x14ac:dyDescent="0.25">
      <c r="A113" s="1">
        <v>111</v>
      </c>
      <c r="B113" t="s">
        <v>60</v>
      </c>
      <c r="C113" t="str">
        <f>HYPERLINK("https://item.jd.com/100071892412.html","联想来酷 Lecoo商务办公台式电脑主机(酷睿12代i5-12450H 16G 512G SSD win11)")</f>
        <v>联想来酷 Lecoo商务办公台式电脑主机(酷睿12代i5-12450H 16G 512G SSD win11)</v>
      </c>
      <c r="D113" t="s">
        <v>16</v>
      </c>
      <c r="E113" t="s">
        <v>20</v>
      </c>
      <c r="F113" t="s">
        <v>14</v>
      </c>
    </row>
    <row r="114" spans="1:6" x14ac:dyDescent="0.25">
      <c r="A114" s="1">
        <v>112</v>
      </c>
      <c r="B114" t="s">
        <v>61</v>
      </c>
      <c r="C114" t="str">
        <f>HYPERLINK("https://item.jd.com/10058741790192.html","爱心东东
第三星种2024新款12+512G超薄十核安卓超高清4K全面屏5G全网通娱乐办公二合一游戏网课学习平板 流光银丨12+128G丨12英寸+定制原装鼠标键盘")</f>
        <v>爱心东东
第三星种2024新款12+512G超薄十核安卓超高清4K全面屏5G全网通娱乐办公二合一游戏网课学习平板 流光银丨12+128G丨12英寸+定制原装鼠标键盘</v>
      </c>
      <c r="D114" t="s">
        <v>6</v>
      </c>
      <c r="E114" t="s">
        <v>62</v>
      </c>
      <c r="F114" t="s">
        <v>34</v>
      </c>
    </row>
    <row r="115" spans="1:6" x14ac:dyDescent="0.25">
      <c r="A115" s="1">
        <v>113</v>
      </c>
      <c r="B115" t="s">
        <v>63</v>
      </c>
      <c r="C115" t="str">
        <f>HYPERLINK("https://item.jd.com/10086103952412.html","爱心东东
英特尔酷睿i7升十八核4060独显64G内存组装台式机电脑主机办公设计师家用吃鸡游戏水冷整机全套 套六 i9级十八核4060/64G/1TB电竞直播 主机+32英寸显示器")</f>
        <v>爱心东东
英特尔酷睿i7升十八核4060独显64G内存组装台式机电脑主机办公设计师家用吃鸡游戏水冷整机全套 套六 i9级十八核4060/64G/1TB电竞直播 主机+32英寸显示器</v>
      </c>
      <c r="D115" t="s">
        <v>16</v>
      </c>
      <c r="E115" t="s">
        <v>52</v>
      </c>
      <c r="F115" t="s">
        <v>34</v>
      </c>
    </row>
    <row r="116" spans="1:6" x14ac:dyDescent="0.25">
      <c r="A116" s="1">
        <v>114</v>
      </c>
      <c r="B116" t="s">
        <v>64</v>
      </c>
      <c r="C116" t="str">
        <f>HYPERLINK("https://item.jd.com/23388780571.html","线下同款
亚当贝尔 电竞独显 办公游戏迷你家用组装吃鸡台式机电脑主机整机 主机+24英寸电竞显示器整套全套 配置四：十二核/32G/512G/8G旗舰独显")</f>
        <v>线下同款
亚当贝尔 电竞独显 办公游戏迷你家用组装吃鸡台式机电脑主机整机 主机+24英寸电竞显示器整套全套 配置四：十二核/32G/512G/8G旗舰独显</v>
      </c>
      <c r="D116" t="s">
        <v>6</v>
      </c>
      <c r="E116" t="s">
        <v>65</v>
      </c>
      <c r="F116" t="s">
        <v>41</v>
      </c>
    </row>
    <row r="117" spans="1:6" x14ac:dyDescent="0.25">
      <c r="A117" s="1">
        <v>115</v>
      </c>
      <c r="B117" t="s">
        <v>66</v>
      </c>
      <c r="C117" t="str">
        <f>HYPERLINK("https://item.jd.com/10022431622846.html","爱心东东
航向者 英特尔i5酷睿i7升十二核/RTX3060 12G吃鸡台式电脑主机DIY组装机全套整机企业办公游戏工作室多开 主机+显示器 套二 i7级八核丨16G丨GT游戏独显")</f>
        <v>爱心东东
航向者 英特尔i5酷睿i7升十二核/RTX3060 12G吃鸡台式电脑主机DIY组装机全套整机企业办公游戏工作室多开 主机+显示器 套二 i7级八核丨16G丨GT游戏独显</v>
      </c>
      <c r="D117" t="s">
        <v>6</v>
      </c>
      <c r="E117" t="s">
        <v>7</v>
      </c>
      <c r="F117" t="s">
        <v>67</v>
      </c>
    </row>
    <row r="118" spans="1:6" x14ac:dyDescent="0.25">
      <c r="A118" s="1">
        <v>116</v>
      </c>
      <c r="B118" t="s">
        <v>68</v>
      </c>
      <c r="C118" t="str">
        <f>HYPERLINK("https://item.jd.com/10044527344291.html","国行【2024款英特尔可选酷睿】金属笔记本电脑轻薄本大学生上网课设计学习商务办公游戏手提 玫瑰金-高配英特尔四核+13代 IPS屏窄边全面屏 8G运行+256")</f>
        <v>国行【2024款英特尔可选酷睿】金属笔记本电脑轻薄本大学生上网课设计学习商务办公游戏手提 玫瑰金-高配英特尔四核+13代 IPS屏窄边全面屏 8G运行+256</v>
      </c>
      <c r="D118" t="s">
        <v>12</v>
      </c>
      <c r="E118" t="s">
        <v>33</v>
      </c>
      <c r="F118" t="s">
        <v>34</v>
      </c>
    </row>
    <row r="119" spans="1:6" x14ac:dyDescent="0.25">
      <c r="A119" s="1">
        <v>117</v>
      </c>
      <c r="B119" t="s">
        <v>69</v>
      </c>
      <c r="C119" t="str">
        <f>HYPERLINK("https://item.jd.com/100048377786.html","酷开 创维电脑 八核主机办公商用台式机电脑整机（AMD八核A9 16G 512G M.2 WiFi 全国联保）23.8英寸")</f>
        <v>酷开 创维电脑 八核主机办公商用台式机电脑整机（AMD八核A9 16G 512G M.2 WiFi 全国联保）23.8英寸</v>
      </c>
      <c r="D119" t="s">
        <v>6</v>
      </c>
      <c r="E119" t="s">
        <v>23</v>
      </c>
      <c r="F119" t="s">
        <v>70</v>
      </c>
    </row>
    <row r="120" spans="1:6" x14ac:dyDescent="0.25">
      <c r="A120" s="1">
        <v>118</v>
      </c>
      <c r="B120" t="s">
        <v>32</v>
      </c>
      <c r="C120" t="str">
        <f>HYPERLINK("https://item.jd.com/10044527344294.html","国行【2024款英特尔可选酷睿】金属笔记本电脑轻薄本大学生上网课设计学习商务办公游戏手提 玫瑰金-高配英特尔四核+13代 IPS屏窄边全面屏 32G运行+10")</f>
        <v>国行【2024款英特尔可选酷睿】金属笔记本电脑轻薄本大学生上网课设计学习商务办公游戏手提 玫瑰金-高配英特尔四核+13代 IPS屏窄边全面屏 32G运行+10</v>
      </c>
      <c r="D120" t="s">
        <v>12</v>
      </c>
      <c r="E120" t="s">
        <v>33</v>
      </c>
      <c r="F120" t="s">
        <v>41</v>
      </c>
    </row>
    <row r="121" spans="1:6" x14ac:dyDescent="0.25">
      <c r="A121" s="1">
        <v>119</v>
      </c>
      <c r="B121" t="s">
        <v>71</v>
      </c>
      <c r="C121" t="str">
        <f>HYPERLINK("https://item.jd.com/100012779151.html","戴尔（DELL）笔记本电脑 灵越3511 15.6英寸全面屏轻薄本商务办公本 酷睿i5 16G 512G锐炬显卡 独立数字小键盘")</f>
        <v>戴尔（DELL）笔记本电脑 灵越3511 15.6英寸全面屏轻薄本商务办公本 酷睿i5 16G 512G锐炬显卡 独立数字小键盘</v>
      </c>
      <c r="D121" t="s">
        <v>6</v>
      </c>
      <c r="E121" t="s">
        <v>72</v>
      </c>
      <c r="F121" t="s">
        <v>14</v>
      </c>
    </row>
    <row r="122" spans="1:6" x14ac:dyDescent="0.25">
      <c r="A122" s="1">
        <v>120</v>
      </c>
      <c r="B122" t="s">
        <v>73</v>
      </c>
      <c r="C122" t="str">
        <f>HYPERLINK("https://item.jd.com/10024521871680.html","邦梭19-27英高清电竞游戏高刷144/165液晶电脑显示器设计美工绘图显示屏办公家用监控便携屏幕可壁挂 下拉更多尺寸可选 20英寸高清版HDMI【内置音响】")</f>
        <v>邦梭19-27英高清电竞游戏高刷144/165液晶电脑显示器设计美工绘图显示屏办公家用监控便携屏幕可壁挂 下拉更多尺寸可选 20英寸高清版HDMI【内置音响】</v>
      </c>
      <c r="D122" t="s">
        <v>16</v>
      </c>
      <c r="E122" t="s">
        <v>74</v>
      </c>
      <c r="F122" t="s">
        <v>34</v>
      </c>
    </row>
    <row r="123" spans="1:6" x14ac:dyDescent="0.25">
      <c r="A123" s="1">
        <v>121</v>
      </c>
      <c r="B123" t="s">
        <v>75</v>
      </c>
      <c r="C123" t="str">
        <f>HYPERLINK("https://item.jd.com/100037574068.html","KKTV 27英寸 电竞显示器 IPS 165Hz 三微边设计 低蓝光爱眼 电脑办公显示屏 K278G")</f>
        <v>KKTV 27英寸 电竞显示器 IPS 165Hz 三微边设计 低蓝光爱眼 电脑办公显示屏 K278G</v>
      </c>
      <c r="D123" t="s">
        <v>26</v>
      </c>
      <c r="E123" t="s">
        <v>76</v>
      </c>
      <c r="F123" t="s">
        <v>77</v>
      </c>
    </row>
    <row r="124" spans="1:6" x14ac:dyDescent="0.25">
      <c r="A124" s="1">
        <v>122</v>
      </c>
      <c r="B124" t="s">
        <v>78</v>
      </c>
      <c r="C124" t="str">
        <f>HYPERLINK("https://item.jd.com/10066045600940.html","晶瑞特 17-32英寸超清显示器HDMI高清直面曲面台式电脑监控器游戏电竞高刷商务设计办公家用壁挂 20英寸 显示器 VGA+HDMI双接口")</f>
        <v>晶瑞特 17-32英寸超清显示器HDMI高清直面曲面台式电脑监控器游戏电竞高刷商务设计办公家用壁挂 20英寸 显示器 VGA+HDMI双接口</v>
      </c>
      <c r="D124" t="s">
        <v>54</v>
      </c>
      <c r="E124" t="s">
        <v>79</v>
      </c>
      <c r="F124" t="s">
        <v>80</v>
      </c>
    </row>
    <row r="125" spans="1:6" x14ac:dyDescent="0.25">
      <c r="A125" s="1">
        <v>123</v>
      </c>
      <c r="B125" t="s">
        <v>81</v>
      </c>
      <c r="C125" t="str">
        <f>HYPERLINK("https://item.jd.com/10066045600946.html","晶瑞特 17-32英寸超清显示器HDMI高清直面曲面台式电脑监控器游戏电竞高刷商务设计办公家用壁挂 24英寸 显示器 VGA+HDMI双接口")</f>
        <v>晶瑞特 17-32英寸超清显示器HDMI高清直面曲面台式电脑监控器游戏电竞高刷商务设计办公家用壁挂 24英寸 显示器 VGA+HDMI双接口</v>
      </c>
      <c r="D125" t="s">
        <v>54</v>
      </c>
      <c r="E125" t="s">
        <v>79</v>
      </c>
      <c r="F125" t="s">
        <v>80</v>
      </c>
    </row>
    <row r="126" spans="1:6" x14ac:dyDescent="0.25">
      <c r="A126" s="1">
        <v>124</v>
      </c>
      <c r="B126" t="s">
        <v>82</v>
      </c>
      <c r="C126" t="str">
        <f>HYPERLINK("https://item.jd.com/62519403300.html","思臣床上书桌上铺悬空大号懒人桌加大学生电脑桌宿舍小桌子床头写字桌 黑架黑色板/半封 长80宽50*高90")</f>
        <v>思臣床上书桌上铺悬空大号懒人桌加大学生电脑桌宿舍小桌子床头写字桌 黑架黑色板/半封 长80宽50*高90</v>
      </c>
      <c r="D126" t="s">
        <v>29</v>
      </c>
      <c r="E126" t="s">
        <v>83</v>
      </c>
      <c r="F126" t="s">
        <v>84</v>
      </c>
    </row>
    <row r="127" spans="1:6" x14ac:dyDescent="0.25">
      <c r="A127" s="1">
        <v>125</v>
      </c>
      <c r="B127" t="s">
        <v>85</v>
      </c>
      <c r="C127" t="str">
        <f>HYPERLINK("https://item.jd.com/10058411681849.html","舒客艺家 电脑桌台式小户型小桌子家用学习桌写字办公书桌电竞长条桌子 灰纹黑架单桌120*60*74 加固桌")</f>
        <v>舒客艺家 电脑桌台式小户型小桌子家用学习桌写字办公书桌电竞长条桌子 灰纹黑架单桌120*60*74 加固桌</v>
      </c>
      <c r="D127" t="s">
        <v>6</v>
      </c>
      <c r="E127" t="s">
        <v>86</v>
      </c>
      <c r="F127" t="s">
        <v>87</v>
      </c>
    </row>
    <row r="128" spans="1:6" x14ac:dyDescent="0.25">
      <c r="A128" s="1">
        <v>126</v>
      </c>
      <c r="B128" t="s">
        <v>88</v>
      </c>
      <c r="C128" t="str">
        <f>HYPERLINK("https://item.jd.com/10085915403264.html","蔻卡KOUKA超高清智能网络WIFI液晶电视机老人家用卧室电视语音投屏会议广告机监控显示屏开机无广告 20英寸 高清电视版")</f>
        <v>蔻卡KOUKA超高清智能网络WIFI液晶电视机老人家用卧室电视语音投屏会议广告机监控显示屏开机无广告 20英寸 高清电视版</v>
      </c>
      <c r="D128" t="s">
        <v>89</v>
      </c>
      <c r="E128" t="s">
        <v>90</v>
      </c>
      <c r="F128" t="s">
        <v>34</v>
      </c>
    </row>
    <row r="129" spans="1:6" x14ac:dyDescent="0.25">
      <c r="A129" s="1">
        <v>127</v>
      </c>
      <c r="B129" t="s">
        <v>91</v>
      </c>
      <c r="C129" t="str">
        <f>HYPERLINK("https://item.jd.com/10081896166509.html","WSMNFC 吾士4K高刷便携显示器switch主机PS笔记本扩展电脑副屏15.6电竞便携屏 11.6英寸【CNC铝工艺】高清A+ 三年上门/全功能一线直连/带支架")</f>
        <v>WSMNFC 吾士4K高刷便携显示器switch主机PS笔记本扩展电脑副屏15.6电竞便携屏 11.6英寸【CNC铝工艺】高清A+ 三年上门/全功能一线直连/带支架</v>
      </c>
      <c r="D129" t="s">
        <v>89</v>
      </c>
      <c r="E129" t="s">
        <v>92</v>
      </c>
      <c r="F129" t="s">
        <v>34</v>
      </c>
    </row>
    <row r="130" spans="1:6" x14ac:dyDescent="0.25">
      <c r="A130" s="1">
        <v>128</v>
      </c>
      <c r="B130" t="s">
        <v>93</v>
      </c>
      <c r="C130" t="str">
        <f>HYPERLINK("https://item.jd.com/10038454316359.html","华硕TUF小金刚27英寸180Hz显示器 2K1ms电竞显示器 IPS超频刷新 内置音响 升降旋转IPS液晶显示屏 VG27AQ3A【小金刚PLUS】2K 180Hz")</f>
        <v>华硕TUF小金刚27英寸180Hz显示器 2K1ms电竞显示器 IPS超频刷新 内置音响 升降旋转IPS液晶显示屏 VG27AQ3A【小金刚PLUS】2K 180Hz</v>
      </c>
      <c r="D130" t="s">
        <v>16</v>
      </c>
      <c r="E130" t="s">
        <v>94</v>
      </c>
      <c r="F130" t="s">
        <v>95</v>
      </c>
    </row>
    <row r="131" spans="1:6" x14ac:dyDescent="0.25">
      <c r="A131" s="1">
        <v>129</v>
      </c>
      <c r="B131" t="s">
        <v>57</v>
      </c>
      <c r="C131" t="str">
        <f>HYPERLINK("https://item.jd.com/100045049225.html","AOC 31.5英寸 4K高清 144Hz IPS广色域 HDR400 快速液晶1ms 微边框 硬件低蓝光 游戏电竞显示器 U32G3X")</f>
        <v>AOC 31.5英寸 4K高清 144Hz IPS广色域 HDR400 快速液晶1ms 微边框 硬件低蓝光 游戏电竞显示器 U32G3X</v>
      </c>
      <c r="D131" t="s">
        <v>96</v>
      </c>
      <c r="E131" t="s">
        <v>97</v>
      </c>
      <c r="F131" t="s">
        <v>98</v>
      </c>
    </row>
    <row r="132" spans="1:6" x14ac:dyDescent="0.25">
      <c r="A132" s="1">
        <v>130</v>
      </c>
      <c r="B132" t="s">
        <v>99</v>
      </c>
      <c r="C132" t="str">
        <f>HYPERLINK("https://item.jd.com/100007183461.html","大水牛（BUBALUS）云逸 台式主机电脑机箱（支持ATX主板/带光驱位/支持显卡安装/支持背线/U3）")</f>
        <v>大水牛（BUBALUS）云逸 台式主机电脑机箱（支持ATX主板/带光驱位/支持显卡安装/支持背线/U3）</v>
      </c>
      <c r="D132" t="s">
        <v>54</v>
      </c>
      <c r="E132" t="s">
        <v>100</v>
      </c>
      <c r="F132" t="s">
        <v>101</v>
      </c>
    </row>
    <row r="133" spans="1:6" x14ac:dyDescent="0.25">
      <c r="A133" s="1">
        <v>131</v>
      </c>
      <c r="B133" t="s">
        <v>102</v>
      </c>
      <c r="C133" t="str">
        <f>HYPERLINK("https://item.jd.com/100055013363.html","飞利浦 27英寸2K100Hz A-Sync1ms8bit 低蓝光 HDMI+DP 旋转升降 电竞游戏 办公显示器 显示屏27E1N5500LB")</f>
        <v>飞利浦 27英寸2K100Hz A-Sync1ms8bit 低蓝光 HDMI+DP 旋转升降 电竞游戏 办公显示器 显示屏27E1N5500LB</v>
      </c>
      <c r="D133" t="s">
        <v>6</v>
      </c>
      <c r="E133" t="s">
        <v>103</v>
      </c>
      <c r="F133" t="s">
        <v>104</v>
      </c>
    </row>
    <row r="134" spans="1:6" x14ac:dyDescent="0.25">
      <c r="A134" s="1">
        <v>132</v>
      </c>
      <c r="B134" t="s">
        <v>105</v>
      </c>
      <c r="C134" t="str">
        <f>HYPERLINK("https://item.jd.com/10066045600945.html","晶瑞特 17-32英寸超清显示器HDMI高清直面曲面台式电脑监控器游戏电竞高刷商务设计办公家用壁挂 24英寸 显示器 VGA接口")</f>
        <v>晶瑞特 17-32英寸超清显示器HDMI高清直面曲面台式电脑监控器游戏电竞高刷商务设计办公家用壁挂 24英寸 显示器 VGA接口</v>
      </c>
      <c r="D134" t="s">
        <v>54</v>
      </c>
      <c r="E134" t="s">
        <v>79</v>
      </c>
      <c r="F134" t="s">
        <v>80</v>
      </c>
    </row>
    <row r="135" spans="1:6" x14ac:dyDescent="0.25">
      <c r="A135" s="1">
        <v>133</v>
      </c>
      <c r="B135" t="s">
        <v>82</v>
      </c>
      <c r="C135" t="str">
        <f>HYPERLINK("https://item.jd.com/10073525143296.html","新颜值主义 电脑桌家用学习写字桌台式书桌办公简易书桌电竞长条桌子ZYZ08 【深胡桃】升级加厚面板120*60cm")</f>
        <v>新颜值主义 电脑桌家用学习写字桌台式书桌办公简易书桌电竞长条桌子ZYZ08 【深胡桃】升级加厚面板120*60cm</v>
      </c>
      <c r="D135" t="s">
        <v>29</v>
      </c>
      <c r="E135" t="s">
        <v>106</v>
      </c>
      <c r="F135" t="s">
        <v>87</v>
      </c>
    </row>
    <row r="136" spans="1:6" x14ac:dyDescent="0.25">
      <c r="A136" s="1">
        <v>134</v>
      </c>
      <c r="B136" t="s">
        <v>107</v>
      </c>
      <c r="C136" t="str">
        <f>HYPERLINK("https://item.jd.com/100075648005.html","长城（Great Wall）天工1黑色电脑机箱（MATX小主板/0.8MM厚钢板/12CM风扇位/U3/双3.5吋硬盘位/ATX电源位）")</f>
        <v>长城（Great Wall）天工1黑色电脑机箱（MATX小主板/0.8MM厚钢板/12CM风扇位/U3/双3.5吋硬盘位/ATX电源位）</v>
      </c>
      <c r="D136" t="s">
        <v>43</v>
      </c>
      <c r="E136" t="s">
        <v>108</v>
      </c>
      <c r="F136" t="s">
        <v>14</v>
      </c>
    </row>
    <row r="137" spans="1:6" x14ac:dyDescent="0.25">
      <c r="A137" s="1">
        <v>135</v>
      </c>
      <c r="B137" t="s">
        <v>22</v>
      </c>
      <c r="C137" t="str">
        <f>HYPERLINK("https://item.jd.com/10096164109665.html","三星（SAMSUNG）32英寸 2K 165Hz 刷新率 电竞游戏曲面屏电脑显示器 1000R曲率 玄龙骑士G5 S27CG550EC")</f>
        <v>三星（SAMSUNG）32英寸 2K 165Hz 刷新率 电竞游戏曲面屏电脑显示器 1000R曲率 玄龙骑士G5 S27CG550EC</v>
      </c>
      <c r="D137" t="s">
        <v>109</v>
      </c>
      <c r="E137" t="s">
        <v>110</v>
      </c>
      <c r="F137" t="s">
        <v>14</v>
      </c>
    </row>
    <row r="138" spans="1:6" x14ac:dyDescent="0.25">
      <c r="A138" s="1">
        <v>136</v>
      </c>
      <c r="B138" t="s">
        <v>111</v>
      </c>
      <c r="C138" t="str">
        <f>HYPERLINK("https://item.jd.com/65642333783.html","OETONG 27英寸显示器 IPS FreeSync 可壁挂 爱眼低蓝光办公电脑显示屏 (S27C310EAC)")</f>
        <v>OETONG 27英寸显示器 IPS FreeSync 可壁挂 爱眼低蓝光办公电脑显示屏 (S27C310EAC)</v>
      </c>
      <c r="D138" t="s">
        <v>112</v>
      </c>
      <c r="E138" t="s">
        <v>113</v>
      </c>
      <c r="F138" t="s">
        <v>114</v>
      </c>
    </row>
    <row r="139" spans="1:6" x14ac:dyDescent="0.25">
      <c r="A139" s="1">
        <v>137</v>
      </c>
      <c r="B139" t="s">
        <v>115</v>
      </c>
      <c r="C139" t="str">
        <f>HYPERLINK("https://item.jd.com/10095745260115.html","鲨刃电脑显示器2K电竞游戏办公24寸显示屏台式笔记本外接27英寸曲面1080p超清LED监控外接屏幕 24寸1440P(2K)-75HZ直面白")</f>
        <v>鲨刃电脑显示器2K电竞游戏办公24寸显示屏台式笔记本外接27英寸曲面1080p超清LED监控外接屏幕 24寸1440P(2K)-75HZ直面白</v>
      </c>
      <c r="D139" t="s">
        <v>29</v>
      </c>
      <c r="E139" t="s">
        <v>116</v>
      </c>
      <c r="F139" t="s">
        <v>34</v>
      </c>
    </row>
    <row r="140" spans="1:6" x14ac:dyDescent="0.25">
      <c r="A140" s="1">
        <v>138</v>
      </c>
      <c r="B140" t="s">
        <v>57</v>
      </c>
      <c r="C140" t="str">
        <f>HYPERLINK("https://item.jd.com/10071299516837.html","华硕ROG PG27UQR超神27英寸4K电竞显示器 160Hz Fast IPS高刷新 升降旋转液晶显示屏神光同步HDMI PG27UQR【超神】27英寸 4K 160Hz")</f>
        <v>华硕ROG PG27UQR超神27英寸4K电竞显示器 160Hz Fast IPS高刷新 升降旋转液晶显示屏神光同步HDMI PG27UQR【超神】27英寸 4K 160Hz</v>
      </c>
      <c r="D140" t="s">
        <v>112</v>
      </c>
      <c r="E140" t="s">
        <v>94</v>
      </c>
      <c r="F140" t="s">
        <v>117</v>
      </c>
    </row>
    <row r="141" spans="1:6" x14ac:dyDescent="0.25">
      <c r="A141" s="1">
        <v>139</v>
      </c>
      <c r="B141" t="s">
        <v>118</v>
      </c>
      <c r="C141" t="str">
        <f>HYPERLINK("https://item.jd.com/100056542292.html","ARZOPA 16.1英寸144HZ 高色域便携式显示器 IPS屏 笔记本电脑手机一线直连副屏Switch Ps4/5显示屏")</f>
        <v>ARZOPA 16.1英寸144HZ 高色域便携式显示器 IPS屏 笔记本电脑手机一线直连副屏Switch Ps4/5显示屏</v>
      </c>
      <c r="D141" t="s">
        <v>54</v>
      </c>
      <c r="E141" t="s">
        <v>119</v>
      </c>
      <c r="F141" t="s">
        <v>14</v>
      </c>
    </row>
    <row r="142" spans="1:6" x14ac:dyDescent="0.25">
      <c r="A142" s="1">
        <v>140</v>
      </c>
      <c r="B142" t="s">
        <v>120</v>
      </c>
      <c r="C142" t="str">
        <f>HYPERLINK("https://item.jd.com/10068864812121.html","欧特林可折叠桌台式电脑桌家用简约学生学习书桌户外桌子办公长条桌会议 80*40*75cm双横杠单桌")</f>
        <v>欧特林可折叠桌台式电脑桌家用简约学生学习书桌户外桌子办公长条桌会议 80*40*75cm双横杠单桌</v>
      </c>
      <c r="D142" t="s">
        <v>112</v>
      </c>
      <c r="E142" t="s">
        <v>121</v>
      </c>
      <c r="F142" t="s">
        <v>87</v>
      </c>
    </row>
    <row r="143" spans="1:6" x14ac:dyDescent="0.25">
      <c r="A143" s="1">
        <v>141</v>
      </c>
      <c r="B143" t="s">
        <v>122</v>
      </c>
      <c r="C143" t="str">
        <f>HYPERLINK("https://item.jd.com/10045963206138.html","奥伦福特 电脑桌台式小户型卧室小桌子家用书桌简约办公学习桌长条桌 木纹白架单桌120*60*74")</f>
        <v>奥伦福特 电脑桌台式小户型卧室小桌子家用书桌简约办公学习桌长条桌 木纹白架单桌120*60*74</v>
      </c>
      <c r="D143" t="s">
        <v>43</v>
      </c>
      <c r="E143" t="s">
        <v>123</v>
      </c>
      <c r="F143" t="s">
        <v>87</v>
      </c>
    </row>
    <row r="144" spans="1:6" x14ac:dyDescent="0.25">
      <c r="A144" s="1">
        <v>142</v>
      </c>
      <c r="B144" t="s">
        <v>22</v>
      </c>
      <c r="C144" t="str">
        <f>HYPERLINK("https://item.jd.com/100065514332.html","泰坦军团27英寸2K 180Hz FastIPS电竞屏 1ms(GTG)响应 低蓝光广色域屏幕 升降旋转 A-Sync显示器P27A2R")</f>
        <v>泰坦军团27英寸2K 180Hz FastIPS电竞屏 1ms(GTG)响应 低蓝光广色域屏幕 升降旋转 A-Sync显示器P27A2R</v>
      </c>
      <c r="D144" t="s">
        <v>54</v>
      </c>
      <c r="E144" t="s">
        <v>124</v>
      </c>
      <c r="F144" t="s">
        <v>14</v>
      </c>
    </row>
    <row r="145" spans="1:6" x14ac:dyDescent="0.25">
      <c r="A145" s="1">
        <v>143</v>
      </c>
      <c r="B145" t="s">
        <v>125</v>
      </c>
      <c r="C145" t="str">
        <f>HYPERLINK("https://item.jd.com/63318947299.html","AOC 小金刚27英寸2K 144hz电脑显示器CQ27G2曲面电竞游戏显示屏幕1MS快速响应 CQ27G2曲面/2K高清/144HZ刷新/可升降")</f>
        <v>AOC 小金刚27英寸2K 144hz电脑显示器CQ27G2曲面电竞游戏显示屏幕1MS快速响应 CQ27G2曲面/2K高清/144HZ刷新/可升降</v>
      </c>
      <c r="D145" t="s">
        <v>36</v>
      </c>
      <c r="E145" t="s">
        <v>126</v>
      </c>
      <c r="F145" t="s">
        <v>34</v>
      </c>
    </row>
    <row r="146" spans="1:6" x14ac:dyDescent="0.25">
      <c r="A146" s="1">
        <v>144</v>
      </c>
      <c r="B146" t="s">
        <v>127</v>
      </c>
      <c r="C146" t="str">
        <f>HYPERLINK("https://item.jd.com/10095117724154.html","航嘉（Huntkey） 23.8英寸电竞显示器 FHD 165Hz刷新1ms IPS屏HDR 低蓝光 广色域 吃鸡游戏电竞 游戏显示器 CGR挑战者 G2433")</f>
        <v>航嘉（Huntkey） 23.8英寸电竞显示器 FHD 165Hz刷新1ms IPS屏HDR 低蓝光 广色域 吃鸡游戏电竞 游戏显示器 CGR挑战者 G2433</v>
      </c>
      <c r="D146" t="s">
        <v>128</v>
      </c>
      <c r="E146" t="s">
        <v>129</v>
      </c>
      <c r="F146" t="s">
        <v>130</v>
      </c>
    </row>
    <row r="147" spans="1:6" x14ac:dyDescent="0.25">
      <c r="A147" s="1">
        <v>145</v>
      </c>
      <c r="B147" t="s">
        <v>131</v>
      </c>
      <c r="C147" t="str">
        <f>HYPERLINK("https://item.jd.com/10092337395842.html","华木兰床上电脑桌可折叠书桌加大笔记本小桌板宿舍神器学生多功能小桌子 黑金丝【稳固U腿】60*40平面款")</f>
        <v>华木兰床上电脑桌可折叠书桌加大笔记本小桌板宿舍神器学生多功能小桌子 黑金丝【稳固U腿】60*40平面款</v>
      </c>
      <c r="D147" t="s">
        <v>132</v>
      </c>
      <c r="E147" t="s">
        <v>133</v>
      </c>
      <c r="F147" t="s">
        <v>134</v>
      </c>
    </row>
    <row r="148" spans="1:6" x14ac:dyDescent="0.25">
      <c r="A148" s="1">
        <v>146</v>
      </c>
      <c r="B148" t="s">
        <v>135</v>
      </c>
      <c r="C148" t="str">
        <f>HYPERLINK("https://item.jd.com/10082738720697.html","天殊 360hz电脑显示器27英寸低蓝光0.5ms快速响应原装模组 Fast IPS技术内置音响 S16-27英寸原生360hz超频390hz升降")</f>
        <v>天殊 360hz电脑显示器27英寸低蓝光0.5ms快速响应原装模组 Fast IPS技术内置音响 S16-27英寸原生360hz超频390hz升降</v>
      </c>
      <c r="D148" t="s">
        <v>43</v>
      </c>
      <c r="E148" t="s">
        <v>136</v>
      </c>
      <c r="F148" t="s">
        <v>41</v>
      </c>
    </row>
    <row r="149" spans="1:6" x14ac:dyDescent="0.25">
      <c r="A149" s="1">
        <v>147</v>
      </c>
      <c r="B149" t="s">
        <v>137</v>
      </c>
      <c r="C149" t="str">
        <f>HYPERLINK("https://item.jd.com/10082665601255.html","电脑桌台式书桌家用卧室简约学习桌写字办公电竞长条小桌子 80*50【加厚加固款】白+木纹")</f>
        <v>电脑桌台式书桌家用卧室简约学习桌写字办公电竞长条小桌子 80*50【加厚加固款】白+木纹</v>
      </c>
      <c r="D149" t="s">
        <v>112</v>
      </c>
      <c r="E149" t="s">
        <v>138</v>
      </c>
      <c r="F149" t="s">
        <v>87</v>
      </c>
    </row>
    <row r="150" spans="1:6" x14ac:dyDescent="0.25">
      <c r="A150" s="1">
        <v>148</v>
      </c>
      <c r="B150" t="s">
        <v>139</v>
      </c>
      <c r="C150" t="str">
        <f>HYPERLINK("https://item.jd.com/100014833696.html","京品电脑
HKC 31.5英寸 高清2K144Hz专业电竞屏1500R曲面hdmi吃鸡游戏 不闪屏支持壁挂 液晶显示器 SG32QC")</f>
        <v>京品电脑
HKC 31.5英寸 高清2K144Hz专业电竞屏1500R曲面hdmi吃鸡游戏 不闪屏支持壁挂 液晶显示器 SG32QC</v>
      </c>
      <c r="D150" t="s">
        <v>96</v>
      </c>
      <c r="E150" t="s">
        <v>140</v>
      </c>
      <c r="F150" t="s">
        <v>141</v>
      </c>
    </row>
    <row r="151" spans="1:6" x14ac:dyDescent="0.25">
      <c r="A151" s="1">
        <v>149</v>
      </c>
      <c r="B151" t="s">
        <v>142</v>
      </c>
      <c r="C151" t="str">
        <f>HYPERLINK("https://item.jd.com/10072311897427.html","无敌猴电脑桌台式书桌办公简约桌家用租房桌子卧室学生写字小台学习桌子 【C形腿带层架】意式灰80*50CM")</f>
        <v>无敌猴电脑桌台式书桌办公简约桌家用租房桌子卧室学生写字小台学习桌子 【C形腿带层架】意式灰80*50CM</v>
      </c>
      <c r="D151" t="s">
        <v>43</v>
      </c>
      <c r="E151" t="s">
        <v>143</v>
      </c>
      <c r="F151" t="s">
        <v>87</v>
      </c>
    </row>
    <row r="152" spans="1:6" x14ac:dyDescent="0.25">
      <c r="A152" s="1">
        <v>150</v>
      </c>
      <c r="B152" t="s">
        <v>73</v>
      </c>
      <c r="C152" t="str">
        <f>HYPERLINK("https://item.jd.com/10024521871680.html","邦梭19-27英高清电竞游戏高刷144/165液晶电脑显示器设计美工绘图显示屏办公家用监控便携屏幕可壁挂 下拉更多尺寸可选 20英寸高清版HDMI【内置音响】")</f>
        <v>邦梭19-27英高清电竞游戏高刷144/165液晶电脑显示器设计美工绘图显示屏办公家用监控便携屏幕可壁挂 下拉更多尺寸可选 20英寸高清版HDMI【内置音响】</v>
      </c>
      <c r="D152" t="s">
        <v>16</v>
      </c>
      <c r="E152" t="s">
        <v>74</v>
      </c>
      <c r="F152" t="s">
        <v>34</v>
      </c>
    </row>
    <row r="153" spans="1:6" x14ac:dyDescent="0.25">
      <c r="A153" s="1">
        <v>151</v>
      </c>
      <c r="B153" t="s">
        <v>75</v>
      </c>
      <c r="C153" t="str">
        <f>HYPERLINK("https://item.jd.com/100037574068.html","KKTV 27英寸 电竞显示器 IPS 165Hz 三微边设计 低蓝光爱眼 电脑办公显示屏 K278G")</f>
        <v>KKTV 27英寸 电竞显示器 IPS 165Hz 三微边设计 低蓝光爱眼 电脑办公显示屏 K278G</v>
      </c>
      <c r="D153" t="s">
        <v>26</v>
      </c>
      <c r="E153" t="s">
        <v>76</v>
      </c>
      <c r="F153" t="s">
        <v>77</v>
      </c>
    </row>
    <row r="154" spans="1:6" x14ac:dyDescent="0.25">
      <c r="A154" s="1">
        <v>152</v>
      </c>
      <c r="B154" t="s">
        <v>78</v>
      </c>
      <c r="C154" t="str">
        <f>HYPERLINK("https://item.jd.com/10066045600940.html","晶瑞特 17-32英寸超清显示器HDMI高清直面曲面台式电脑监控器游戏电竞高刷商务设计办公家用壁挂 20英寸 显示器 VGA+HDMI双接口")</f>
        <v>晶瑞特 17-32英寸超清显示器HDMI高清直面曲面台式电脑监控器游戏电竞高刷商务设计办公家用壁挂 20英寸 显示器 VGA+HDMI双接口</v>
      </c>
      <c r="D154" t="s">
        <v>54</v>
      </c>
      <c r="E154" t="s">
        <v>79</v>
      </c>
      <c r="F154" t="s">
        <v>80</v>
      </c>
    </row>
    <row r="155" spans="1:6" x14ac:dyDescent="0.25">
      <c r="A155" s="1">
        <v>153</v>
      </c>
      <c r="B155" t="s">
        <v>81</v>
      </c>
      <c r="C155" t="str">
        <f>HYPERLINK("https://item.jd.com/10066045600946.html","晶瑞特 17-32英寸超清显示器HDMI高清直面曲面台式电脑监控器游戏电竞高刷商务设计办公家用壁挂 24英寸 显示器 VGA+HDMI双接口")</f>
        <v>晶瑞特 17-32英寸超清显示器HDMI高清直面曲面台式电脑监控器游戏电竞高刷商务设计办公家用壁挂 24英寸 显示器 VGA+HDMI双接口</v>
      </c>
      <c r="D155" t="s">
        <v>54</v>
      </c>
      <c r="E155" t="s">
        <v>79</v>
      </c>
      <c r="F155" t="s">
        <v>80</v>
      </c>
    </row>
    <row r="156" spans="1:6" x14ac:dyDescent="0.25">
      <c r="A156" s="1">
        <v>154</v>
      </c>
      <c r="B156" t="s">
        <v>82</v>
      </c>
      <c r="C156" t="str">
        <f>HYPERLINK("https://item.jd.com/62519403300.html","思臣床上书桌上铺悬空大号懒人桌加大学生电脑桌宿舍小桌子床头写字桌 黑架黑色板/半封 长80宽50*高90")</f>
        <v>思臣床上书桌上铺悬空大号懒人桌加大学生电脑桌宿舍小桌子床头写字桌 黑架黑色板/半封 长80宽50*高90</v>
      </c>
      <c r="D156" t="s">
        <v>29</v>
      </c>
      <c r="E156" t="s">
        <v>83</v>
      </c>
      <c r="F156" t="s">
        <v>84</v>
      </c>
    </row>
    <row r="157" spans="1:6" x14ac:dyDescent="0.25">
      <c r="A157" s="1">
        <v>155</v>
      </c>
      <c r="B157" t="s">
        <v>85</v>
      </c>
      <c r="C157" t="str">
        <f>HYPERLINK("https://item.jd.com/10058411681849.html","舒客艺家 电脑桌台式小户型小桌子家用学习桌写字办公书桌电竞长条桌子 灰纹黑架单桌120*60*74 加固桌")</f>
        <v>舒客艺家 电脑桌台式小户型小桌子家用学习桌写字办公书桌电竞长条桌子 灰纹黑架单桌120*60*74 加固桌</v>
      </c>
      <c r="D157" t="s">
        <v>6</v>
      </c>
      <c r="E157" t="s">
        <v>86</v>
      </c>
      <c r="F157" t="s">
        <v>87</v>
      </c>
    </row>
    <row r="158" spans="1:6" x14ac:dyDescent="0.25">
      <c r="A158" s="1">
        <v>156</v>
      </c>
      <c r="B158" t="s">
        <v>88</v>
      </c>
      <c r="C158" t="str">
        <f>HYPERLINK("https://item.jd.com/10085915403264.html","蔻卡KOUKA超高清智能网络WIFI液晶电视机老人家用卧室电视语音投屏会议广告机监控显示屏开机无广告 20英寸 高清电视版")</f>
        <v>蔻卡KOUKA超高清智能网络WIFI液晶电视机老人家用卧室电视语音投屏会议广告机监控显示屏开机无广告 20英寸 高清电视版</v>
      </c>
      <c r="D158" t="s">
        <v>89</v>
      </c>
      <c r="E158" t="s">
        <v>90</v>
      </c>
      <c r="F158" t="s">
        <v>34</v>
      </c>
    </row>
    <row r="159" spans="1:6" x14ac:dyDescent="0.25">
      <c r="A159" s="1">
        <v>157</v>
      </c>
      <c r="B159" t="s">
        <v>91</v>
      </c>
      <c r="C159" t="str">
        <f>HYPERLINK("https://item.jd.com/10081896166509.html","WSMNFC 吾士4K高刷便携显示器switch主机PS笔记本扩展电脑副屏15.6电竞便携屏 11.6英寸【CNC铝工艺】高清A+ 三年上门/全功能一线直连/带支架")</f>
        <v>WSMNFC 吾士4K高刷便携显示器switch主机PS笔记本扩展电脑副屏15.6电竞便携屏 11.6英寸【CNC铝工艺】高清A+ 三年上门/全功能一线直连/带支架</v>
      </c>
      <c r="D159" t="s">
        <v>89</v>
      </c>
      <c r="E159" t="s">
        <v>92</v>
      </c>
      <c r="F159" t="s">
        <v>34</v>
      </c>
    </row>
    <row r="160" spans="1:6" x14ac:dyDescent="0.25">
      <c r="A160" s="1">
        <v>158</v>
      </c>
      <c r="B160" t="s">
        <v>93</v>
      </c>
      <c r="C160" t="str">
        <f>HYPERLINK("https://item.jd.com/10038454316359.html","华硕TUF小金刚27英寸180Hz显示器 2K1ms电竞显示器 IPS超频刷新 内置音响 升降旋转IPS液晶显示屏 VG27AQ3A【小金刚PLUS】2K 180Hz")</f>
        <v>华硕TUF小金刚27英寸180Hz显示器 2K1ms电竞显示器 IPS超频刷新 内置音响 升降旋转IPS液晶显示屏 VG27AQ3A【小金刚PLUS】2K 180Hz</v>
      </c>
      <c r="D160" t="s">
        <v>16</v>
      </c>
      <c r="E160" t="s">
        <v>94</v>
      </c>
      <c r="F160" t="s">
        <v>95</v>
      </c>
    </row>
    <row r="161" spans="1:6" x14ac:dyDescent="0.25">
      <c r="A161" s="1">
        <v>159</v>
      </c>
      <c r="B161" t="s">
        <v>57</v>
      </c>
      <c r="C161" t="str">
        <f>HYPERLINK("https://item.jd.com/100045049225.html","AOC 31.5英寸 4K高清 144Hz IPS广色域 HDR400 快速液晶1ms 微边框 硬件低蓝光 游戏电竞显示器 U32G3X")</f>
        <v>AOC 31.5英寸 4K高清 144Hz IPS广色域 HDR400 快速液晶1ms 微边框 硬件低蓝光 游戏电竞显示器 U32G3X</v>
      </c>
      <c r="D161" t="s">
        <v>96</v>
      </c>
      <c r="E161" t="s">
        <v>97</v>
      </c>
      <c r="F161" t="s">
        <v>98</v>
      </c>
    </row>
    <row r="162" spans="1:6" x14ac:dyDescent="0.25">
      <c r="A162" s="1">
        <v>160</v>
      </c>
      <c r="B162" t="s">
        <v>99</v>
      </c>
      <c r="C162" t="str">
        <f>HYPERLINK("https://item.jd.com/100007183461.html","大水牛（BUBALUS）云逸 台式主机电脑机箱（支持ATX主板/带光驱位/支持显卡安装/支持背线/U3）")</f>
        <v>大水牛（BUBALUS）云逸 台式主机电脑机箱（支持ATX主板/带光驱位/支持显卡安装/支持背线/U3）</v>
      </c>
      <c r="D162" t="s">
        <v>54</v>
      </c>
      <c r="E162" t="s">
        <v>100</v>
      </c>
      <c r="F162" t="s">
        <v>101</v>
      </c>
    </row>
    <row r="163" spans="1:6" x14ac:dyDescent="0.25">
      <c r="A163" s="1">
        <v>161</v>
      </c>
      <c r="B163" t="s">
        <v>102</v>
      </c>
      <c r="C163" t="str">
        <f>HYPERLINK("https://item.jd.com/100055013363.html","飞利浦 27英寸2K100Hz A-Sync1ms8bit 低蓝光 HDMI+DP 旋转升降 电竞游戏 办公显示器 显示屏27E1N5500LB")</f>
        <v>飞利浦 27英寸2K100Hz A-Sync1ms8bit 低蓝光 HDMI+DP 旋转升降 电竞游戏 办公显示器 显示屏27E1N5500LB</v>
      </c>
      <c r="D163" t="s">
        <v>6</v>
      </c>
      <c r="E163" t="s">
        <v>103</v>
      </c>
      <c r="F163" t="s">
        <v>104</v>
      </c>
    </row>
    <row r="164" spans="1:6" x14ac:dyDescent="0.25">
      <c r="A164" s="1">
        <v>162</v>
      </c>
      <c r="B164" t="s">
        <v>105</v>
      </c>
      <c r="C164" t="str">
        <f>HYPERLINK("https://item.jd.com/10066045600945.html","晶瑞特 17-32英寸超清显示器HDMI高清直面曲面台式电脑监控器游戏电竞高刷商务设计办公家用壁挂 24英寸 显示器 VGA接口")</f>
        <v>晶瑞特 17-32英寸超清显示器HDMI高清直面曲面台式电脑监控器游戏电竞高刷商务设计办公家用壁挂 24英寸 显示器 VGA接口</v>
      </c>
      <c r="D164" t="s">
        <v>54</v>
      </c>
      <c r="E164" t="s">
        <v>79</v>
      </c>
      <c r="F164" t="s">
        <v>80</v>
      </c>
    </row>
    <row r="165" spans="1:6" x14ac:dyDescent="0.25">
      <c r="A165" s="1">
        <v>163</v>
      </c>
      <c r="B165" t="s">
        <v>82</v>
      </c>
      <c r="C165" t="str">
        <f>HYPERLINK("https://item.jd.com/10073525143296.html","新颜值主义 电脑桌家用学习写字桌台式书桌办公简易书桌电竞长条桌子ZYZ08 【深胡桃】升级加厚面板120*60cm")</f>
        <v>新颜值主义 电脑桌家用学习写字桌台式书桌办公简易书桌电竞长条桌子ZYZ08 【深胡桃】升级加厚面板120*60cm</v>
      </c>
      <c r="D165" t="s">
        <v>29</v>
      </c>
      <c r="E165" t="s">
        <v>106</v>
      </c>
      <c r="F165" t="s">
        <v>87</v>
      </c>
    </row>
    <row r="166" spans="1:6" x14ac:dyDescent="0.25">
      <c r="A166" s="1">
        <v>164</v>
      </c>
      <c r="B166" t="s">
        <v>107</v>
      </c>
      <c r="C166" t="str">
        <f>HYPERLINK("https://item.jd.com/100075648005.html","长城（Great Wall）天工1黑色电脑机箱（MATX小主板/0.8MM厚钢板/12CM风扇位/U3/双3.5吋硬盘位/ATX电源位）")</f>
        <v>长城（Great Wall）天工1黑色电脑机箱（MATX小主板/0.8MM厚钢板/12CM风扇位/U3/双3.5吋硬盘位/ATX电源位）</v>
      </c>
      <c r="D166" t="s">
        <v>43</v>
      </c>
      <c r="E166" t="s">
        <v>108</v>
      </c>
      <c r="F166" t="s">
        <v>14</v>
      </c>
    </row>
    <row r="167" spans="1:6" x14ac:dyDescent="0.25">
      <c r="A167" s="1">
        <v>165</v>
      </c>
      <c r="B167" t="s">
        <v>22</v>
      </c>
      <c r="C167" t="str">
        <f>HYPERLINK("https://item.jd.com/10096164109665.html","三星（SAMSUNG）32英寸 2K 165Hz 刷新率 电竞游戏曲面屏电脑显示器 1000R曲率 玄龙骑士G5 S27CG550EC")</f>
        <v>三星（SAMSUNG）32英寸 2K 165Hz 刷新率 电竞游戏曲面屏电脑显示器 1000R曲率 玄龙骑士G5 S27CG550EC</v>
      </c>
      <c r="D167" t="s">
        <v>109</v>
      </c>
      <c r="E167" t="s">
        <v>110</v>
      </c>
      <c r="F167" t="s">
        <v>14</v>
      </c>
    </row>
    <row r="168" spans="1:6" x14ac:dyDescent="0.25">
      <c r="A168" s="1">
        <v>166</v>
      </c>
      <c r="B168" t="s">
        <v>111</v>
      </c>
      <c r="C168" t="str">
        <f>HYPERLINK("https://item.jd.com/65642333783.html","OETONG 27英寸显示器 IPS FreeSync 可壁挂 爱眼低蓝光办公电脑显示屏 (S27C310EAC)")</f>
        <v>OETONG 27英寸显示器 IPS FreeSync 可壁挂 爱眼低蓝光办公电脑显示屏 (S27C310EAC)</v>
      </c>
      <c r="D168" t="s">
        <v>112</v>
      </c>
      <c r="E168" t="s">
        <v>113</v>
      </c>
      <c r="F168" t="s">
        <v>114</v>
      </c>
    </row>
    <row r="169" spans="1:6" x14ac:dyDescent="0.25">
      <c r="A169" s="1">
        <v>167</v>
      </c>
      <c r="B169" t="s">
        <v>115</v>
      </c>
      <c r="C169" t="str">
        <f>HYPERLINK("https://item.jd.com/10095745260115.html","鲨刃电脑显示器2K电竞游戏办公24寸显示屏台式笔记本外接27英寸曲面1080p超清LED监控外接屏幕 24寸1440P(2K)-75HZ直面白")</f>
        <v>鲨刃电脑显示器2K电竞游戏办公24寸显示屏台式笔记本外接27英寸曲面1080p超清LED监控外接屏幕 24寸1440P(2K)-75HZ直面白</v>
      </c>
      <c r="D169" t="s">
        <v>29</v>
      </c>
      <c r="E169" t="s">
        <v>116</v>
      </c>
      <c r="F169" t="s">
        <v>34</v>
      </c>
    </row>
    <row r="170" spans="1:6" x14ac:dyDescent="0.25">
      <c r="A170" s="1">
        <v>168</v>
      </c>
      <c r="B170" t="s">
        <v>57</v>
      </c>
      <c r="C170" t="str">
        <f>HYPERLINK("https://item.jd.com/10071299516837.html","华硕ROG PG27UQR超神27英寸4K电竞显示器 160Hz Fast IPS高刷新 升降旋转液晶显示屏神光同步HDMI PG27UQR【超神】27英寸 4K 160Hz")</f>
        <v>华硕ROG PG27UQR超神27英寸4K电竞显示器 160Hz Fast IPS高刷新 升降旋转液晶显示屏神光同步HDMI PG27UQR【超神】27英寸 4K 160Hz</v>
      </c>
      <c r="D170" t="s">
        <v>112</v>
      </c>
      <c r="E170" t="s">
        <v>94</v>
      </c>
      <c r="F170" t="s">
        <v>117</v>
      </c>
    </row>
    <row r="171" spans="1:6" x14ac:dyDescent="0.25">
      <c r="A171" s="1">
        <v>169</v>
      </c>
      <c r="B171" t="s">
        <v>118</v>
      </c>
      <c r="C171" t="str">
        <f>HYPERLINK("https://item.jd.com/100056542292.html","ARZOPA 16.1英寸144HZ 高色域便携式显示器 IPS屏 笔记本电脑手机一线直连副屏Switch Ps4/5显示屏")</f>
        <v>ARZOPA 16.1英寸144HZ 高色域便携式显示器 IPS屏 笔记本电脑手机一线直连副屏Switch Ps4/5显示屏</v>
      </c>
      <c r="D171" t="s">
        <v>54</v>
      </c>
      <c r="E171" t="s">
        <v>119</v>
      </c>
      <c r="F171" t="s">
        <v>14</v>
      </c>
    </row>
    <row r="172" spans="1:6" x14ac:dyDescent="0.25">
      <c r="A172" s="1">
        <v>170</v>
      </c>
      <c r="B172" t="s">
        <v>120</v>
      </c>
      <c r="C172" t="str">
        <f>HYPERLINK("https://item.jd.com/10068864812121.html","欧特林可折叠桌台式电脑桌家用简约学生学习书桌户外桌子办公长条桌会议 80*40*75cm双横杠单桌")</f>
        <v>欧特林可折叠桌台式电脑桌家用简约学生学习书桌户外桌子办公长条桌会议 80*40*75cm双横杠单桌</v>
      </c>
      <c r="D172" t="s">
        <v>112</v>
      </c>
      <c r="E172" t="s">
        <v>121</v>
      </c>
      <c r="F172" t="s">
        <v>87</v>
      </c>
    </row>
    <row r="173" spans="1:6" x14ac:dyDescent="0.25">
      <c r="A173" s="1">
        <v>171</v>
      </c>
      <c r="B173" t="s">
        <v>122</v>
      </c>
      <c r="C173" t="str">
        <f>HYPERLINK("https://item.jd.com/10045963206138.html","奥伦福特 电脑桌台式小户型卧室小桌子家用书桌简约办公学习桌长条桌 木纹白架单桌120*60*74")</f>
        <v>奥伦福特 电脑桌台式小户型卧室小桌子家用书桌简约办公学习桌长条桌 木纹白架单桌120*60*74</v>
      </c>
      <c r="D173" t="s">
        <v>43</v>
      </c>
      <c r="E173" t="s">
        <v>123</v>
      </c>
      <c r="F173" t="s">
        <v>87</v>
      </c>
    </row>
    <row r="174" spans="1:6" x14ac:dyDescent="0.25">
      <c r="A174" s="1">
        <v>172</v>
      </c>
      <c r="B174" t="s">
        <v>22</v>
      </c>
      <c r="C174" t="str">
        <f>HYPERLINK("https://item.jd.com/100065514332.html","泰坦军团27英寸2K 180Hz FastIPS电竞屏 1ms(GTG)响应 低蓝光广色域屏幕 升降旋转 A-Sync显示器P27A2R")</f>
        <v>泰坦军团27英寸2K 180Hz FastIPS电竞屏 1ms(GTG)响应 低蓝光广色域屏幕 升降旋转 A-Sync显示器P27A2R</v>
      </c>
      <c r="D174" t="s">
        <v>54</v>
      </c>
      <c r="E174" t="s">
        <v>124</v>
      </c>
      <c r="F174" t="s">
        <v>14</v>
      </c>
    </row>
    <row r="175" spans="1:6" x14ac:dyDescent="0.25">
      <c r="A175" s="1">
        <v>173</v>
      </c>
      <c r="B175" t="s">
        <v>125</v>
      </c>
      <c r="C175" t="str">
        <f>HYPERLINK("https://item.jd.com/63318947299.html","AOC 小金刚27英寸2K 144hz电脑显示器CQ27G2曲面电竞游戏显示屏幕1MS快速响应 CQ27G2曲面/2K高清/144HZ刷新/可升降")</f>
        <v>AOC 小金刚27英寸2K 144hz电脑显示器CQ27G2曲面电竞游戏显示屏幕1MS快速响应 CQ27G2曲面/2K高清/144HZ刷新/可升降</v>
      </c>
      <c r="D175" t="s">
        <v>36</v>
      </c>
      <c r="E175" t="s">
        <v>126</v>
      </c>
      <c r="F175" t="s">
        <v>34</v>
      </c>
    </row>
    <row r="176" spans="1:6" x14ac:dyDescent="0.25">
      <c r="A176" s="1">
        <v>174</v>
      </c>
      <c r="B176" t="s">
        <v>127</v>
      </c>
      <c r="C176" t="str">
        <f>HYPERLINK("https://item.jd.com/10095117724154.html","航嘉（Huntkey） 23.8英寸电竞显示器 FHD 165Hz刷新1ms IPS屏HDR 低蓝光 广色域 吃鸡游戏电竞 游戏显示器 CGR挑战者 G2433")</f>
        <v>航嘉（Huntkey） 23.8英寸电竞显示器 FHD 165Hz刷新1ms IPS屏HDR 低蓝光 广色域 吃鸡游戏电竞 游戏显示器 CGR挑战者 G2433</v>
      </c>
      <c r="D176" t="s">
        <v>128</v>
      </c>
      <c r="E176" t="s">
        <v>129</v>
      </c>
      <c r="F176" t="s">
        <v>130</v>
      </c>
    </row>
    <row r="177" spans="1:6" x14ac:dyDescent="0.25">
      <c r="A177" s="1">
        <v>175</v>
      </c>
      <c r="B177" t="s">
        <v>131</v>
      </c>
      <c r="C177" t="str">
        <f>HYPERLINK("https://item.jd.com/10092337395842.html","华木兰床上电脑桌可折叠书桌加大笔记本小桌板宿舍神器学生多功能小桌子 黑金丝【稳固U腿】60*40平面款")</f>
        <v>华木兰床上电脑桌可折叠书桌加大笔记本小桌板宿舍神器学生多功能小桌子 黑金丝【稳固U腿】60*40平面款</v>
      </c>
      <c r="D177" t="s">
        <v>132</v>
      </c>
      <c r="E177" t="s">
        <v>133</v>
      </c>
      <c r="F177" t="s">
        <v>134</v>
      </c>
    </row>
    <row r="178" spans="1:6" x14ac:dyDescent="0.25">
      <c r="A178" s="1">
        <v>176</v>
      </c>
      <c r="B178" t="s">
        <v>135</v>
      </c>
      <c r="C178" t="str">
        <f>HYPERLINK("https://item.jd.com/10082738720697.html","天殊 360hz电脑显示器27英寸低蓝光0.5ms快速响应原装模组 Fast IPS技术内置音响 S16-27英寸原生360hz超频390hz升降")</f>
        <v>天殊 360hz电脑显示器27英寸低蓝光0.5ms快速响应原装模组 Fast IPS技术内置音响 S16-27英寸原生360hz超频390hz升降</v>
      </c>
      <c r="D178" t="s">
        <v>43</v>
      </c>
      <c r="E178" t="s">
        <v>136</v>
      </c>
      <c r="F178" t="s">
        <v>41</v>
      </c>
    </row>
    <row r="179" spans="1:6" x14ac:dyDescent="0.25">
      <c r="A179" s="1">
        <v>177</v>
      </c>
      <c r="B179" t="s">
        <v>137</v>
      </c>
      <c r="C179" t="str">
        <f>HYPERLINK("https://item.jd.com/10082665601255.html","电脑桌台式书桌家用卧室简约学习桌写字办公电竞长条小桌子 80*50【加厚加固款】白+木纹")</f>
        <v>电脑桌台式书桌家用卧室简约学习桌写字办公电竞长条小桌子 80*50【加厚加固款】白+木纹</v>
      </c>
      <c r="D179" t="s">
        <v>112</v>
      </c>
      <c r="E179" t="s">
        <v>138</v>
      </c>
      <c r="F179" t="s">
        <v>87</v>
      </c>
    </row>
    <row r="180" spans="1:6" x14ac:dyDescent="0.25">
      <c r="A180" s="1">
        <v>178</v>
      </c>
      <c r="B180" t="s">
        <v>139</v>
      </c>
      <c r="C180" t="str">
        <f>HYPERLINK("https://item.jd.com/100014833696.html","京品电脑
HKC 31.5英寸 高清2K144Hz专业电竞屏1500R曲面hdmi吃鸡游戏 不闪屏支持壁挂 液晶显示器 SG32QC")</f>
        <v>京品电脑
HKC 31.5英寸 高清2K144Hz专业电竞屏1500R曲面hdmi吃鸡游戏 不闪屏支持壁挂 液晶显示器 SG32QC</v>
      </c>
      <c r="D180" t="s">
        <v>96</v>
      </c>
      <c r="E180" t="s">
        <v>140</v>
      </c>
      <c r="F180" t="s">
        <v>141</v>
      </c>
    </row>
    <row r="181" spans="1:6" x14ac:dyDescent="0.25">
      <c r="A181" s="1">
        <v>179</v>
      </c>
      <c r="B181" t="s">
        <v>142</v>
      </c>
      <c r="C181" t="str">
        <f>HYPERLINK("https://item.jd.com/10072311897427.html","无敌猴电脑桌台式书桌办公简约桌家用租房桌子卧室学生写字小台学习桌子 【C形腿带层架】意式灰80*50CM")</f>
        <v>无敌猴电脑桌台式书桌办公简约桌家用租房桌子卧室学生写字小台学习桌子 【C形腿带层架】意式灰80*50CM</v>
      </c>
      <c r="D181" t="s">
        <v>43</v>
      </c>
      <c r="E181" t="s">
        <v>143</v>
      </c>
      <c r="F181" t="s">
        <v>87</v>
      </c>
    </row>
    <row r="182" spans="1:6" x14ac:dyDescent="0.25">
      <c r="A182" s="1">
        <v>180</v>
      </c>
      <c r="B182" t="s">
        <v>73</v>
      </c>
      <c r="C182" t="str">
        <f>HYPERLINK("https://item.jd.com/10024521871680.html","邦梭19-27英高清电竞游戏高刷144/165液晶电脑显示器设计美工绘图显示屏办公家用监控便携屏幕可壁挂 下拉更多尺寸可选 20英寸高清版HDMI【内置音响】")</f>
        <v>邦梭19-27英高清电竞游戏高刷144/165液晶电脑显示器设计美工绘图显示屏办公家用监控便携屏幕可壁挂 下拉更多尺寸可选 20英寸高清版HDMI【内置音响】</v>
      </c>
      <c r="D182" t="s">
        <v>16</v>
      </c>
      <c r="E182" t="s">
        <v>74</v>
      </c>
      <c r="F182" t="s">
        <v>34</v>
      </c>
    </row>
    <row r="183" spans="1:6" x14ac:dyDescent="0.25">
      <c r="A183" s="1">
        <v>181</v>
      </c>
      <c r="B183" t="s">
        <v>75</v>
      </c>
      <c r="C183" t="str">
        <f>HYPERLINK("https://item.jd.com/100037574068.html","KKTV 27英寸 电竞显示器 IPS 165Hz 三微边设计 低蓝光爱眼 电脑办公显示屏 K278G")</f>
        <v>KKTV 27英寸 电竞显示器 IPS 165Hz 三微边设计 低蓝光爱眼 电脑办公显示屏 K278G</v>
      </c>
      <c r="D183" t="s">
        <v>26</v>
      </c>
      <c r="E183" t="s">
        <v>76</v>
      </c>
      <c r="F183" t="s">
        <v>77</v>
      </c>
    </row>
    <row r="184" spans="1:6" x14ac:dyDescent="0.25">
      <c r="A184" s="1">
        <v>182</v>
      </c>
      <c r="B184" t="s">
        <v>78</v>
      </c>
      <c r="C184" t="str">
        <f>HYPERLINK("https://item.jd.com/10066045600940.html","晶瑞特 17-32英寸超清显示器HDMI高清直面曲面台式电脑监控器游戏电竞高刷商务设计办公家用壁挂 20英寸 显示器 VGA+HDMI双接口")</f>
        <v>晶瑞特 17-32英寸超清显示器HDMI高清直面曲面台式电脑监控器游戏电竞高刷商务设计办公家用壁挂 20英寸 显示器 VGA+HDMI双接口</v>
      </c>
      <c r="D184" t="s">
        <v>54</v>
      </c>
      <c r="E184" t="s">
        <v>79</v>
      </c>
      <c r="F184" t="s">
        <v>80</v>
      </c>
    </row>
    <row r="185" spans="1:6" x14ac:dyDescent="0.25">
      <c r="A185" s="1">
        <v>183</v>
      </c>
      <c r="B185" t="s">
        <v>81</v>
      </c>
      <c r="C185" t="str">
        <f>HYPERLINK("https://item.jd.com/10066045600946.html","晶瑞特 17-32英寸超清显示器HDMI高清直面曲面台式电脑监控器游戏电竞高刷商务设计办公家用壁挂 24英寸 显示器 VGA+HDMI双接口")</f>
        <v>晶瑞特 17-32英寸超清显示器HDMI高清直面曲面台式电脑监控器游戏电竞高刷商务设计办公家用壁挂 24英寸 显示器 VGA+HDMI双接口</v>
      </c>
      <c r="D185" t="s">
        <v>54</v>
      </c>
      <c r="E185" t="s">
        <v>79</v>
      </c>
      <c r="F185" t="s">
        <v>80</v>
      </c>
    </row>
    <row r="186" spans="1:6" x14ac:dyDescent="0.25">
      <c r="A186" s="1">
        <v>184</v>
      </c>
      <c r="B186" t="s">
        <v>82</v>
      </c>
      <c r="C186" t="str">
        <f>HYPERLINK("https://item.jd.com/62519403300.html","思臣床上书桌上铺悬空大号懒人桌加大学生电脑桌宿舍小桌子床头写字桌 黑架黑色板/半封 长80宽50*高90")</f>
        <v>思臣床上书桌上铺悬空大号懒人桌加大学生电脑桌宿舍小桌子床头写字桌 黑架黑色板/半封 长80宽50*高90</v>
      </c>
      <c r="D186" t="s">
        <v>29</v>
      </c>
      <c r="E186" t="s">
        <v>83</v>
      </c>
      <c r="F186" t="s">
        <v>84</v>
      </c>
    </row>
    <row r="187" spans="1:6" x14ac:dyDescent="0.25">
      <c r="A187" s="1">
        <v>185</v>
      </c>
      <c r="B187" t="s">
        <v>85</v>
      </c>
      <c r="C187" t="str">
        <f>HYPERLINK("https://item.jd.com/10058411681849.html","舒客艺家 电脑桌台式小户型小桌子家用学习桌写字办公书桌电竞长条桌子 灰纹黑架单桌120*60*74 加固桌")</f>
        <v>舒客艺家 电脑桌台式小户型小桌子家用学习桌写字办公书桌电竞长条桌子 灰纹黑架单桌120*60*74 加固桌</v>
      </c>
      <c r="D187" t="s">
        <v>6</v>
      </c>
      <c r="E187" t="s">
        <v>86</v>
      </c>
      <c r="F187" t="s">
        <v>87</v>
      </c>
    </row>
    <row r="188" spans="1:6" x14ac:dyDescent="0.25">
      <c r="A188" s="1">
        <v>186</v>
      </c>
      <c r="B188" t="s">
        <v>88</v>
      </c>
      <c r="C188" t="str">
        <f>HYPERLINK("https://item.jd.com/10085915403264.html","蔻卡KOUKA超高清智能网络WIFI液晶电视机老人家用卧室电视语音投屏会议广告机监控显示屏开机无广告 20英寸 高清电视版")</f>
        <v>蔻卡KOUKA超高清智能网络WIFI液晶电视机老人家用卧室电视语音投屏会议广告机监控显示屏开机无广告 20英寸 高清电视版</v>
      </c>
      <c r="D188" t="s">
        <v>89</v>
      </c>
      <c r="E188" t="s">
        <v>90</v>
      </c>
      <c r="F188" t="s">
        <v>34</v>
      </c>
    </row>
    <row r="189" spans="1:6" x14ac:dyDescent="0.25">
      <c r="A189" s="1">
        <v>187</v>
      </c>
      <c r="B189" t="s">
        <v>91</v>
      </c>
      <c r="C189" t="str">
        <f>HYPERLINK("https://item.jd.com/10081896166509.html","WSMNFC 吾士4K高刷便携显示器switch主机PS笔记本扩展电脑副屏15.6电竞便携屏 11.6英寸【CNC铝工艺】高清A+ 三年上门/全功能一线直连/带支架")</f>
        <v>WSMNFC 吾士4K高刷便携显示器switch主机PS笔记本扩展电脑副屏15.6电竞便携屏 11.6英寸【CNC铝工艺】高清A+ 三年上门/全功能一线直连/带支架</v>
      </c>
      <c r="D189" t="s">
        <v>89</v>
      </c>
      <c r="E189" t="s">
        <v>92</v>
      </c>
      <c r="F189" t="s">
        <v>34</v>
      </c>
    </row>
    <row r="190" spans="1:6" x14ac:dyDescent="0.25">
      <c r="A190" s="1">
        <v>188</v>
      </c>
      <c r="B190" t="s">
        <v>93</v>
      </c>
      <c r="C190" t="str">
        <f>HYPERLINK("https://item.jd.com/10038454316359.html","华硕TUF小金刚27英寸180Hz显示器 2K1ms电竞显示器 IPS超频刷新 内置音响 升降旋转IPS液晶显示屏 VG27AQ3A【小金刚PLUS】2K 180Hz")</f>
        <v>华硕TUF小金刚27英寸180Hz显示器 2K1ms电竞显示器 IPS超频刷新 内置音响 升降旋转IPS液晶显示屏 VG27AQ3A【小金刚PLUS】2K 180Hz</v>
      </c>
      <c r="D190" t="s">
        <v>16</v>
      </c>
      <c r="E190" t="s">
        <v>94</v>
      </c>
      <c r="F190" t="s">
        <v>95</v>
      </c>
    </row>
    <row r="191" spans="1:6" x14ac:dyDescent="0.25">
      <c r="A191" s="1">
        <v>189</v>
      </c>
      <c r="B191" t="s">
        <v>57</v>
      </c>
      <c r="C191" t="str">
        <f>HYPERLINK("https://item.jd.com/100045049225.html","AOC 31.5英寸 4K高清 144Hz IPS广色域 HDR400 快速液晶1ms 微边框 硬件低蓝光 游戏电竞显示器 U32G3X")</f>
        <v>AOC 31.5英寸 4K高清 144Hz IPS广色域 HDR400 快速液晶1ms 微边框 硬件低蓝光 游戏电竞显示器 U32G3X</v>
      </c>
      <c r="D191" t="s">
        <v>96</v>
      </c>
      <c r="E191" t="s">
        <v>97</v>
      </c>
      <c r="F191" t="s">
        <v>98</v>
      </c>
    </row>
    <row r="192" spans="1:6" x14ac:dyDescent="0.25">
      <c r="A192" s="1">
        <v>190</v>
      </c>
      <c r="B192" t="s">
        <v>99</v>
      </c>
      <c r="C192" t="str">
        <f>HYPERLINK("https://item.jd.com/100007183461.html","大水牛（BUBALUS）云逸 台式主机电脑机箱（支持ATX主板/带光驱位/支持显卡安装/支持背线/U3）")</f>
        <v>大水牛（BUBALUS）云逸 台式主机电脑机箱（支持ATX主板/带光驱位/支持显卡安装/支持背线/U3）</v>
      </c>
      <c r="D192" t="s">
        <v>54</v>
      </c>
      <c r="E192" t="s">
        <v>100</v>
      </c>
      <c r="F192" t="s">
        <v>101</v>
      </c>
    </row>
    <row r="193" spans="1:6" x14ac:dyDescent="0.25">
      <c r="A193" s="1">
        <v>191</v>
      </c>
      <c r="B193" t="s">
        <v>102</v>
      </c>
      <c r="C193" t="str">
        <f>HYPERLINK("https://item.jd.com/100055013363.html","飞利浦 27英寸2K100Hz A-Sync1ms8bit 低蓝光 HDMI+DP 旋转升降 电竞游戏 办公显示器 显示屏27E1N5500LB")</f>
        <v>飞利浦 27英寸2K100Hz A-Sync1ms8bit 低蓝光 HDMI+DP 旋转升降 电竞游戏 办公显示器 显示屏27E1N5500LB</v>
      </c>
      <c r="D193" t="s">
        <v>6</v>
      </c>
      <c r="E193" t="s">
        <v>103</v>
      </c>
      <c r="F193" t="s">
        <v>104</v>
      </c>
    </row>
    <row r="194" spans="1:6" x14ac:dyDescent="0.25">
      <c r="A194" s="1">
        <v>192</v>
      </c>
      <c r="B194" t="s">
        <v>105</v>
      </c>
      <c r="C194" t="str">
        <f>HYPERLINK("https://item.jd.com/10066045600945.html","晶瑞特 17-32英寸超清显示器HDMI高清直面曲面台式电脑监控器游戏电竞高刷商务设计办公家用壁挂 24英寸 显示器 VGA接口")</f>
        <v>晶瑞特 17-32英寸超清显示器HDMI高清直面曲面台式电脑监控器游戏电竞高刷商务设计办公家用壁挂 24英寸 显示器 VGA接口</v>
      </c>
      <c r="D194" t="s">
        <v>54</v>
      </c>
      <c r="E194" t="s">
        <v>79</v>
      </c>
      <c r="F194" t="s">
        <v>80</v>
      </c>
    </row>
    <row r="195" spans="1:6" x14ac:dyDescent="0.25">
      <c r="A195" s="1">
        <v>193</v>
      </c>
      <c r="B195" t="s">
        <v>82</v>
      </c>
      <c r="C195" t="str">
        <f>HYPERLINK("https://item.jd.com/10073525143296.html","新颜值主义 电脑桌家用学习写字桌台式书桌办公简易书桌电竞长条桌子ZYZ08 【深胡桃】升级加厚面板120*60cm")</f>
        <v>新颜值主义 电脑桌家用学习写字桌台式书桌办公简易书桌电竞长条桌子ZYZ08 【深胡桃】升级加厚面板120*60cm</v>
      </c>
      <c r="D195" t="s">
        <v>29</v>
      </c>
      <c r="E195" t="s">
        <v>106</v>
      </c>
      <c r="F195" t="s">
        <v>87</v>
      </c>
    </row>
    <row r="196" spans="1:6" x14ac:dyDescent="0.25">
      <c r="A196" s="1">
        <v>194</v>
      </c>
      <c r="B196" t="s">
        <v>107</v>
      </c>
      <c r="C196" t="str">
        <f>HYPERLINK("https://item.jd.com/100075648005.html","长城（Great Wall）天工1黑色电脑机箱（MATX小主板/0.8MM厚钢板/12CM风扇位/U3/双3.5吋硬盘位/ATX电源位）")</f>
        <v>长城（Great Wall）天工1黑色电脑机箱（MATX小主板/0.8MM厚钢板/12CM风扇位/U3/双3.5吋硬盘位/ATX电源位）</v>
      </c>
      <c r="D196" t="s">
        <v>43</v>
      </c>
      <c r="E196" t="s">
        <v>108</v>
      </c>
      <c r="F196" t="s">
        <v>14</v>
      </c>
    </row>
    <row r="197" spans="1:6" x14ac:dyDescent="0.25">
      <c r="A197" s="1">
        <v>195</v>
      </c>
      <c r="B197" t="s">
        <v>22</v>
      </c>
      <c r="C197" t="str">
        <f>HYPERLINK("https://item.jd.com/10096164109665.html","三星（SAMSUNG）32英寸 2K 165Hz 刷新率 电竞游戏曲面屏电脑显示器 1000R曲率 玄龙骑士G5 S27CG550EC")</f>
        <v>三星（SAMSUNG）32英寸 2K 165Hz 刷新率 电竞游戏曲面屏电脑显示器 1000R曲率 玄龙骑士G5 S27CG550EC</v>
      </c>
      <c r="D197" t="s">
        <v>109</v>
      </c>
      <c r="E197" t="s">
        <v>110</v>
      </c>
      <c r="F197" t="s">
        <v>14</v>
      </c>
    </row>
    <row r="198" spans="1:6" x14ac:dyDescent="0.25">
      <c r="A198" s="1">
        <v>196</v>
      </c>
      <c r="B198" t="s">
        <v>111</v>
      </c>
      <c r="C198" t="str">
        <f>HYPERLINK("https://item.jd.com/65642333783.html","OETONG 27英寸显示器 IPS FreeSync 可壁挂 爱眼低蓝光办公电脑显示屏 (S27C310EAC)")</f>
        <v>OETONG 27英寸显示器 IPS FreeSync 可壁挂 爱眼低蓝光办公电脑显示屏 (S27C310EAC)</v>
      </c>
      <c r="D198" t="s">
        <v>112</v>
      </c>
      <c r="E198" t="s">
        <v>113</v>
      </c>
      <c r="F198" t="s">
        <v>114</v>
      </c>
    </row>
    <row r="199" spans="1:6" x14ac:dyDescent="0.25">
      <c r="A199" s="1">
        <v>197</v>
      </c>
      <c r="B199" t="s">
        <v>115</v>
      </c>
      <c r="C199" t="str">
        <f>HYPERLINK("https://item.jd.com/10095745260115.html","鲨刃电脑显示器2K电竞游戏办公24寸显示屏台式笔记本外接27英寸曲面1080p超清LED监控外接屏幕 24寸1440P(2K)-75HZ直面白")</f>
        <v>鲨刃电脑显示器2K电竞游戏办公24寸显示屏台式笔记本外接27英寸曲面1080p超清LED监控外接屏幕 24寸1440P(2K)-75HZ直面白</v>
      </c>
      <c r="D199" t="s">
        <v>29</v>
      </c>
      <c r="E199" t="s">
        <v>116</v>
      </c>
      <c r="F199" t="s">
        <v>34</v>
      </c>
    </row>
    <row r="200" spans="1:6" x14ac:dyDescent="0.25">
      <c r="A200" s="1">
        <v>198</v>
      </c>
      <c r="B200" t="s">
        <v>57</v>
      </c>
      <c r="C200" t="str">
        <f>HYPERLINK("https://item.jd.com/10071299516837.html","华硕ROG PG27UQR超神27英寸4K电竞显示器 160Hz Fast IPS高刷新 升降旋转液晶显示屏神光同步HDMI PG27UQR【超神】27英寸 4K 160Hz")</f>
        <v>华硕ROG PG27UQR超神27英寸4K电竞显示器 160Hz Fast IPS高刷新 升降旋转液晶显示屏神光同步HDMI PG27UQR【超神】27英寸 4K 160Hz</v>
      </c>
      <c r="D200" t="s">
        <v>112</v>
      </c>
      <c r="E200" t="s">
        <v>94</v>
      </c>
      <c r="F200" t="s">
        <v>117</v>
      </c>
    </row>
    <row r="201" spans="1:6" x14ac:dyDescent="0.25">
      <c r="A201" s="1">
        <v>199</v>
      </c>
      <c r="B201" t="s">
        <v>118</v>
      </c>
      <c r="C201" t="str">
        <f>HYPERLINK("https://item.jd.com/100056542292.html","ARZOPA 16.1英寸144HZ 高色域便携式显示器 IPS屏 笔记本电脑手机一线直连副屏Switch Ps4/5显示屏")</f>
        <v>ARZOPA 16.1英寸144HZ 高色域便携式显示器 IPS屏 笔记本电脑手机一线直连副屏Switch Ps4/5显示屏</v>
      </c>
      <c r="D201" t="s">
        <v>54</v>
      </c>
      <c r="E201" t="s">
        <v>119</v>
      </c>
      <c r="F201" t="s">
        <v>14</v>
      </c>
    </row>
    <row r="202" spans="1:6" x14ac:dyDescent="0.25">
      <c r="A202" s="1">
        <v>200</v>
      </c>
      <c r="B202" t="s">
        <v>120</v>
      </c>
      <c r="C202" t="str">
        <f>HYPERLINK("https://item.jd.com/10068864812121.html","欧特林可折叠桌台式电脑桌家用简约学生学习书桌户外桌子办公长条桌会议 80*40*75cm双横杠单桌")</f>
        <v>欧特林可折叠桌台式电脑桌家用简约学生学习书桌户外桌子办公长条桌会议 80*40*75cm双横杠单桌</v>
      </c>
      <c r="D202" t="s">
        <v>112</v>
      </c>
      <c r="E202" t="s">
        <v>121</v>
      </c>
      <c r="F202" t="s">
        <v>87</v>
      </c>
    </row>
    <row r="203" spans="1:6" x14ac:dyDescent="0.25">
      <c r="A203" s="1">
        <v>201</v>
      </c>
      <c r="B203" t="s">
        <v>122</v>
      </c>
      <c r="C203" t="str">
        <f>HYPERLINK("https://item.jd.com/10045963206138.html","奥伦福特 电脑桌台式小户型卧室小桌子家用书桌简约办公学习桌长条桌 木纹白架单桌120*60*74")</f>
        <v>奥伦福特 电脑桌台式小户型卧室小桌子家用书桌简约办公学习桌长条桌 木纹白架单桌120*60*74</v>
      </c>
      <c r="D203" t="s">
        <v>43</v>
      </c>
      <c r="E203" t="s">
        <v>123</v>
      </c>
      <c r="F203" t="s">
        <v>87</v>
      </c>
    </row>
    <row r="204" spans="1:6" x14ac:dyDescent="0.25">
      <c r="A204" s="1">
        <v>202</v>
      </c>
      <c r="B204" t="s">
        <v>22</v>
      </c>
      <c r="C204" t="str">
        <f>HYPERLINK("https://item.jd.com/100065514332.html","泰坦军团27英寸2K 180Hz FastIPS电竞屏 1ms(GTG)响应 低蓝光广色域屏幕 升降旋转 A-Sync显示器P27A2R")</f>
        <v>泰坦军团27英寸2K 180Hz FastIPS电竞屏 1ms(GTG)响应 低蓝光广色域屏幕 升降旋转 A-Sync显示器P27A2R</v>
      </c>
      <c r="D204" t="s">
        <v>54</v>
      </c>
      <c r="E204" t="s">
        <v>124</v>
      </c>
      <c r="F204" t="s">
        <v>14</v>
      </c>
    </row>
    <row r="205" spans="1:6" x14ac:dyDescent="0.25">
      <c r="A205" s="1">
        <v>203</v>
      </c>
      <c r="B205" t="s">
        <v>125</v>
      </c>
      <c r="C205" t="str">
        <f>HYPERLINK("https://item.jd.com/63318947299.html","AOC 小金刚27英寸2K 144hz电脑显示器CQ27G2曲面电竞游戏显示屏幕1MS快速响应 CQ27G2曲面/2K高清/144HZ刷新/可升降")</f>
        <v>AOC 小金刚27英寸2K 144hz电脑显示器CQ27G2曲面电竞游戏显示屏幕1MS快速响应 CQ27G2曲面/2K高清/144HZ刷新/可升降</v>
      </c>
      <c r="D205" t="s">
        <v>36</v>
      </c>
      <c r="E205" t="s">
        <v>126</v>
      </c>
      <c r="F205" t="s">
        <v>34</v>
      </c>
    </row>
    <row r="206" spans="1:6" x14ac:dyDescent="0.25">
      <c r="A206" s="1">
        <v>204</v>
      </c>
      <c r="B206" t="s">
        <v>127</v>
      </c>
      <c r="C206" t="str">
        <f>HYPERLINK("https://item.jd.com/10095117724154.html","航嘉（Huntkey） 23.8英寸电竞显示器 FHD 165Hz刷新1ms IPS屏HDR 低蓝光 广色域 吃鸡游戏电竞 游戏显示器 CGR挑战者 G2433")</f>
        <v>航嘉（Huntkey） 23.8英寸电竞显示器 FHD 165Hz刷新1ms IPS屏HDR 低蓝光 广色域 吃鸡游戏电竞 游戏显示器 CGR挑战者 G2433</v>
      </c>
      <c r="D206" t="s">
        <v>128</v>
      </c>
      <c r="E206" t="s">
        <v>129</v>
      </c>
      <c r="F206" t="s">
        <v>130</v>
      </c>
    </row>
    <row r="207" spans="1:6" x14ac:dyDescent="0.25">
      <c r="A207" s="1">
        <v>205</v>
      </c>
      <c r="B207" t="s">
        <v>131</v>
      </c>
      <c r="C207" t="str">
        <f>HYPERLINK("https://item.jd.com/10092337395842.html","华木兰床上电脑桌可折叠书桌加大笔记本小桌板宿舍神器学生多功能小桌子 黑金丝【稳固U腿】60*40平面款")</f>
        <v>华木兰床上电脑桌可折叠书桌加大笔记本小桌板宿舍神器学生多功能小桌子 黑金丝【稳固U腿】60*40平面款</v>
      </c>
      <c r="D207" t="s">
        <v>132</v>
      </c>
      <c r="E207" t="s">
        <v>133</v>
      </c>
      <c r="F207" t="s">
        <v>134</v>
      </c>
    </row>
    <row r="208" spans="1:6" x14ac:dyDescent="0.25">
      <c r="A208" s="1">
        <v>206</v>
      </c>
      <c r="B208" t="s">
        <v>135</v>
      </c>
      <c r="C208" t="str">
        <f>HYPERLINK("https://item.jd.com/10082738720697.html","天殊 360hz电脑显示器27英寸低蓝光0.5ms快速响应原装模组 Fast IPS技术内置音响 S16-27英寸原生360hz超频390hz升降")</f>
        <v>天殊 360hz电脑显示器27英寸低蓝光0.5ms快速响应原装模组 Fast IPS技术内置音响 S16-27英寸原生360hz超频390hz升降</v>
      </c>
      <c r="D208" t="s">
        <v>43</v>
      </c>
      <c r="E208" t="s">
        <v>136</v>
      </c>
      <c r="F208" t="s">
        <v>41</v>
      </c>
    </row>
    <row r="209" spans="1:6" x14ac:dyDescent="0.25">
      <c r="A209" s="1">
        <v>207</v>
      </c>
      <c r="B209" t="s">
        <v>137</v>
      </c>
      <c r="C209" t="str">
        <f>HYPERLINK("https://item.jd.com/10082665601255.html","电脑桌台式书桌家用卧室简约学习桌写字办公电竞长条小桌子 80*50【加厚加固款】白+木纹")</f>
        <v>电脑桌台式书桌家用卧室简约学习桌写字办公电竞长条小桌子 80*50【加厚加固款】白+木纹</v>
      </c>
      <c r="D209" t="s">
        <v>112</v>
      </c>
      <c r="E209" t="s">
        <v>138</v>
      </c>
      <c r="F209" t="s">
        <v>87</v>
      </c>
    </row>
    <row r="210" spans="1:6" x14ac:dyDescent="0.25">
      <c r="A210" s="1">
        <v>208</v>
      </c>
      <c r="B210" t="s">
        <v>139</v>
      </c>
      <c r="C210" t="str">
        <f>HYPERLINK("https://item.jd.com/100014833696.html","京品电脑
HKC 31.5英寸 高清2K144Hz专业电竞屏1500R曲面hdmi吃鸡游戏 不闪屏支持壁挂 液晶显示器 SG32QC")</f>
        <v>京品电脑
HKC 31.5英寸 高清2K144Hz专业电竞屏1500R曲面hdmi吃鸡游戏 不闪屏支持壁挂 液晶显示器 SG32QC</v>
      </c>
      <c r="D210" t="s">
        <v>96</v>
      </c>
      <c r="E210" t="s">
        <v>140</v>
      </c>
      <c r="F210" t="s">
        <v>141</v>
      </c>
    </row>
    <row r="211" spans="1:6" x14ac:dyDescent="0.25">
      <c r="A211" s="1">
        <v>209</v>
      </c>
      <c r="B211" t="s">
        <v>142</v>
      </c>
      <c r="C211" t="str">
        <f>HYPERLINK("https://item.jd.com/10072311897427.html","无敌猴电脑桌台式书桌办公简约桌家用租房桌子卧室学生写字小台学习桌子 【C形腿带层架】意式灰80*50CM")</f>
        <v>无敌猴电脑桌台式书桌办公简约桌家用租房桌子卧室学生写字小台学习桌子 【C形腿带层架】意式灰80*50CM</v>
      </c>
      <c r="D211" t="s">
        <v>43</v>
      </c>
      <c r="E211" t="s">
        <v>143</v>
      </c>
      <c r="F211" t="s">
        <v>87</v>
      </c>
    </row>
    <row r="212" spans="1:6" x14ac:dyDescent="0.25">
      <c r="A212" s="1">
        <v>210</v>
      </c>
      <c r="B212" t="s">
        <v>73</v>
      </c>
      <c r="C212" t="str">
        <f>HYPERLINK("https://item.jd.com/10024521871680.html","邦梭19-27英高清电竞游戏高刷144/165液晶电脑显示器设计美工绘图显示屏办公家用监控便携屏幕可壁挂 下拉更多尺寸可选 20英寸高清版HDMI【内置音响】")</f>
        <v>邦梭19-27英高清电竞游戏高刷144/165液晶电脑显示器设计美工绘图显示屏办公家用监控便携屏幕可壁挂 下拉更多尺寸可选 20英寸高清版HDMI【内置音响】</v>
      </c>
      <c r="D212" t="s">
        <v>16</v>
      </c>
      <c r="E212" t="s">
        <v>74</v>
      </c>
      <c r="F212" t="s">
        <v>34</v>
      </c>
    </row>
    <row r="213" spans="1:6" x14ac:dyDescent="0.25">
      <c r="A213" s="1">
        <v>211</v>
      </c>
      <c r="B213" t="s">
        <v>75</v>
      </c>
      <c r="C213" t="str">
        <f>HYPERLINK("https://item.jd.com/100037574068.html","KKTV 27英寸 电竞显示器 IPS 165Hz 三微边设计 低蓝光爱眼 电脑办公显示屏 K278G")</f>
        <v>KKTV 27英寸 电竞显示器 IPS 165Hz 三微边设计 低蓝光爱眼 电脑办公显示屏 K278G</v>
      </c>
      <c r="D213" t="s">
        <v>26</v>
      </c>
      <c r="E213" t="s">
        <v>76</v>
      </c>
      <c r="F213" t="s">
        <v>77</v>
      </c>
    </row>
    <row r="214" spans="1:6" x14ac:dyDescent="0.25">
      <c r="A214" s="1">
        <v>212</v>
      </c>
      <c r="B214" t="s">
        <v>78</v>
      </c>
      <c r="C214" t="str">
        <f>HYPERLINK("https://item.jd.com/10066045600940.html","晶瑞特 17-32英寸超清显示器HDMI高清直面曲面台式电脑监控器游戏电竞高刷商务设计办公家用壁挂 20英寸 显示器 VGA+HDMI双接口")</f>
        <v>晶瑞特 17-32英寸超清显示器HDMI高清直面曲面台式电脑监控器游戏电竞高刷商务设计办公家用壁挂 20英寸 显示器 VGA+HDMI双接口</v>
      </c>
      <c r="D214" t="s">
        <v>54</v>
      </c>
      <c r="E214" t="s">
        <v>79</v>
      </c>
      <c r="F214" t="s">
        <v>80</v>
      </c>
    </row>
    <row r="215" spans="1:6" x14ac:dyDescent="0.25">
      <c r="A215" s="1">
        <v>213</v>
      </c>
      <c r="B215" t="s">
        <v>81</v>
      </c>
      <c r="C215" t="str">
        <f>HYPERLINK("https://item.jd.com/10066045600946.html","晶瑞特 17-32英寸超清显示器HDMI高清直面曲面台式电脑监控器游戏电竞高刷商务设计办公家用壁挂 24英寸 显示器 VGA+HDMI双接口")</f>
        <v>晶瑞特 17-32英寸超清显示器HDMI高清直面曲面台式电脑监控器游戏电竞高刷商务设计办公家用壁挂 24英寸 显示器 VGA+HDMI双接口</v>
      </c>
      <c r="D215" t="s">
        <v>54</v>
      </c>
      <c r="E215" t="s">
        <v>79</v>
      </c>
      <c r="F215" t="s">
        <v>80</v>
      </c>
    </row>
    <row r="216" spans="1:6" x14ac:dyDescent="0.25">
      <c r="A216" s="1">
        <v>214</v>
      </c>
      <c r="B216" t="s">
        <v>82</v>
      </c>
      <c r="C216" t="str">
        <f>HYPERLINK("https://item.jd.com/62519403300.html","思臣床上书桌上铺悬空大号懒人桌加大学生电脑桌宿舍小桌子床头写字桌 黑架黑色板/半封 长80宽50*高90")</f>
        <v>思臣床上书桌上铺悬空大号懒人桌加大学生电脑桌宿舍小桌子床头写字桌 黑架黑色板/半封 长80宽50*高90</v>
      </c>
      <c r="D216" t="s">
        <v>29</v>
      </c>
      <c r="E216" t="s">
        <v>83</v>
      </c>
      <c r="F216" t="s">
        <v>84</v>
      </c>
    </row>
    <row r="217" spans="1:6" x14ac:dyDescent="0.25">
      <c r="A217" s="1">
        <v>215</v>
      </c>
      <c r="B217" t="s">
        <v>85</v>
      </c>
      <c r="C217" t="str">
        <f>HYPERLINK("https://item.jd.com/10058411681849.html","舒客艺家 电脑桌台式小户型小桌子家用学习桌写字办公书桌电竞长条桌子 灰纹黑架单桌120*60*74 加固桌")</f>
        <v>舒客艺家 电脑桌台式小户型小桌子家用学习桌写字办公书桌电竞长条桌子 灰纹黑架单桌120*60*74 加固桌</v>
      </c>
      <c r="D217" t="s">
        <v>6</v>
      </c>
      <c r="E217" t="s">
        <v>86</v>
      </c>
      <c r="F217" t="s">
        <v>87</v>
      </c>
    </row>
    <row r="218" spans="1:6" x14ac:dyDescent="0.25">
      <c r="A218" s="1">
        <v>216</v>
      </c>
      <c r="B218" t="s">
        <v>88</v>
      </c>
      <c r="C218" t="str">
        <f>HYPERLINK("https://item.jd.com/10085915403264.html","蔻卡KOUKA超高清智能网络WIFI液晶电视机老人家用卧室电视语音投屏会议广告机监控显示屏开机无广告 20英寸 高清电视版")</f>
        <v>蔻卡KOUKA超高清智能网络WIFI液晶电视机老人家用卧室电视语音投屏会议广告机监控显示屏开机无广告 20英寸 高清电视版</v>
      </c>
      <c r="D218" t="s">
        <v>89</v>
      </c>
      <c r="E218" t="s">
        <v>90</v>
      </c>
      <c r="F218" t="s">
        <v>34</v>
      </c>
    </row>
    <row r="219" spans="1:6" x14ac:dyDescent="0.25">
      <c r="A219" s="1">
        <v>217</v>
      </c>
      <c r="B219" t="s">
        <v>91</v>
      </c>
      <c r="C219" t="str">
        <f>HYPERLINK("https://item.jd.com/10081896166509.html","WSMNFC 吾士4K高刷便携显示器switch主机PS笔记本扩展电脑副屏15.6电竞便携屏 11.6英寸【CNC铝工艺】高清A+ 三年上门/全功能一线直连/带支架")</f>
        <v>WSMNFC 吾士4K高刷便携显示器switch主机PS笔记本扩展电脑副屏15.6电竞便携屏 11.6英寸【CNC铝工艺】高清A+ 三年上门/全功能一线直连/带支架</v>
      </c>
      <c r="D219" t="s">
        <v>89</v>
      </c>
      <c r="E219" t="s">
        <v>92</v>
      </c>
      <c r="F219" t="s">
        <v>34</v>
      </c>
    </row>
    <row r="220" spans="1:6" x14ac:dyDescent="0.25">
      <c r="A220" s="1">
        <v>218</v>
      </c>
      <c r="B220" t="s">
        <v>93</v>
      </c>
      <c r="C220" t="str">
        <f>HYPERLINK("https://item.jd.com/10038454316359.html","华硕TUF小金刚27英寸180Hz显示器 2K1ms电竞显示器 IPS超频刷新 内置音响 升降旋转IPS液晶显示屏 VG27AQ3A【小金刚PLUS】2K 180Hz")</f>
        <v>华硕TUF小金刚27英寸180Hz显示器 2K1ms电竞显示器 IPS超频刷新 内置音响 升降旋转IPS液晶显示屏 VG27AQ3A【小金刚PLUS】2K 180Hz</v>
      </c>
      <c r="D220" t="s">
        <v>16</v>
      </c>
      <c r="E220" t="s">
        <v>94</v>
      </c>
      <c r="F220" t="s">
        <v>95</v>
      </c>
    </row>
    <row r="221" spans="1:6" x14ac:dyDescent="0.25">
      <c r="A221" s="1">
        <v>219</v>
      </c>
      <c r="B221" t="s">
        <v>57</v>
      </c>
      <c r="C221" t="str">
        <f>HYPERLINK("https://item.jd.com/100045049225.html","AOC 31.5英寸 4K高清 144Hz IPS广色域 HDR400 快速液晶1ms 微边框 硬件低蓝光 游戏电竞显示器 U32G3X")</f>
        <v>AOC 31.5英寸 4K高清 144Hz IPS广色域 HDR400 快速液晶1ms 微边框 硬件低蓝光 游戏电竞显示器 U32G3X</v>
      </c>
      <c r="D221" t="s">
        <v>96</v>
      </c>
      <c r="E221" t="s">
        <v>97</v>
      </c>
      <c r="F221" t="s">
        <v>98</v>
      </c>
    </row>
    <row r="222" spans="1:6" x14ac:dyDescent="0.25">
      <c r="A222" s="1">
        <v>220</v>
      </c>
      <c r="B222" t="s">
        <v>99</v>
      </c>
      <c r="C222" t="str">
        <f>HYPERLINK("https://item.jd.com/100007183461.html","大水牛（BUBALUS）云逸 台式主机电脑机箱（支持ATX主板/带光驱位/支持显卡安装/支持背线/U3）")</f>
        <v>大水牛（BUBALUS）云逸 台式主机电脑机箱（支持ATX主板/带光驱位/支持显卡安装/支持背线/U3）</v>
      </c>
      <c r="D222" t="s">
        <v>54</v>
      </c>
      <c r="E222" t="s">
        <v>100</v>
      </c>
      <c r="F222" t="s">
        <v>101</v>
      </c>
    </row>
    <row r="223" spans="1:6" x14ac:dyDescent="0.25">
      <c r="A223" s="1">
        <v>221</v>
      </c>
      <c r="B223" t="s">
        <v>102</v>
      </c>
      <c r="C223" t="str">
        <f>HYPERLINK("https://item.jd.com/100055013363.html","飞利浦 27英寸2K100Hz A-Sync1ms8bit 低蓝光 HDMI+DP 旋转升降 电竞游戏 办公显示器 显示屏27E1N5500LB")</f>
        <v>飞利浦 27英寸2K100Hz A-Sync1ms8bit 低蓝光 HDMI+DP 旋转升降 电竞游戏 办公显示器 显示屏27E1N5500LB</v>
      </c>
      <c r="D223" t="s">
        <v>6</v>
      </c>
      <c r="E223" t="s">
        <v>103</v>
      </c>
      <c r="F223" t="s">
        <v>104</v>
      </c>
    </row>
    <row r="224" spans="1:6" x14ac:dyDescent="0.25">
      <c r="A224" s="1">
        <v>222</v>
      </c>
      <c r="B224" t="s">
        <v>105</v>
      </c>
      <c r="C224" t="str">
        <f>HYPERLINK("https://item.jd.com/10066045600945.html","晶瑞特 17-32英寸超清显示器HDMI高清直面曲面台式电脑监控器游戏电竞高刷商务设计办公家用壁挂 24英寸 显示器 VGA接口")</f>
        <v>晶瑞特 17-32英寸超清显示器HDMI高清直面曲面台式电脑监控器游戏电竞高刷商务设计办公家用壁挂 24英寸 显示器 VGA接口</v>
      </c>
      <c r="D224" t="s">
        <v>54</v>
      </c>
      <c r="E224" t="s">
        <v>79</v>
      </c>
      <c r="F224" t="s">
        <v>80</v>
      </c>
    </row>
    <row r="225" spans="1:6" x14ac:dyDescent="0.25">
      <c r="A225" s="1">
        <v>223</v>
      </c>
      <c r="B225" t="s">
        <v>82</v>
      </c>
      <c r="C225" t="str">
        <f>HYPERLINK("https://item.jd.com/10073525143296.html","新颜值主义 电脑桌家用学习写字桌台式书桌办公简易书桌电竞长条桌子ZYZ08 【深胡桃】升级加厚面板120*60cm")</f>
        <v>新颜值主义 电脑桌家用学习写字桌台式书桌办公简易书桌电竞长条桌子ZYZ08 【深胡桃】升级加厚面板120*60cm</v>
      </c>
      <c r="D225" t="s">
        <v>29</v>
      </c>
      <c r="E225" t="s">
        <v>106</v>
      </c>
      <c r="F225" t="s">
        <v>87</v>
      </c>
    </row>
    <row r="226" spans="1:6" x14ac:dyDescent="0.25">
      <c r="A226" s="1">
        <v>224</v>
      </c>
      <c r="B226" t="s">
        <v>107</v>
      </c>
      <c r="C226" t="str">
        <f>HYPERLINK("https://item.jd.com/100075648005.html","长城（Great Wall）天工1黑色电脑机箱（MATX小主板/0.8MM厚钢板/12CM风扇位/U3/双3.5吋硬盘位/ATX电源位）")</f>
        <v>长城（Great Wall）天工1黑色电脑机箱（MATX小主板/0.8MM厚钢板/12CM风扇位/U3/双3.5吋硬盘位/ATX电源位）</v>
      </c>
      <c r="D226" t="s">
        <v>43</v>
      </c>
      <c r="E226" t="s">
        <v>108</v>
      </c>
      <c r="F226" t="s">
        <v>14</v>
      </c>
    </row>
    <row r="227" spans="1:6" x14ac:dyDescent="0.25">
      <c r="A227" s="1">
        <v>225</v>
      </c>
      <c r="B227" t="s">
        <v>22</v>
      </c>
      <c r="C227" t="str">
        <f>HYPERLINK("https://item.jd.com/10096164109665.html","三星（SAMSUNG）32英寸 2K 165Hz 刷新率 电竞游戏曲面屏电脑显示器 1000R曲率 玄龙骑士G5 S27CG550EC")</f>
        <v>三星（SAMSUNG）32英寸 2K 165Hz 刷新率 电竞游戏曲面屏电脑显示器 1000R曲率 玄龙骑士G5 S27CG550EC</v>
      </c>
      <c r="D227" t="s">
        <v>109</v>
      </c>
      <c r="E227" t="s">
        <v>110</v>
      </c>
      <c r="F227" t="s">
        <v>14</v>
      </c>
    </row>
    <row r="228" spans="1:6" x14ac:dyDescent="0.25">
      <c r="A228" s="1">
        <v>226</v>
      </c>
      <c r="B228" t="s">
        <v>111</v>
      </c>
      <c r="C228" t="str">
        <f>HYPERLINK("https://item.jd.com/65642333783.html","OETONG 27英寸显示器 IPS FreeSync 可壁挂 爱眼低蓝光办公电脑显示屏 (S27C310EAC)")</f>
        <v>OETONG 27英寸显示器 IPS FreeSync 可壁挂 爱眼低蓝光办公电脑显示屏 (S27C310EAC)</v>
      </c>
      <c r="D228" t="s">
        <v>112</v>
      </c>
      <c r="E228" t="s">
        <v>113</v>
      </c>
      <c r="F228" t="s">
        <v>114</v>
      </c>
    </row>
    <row r="229" spans="1:6" x14ac:dyDescent="0.25">
      <c r="A229" s="1">
        <v>227</v>
      </c>
      <c r="B229" t="s">
        <v>115</v>
      </c>
      <c r="C229" t="str">
        <f>HYPERLINK("https://item.jd.com/10095745260115.html","鲨刃电脑显示器2K电竞游戏办公24寸显示屏台式笔记本外接27英寸曲面1080p超清LED监控外接屏幕 24寸1440P(2K)-75HZ直面白")</f>
        <v>鲨刃电脑显示器2K电竞游戏办公24寸显示屏台式笔记本外接27英寸曲面1080p超清LED监控外接屏幕 24寸1440P(2K)-75HZ直面白</v>
      </c>
      <c r="D229" t="s">
        <v>29</v>
      </c>
      <c r="E229" t="s">
        <v>116</v>
      </c>
      <c r="F229" t="s">
        <v>34</v>
      </c>
    </row>
    <row r="230" spans="1:6" x14ac:dyDescent="0.25">
      <c r="A230" s="1">
        <v>228</v>
      </c>
      <c r="B230" t="s">
        <v>57</v>
      </c>
      <c r="C230" t="str">
        <f>HYPERLINK("https://item.jd.com/10071299516837.html","华硕ROG PG27UQR超神27英寸4K电竞显示器 160Hz Fast IPS高刷新 升降旋转液晶显示屏神光同步HDMI PG27UQR【超神】27英寸 4K 160Hz")</f>
        <v>华硕ROG PG27UQR超神27英寸4K电竞显示器 160Hz Fast IPS高刷新 升降旋转液晶显示屏神光同步HDMI PG27UQR【超神】27英寸 4K 160Hz</v>
      </c>
      <c r="D230" t="s">
        <v>112</v>
      </c>
      <c r="E230" t="s">
        <v>94</v>
      </c>
      <c r="F230" t="s">
        <v>117</v>
      </c>
    </row>
    <row r="231" spans="1:6" x14ac:dyDescent="0.25">
      <c r="A231" s="1">
        <v>229</v>
      </c>
      <c r="B231" t="s">
        <v>118</v>
      </c>
      <c r="C231" t="str">
        <f>HYPERLINK("https://item.jd.com/100056542292.html","ARZOPA 16.1英寸144HZ 高色域便携式显示器 IPS屏 笔记本电脑手机一线直连副屏Switch Ps4/5显示屏")</f>
        <v>ARZOPA 16.1英寸144HZ 高色域便携式显示器 IPS屏 笔记本电脑手机一线直连副屏Switch Ps4/5显示屏</v>
      </c>
      <c r="D231" t="s">
        <v>54</v>
      </c>
      <c r="E231" t="s">
        <v>119</v>
      </c>
      <c r="F231" t="s">
        <v>14</v>
      </c>
    </row>
    <row r="232" spans="1:6" x14ac:dyDescent="0.25">
      <c r="A232" s="1">
        <v>230</v>
      </c>
      <c r="B232" t="s">
        <v>120</v>
      </c>
      <c r="C232" t="str">
        <f>HYPERLINK("https://item.jd.com/10068864812121.html","欧特林可折叠桌台式电脑桌家用简约学生学习书桌户外桌子办公长条桌会议 80*40*75cm双横杠单桌")</f>
        <v>欧特林可折叠桌台式电脑桌家用简约学生学习书桌户外桌子办公长条桌会议 80*40*75cm双横杠单桌</v>
      </c>
      <c r="D232" t="s">
        <v>112</v>
      </c>
      <c r="E232" t="s">
        <v>121</v>
      </c>
      <c r="F232" t="s">
        <v>87</v>
      </c>
    </row>
    <row r="233" spans="1:6" x14ac:dyDescent="0.25">
      <c r="A233" s="1">
        <v>231</v>
      </c>
      <c r="B233" t="s">
        <v>122</v>
      </c>
      <c r="C233" t="str">
        <f>HYPERLINK("https://item.jd.com/10045963206138.html","奥伦福特 电脑桌台式小户型卧室小桌子家用书桌简约办公学习桌长条桌 木纹白架单桌120*60*74")</f>
        <v>奥伦福特 电脑桌台式小户型卧室小桌子家用书桌简约办公学习桌长条桌 木纹白架单桌120*60*74</v>
      </c>
      <c r="D233" t="s">
        <v>43</v>
      </c>
      <c r="E233" t="s">
        <v>123</v>
      </c>
      <c r="F233" t="s">
        <v>87</v>
      </c>
    </row>
    <row r="234" spans="1:6" x14ac:dyDescent="0.25">
      <c r="A234" s="1">
        <v>232</v>
      </c>
      <c r="B234" t="s">
        <v>22</v>
      </c>
      <c r="C234" t="str">
        <f>HYPERLINK("https://item.jd.com/100065514332.html","泰坦军团27英寸2K 180Hz FastIPS电竞屏 1ms(GTG)响应 低蓝光广色域屏幕 升降旋转 A-Sync显示器P27A2R")</f>
        <v>泰坦军团27英寸2K 180Hz FastIPS电竞屏 1ms(GTG)响应 低蓝光广色域屏幕 升降旋转 A-Sync显示器P27A2R</v>
      </c>
      <c r="D234" t="s">
        <v>54</v>
      </c>
      <c r="E234" t="s">
        <v>124</v>
      </c>
      <c r="F234" t="s">
        <v>14</v>
      </c>
    </row>
    <row r="235" spans="1:6" x14ac:dyDescent="0.25">
      <c r="A235" s="1">
        <v>233</v>
      </c>
      <c r="B235" t="s">
        <v>125</v>
      </c>
      <c r="C235" t="str">
        <f>HYPERLINK("https://item.jd.com/63318947299.html","AOC 小金刚27英寸2K 144hz电脑显示器CQ27G2曲面电竞游戏显示屏幕1MS快速响应 CQ27G2曲面/2K高清/144HZ刷新/可升降")</f>
        <v>AOC 小金刚27英寸2K 144hz电脑显示器CQ27G2曲面电竞游戏显示屏幕1MS快速响应 CQ27G2曲面/2K高清/144HZ刷新/可升降</v>
      </c>
      <c r="D235" t="s">
        <v>36</v>
      </c>
      <c r="E235" t="s">
        <v>126</v>
      </c>
      <c r="F235" t="s">
        <v>34</v>
      </c>
    </row>
    <row r="236" spans="1:6" x14ac:dyDescent="0.25">
      <c r="A236" s="1">
        <v>234</v>
      </c>
      <c r="B236" t="s">
        <v>127</v>
      </c>
      <c r="C236" t="str">
        <f>HYPERLINK("https://item.jd.com/10095117724154.html","航嘉（Huntkey） 23.8英寸电竞显示器 FHD 165Hz刷新1ms IPS屏HDR 低蓝光 广色域 吃鸡游戏电竞 游戏显示器 CGR挑战者 G2433")</f>
        <v>航嘉（Huntkey） 23.8英寸电竞显示器 FHD 165Hz刷新1ms IPS屏HDR 低蓝光 广色域 吃鸡游戏电竞 游戏显示器 CGR挑战者 G2433</v>
      </c>
      <c r="D236" t="s">
        <v>128</v>
      </c>
      <c r="E236" t="s">
        <v>129</v>
      </c>
      <c r="F236" t="s">
        <v>130</v>
      </c>
    </row>
    <row r="237" spans="1:6" x14ac:dyDescent="0.25">
      <c r="A237" s="1">
        <v>235</v>
      </c>
      <c r="B237" t="s">
        <v>131</v>
      </c>
      <c r="C237" t="str">
        <f>HYPERLINK("https://item.jd.com/10092337395842.html","华木兰床上电脑桌可折叠书桌加大笔记本小桌板宿舍神器学生多功能小桌子 黑金丝【稳固U腿】60*40平面款")</f>
        <v>华木兰床上电脑桌可折叠书桌加大笔记本小桌板宿舍神器学生多功能小桌子 黑金丝【稳固U腿】60*40平面款</v>
      </c>
      <c r="D237" t="s">
        <v>132</v>
      </c>
      <c r="E237" t="s">
        <v>133</v>
      </c>
      <c r="F237" t="s">
        <v>134</v>
      </c>
    </row>
    <row r="238" spans="1:6" x14ac:dyDescent="0.25">
      <c r="A238" s="1">
        <v>236</v>
      </c>
      <c r="B238" t="s">
        <v>135</v>
      </c>
      <c r="C238" t="str">
        <f>HYPERLINK("https://item.jd.com/10082738720697.html","天殊 360hz电脑显示器27英寸低蓝光0.5ms快速响应原装模组 Fast IPS技术内置音响 S16-27英寸原生360hz超频390hz升降")</f>
        <v>天殊 360hz电脑显示器27英寸低蓝光0.5ms快速响应原装模组 Fast IPS技术内置音响 S16-27英寸原生360hz超频390hz升降</v>
      </c>
      <c r="D238" t="s">
        <v>43</v>
      </c>
      <c r="E238" t="s">
        <v>136</v>
      </c>
      <c r="F238" t="s">
        <v>41</v>
      </c>
    </row>
    <row r="239" spans="1:6" x14ac:dyDescent="0.25">
      <c r="A239" s="1">
        <v>237</v>
      </c>
      <c r="B239" t="s">
        <v>137</v>
      </c>
      <c r="C239" t="str">
        <f>HYPERLINK("https://item.jd.com/10082665601255.html","电脑桌台式书桌家用卧室简约学习桌写字办公电竞长条小桌子 80*50【加厚加固款】白+木纹")</f>
        <v>电脑桌台式书桌家用卧室简约学习桌写字办公电竞长条小桌子 80*50【加厚加固款】白+木纹</v>
      </c>
      <c r="D239" t="s">
        <v>112</v>
      </c>
      <c r="E239" t="s">
        <v>138</v>
      </c>
      <c r="F239" t="s">
        <v>87</v>
      </c>
    </row>
    <row r="240" spans="1:6" x14ac:dyDescent="0.25">
      <c r="A240" s="1">
        <v>238</v>
      </c>
      <c r="B240" t="s">
        <v>139</v>
      </c>
      <c r="C240" t="str">
        <f>HYPERLINK("https://item.jd.com/100014833696.html","京品电脑
HKC 31.5英寸 高清2K144Hz专业电竞屏1500R曲面hdmi吃鸡游戏 不闪屏支持壁挂 液晶显示器 SG32QC")</f>
        <v>京品电脑
HKC 31.5英寸 高清2K144Hz专业电竞屏1500R曲面hdmi吃鸡游戏 不闪屏支持壁挂 液晶显示器 SG32QC</v>
      </c>
      <c r="D240" t="s">
        <v>96</v>
      </c>
      <c r="E240" t="s">
        <v>140</v>
      </c>
      <c r="F240" t="s">
        <v>141</v>
      </c>
    </row>
    <row r="241" spans="1:6" x14ac:dyDescent="0.25">
      <c r="A241" s="1">
        <v>239</v>
      </c>
      <c r="B241" t="s">
        <v>142</v>
      </c>
      <c r="C241" t="str">
        <f>HYPERLINK("https://item.jd.com/10072311897427.html","无敌猴电脑桌台式书桌办公简约桌家用租房桌子卧室学生写字小台学习桌子 【C形腿带层架】意式灰80*50CM")</f>
        <v>无敌猴电脑桌台式书桌办公简约桌家用租房桌子卧室学生写字小台学习桌子 【C形腿带层架】意式灰80*50CM</v>
      </c>
      <c r="D241" t="s">
        <v>43</v>
      </c>
      <c r="E241" t="s">
        <v>143</v>
      </c>
      <c r="F241" t="s">
        <v>87</v>
      </c>
    </row>
    <row r="242" spans="1:6" x14ac:dyDescent="0.25">
      <c r="A242" s="1">
        <v>240</v>
      </c>
      <c r="B242" t="s">
        <v>73</v>
      </c>
      <c r="C242" t="str">
        <f>HYPERLINK("https://item.jd.com/10024521871680.html","邦梭19-27英高清电竞游戏高刷144/165液晶电脑显示器设计美工绘图显示屏办公家用监控便携屏幕可壁挂 下拉更多尺寸可选 20英寸高清版HDMI【内置音响】")</f>
        <v>邦梭19-27英高清电竞游戏高刷144/165液晶电脑显示器设计美工绘图显示屏办公家用监控便携屏幕可壁挂 下拉更多尺寸可选 20英寸高清版HDMI【内置音响】</v>
      </c>
      <c r="D242" t="s">
        <v>16</v>
      </c>
      <c r="E242" t="s">
        <v>74</v>
      </c>
      <c r="F242" t="s">
        <v>34</v>
      </c>
    </row>
    <row r="243" spans="1:6" x14ac:dyDescent="0.25">
      <c r="A243" s="1">
        <v>241</v>
      </c>
      <c r="B243" t="s">
        <v>75</v>
      </c>
      <c r="C243" t="str">
        <f>HYPERLINK("https://item.jd.com/100037574068.html","KKTV 27英寸 电竞显示器 IPS 165Hz 三微边设计 低蓝光爱眼 电脑办公显示屏 K278G")</f>
        <v>KKTV 27英寸 电竞显示器 IPS 165Hz 三微边设计 低蓝光爱眼 电脑办公显示屏 K278G</v>
      </c>
      <c r="D243" t="s">
        <v>26</v>
      </c>
      <c r="E243" t="s">
        <v>76</v>
      </c>
      <c r="F243" t="s">
        <v>77</v>
      </c>
    </row>
    <row r="244" spans="1:6" x14ac:dyDescent="0.25">
      <c r="A244" s="1">
        <v>242</v>
      </c>
      <c r="B244" t="s">
        <v>78</v>
      </c>
      <c r="C244" t="str">
        <f>HYPERLINK("https://item.jd.com/10066045600940.html","晶瑞特 17-32英寸超清显示器HDMI高清直面曲面台式电脑监控器游戏电竞高刷商务设计办公家用壁挂 20英寸 显示器 VGA+HDMI双接口")</f>
        <v>晶瑞特 17-32英寸超清显示器HDMI高清直面曲面台式电脑监控器游戏电竞高刷商务设计办公家用壁挂 20英寸 显示器 VGA+HDMI双接口</v>
      </c>
      <c r="D244" t="s">
        <v>54</v>
      </c>
      <c r="E244" t="s">
        <v>79</v>
      </c>
      <c r="F244" t="s">
        <v>80</v>
      </c>
    </row>
    <row r="245" spans="1:6" x14ac:dyDescent="0.25">
      <c r="A245" s="1">
        <v>243</v>
      </c>
      <c r="B245" t="s">
        <v>81</v>
      </c>
      <c r="C245" t="str">
        <f>HYPERLINK("https://item.jd.com/10066045600946.html","晶瑞特 17-32英寸超清显示器HDMI高清直面曲面台式电脑监控器游戏电竞高刷商务设计办公家用壁挂 24英寸 显示器 VGA+HDMI双接口")</f>
        <v>晶瑞特 17-32英寸超清显示器HDMI高清直面曲面台式电脑监控器游戏电竞高刷商务设计办公家用壁挂 24英寸 显示器 VGA+HDMI双接口</v>
      </c>
      <c r="D245" t="s">
        <v>54</v>
      </c>
      <c r="E245" t="s">
        <v>79</v>
      </c>
      <c r="F245" t="s">
        <v>80</v>
      </c>
    </row>
    <row r="246" spans="1:6" x14ac:dyDescent="0.25">
      <c r="A246" s="1">
        <v>244</v>
      </c>
      <c r="B246" t="s">
        <v>82</v>
      </c>
      <c r="C246" t="str">
        <f>HYPERLINK("https://item.jd.com/62519403300.html","思臣床上书桌上铺悬空大号懒人桌加大学生电脑桌宿舍小桌子床头写字桌 黑架黑色板/半封 长80宽50*高90")</f>
        <v>思臣床上书桌上铺悬空大号懒人桌加大学生电脑桌宿舍小桌子床头写字桌 黑架黑色板/半封 长80宽50*高90</v>
      </c>
      <c r="D246" t="s">
        <v>29</v>
      </c>
      <c r="E246" t="s">
        <v>83</v>
      </c>
      <c r="F246" t="s">
        <v>84</v>
      </c>
    </row>
    <row r="247" spans="1:6" x14ac:dyDescent="0.25">
      <c r="A247" s="1">
        <v>245</v>
      </c>
      <c r="B247" t="s">
        <v>85</v>
      </c>
      <c r="C247" t="str">
        <f>HYPERLINK("https://item.jd.com/10058411681849.html","舒客艺家 电脑桌台式小户型小桌子家用学习桌写字办公书桌电竞长条桌子 灰纹黑架单桌120*60*74 加固桌")</f>
        <v>舒客艺家 电脑桌台式小户型小桌子家用学习桌写字办公书桌电竞长条桌子 灰纹黑架单桌120*60*74 加固桌</v>
      </c>
      <c r="D247" t="s">
        <v>6</v>
      </c>
      <c r="E247" t="s">
        <v>86</v>
      </c>
      <c r="F247" t="s">
        <v>87</v>
      </c>
    </row>
    <row r="248" spans="1:6" x14ac:dyDescent="0.25">
      <c r="A248" s="1">
        <v>246</v>
      </c>
      <c r="B248" t="s">
        <v>88</v>
      </c>
      <c r="C248" t="str">
        <f>HYPERLINK("https://item.jd.com/10085915403264.html","蔻卡KOUKA超高清智能网络WIFI液晶电视机老人家用卧室电视语音投屏会议广告机监控显示屏开机无广告 20英寸 高清电视版")</f>
        <v>蔻卡KOUKA超高清智能网络WIFI液晶电视机老人家用卧室电视语音投屏会议广告机监控显示屏开机无广告 20英寸 高清电视版</v>
      </c>
      <c r="D248" t="s">
        <v>89</v>
      </c>
      <c r="E248" t="s">
        <v>90</v>
      </c>
      <c r="F248" t="s">
        <v>34</v>
      </c>
    </row>
    <row r="249" spans="1:6" x14ac:dyDescent="0.25">
      <c r="A249" s="1">
        <v>247</v>
      </c>
      <c r="B249" t="s">
        <v>91</v>
      </c>
      <c r="C249" t="str">
        <f>HYPERLINK("https://item.jd.com/10081896166509.html","WSMNFC 吾士4K高刷便携显示器switch主机PS笔记本扩展电脑副屏15.6电竞便携屏 11.6英寸【CNC铝工艺】高清A+ 三年上门/全功能一线直连/带支架")</f>
        <v>WSMNFC 吾士4K高刷便携显示器switch主机PS笔记本扩展电脑副屏15.6电竞便携屏 11.6英寸【CNC铝工艺】高清A+ 三年上门/全功能一线直连/带支架</v>
      </c>
      <c r="D249" t="s">
        <v>89</v>
      </c>
      <c r="E249" t="s">
        <v>92</v>
      </c>
      <c r="F249" t="s">
        <v>34</v>
      </c>
    </row>
    <row r="250" spans="1:6" x14ac:dyDescent="0.25">
      <c r="A250" s="1">
        <v>248</v>
      </c>
      <c r="B250" t="s">
        <v>93</v>
      </c>
      <c r="C250" t="str">
        <f>HYPERLINK("https://item.jd.com/10038454316359.html","华硕TUF小金刚27英寸180Hz显示器 2K1ms电竞显示器 IPS超频刷新 内置音响 升降旋转IPS液晶显示屏 VG27AQ3A【小金刚PLUS】2K 180Hz")</f>
        <v>华硕TUF小金刚27英寸180Hz显示器 2K1ms电竞显示器 IPS超频刷新 内置音响 升降旋转IPS液晶显示屏 VG27AQ3A【小金刚PLUS】2K 180Hz</v>
      </c>
      <c r="D250" t="s">
        <v>16</v>
      </c>
      <c r="E250" t="s">
        <v>94</v>
      </c>
      <c r="F250" t="s">
        <v>95</v>
      </c>
    </row>
    <row r="251" spans="1:6" x14ac:dyDescent="0.25">
      <c r="A251" s="1">
        <v>249</v>
      </c>
      <c r="B251" t="s">
        <v>57</v>
      </c>
      <c r="C251" t="str">
        <f>HYPERLINK("https://item.jd.com/100045049225.html","AOC 31.5英寸 4K高清 144Hz IPS广色域 HDR400 快速液晶1ms 微边框 硬件低蓝光 游戏电竞显示器 U32G3X")</f>
        <v>AOC 31.5英寸 4K高清 144Hz IPS广色域 HDR400 快速液晶1ms 微边框 硬件低蓝光 游戏电竞显示器 U32G3X</v>
      </c>
      <c r="D251" t="s">
        <v>96</v>
      </c>
      <c r="E251" t="s">
        <v>97</v>
      </c>
      <c r="F251" t="s">
        <v>98</v>
      </c>
    </row>
    <row r="252" spans="1:6" x14ac:dyDescent="0.25">
      <c r="A252" s="1">
        <v>250</v>
      </c>
      <c r="B252" t="s">
        <v>99</v>
      </c>
      <c r="C252" t="str">
        <f>HYPERLINK("https://item.jd.com/100007183461.html","大水牛（BUBALUS）云逸 台式主机电脑机箱（支持ATX主板/带光驱位/支持显卡安装/支持背线/U3）")</f>
        <v>大水牛（BUBALUS）云逸 台式主机电脑机箱（支持ATX主板/带光驱位/支持显卡安装/支持背线/U3）</v>
      </c>
      <c r="D252" t="s">
        <v>54</v>
      </c>
      <c r="E252" t="s">
        <v>100</v>
      </c>
      <c r="F252" t="s">
        <v>101</v>
      </c>
    </row>
    <row r="253" spans="1:6" x14ac:dyDescent="0.25">
      <c r="A253" s="1">
        <v>251</v>
      </c>
      <c r="B253" t="s">
        <v>102</v>
      </c>
      <c r="C253" t="str">
        <f>HYPERLINK("https://item.jd.com/100055013363.html","飞利浦 27英寸2K100Hz A-Sync1ms8bit 低蓝光 HDMI+DP 旋转升降 电竞游戏 办公显示器 显示屏27E1N5500LB")</f>
        <v>飞利浦 27英寸2K100Hz A-Sync1ms8bit 低蓝光 HDMI+DP 旋转升降 电竞游戏 办公显示器 显示屏27E1N5500LB</v>
      </c>
      <c r="D253" t="s">
        <v>6</v>
      </c>
      <c r="E253" t="s">
        <v>103</v>
      </c>
      <c r="F253" t="s">
        <v>104</v>
      </c>
    </row>
    <row r="254" spans="1:6" x14ac:dyDescent="0.25">
      <c r="A254" s="1">
        <v>252</v>
      </c>
      <c r="B254" t="s">
        <v>105</v>
      </c>
      <c r="C254" t="str">
        <f>HYPERLINK("https://item.jd.com/10066045600945.html","晶瑞特 17-32英寸超清显示器HDMI高清直面曲面台式电脑监控器游戏电竞高刷商务设计办公家用壁挂 24英寸 显示器 VGA接口")</f>
        <v>晶瑞特 17-32英寸超清显示器HDMI高清直面曲面台式电脑监控器游戏电竞高刷商务设计办公家用壁挂 24英寸 显示器 VGA接口</v>
      </c>
      <c r="D254" t="s">
        <v>54</v>
      </c>
      <c r="E254" t="s">
        <v>79</v>
      </c>
      <c r="F254" t="s">
        <v>80</v>
      </c>
    </row>
    <row r="255" spans="1:6" x14ac:dyDescent="0.25">
      <c r="A255" s="1">
        <v>253</v>
      </c>
      <c r="B255" t="s">
        <v>82</v>
      </c>
      <c r="C255" t="str">
        <f>HYPERLINK("https://item.jd.com/10073525143296.html","新颜值主义 电脑桌家用学习写字桌台式书桌办公简易书桌电竞长条桌子ZYZ08 【深胡桃】升级加厚面板120*60cm")</f>
        <v>新颜值主义 电脑桌家用学习写字桌台式书桌办公简易书桌电竞长条桌子ZYZ08 【深胡桃】升级加厚面板120*60cm</v>
      </c>
      <c r="D255" t="s">
        <v>29</v>
      </c>
      <c r="E255" t="s">
        <v>106</v>
      </c>
      <c r="F255" t="s">
        <v>87</v>
      </c>
    </row>
    <row r="256" spans="1:6" x14ac:dyDescent="0.25">
      <c r="A256" s="1">
        <v>254</v>
      </c>
      <c r="B256" t="s">
        <v>107</v>
      </c>
      <c r="C256" t="str">
        <f>HYPERLINK("https://item.jd.com/100075648005.html","长城（Great Wall）天工1黑色电脑机箱（MATX小主板/0.8MM厚钢板/12CM风扇位/U3/双3.5吋硬盘位/ATX电源位）")</f>
        <v>长城（Great Wall）天工1黑色电脑机箱（MATX小主板/0.8MM厚钢板/12CM风扇位/U3/双3.5吋硬盘位/ATX电源位）</v>
      </c>
      <c r="D256" t="s">
        <v>43</v>
      </c>
      <c r="E256" t="s">
        <v>108</v>
      </c>
      <c r="F256" t="s">
        <v>14</v>
      </c>
    </row>
    <row r="257" spans="1:6" x14ac:dyDescent="0.25">
      <c r="A257" s="1">
        <v>255</v>
      </c>
      <c r="B257" t="s">
        <v>22</v>
      </c>
      <c r="C257" t="str">
        <f>HYPERLINK("https://item.jd.com/10096164109665.html","三星（SAMSUNG）32英寸 2K 165Hz 刷新率 电竞游戏曲面屏电脑显示器 1000R曲率 玄龙骑士G5 S27CG550EC")</f>
        <v>三星（SAMSUNG）32英寸 2K 165Hz 刷新率 电竞游戏曲面屏电脑显示器 1000R曲率 玄龙骑士G5 S27CG550EC</v>
      </c>
      <c r="D257" t="s">
        <v>109</v>
      </c>
      <c r="E257" t="s">
        <v>110</v>
      </c>
      <c r="F257" t="s">
        <v>14</v>
      </c>
    </row>
    <row r="258" spans="1:6" x14ac:dyDescent="0.25">
      <c r="A258" s="1">
        <v>256</v>
      </c>
      <c r="B258" t="s">
        <v>111</v>
      </c>
      <c r="C258" t="str">
        <f>HYPERLINK("https://item.jd.com/65642333783.html","OETONG 27英寸显示器 IPS FreeSync 可壁挂 爱眼低蓝光办公电脑显示屏 (S27C310EAC)")</f>
        <v>OETONG 27英寸显示器 IPS FreeSync 可壁挂 爱眼低蓝光办公电脑显示屏 (S27C310EAC)</v>
      </c>
      <c r="D258" t="s">
        <v>112</v>
      </c>
      <c r="E258" t="s">
        <v>113</v>
      </c>
      <c r="F258" t="s">
        <v>114</v>
      </c>
    </row>
    <row r="259" spans="1:6" x14ac:dyDescent="0.25">
      <c r="A259" s="1">
        <v>257</v>
      </c>
      <c r="B259" t="s">
        <v>115</v>
      </c>
      <c r="C259" t="str">
        <f>HYPERLINK("https://item.jd.com/10095745260115.html","鲨刃电脑显示器2K电竞游戏办公24寸显示屏台式笔记本外接27英寸曲面1080p超清LED监控外接屏幕 24寸1440P(2K)-75HZ直面白")</f>
        <v>鲨刃电脑显示器2K电竞游戏办公24寸显示屏台式笔记本外接27英寸曲面1080p超清LED监控外接屏幕 24寸1440P(2K)-75HZ直面白</v>
      </c>
      <c r="D259" t="s">
        <v>29</v>
      </c>
      <c r="E259" t="s">
        <v>116</v>
      </c>
      <c r="F259" t="s">
        <v>34</v>
      </c>
    </row>
    <row r="260" spans="1:6" x14ac:dyDescent="0.25">
      <c r="A260" s="1">
        <v>258</v>
      </c>
      <c r="B260" t="s">
        <v>57</v>
      </c>
      <c r="C260" t="str">
        <f>HYPERLINK("https://item.jd.com/10071299516837.html","华硕ROG PG27UQR超神27英寸4K电竞显示器 160Hz Fast IPS高刷新 升降旋转液晶显示屏神光同步HDMI PG27UQR【超神】27英寸 4K 160Hz")</f>
        <v>华硕ROG PG27UQR超神27英寸4K电竞显示器 160Hz Fast IPS高刷新 升降旋转液晶显示屏神光同步HDMI PG27UQR【超神】27英寸 4K 160Hz</v>
      </c>
      <c r="D260" t="s">
        <v>112</v>
      </c>
      <c r="E260" t="s">
        <v>94</v>
      </c>
      <c r="F260" t="s">
        <v>117</v>
      </c>
    </row>
    <row r="261" spans="1:6" x14ac:dyDescent="0.25">
      <c r="A261" s="1">
        <v>259</v>
      </c>
      <c r="B261" t="s">
        <v>118</v>
      </c>
      <c r="C261" t="str">
        <f>HYPERLINK("https://item.jd.com/100056542292.html","ARZOPA 16.1英寸144HZ 高色域便携式显示器 IPS屏 笔记本电脑手机一线直连副屏Switch Ps4/5显示屏")</f>
        <v>ARZOPA 16.1英寸144HZ 高色域便携式显示器 IPS屏 笔记本电脑手机一线直连副屏Switch Ps4/5显示屏</v>
      </c>
      <c r="D261" t="s">
        <v>54</v>
      </c>
      <c r="E261" t="s">
        <v>119</v>
      </c>
      <c r="F261" t="s">
        <v>14</v>
      </c>
    </row>
    <row r="262" spans="1:6" x14ac:dyDescent="0.25">
      <c r="A262" s="1">
        <v>260</v>
      </c>
      <c r="B262" t="s">
        <v>120</v>
      </c>
      <c r="C262" t="str">
        <f>HYPERLINK("https://item.jd.com/10068864812121.html","欧特林可折叠桌台式电脑桌家用简约学生学习书桌户外桌子办公长条桌会议 80*40*75cm双横杠单桌")</f>
        <v>欧特林可折叠桌台式电脑桌家用简约学生学习书桌户外桌子办公长条桌会议 80*40*75cm双横杠单桌</v>
      </c>
      <c r="D262" t="s">
        <v>112</v>
      </c>
      <c r="E262" t="s">
        <v>121</v>
      </c>
      <c r="F262" t="s">
        <v>87</v>
      </c>
    </row>
    <row r="263" spans="1:6" x14ac:dyDescent="0.25">
      <c r="A263" s="1">
        <v>261</v>
      </c>
      <c r="B263" t="s">
        <v>122</v>
      </c>
      <c r="C263" t="str">
        <f>HYPERLINK("https://item.jd.com/10045963206138.html","奥伦福特 电脑桌台式小户型卧室小桌子家用书桌简约办公学习桌长条桌 木纹白架单桌120*60*74")</f>
        <v>奥伦福特 电脑桌台式小户型卧室小桌子家用书桌简约办公学习桌长条桌 木纹白架单桌120*60*74</v>
      </c>
      <c r="D263" t="s">
        <v>43</v>
      </c>
      <c r="E263" t="s">
        <v>123</v>
      </c>
      <c r="F263" t="s">
        <v>87</v>
      </c>
    </row>
    <row r="264" spans="1:6" x14ac:dyDescent="0.25">
      <c r="A264" s="1">
        <v>262</v>
      </c>
      <c r="B264" t="s">
        <v>22</v>
      </c>
      <c r="C264" t="str">
        <f>HYPERLINK("https://item.jd.com/100065514332.html","泰坦军团27英寸2K 180Hz FastIPS电竞屏 1ms(GTG)响应 低蓝光广色域屏幕 升降旋转 A-Sync显示器P27A2R")</f>
        <v>泰坦军团27英寸2K 180Hz FastIPS电竞屏 1ms(GTG)响应 低蓝光广色域屏幕 升降旋转 A-Sync显示器P27A2R</v>
      </c>
      <c r="D264" t="s">
        <v>54</v>
      </c>
      <c r="E264" t="s">
        <v>124</v>
      </c>
      <c r="F264" t="s">
        <v>14</v>
      </c>
    </row>
    <row r="265" spans="1:6" x14ac:dyDescent="0.25">
      <c r="A265" s="1">
        <v>263</v>
      </c>
      <c r="B265" t="s">
        <v>125</v>
      </c>
      <c r="C265" t="str">
        <f>HYPERLINK("https://item.jd.com/63318947299.html","AOC 小金刚27英寸2K 144hz电脑显示器CQ27G2曲面电竞游戏显示屏幕1MS快速响应 CQ27G2曲面/2K高清/144HZ刷新/可升降")</f>
        <v>AOC 小金刚27英寸2K 144hz电脑显示器CQ27G2曲面电竞游戏显示屏幕1MS快速响应 CQ27G2曲面/2K高清/144HZ刷新/可升降</v>
      </c>
      <c r="D265" t="s">
        <v>36</v>
      </c>
      <c r="E265" t="s">
        <v>126</v>
      </c>
      <c r="F265" t="s">
        <v>34</v>
      </c>
    </row>
    <row r="266" spans="1:6" x14ac:dyDescent="0.25">
      <c r="A266" s="1">
        <v>264</v>
      </c>
      <c r="B266" t="s">
        <v>127</v>
      </c>
      <c r="C266" t="str">
        <f>HYPERLINK("https://item.jd.com/10095117724154.html","航嘉（Huntkey） 23.8英寸电竞显示器 FHD 165Hz刷新1ms IPS屏HDR 低蓝光 广色域 吃鸡游戏电竞 游戏显示器 CGR挑战者 G2433")</f>
        <v>航嘉（Huntkey） 23.8英寸电竞显示器 FHD 165Hz刷新1ms IPS屏HDR 低蓝光 广色域 吃鸡游戏电竞 游戏显示器 CGR挑战者 G2433</v>
      </c>
      <c r="D266" t="s">
        <v>128</v>
      </c>
      <c r="E266" t="s">
        <v>129</v>
      </c>
      <c r="F266" t="s">
        <v>130</v>
      </c>
    </row>
    <row r="267" spans="1:6" x14ac:dyDescent="0.25">
      <c r="A267" s="1">
        <v>265</v>
      </c>
      <c r="B267" t="s">
        <v>131</v>
      </c>
      <c r="C267" t="str">
        <f>HYPERLINK("https://item.jd.com/10092337395842.html","华木兰床上电脑桌可折叠书桌加大笔记本小桌板宿舍神器学生多功能小桌子 黑金丝【稳固U腿】60*40平面款")</f>
        <v>华木兰床上电脑桌可折叠书桌加大笔记本小桌板宿舍神器学生多功能小桌子 黑金丝【稳固U腿】60*40平面款</v>
      </c>
      <c r="D267" t="s">
        <v>132</v>
      </c>
      <c r="E267" t="s">
        <v>133</v>
      </c>
      <c r="F267" t="s">
        <v>134</v>
      </c>
    </row>
    <row r="268" spans="1:6" x14ac:dyDescent="0.25">
      <c r="A268" s="1">
        <v>266</v>
      </c>
      <c r="B268" t="s">
        <v>135</v>
      </c>
      <c r="C268" t="str">
        <f>HYPERLINK("https://item.jd.com/10082738720697.html","天殊 360hz电脑显示器27英寸低蓝光0.5ms快速响应原装模组 Fast IPS技术内置音响 S16-27英寸原生360hz超频390hz升降")</f>
        <v>天殊 360hz电脑显示器27英寸低蓝光0.5ms快速响应原装模组 Fast IPS技术内置音响 S16-27英寸原生360hz超频390hz升降</v>
      </c>
      <c r="D268" t="s">
        <v>43</v>
      </c>
      <c r="E268" t="s">
        <v>136</v>
      </c>
      <c r="F268" t="s">
        <v>41</v>
      </c>
    </row>
    <row r="269" spans="1:6" x14ac:dyDescent="0.25">
      <c r="A269" s="1">
        <v>267</v>
      </c>
      <c r="B269" t="s">
        <v>137</v>
      </c>
      <c r="C269" t="str">
        <f>HYPERLINK("https://item.jd.com/10082665601255.html","电脑桌台式书桌家用卧室简约学习桌写字办公电竞长条小桌子 80*50【加厚加固款】白+木纹")</f>
        <v>电脑桌台式书桌家用卧室简约学习桌写字办公电竞长条小桌子 80*50【加厚加固款】白+木纹</v>
      </c>
      <c r="D269" t="s">
        <v>112</v>
      </c>
      <c r="E269" t="s">
        <v>138</v>
      </c>
      <c r="F269" t="s">
        <v>87</v>
      </c>
    </row>
    <row r="270" spans="1:6" x14ac:dyDescent="0.25">
      <c r="A270" s="1">
        <v>268</v>
      </c>
      <c r="B270" t="s">
        <v>139</v>
      </c>
      <c r="C270" t="str">
        <f>HYPERLINK("https://item.jd.com/100014833696.html","京品电脑
HKC 31.5英寸 高清2K144Hz专业电竞屏1500R曲面hdmi吃鸡游戏 不闪屏支持壁挂 液晶显示器 SG32QC")</f>
        <v>京品电脑
HKC 31.5英寸 高清2K144Hz专业电竞屏1500R曲面hdmi吃鸡游戏 不闪屏支持壁挂 液晶显示器 SG32QC</v>
      </c>
      <c r="D270" t="s">
        <v>96</v>
      </c>
      <c r="E270" t="s">
        <v>140</v>
      </c>
      <c r="F270" t="s">
        <v>141</v>
      </c>
    </row>
    <row r="271" spans="1:6" x14ac:dyDescent="0.25">
      <c r="A271" s="1">
        <v>269</v>
      </c>
      <c r="B271" t="s">
        <v>142</v>
      </c>
      <c r="C271" t="str">
        <f>HYPERLINK("https://item.jd.com/10072311897427.html","无敌猴电脑桌台式书桌办公简约桌家用租房桌子卧室学生写字小台学习桌子 【C形腿带层架】意式灰80*50CM")</f>
        <v>无敌猴电脑桌台式书桌办公简约桌家用租房桌子卧室学生写字小台学习桌子 【C形腿带层架】意式灰80*50CM</v>
      </c>
      <c r="D271" t="s">
        <v>43</v>
      </c>
      <c r="E271" t="s">
        <v>143</v>
      </c>
      <c r="F271" t="s">
        <v>87</v>
      </c>
    </row>
  </sheetData>
  <phoneticPr fontId="2" type="noConversion"/>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Yuhang WANG</cp:lastModifiedBy>
  <dcterms:created xsi:type="dcterms:W3CDTF">2024-02-25T15:28:15Z</dcterms:created>
  <dcterms:modified xsi:type="dcterms:W3CDTF">2024-02-25T15:29:08Z</dcterms:modified>
</cp:coreProperties>
</file>