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3660" tabRatio="500"/>
  </bookViews>
  <sheets>
    <sheet name="d" sheetId="6" r:id="rId1"/>
    <sheet name="まとめ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4" i="5"/>
  <c r="N5" i="5"/>
  <c r="P5" i="5"/>
  <c r="Q5" i="5"/>
  <c r="N6" i="5"/>
  <c r="P6" i="5"/>
  <c r="Q6" i="5"/>
  <c r="N7" i="5"/>
  <c r="P7" i="5"/>
  <c r="Q7" i="5"/>
  <c r="N8" i="5"/>
  <c r="P8" i="5"/>
  <c r="Q8" i="5"/>
  <c r="N9" i="5"/>
  <c r="P9" i="5"/>
  <c r="Q9" i="5"/>
  <c r="N10" i="5"/>
  <c r="P10" i="5"/>
  <c r="Q10" i="5"/>
  <c r="N11" i="5"/>
  <c r="P11" i="5"/>
  <c r="Q11" i="5"/>
  <c r="N12" i="5"/>
  <c r="P12" i="5"/>
  <c r="Q12" i="5"/>
  <c r="N13" i="5"/>
  <c r="P13" i="5"/>
  <c r="Q13" i="5"/>
  <c r="N14" i="5"/>
  <c r="P14" i="5"/>
  <c r="Q14" i="5"/>
  <c r="N15" i="5"/>
  <c r="P15" i="5"/>
  <c r="Q15" i="5"/>
  <c r="N16" i="5"/>
  <c r="P16" i="5"/>
  <c r="Q16" i="5"/>
  <c r="N17" i="5"/>
  <c r="P17" i="5"/>
  <c r="Q17" i="5"/>
  <c r="N18" i="5"/>
  <c r="P18" i="5"/>
  <c r="Q18" i="5"/>
  <c r="N19" i="5"/>
  <c r="P19" i="5"/>
  <c r="Q19" i="5"/>
  <c r="N4" i="5"/>
  <c r="P4" i="5"/>
  <c r="Q4" i="5"/>
</calcChain>
</file>

<file path=xl/sharedStrings.xml><?xml version="1.0" encoding="utf-8"?>
<sst xmlns="http://schemas.openxmlformats.org/spreadsheetml/2006/main" count="160" uniqueCount="55">
  <si>
    <t>Treatment</t>
    <phoneticPr fontId="3"/>
  </si>
  <si>
    <t>Rep</t>
    <phoneticPr fontId="3"/>
  </si>
  <si>
    <t>Rep1</t>
    <phoneticPr fontId="3"/>
  </si>
  <si>
    <t>Rep2</t>
  </si>
  <si>
    <t>Rep3</t>
  </si>
  <si>
    <t>Rep4</t>
  </si>
  <si>
    <t>mg/100gDS</t>
    <phoneticPr fontId="3"/>
  </si>
  <si>
    <t>Variety</t>
    <phoneticPr fontId="3"/>
  </si>
  <si>
    <t>SSL</t>
    <phoneticPr fontId="2"/>
  </si>
  <si>
    <t>SSNL</t>
    <phoneticPr fontId="3"/>
  </si>
  <si>
    <t>DR</t>
    <phoneticPr fontId="3"/>
  </si>
  <si>
    <t>SR</t>
    <phoneticPr fontId="3"/>
  </si>
  <si>
    <t>SR</t>
    <phoneticPr fontId="3"/>
  </si>
  <si>
    <t>DR</t>
    <phoneticPr fontId="3"/>
  </si>
  <si>
    <t>ShootDW</t>
    <phoneticPr fontId="2"/>
  </si>
  <si>
    <t>g/pot</t>
    <phoneticPr fontId="2"/>
  </si>
  <si>
    <t>RootN</t>
    <phoneticPr fontId="2"/>
  </si>
  <si>
    <t>RootDW</t>
    <phoneticPr fontId="2"/>
  </si>
  <si>
    <t>g/pot</t>
    <phoneticPr fontId="2"/>
  </si>
  <si>
    <t>StemN</t>
    <phoneticPr fontId="2"/>
  </si>
  <si>
    <t>cm/pot</t>
    <phoneticPr fontId="2"/>
  </si>
  <si>
    <t>RootLength</t>
    <phoneticPr fontId="2"/>
  </si>
  <si>
    <t>RLDtop</t>
    <phoneticPr fontId="2"/>
  </si>
  <si>
    <t>RLDsub</t>
    <phoneticPr fontId="2"/>
  </si>
  <si>
    <t>cm/cm3</t>
    <phoneticPr fontId="2"/>
  </si>
  <si>
    <t>NC</t>
    <phoneticPr fontId="2"/>
  </si>
  <si>
    <t>%</t>
    <phoneticPr fontId="2"/>
  </si>
  <si>
    <t>PotSize:883cm3</t>
    <phoneticPr fontId="2"/>
  </si>
  <si>
    <t>NO3Ntop</t>
    <phoneticPr fontId="3"/>
  </si>
  <si>
    <t>NO3NSub</t>
    <phoneticPr fontId="3"/>
  </si>
  <si>
    <t>Plant</t>
    <phoneticPr fontId="2"/>
  </si>
  <si>
    <t>Fertil</t>
    <phoneticPr fontId="2"/>
  </si>
  <si>
    <t>mg/pot</t>
    <phoneticPr fontId="2"/>
  </si>
  <si>
    <t>reSoiltop</t>
    <phoneticPr fontId="2"/>
  </si>
  <si>
    <t>reSoilsub</t>
    <phoneticPr fontId="2"/>
  </si>
  <si>
    <t>bulk density:68.2g/ml</t>
    <phoneticPr fontId="2"/>
  </si>
  <si>
    <t>L:Liming</t>
    <phoneticPr fontId="2"/>
  </si>
  <si>
    <t>NL:NoLiming</t>
    <phoneticPr fontId="2"/>
  </si>
  <si>
    <t>AvSoiltop</t>
    <phoneticPr fontId="2"/>
  </si>
  <si>
    <t>AvSoilsub</t>
    <phoneticPr fontId="2"/>
  </si>
  <si>
    <t>NO3Nleaching</t>
    <phoneticPr fontId="2"/>
  </si>
  <si>
    <t>mg/pot</t>
    <phoneticPr fontId="2"/>
  </si>
  <si>
    <t>AvSoilall</t>
    <phoneticPr fontId="2"/>
  </si>
  <si>
    <t>N</t>
    <phoneticPr fontId="2"/>
  </si>
  <si>
    <t>Rep</t>
    <phoneticPr fontId="2"/>
  </si>
  <si>
    <t>Tr</t>
    <phoneticPr fontId="3"/>
  </si>
  <si>
    <t>Treatment</t>
    <phoneticPr fontId="2"/>
  </si>
  <si>
    <t>G</t>
    <phoneticPr fontId="3"/>
  </si>
  <si>
    <t>Varieties</t>
    <phoneticPr fontId="2"/>
  </si>
  <si>
    <t>NO3Nleach</t>
    <phoneticPr fontId="2"/>
  </si>
  <si>
    <t>NO3Nsub</t>
    <phoneticPr fontId="3"/>
  </si>
  <si>
    <t>A</t>
    <phoneticPr fontId="3"/>
  </si>
  <si>
    <t>B</t>
    <phoneticPr fontId="3"/>
  </si>
  <si>
    <t>SSL</t>
    <phoneticPr fontId="2"/>
  </si>
  <si>
    <t>SSNL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</si>
</sst>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6" x14ac:knownFonts="1">
    <font>
      <sz val="12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6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u/>
      <sz val="12"/>
      <color theme="10"/>
      <name val="メイリオ"/>
      <family val="2"/>
      <charset val="128"/>
    </font>
    <font>
      <u/>
      <sz val="12"/>
      <color theme="1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77" fontId="0" fillId="0" borderId="0" xfId="0" applyNumberFormat="1"/>
    <xf numFmtId="1" fontId="0" fillId="0" borderId="0" xfId="0" applyNumberFormat="1"/>
  </cellXfs>
  <cellStyles count="24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標準" xfId="0" builtinId="0"/>
    <cellStyle name="標準 2 2" xfId="167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15" sqref="M15"/>
    </sheetView>
  </sheetViews>
  <sheetFormatPr baseColWidth="12" defaultRowHeight="19" x14ac:dyDescent="0"/>
  <cols>
    <col min="1" max="3" width="10" style="1" customWidth="1"/>
    <col min="4" max="11" width="10" style="3" customWidth="1"/>
    <col min="12" max="13" width="10" customWidth="1"/>
    <col min="14" max="14" width="10" style="3" customWidth="1"/>
    <col min="15" max="16384" width="12.625" style="3"/>
  </cols>
  <sheetData>
    <row r="1" spans="1:15">
      <c r="A1" s="1" t="s">
        <v>48</v>
      </c>
      <c r="B1" s="1" t="s">
        <v>46</v>
      </c>
      <c r="C1" s="1" t="s">
        <v>44</v>
      </c>
      <c r="D1" s="3" t="s">
        <v>15</v>
      </c>
      <c r="E1" s="3" t="s">
        <v>26</v>
      </c>
      <c r="F1" s="3" t="s">
        <v>43</v>
      </c>
      <c r="G1" s="3" t="s">
        <v>43</v>
      </c>
      <c r="H1" s="3" t="s">
        <v>15</v>
      </c>
      <c r="I1" s="3" t="s">
        <v>20</v>
      </c>
      <c r="J1" s="3" t="s">
        <v>24</v>
      </c>
      <c r="K1" s="3" t="s">
        <v>24</v>
      </c>
      <c r="L1" s="3" t="s">
        <v>6</v>
      </c>
      <c r="M1" s="3" t="s">
        <v>6</v>
      </c>
      <c r="N1" s="3" t="s">
        <v>32</v>
      </c>
    </row>
    <row r="2" spans="1:15">
      <c r="A2" s="1" t="s">
        <v>47</v>
      </c>
      <c r="B2" s="1" t="s">
        <v>45</v>
      </c>
      <c r="C2" s="1" t="s">
        <v>1</v>
      </c>
      <c r="D2" s="3" t="s">
        <v>14</v>
      </c>
      <c r="E2" s="3" t="s">
        <v>25</v>
      </c>
      <c r="F2" s="3" t="s">
        <v>19</v>
      </c>
      <c r="G2" s="3" t="s">
        <v>16</v>
      </c>
      <c r="H2" s="3" t="s">
        <v>17</v>
      </c>
      <c r="I2" s="3" t="s">
        <v>21</v>
      </c>
      <c r="J2" s="3" t="s">
        <v>22</v>
      </c>
      <c r="K2" s="3" t="s">
        <v>23</v>
      </c>
      <c r="L2" s="3" t="s">
        <v>28</v>
      </c>
      <c r="M2" s="3" t="s">
        <v>50</v>
      </c>
      <c r="N2" s="3" t="s">
        <v>49</v>
      </c>
    </row>
    <row r="3" spans="1:15">
      <c r="A3" s="1" t="s">
        <v>51</v>
      </c>
      <c r="B3" s="1" t="s">
        <v>53</v>
      </c>
      <c r="C3" s="1" t="s">
        <v>2</v>
      </c>
      <c r="D3" s="5">
        <v>3.14</v>
      </c>
      <c r="E3" s="5">
        <v>1.87</v>
      </c>
      <c r="F3" s="6">
        <v>4</v>
      </c>
      <c r="G3" s="3">
        <v>8</v>
      </c>
      <c r="H3" s="3">
        <v>0.77900000000000003</v>
      </c>
      <c r="I3" s="6">
        <v>3138</v>
      </c>
      <c r="J3" s="7">
        <v>2.5179999999999998</v>
      </c>
      <c r="K3" s="7">
        <v>1.034</v>
      </c>
      <c r="L3" s="4">
        <v>0.37290000000000001</v>
      </c>
      <c r="M3" s="7">
        <v>2.5049999999999999</v>
      </c>
      <c r="N3" s="5">
        <v>39.380000000000003</v>
      </c>
      <c r="O3" s="5"/>
    </row>
    <row r="4" spans="1:15">
      <c r="A4" s="1" t="s">
        <v>51</v>
      </c>
      <c r="B4" s="1" t="s">
        <v>53</v>
      </c>
      <c r="C4" s="1" t="s">
        <v>3</v>
      </c>
      <c r="D4" s="5">
        <v>3.43</v>
      </c>
      <c r="E4" s="5">
        <v>1.73</v>
      </c>
      <c r="F4" s="6">
        <v>7</v>
      </c>
      <c r="G4" s="3">
        <v>10</v>
      </c>
      <c r="H4" s="3">
        <v>0.68300000000000005</v>
      </c>
      <c r="I4" s="6">
        <v>3079</v>
      </c>
      <c r="J4" s="7">
        <v>2.3050000000000002</v>
      </c>
      <c r="K4" s="7">
        <v>1.18</v>
      </c>
      <c r="L4" s="4">
        <v>0.36070000000000002</v>
      </c>
      <c r="M4" s="7">
        <v>2.3170000000000002</v>
      </c>
      <c r="N4" s="5">
        <v>47.91</v>
      </c>
      <c r="O4" s="5"/>
    </row>
    <row r="5" spans="1:15">
      <c r="A5" s="1" t="s">
        <v>51</v>
      </c>
      <c r="B5" s="1" t="s">
        <v>53</v>
      </c>
      <c r="C5" s="1" t="s">
        <v>4</v>
      </c>
      <c r="D5" s="5">
        <v>4.5599999999999996</v>
      </c>
      <c r="E5" s="5">
        <v>1.7</v>
      </c>
      <c r="F5" s="6">
        <v>6</v>
      </c>
      <c r="G5" s="3">
        <v>11</v>
      </c>
      <c r="H5" s="3">
        <v>0.78400000000000003</v>
      </c>
      <c r="I5" s="6">
        <v>2596</v>
      </c>
      <c r="J5" s="7">
        <v>1.978</v>
      </c>
      <c r="K5" s="7">
        <v>0.96</v>
      </c>
      <c r="L5" s="4">
        <v>0.37669999999999998</v>
      </c>
      <c r="M5" s="7">
        <v>1.7669999999999999</v>
      </c>
      <c r="N5" s="5">
        <v>42.44</v>
      </c>
      <c r="O5" s="5"/>
    </row>
    <row r="6" spans="1:15">
      <c r="A6" s="1" t="s">
        <v>51</v>
      </c>
      <c r="B6" s="1" t="s">
        <v>53</v>
      </c>
      <c r="C6" s="1" t="s">
        <v>5</v>
      </c>
      <c r="D6" s="5">
        <v>3.29</v>
      </c>
      <c r="E6" s="5">
        <v>1.99</v>
      </c>
      <c r="F6" s="6">
        <v>5</v>
      </c>
      <c r="G6" s="3">
        <v>11</v>
      </c>
      <c r="H6" s="3">
        <v>0.61599999999999999</v>
      </c>
      <c r="I6" s="6">
        <v>1957</v>
      </c>
      <c r="J6" s="7">
        <v>1.5389999999999999</v>
      </c>
      <c r="K6" s="7">
        <v>0.67600000000000005</v>
      </c>
      <c r="L6" s="4">
        <v>0.29749999999999999</v>
      </c>
      <c r="M6" s="7">
        <v>1.915</v>
      </c>
      <c r="N6" s="5">
        <v>45.57</v>
      </c>
      <c r="O6" s="5"/>
    </row>
    <row r="7" spans="1:15">
      <c r="A7" s="1" t="s">
        <v>51</v>
      </c>
      <c r="B7" s="1" t="s">
        <v>54</v>
      </c>
      <c r="C7" s="1" t="s">
        <v>2</v>
      </c>
      <c r="D7" s="5">
        <v>2.5099999999999998</v>
      </c>
      <c r="E7" s="5">
        <v>1.93</v>
      </c>
      <c r="F7" s="6">
        <v>4</v>
      </c>
      <c r="G7" s="3">
        <v>9</v>
      </c>
      <c r="H7" s="3">
        <v>0.39500000000000002</v>
      </c>
      <c r="I7" s="6">
        <v>2954</v>
      </c>
      <c r="J7" s="7">
        <v>2.94</v>
      </c>
      <c r="K7" s="7">
        <v>0.40300000000000002</v>
      </c>
      <c r="L7" s="4">
        <v>0.2626</v>
      </c>
      <c r="M7" s="7">
        <v>1.623</v>
      </c>
      <c r="N7" s="5">
        <v>36.729999999999997</v>
      </c>
      <c r="O7" s="5"/>
    </row>
    <row r="8" spans="1:15">
      <c r="A8" s="1" t="s">
        <v>51</v>
      </c>
      <c r="B8" s="1" t="s">
        <v>54</v>
      </c>
      <c r="C8" s="1" t="s">
        <v>3</v>
      </c>
      <c r="D8" s="5">
        <v>3.07</v>
      </c>
      <c r="E8" s="5">
        <v>2.15</v>
      </c>
      <c r="F8" s="6">
        <v>5</v>
      </c>
      <c r="G8" s="3">
        <v>12</v>
      </c>
      <c r="H8" s="3">
        <v>0.53400000000000003</v>
      </c>
      <c r="I8" s="6">
        <v>2986</v>
      </c>
      <c r="J8" s="7">
        <v>2.82</v>
      </c>
      <c r="K8" s="7">
        <v>0.55900000000000005</v>
      </c>
      <c r="L8" s="4">
        <v>0.33600000000000002</v>
      </c>
      <c r="M8" s="7">
        <v>2.3199999999999998</v>
      </c>
      <c r="N8" s="5">
        <v>37.01</v>
      </c>
      <c r="O8" s="5"/>
    </row>
    <row r="9" spans="1:15">
      <c r="A9" s="1" t="s">
        <v>51</v>
      </c>
      <c r="B9" s="1" t="s">
        <v>54</v>
      </c>
      <c r="C9" s="1" t="s">
        <v>4</v>
      </c>
      <c r="D9" s="5">
        <v>2.9</v>
      </c>
      <c r="E9" s="5">
        <v>1.78</v>
      </c>
      <c r="F9" s="6">
        <v>5</v>
      </c>
      <c r="G9" s="3">
        <v>11</v>
      </c>
      <c r="H9" s="3">
        <v>0.498</v>
      </c>
      <c r="I9" s="6">
        <v>3730</v>
      </c>
      <c r="J9" s="7">
        <v>3.6419999999999999</v>
      </c>
      <c r="K9" s="7">
        <v>0.57899999999999996</v>
      </c>
      <c r="L9" s="4">
        <v>0.2394</v>
      </c>
      <c r="M9" s="7">
        <v>2.0680000000000001</v>
      </c>
      <c r="N9" s="5">
        <v>40.4</v>
      </c>
      <c r="O9" s="5"/>
    </row>
    <row r="10" spans="1:15">
      <c r="A10" s="1" t="s">
        <v>51</v>
      </c>
      <c r="B10" s="1" t="s">
        <v>54</v>
      </c>
      <c r="C10" s="1" t="s">
        <v>5</v>
      </c>
      <c r="D10" s="5">
        <v>2.72</v>
      </c>
      <c r="E10" s="5">
        <v>1.75</v>
      </c>
      <c r="F10" s="6">
        <v>4</v>
      </c>
      <c r="G10" s="3">
        <v>11</v>
      </c>
      <c r="H10" s="3">
        <v>0.56200000000000006</v>
      </c>
      <c r="I10" s="6">
        <v>3725</v>
      </c>
      <c r="J10" s="7">
        <v>3.4609999999999999</v>
      </c>
      <c r="K10" s="7">
        <v>0.755</v>
      </c>
      <c r="L10" s="4">
        <v>0.31709999999999999</v>
      </c>
      <c r="M10" s="7">
        <v>2.3359999999999999</v>
      </c>
      <c r="N10" s="5">
        <v>39.369999999999997</v>
      </c>
      <c r="O10" s="5"/>
    </row>
    <row r="11" spans="1:15">
      <c r="A11" s="1" t="s">
        <v>52</v>
      </c>
      <c r="B11" s="1" t="s">
        <v>53</v>
      </c>
      <c r="C11" s="1" t="s">
        <v>2</v>
      </c>
      <c r="D11" s="5">
        <v>5.85</v>
      </c>
      <c r="E11" s="5">
        <v>2</v>
      </c>
      <c r="F11" s="6">
        <v>6</v>
      </c>
      <c r="G11" s="3">
        <v>20</v>
      </c>
      <c r="H11" s="3">
        <v>1.19</v>
      </c>
      <c r="I11" s="6">
        <v>7170</v>
      </c>
      <c r="J11" s="7">
        <v>6.415</v>
      </c>
      <c r="K11" s="7">
        <v>1.7</v>
      </c>
      <c r="L11" s="4">
        <v>0.13400000000000001</v>
      </c>
      <c r="M11" s="7">
        <v>1.381</v>
      </c>
      <c r="N11" s="5">
        <v>31.03</v>
      </c>
      <c r="O11" s="5"/>
    </row>
    <row r="12" spans="1:15">
      <c r="A12" s="1" t="s">
        <v>52</v>
      </c>
      <c r="B12" s="1" t="s">
        <v>53</v>
      </c>
      <c r="C12" s="1" t="s">
        <v>3</v>
      </c>
      <c r="D12" s="5">
        <v>7.22</v>
      </c>
      <c r="E12" s="5">
        <v>1.88</v>
      </c>
      <c r="F12" s="6">
        <v>7</v>
      </c>
      <c r="G12" s="3">
        <v>22</v>
      </c>
      <c r="H12" s="3">
        <v>1.18</v>
      </c>
      <c r="I12" s="6">
        <v>6439</v>
      </c>
      <c r="J12" s="7">
        <v>5.843</v>
      </c>
      <c r="K12" s="7">
        <v>1.444</v>
      </c>
      <c r="L12" s="4">
        <v>0.1242</v>
      </c>
      <c r="M12" s="7">
        <v>1.1419999999999999</v>
      </c>
      <c r="N12" s="5">
        <v>35.340000000000003</v>
      </c>
      <c r="O12" s="5"/>
    </row>
    <row r="13" spans="1:15">
      <c r="A13" s="1" t="s">
        <v>52</v>
      </c>
      <c r="B13" s="1" t="s">
        <v>53</v>
      </c>
      <c r="C13" s="1" t="s">
        <v>4</v>
      </c>
      <c r="D13" s="5">
        <v>6.52</v>
      </c>
      <c r="E13" s="5">
        <v>2.1800000000000002</v>
      </c>
      <c r="F13" s="6">
        <v>7</v>
      </c>
      <c r="G13" s="3">
        <v>24</v>
      </c>
      <c r="H13" s="3">
        <v>0.88300000000000001</v>
      </c>
      <c r="I13" s="6">
        <v>5362</v>
      </c>
      <c r="J13" s="7">
        <v>4.7560000000000002</v>
      </c>
      <c r="K13" s="7">
        <v>1.3129999999999999</v>
      </c>
      <c r="L13" s="4">
        <v>0.1421</v>
      </c>
      <c r="M13" s="4">
        <v>0.9748</v>
      </c>
      <c r="N13" s="5">
        <v>34.56</v>
      </c>
      <c r="O13" s="5"/>
    </row>
    <row r="14" spans="1:15">
      <c r="A14" s="1" t="s">
        <v>52</v>
      </c>
      <c r="B14" s="1" t="s">
        <v>53</v>
      </c>
      <c r="C14" s="1" t="s">
        <v>5</v>
      </c>
      <c r="D14" s="5">
        <v>6.63</v>
      </c>
      <c r="E14" s="5">
        <v>1.81</v>
      </c>
      <c r="F14" s="6">
        <v>6</v>
      </c>
      <c r="G14" s="3">
        <v>21</v>
      </c>
      <c r="H14" s="3">
        <v>1.01</v>
      </c>
      <c r="I14" s="6">
        <v>5268</v>
      </c>
      <c r="J14" s="7">
        <v>4.8819999999999997</v>
      </c>
      <c r="K14" s="7">
        <v>1.08</v>
      </c>
      <c r="L14" s="4">
        <v>0.13619999999999999</v>
      </c>
      <c r="M14" s="7">
        <v>1.708</v>
      </c>
      <c r="N14" s="5">
        <v>29.72</v>
      </c>
      <c r="O14" s="5"/>
    </row>
    <row r="15" spans="1:15">
      <c r="A15" s="1" t="s">
        <v>52</v>
      </c>
      <c r="B15" s="1" t="s">
        <v>54</v>
      </c>
      <c r="C15" s="1" t="s">
        <v>2</v>
      </c>
      <c r="D15" s="5">
        <v>4.96</v>
      </c>
      <c r="E15" s="5">
        <v>1.78</v>
      </c>
      <c r="F15" s="6">
        <v>5</v>
      </c>
      <c r="G15" s="3">
        <v>19</v>
      </c>
      <c r="H15" s="3">
        <v>1.33</v>
      </c>
      <c r="I15" s="6">
        <v>6864</v>
      </c>
      <c r="J15" s="7">
        <v>6.3739999999999997</v>
      </c>
      <c r="K15" s="7">
        <v>1.395</v>
      </c>
      <c r="L15" s="4">
        <v>0.15870000000000001</v>
      </c>
      <c r="M15" s="7">
        <v>2.1240000000000001</v>
      </c>
      <c r="N15" s="5">
        <v>24.14</v>
      </c>
      <c r="O15" s="5"/>
    </row>
    <row r="16" spans="1:15">
      <c r="A16" s="1" t="s">
        <v>52</v>
      </c>
      <c r="B16" s="1" t="s">
        <v>54</v>
      </c>
      <c r="C16" s="1" t="s">
        <v>3</v>
      </c>
      <c r="D16" s="5">
        <v>5.78</v>
      </c>
      <c r="E16" s="5">
        <v>1.67</v>
      </c>
      <c r="F16" s="6">
        <v>6</v>
      </c>
      <c r="G16" s="3">
        <v>20</v>
      </c>
      <c r="H16" s="3">
        <v>1.58</v>
      </c>
      <c r="I16" s="6">
        <v>8770</v>
      </c>
      <c r="J16" s="7">
        <v>8.8119999999999994</v>
      </c>
      <c r="K16" s="7">
        <v>1.1140000000000001</v>
      </c>
      <c r="L16" s="4">
        <v>0.19520000000000001</v>
      </c>
      <c r="M16" s="7">
        <v>1.5349999999999999</v>
      </c>
      <c r="N16" s="5">
        <v>25.65</v>
      </c>
      <c r="O16" s="5"/>
    </row>
    <row r="17" spans="1:15">
      <c r="A17" s="1" t="s">
        <v>52</v>
      </c>
      <c r="B17" s="1" t="s">
        <v>54</v>
      </c>
      <c r="C17" s="1" t="s">
        <v>4</v>
      </c>
      <c r="D17" s="5">
        <v>5.18</v>
      </c>
      <c r="E17" s="5">
        <v>2.0299999999999998</v>
      </c>
      <c r="F17" s="6">
        <v>4</v>
      </c>
      <c r="G17" s="3">
        <v>22</v>
      </c>
      <c r="H17" s="3">
        <v>0.90800000000000003</v>
      </c>
      <c r="I17" s="6">
        <v>5644</v>
      </c>
      <c r="J17" s="7">
        <v>5.484</v>
      </c>
      <c r="K17" s="7">
        <v>0.90400000000000003</v>
      </c>
      <c r="L17" s="4">
        <v>0.1106</v>
      </c>
      <c r="M17" s="7">
        <v>1.6319999999999999</v>
      </c>
      <c r="N17" s="5">
        <v>28.51</v>
      </c>
      <c r="O17" s="5"/>
    </row>
    <row r="18" spans="1:15">
      <c r="A18" s="1" t="s">
        <v>52</v>
      </c>
      <c r="B18" s="1" t="s">
        <v>54</v>
      </c>
      <c r="C18" s="1" t="s">
        <v>5</v>
      </c>
      <c r="D18" s="5">
        <v>5.22</v>
      </c>
      <c r="E18" s="5">
        <v>2.1</v>
      </c>
      <c r="F18" s="6">
        <v>4</v>
      </c>
      <c r="G18" s="3">
        <v>23</v>
      </c>
      <c r="H18" s="3">
        <v>1.0900000000000001</v>
      </c>
      <c r="I18" s="6">
        <v>6910</v>
      </c>
      <c r="J18" s="7">
        <v>6.8559999999999999</v>
      </c>
      <c r="K18" s="7">
        <v>0.96499999999999997</v>
      </c>
      <c r="L18" s="4">
        <v>0.1202</v>
      </c>
      <c r="M18" s="7">
        <v>2.3340000000000001</v>
      </c>
      <c r="N18" s="5">
        <v>19.73</v>
      </c>
      <c r="O18" s="5"/>
    </row>
    <row r="19" spans="1:15">
      <c r="I19" s="6"/>
      <c r="J19" s="6"/>
      <c r="K19" s="6"/>
      <c r="L19" s="10"/>
      <c r="M19" s="10"/>
    </row>
    <row r="20" spans="1:15">
      <c r="I20" s="6"/>
      <c r="J20" s="6"/>
      <c r="K20" s="6"/>
      <c r="L20" s="10"/>
      <c r="M20" s="10"/>
    </row>
    <row r="21" spans="1:15">
      <c r="I21" s="6"/>
      <c r="J21" s="6"/>
      <c r="K21" s="6"/>
      <c r="L21" s="10"/>
      <c r="M21" s="10"/>
    </row>
    <row r="22" spans="1:15">
      <c r="I22" s="6"/>
      <c r="J22" s="6"/>
      <c r="K22" s="6"/>
      <c r="L22" s="10"/>
      <c r="M22" s="10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sqref="A1:XFD1048576"/>
    </sheetView>
  </sheetViews>
  <sheetFormatPr baseColWidth="12" defaultRowHeight="19" x14ac:dyDescent="0"/>
  <cols>
    <col min="1" max="1" width="6.25" style="1" bestFit="1" customWidth="1"/>
    <col min="2" max="2" width="10.625" style="1" bestFit="1" customWidth="1"/>
    <col min="3" max="3" width="4.875" style="1" bestFit="1" customWidth="1"/>
    <col min="4" max="4" width="8" style="3" bestFit="1" customWidth="1"/>
    <col min="5" max="5" width="4.5" style="3" bestFit="1" customWidth="1"/>
    <col min="6" max="6" width="6.125" style="3" bestFit="1" customWidth="1"/>
    <col min="7" max="7" width="5.625" style="3" bestFit="1" customWidth="1"/>
    <col min="8" max="8" width="7.125" style="3" bestFit="1" customWidth="1"/>
    <col min="9" max="9" width="9.5" style="3" bestFit="1" customWidth="1"/>
    <col min="10" max="10" width="10.375" style="3" customWidth="1"/>
    <col min="11" max="11" width="7.25" style="3" bestFit="1" customWidth="1"/>
    <col min="21" max="16384" width="12.625" style="3"/>
  </cols>
  <sheetData>
    <row r="1" spans="1:23">
      <c r="B1" s="1" t="s">
        <v>36</v>
      </c>
      <c r="J1" s="8" t="s">
        <v>27</v>
      </c>
      <c r="L1" t="s">
        <v>35</v>
      </c>
      <c r="P1" s="7"/>
    </row>
    <row r="2" spans="1:23">
      <c r="B2" s="1" t="s">
        <v>37</v>
      </c>
      <c r="D2" s="3" t="s">
        <v>15</v>
      </c>
      <c r="E2" s="3" t="s">
        <v>26</v>
      </c>
      <c r="H2" s="3" t="s">
        <v>18</v>
      </c>
      <c r="I2" s="3" t="s">
        <v>20</v>
      </c>
      <c r="J2" s="3" t="s">
        <v>24</v>
      </c>
      <c r="K2" s="3" t="s">
        <v>24</v>
      </c>
      <c r="L2" s="3" t="s">
        <v>6</v>
      </c>
      <c r="M2" s="3" t="s">
        <v>6</v>
      </c>
      <c r="N2" s="3" t="s">
        <v>32</v>
      </c>
      <c r="O2" s="3" t="s">
        <v>32</v>
      </c>
      <c r="P2" s="3"/>
      <c r="Q2" s="3"/>
      <c r="R2" s="3"/>
      <c r="S2" s="3"/>
      <c r="T2" s="3"/>
      <c r="U2" s="3" t="s">
        <v>41</v>
      </c>
    </row>
    <row r="3" spans="1:23">
      <c r="A3" s="1" t="s">
        <v>7</v>
      </c>
      <c r="B3" s="1" t="s">
        <v>0</v>
      </c>
      <c r="C3" s="1" t="s">
        <v>1</v>
      </c>
      <c r="D3" s="3" t="s">
        <v>14</v>
      </c>
      <c r="E3" s="3" t="s">
        <v>25</v>
      </c>
      <c r="F3" s="3" t="s">
        <v>19</v>
      </c>
      <c r="G3" s="3" t="s">
        <v>16</v>
      </c>
      <c r="H3" s="3" t="s">
        <v>17</v>
      </c>
      <c r="I3" s="3" t="s">
        <v>21</v>
      </c>
      <c r="J3" s="3" t="s">
        <v>22</v>
      </c>
      <c r="K3" s="3" t="s">
        <v>23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33</v>
      </c>
      <c r="Q3" s="3" t="s">
        <v>34</v>
      </c>
      <c r="R3" s="3" t="s">
        <v>42</v>
      </c>
      <c r="S3" s="3" t="s">
        <v>38</v>
      </c>
      <c r="T3" s="3" t="s">
        <v>39</v>
      </c>
      <c r="U3" s="3" t="s">
        <v>40</v>
      </c>
    </row>
    <row r="4" spans="1:23">
      <c r="A4" s="1" t="s">
        <v>13</v>
      </c>
      <c r="B4" s="2" t="s">
        <v>8</v>
      </c>
      <c r="C4" s="1" t="s">
        <v>2</v>
      </c>
      <c r="D4" s="5">
        <v>3.14</v>
      </c>
      <c r="E4" s="5">
        <v>1.87</v>
      </c>
      <c r="F4" s="6">
        <v>3</v>
      </c>
      <c r="G4" s="3">
        <v>7</v>
      </c>
      <c r="H4" s="3">
        <v>0.77900000000000003</v>
      </c>
      <c r="I4" s="6">
        <v>2947</v>
      </c>
      <c r="J4" s="7">
        <v>2.51776</v>
      </c>
      <c r="K4" s="7">
        <v>1.03424</v>
      </c>
      <c r="L4" s="4">
        <v>0.37290000000000001</v>
      </c>
      <c r="M4" s="7">
        <v>2.5049999999999999</v>
      </c>
      <c r="N4" s="7">
        <f>(D4+H4)*E4/100*1000</f>
        <v>73.285300000000007</v>
      </c>
      <c r="O4" s="6">
        <v>114</v>
      </c>
      <c r="P4" s="7">
        <f>L4*0.683*883</f>
        <v>224.89188810000005</v>
      </c>
      <c r="Q4" s="7">
        <f>M4*0.683*883</f>
        <v>1510.7379449999999</v>
      </c>
      <c r="R4" s="7">
        <f>N4+O4+P4+Q4+V4</f>
        <v>1968.2021330999999</v>
      </c>
      <c r="S4" s="6">
        <v>726</v>
      </c>
      <c r="T4" s="7"/>
      <c r="U4" s="5">
        <v>39.380000000000003</v>
      </c>
      <c r="V4" s="5">
        <f>U4*1.15</f>
        <v>45.286999999999999</v>
      </c>
      <c r="W4" s="5"/>
    </row>
    <row r="5" spans="1:23">
      <c r="A5" s="1" t="s">
        <v>10</v>
      </c>
      <c r="B5" s="2" t="s">
        <v>8</v>
      </c>
      <c r="C5" s="1" t="s">
        <v>3</v>
      </c>
      <c r="D5" s="5">
        <v>3.43</v>
      </c>
      <c r="E5" s="5">
        <v>1.73</v>
      </c>
      <c r="F5" s="6">
        <v>6</v>
      </c>
      <c r="G5" s="3">
        <v>9</v>
      </c>
      <c r="H5" s="3">
        <v>0.68300000000000005</v>
      </c>
      <c r="I5" s="6">
        <v>3258</v>
      </c>
      <c r="J5" s="7">
        <v>2.3052799999999998</v>
      </c>
      <c r="K5" s="7">
        <v>1.1801600000000001</v>
      </c>
      <c r="L5" s="4">
        <v>0.36070000000000002</v>
      </c>
      <c r="M5" s="7">
        <v>2.3170000000000002</v>
      </c>
      <c r="N5" s="7">
        <f t="shared" ref="N5:N19" si="0">(D5+H5)*E5/100*1000</f>
        <v>71.154900000000012</v>
      </c>
      <c r="O5" s="6">
        <v>114</v>
      </c>
      <c r="P5" s="7">
        <f t="shared" ref="P5:Q19" si="1">L5*0.683*883</f>
        <v>217.53420230000003</v>
      </c>
      <c r="Q5" s="7">
        <f t="shared" si="1"/>
        <v>1397.3572130000002</v>
      </c>
      <c r="R5" s="7">
        <f t="shared" ref="R5:R19" si="2">N5+O5+P5+Q5+V5</f>
        <v>1855.1428153000002</v>
      </c>
      <c r="S5" s="6">
        <v>726</v>
      </c>
      <c r="T5" s="7"/>
      <c r="U5" s="5">
        <v>47.91</v>
      </c>
      <c r="V5" s="5">
        <f t="shared" ref="V5:V19" si="3">U5*1.15</f>
        <v>55.096499999999992</v>
      </c>
      <c r="W5" s="5"/>
    </row>
    <row r="6" spans="1:23">
      <c r="A6" s="1" t="s">
        <v>10</v>
      </c>
      <c r="B6" s="2" t="s">
        <v>8</v>
      </c>
      <c r="C6" s="1" t="s">
        <v>4</v>
      </c>
      <c r="D6" s="5">
        <v>4.5599999999999996</v>
      </c>
      <c r="E6" s="5">
        <v>1.7</v>
      </c>
      <c r="F6" s="6">
        <v>5</v>
      </c>
      <c r="G6" s="3">
        <v>10</v>
      </c>
      <c r="H6" s="3">
        <v>0.78400000000000003</v>
      </c>
      <c r="I6" s="6">
        <v>2651</v>
      </c>
      <c r="J6" s="7">
        <v>1.9776</v>
      </c>
      <c r="K6" s="7">
        <v>0.96</v>
      </c>
      <c r="L6" s="4">
        <v>0.37669999999999998</v>
      </c>
      <c r="M6" s="7">
        <v>1.7669999999999999</v>
      </c>
      <c r="N6" s="7">
        <f t="shared" si="0"/>
        <v>90.847999999999999</v>
      </c>
      <c r="O6" s="6">
        <v>114</v>
      </c>
      <c r="P6" s="7">
        <f t="shared" si="1"/>
        <v>227.18362630000001</v>
      </c>
      <c r="Q6" s="7">
        <f t="shared" si="1"/>
        <v>1065.658263</v>
      </c>
      <c r="R6" s="7">
        <f t="shared" si="2"/>
        <v>1546.4958893</v>
      </c>
      <c r="S6" s="6">
        <v>726</v>
      </c>
      <c r="T6" s="7"/>
      <c r="U6" s="5">
        <v>42.44</v>
      </c>
      <c r="V6" s="5">
        <f t="shared" si="3"/>
        <v>48.80599999999999</v>
      </c>
      <c r="W6" s="5"/>
    </row>
    <row r="7" spans="1:23">
      <c r="A7" s="1" t="s">
        <v>10</v>
      </c>
      <c r="B7" s="2" t="s">
        <v>8</v>
      </c>
      <c r="C7" s="1" t="s">
        <v>5</v>
      </c>
      <c r="D7" s="5">
        <v>3.29</v>
      </c>
      <c r="E7" s="5">
        <v>1.99</v>
      </c>
      <c r="F7" s="6">
        <v>4</v>
      </c>
      <c r="G7" s="3">
        <v>10</v>
      </c>
      <c r="H7" s="3">
        <v>0.61599999999999999</v>
      </c>
      <c r="I7" s="6">
        <v>1894</v>
      </c>
      <c r="J7" s="7">
        <v>1.5385599999999999</v>
      </c>
      <c r="K7" s="7">
        <v>0.67584</v>
      </c>
      <c r="L7" s="4">
        <v>0.29749999999999999</v>
      </c>
      <c r="M7" s="7">
        <v>1.915</v>
      </c>
      <c r="N7" s="7">
        <f t="shared" si="0"/>
        <v>77.729399999999998</v>
      </c>
      <c r="O7" s="6">
        <v>114</v>
      </c>
      <c r="P7" s="7">
        <f t="shared" si="1"/>
        <v>179.41897750000001</v>
      </c>
      <c r="Q7" s="7">
        <f t="shared" si="1"/>
        <v>1154.9154350000001</v>
      </c>
      <c r="R7" s="7">
        <f t="shared" si="2"/>
        <v>1578.4693125000001</v>
      </c>
      <c r="S7" s="6">
        <v>726</v>
      </c>
      <c r="T7" s="7"/>
      <c r="U7" s="5">
        <v>45.57</v>
      </c>
      <c r="V7" s="5">
        <f t="shared" si="3"/>
        <v>52.405499999999996</v>
      </c>
      <c r="W7" s="5"/>
    </row>
    <row r="8" spans="1:23">
      <c r="A8" s="1" t="s">
        <v>10</v>
      </c>
      <c r="B8" s="2" t="s">
        <v>9</v>
      </c>
      <c r="C8" s="1" t="s">
        <v>2</v>
      </c>
      <c r="D8" s="5">
        <v>2.5099999999999998</v>
      </c>
      <c r="E8" s="5">
        <v>1.93</v>
      </c>
      <c r="F8" s="6">
        <v>3</v>
      </c>
      <c r="G8" s="3">
        <v>8</v>
      </c>
      <c r="H8" s="3">
        <v>0.39500000000000002</v>
      </c>
      <c r="I8" s="6">
        <v>2350</v>
      </c>
      <c r="J8" s="7">
        <v>2.9401600000000001</v>
      </c>
      <c r="K8" s="7">
        <v>0.4032</v>
      </c>
      <c r="L8" s="4">
        <v>0.2626</v>
      </c>
      <c r="M8" s="7">
        <v>1.623</v>
      </c>
      <c r="N8" s="7">
        <f t="shared" si="0"/>
        <v>56.066499999999991</v>
      </c>
      <c r="O8" s="6">
        <v>114</v>
      </c>
      <c r="P8" s="7">
        <f t="shared" si="1"/>
        <v>158.37117140000001</v>
      </c>
      <c r="Q8" s="7">
        <f t="shared" si="1"/>
        <v>978.81344700000011</v>
      </c>
      <c r="R8" s="7">
        <f t="shared" si="2"/>
        <v>1349.4906183999999</v>
      </c>
      <c r="S8" s="6">
        <v>726</v>
      </c>
      <c r="T8" s="7"/>
      <c r="U8" s="5">
        <v>36.729999999999997</v>
      </c>
      <c r="V8" s="5">
        <f t="shared" si="3"/>
        <v>42.239499999999992</v>
      </c>
      <c r="W8" s="5"/>
    </row>
    <row r="9" spans="1:23">
      <c r="A9" s="1" t="s">
        <v>10</v>
      </c>
      <c r="B9" s="2" t="s">
        <v>9</v>
      </c>
      <c r="C9" s="1" t="s">
        <v>3</v>
      </c>
      <c r="D9" s="5">
        <v>3.07</v>
      </c>
      <c r="E9" s="5">
        <v>2.15</v>
      </c>
      <c r="F9" s="6">
        <v>4</v>
      </c>
      <c r="G9" s="3">
        <v>11</v>
      </c>
      <c r="H9" s="3">
        <v>0.53400000000000003</v>
      </c>
      <c r="I9" s="6">
        <v>2427</v>
      </c>
      <c r="J9" s="7">
        <v>2.8198399999999997</v>
      </c>
      <c r="K9" s="7">
        <v>0.55935999999999997</v>
      </c>
      <c r="L9" s="4">
        <v>0.33600000000000002</v>
      </c>
      <c r="M9" s="7">
        <v>2.3199999999999998</v>
      </c>
      <c r="N9" s="7">
        <f t="shared" si="0"/>
        <v>77.486000000000004</v>
      </c>
      <c r="O9" s="6">
        <v>114</v>
      </c>
      <c r="P9" s="7">
        <f t="shared" si="1"/>
        <v>202.63790400000002</v>
      </c>
      <c r="Q9" s="7">
        <f t="shared" si="1"/>
        <v>1399.1664799999999</v>
      </c>
      <c r="R9" s="7">
        <f t="shared" si="2"/>
        <v>1835.8518839999999</v>
      </c>
      <c r="S9" s="6">
        <v>726</v>
      </c>
      <c r="T9" s="7"/>
      <c r="U9" s="5">
        <v>37.01</v>
      </c>
      <c r="V9" s="5">
        <f t="shared" si="3"/>
        <v>42.561499999999995</v>
      </c>
      <c r="W9" s="5"/>
    </row>
    <row r="10" spans="1:23">
      <c r="A10" s="1" t="s">
        <v>10</v>
      </c>
      <c r="B10" s="2" t="s">
        <v>9</v>
      </c>
      <c r="C10" s="1" t="s">
        <v>4</v>
      </c>
      <c r="D10" s="5">
        <v>2.9</v>
      </c>
      <c r="E10" s="5">
        <v>1.78</v>
      </c>
      <c r="F10" s="6">
        <v>4</v>
      </c>
      <c r="G10" s="3">
        <v>10</v>
      </c>
      <c r="H10" s="3">
        <v>0.498</v>
      </c>
      <c r="I10" s="6">
        <v>2986</v>
      </c>
      <c r="J10" s="7">
        <v>3.6416000000000004</v>
      </c>
      <c r="K10" s="7">
        <v>0.57856000000000007</v>
      </c>
      <c r="L10" s="4">
        <v>0.2394</v>
      </c>
      <c r="M10" s="7">
        <v>2.0680000000000001</v>
      </c>
      <c r="N10" s="7">
        <f t="shared" si="0"/>
        <v>60.484399999999994</v>
      </c>
      <c r="O10" s="6">
        <v>114</v>
      </c>
      <c r="P10" s="7">
        <f t="shared" si="1"/>
        <v>144.37950660000001</v>
      </c>
      <c r="Q10" s="7">
        <f t="shared" si="1"/>
        <v>1247.1880520000002</v>
      </c>
      <c r="R10" s="7">
        <f t="shared" si="2"/>
        <v>1612.5119586000003</v>
      </c>
      <c r="S10" s="6">
        <v>726</v>
      </c>
      <c r="T10" s="7"/>
      <c r="U10" s="5">
        <v>40.4</v>
      </c>
      <c r="V10" s="5">
        <f t="shared" si="3"/>
        <v>46.459999999999994</v>
      </c>
      <c r="W10" s="5"/>
    </row>
    <row r="11" spans="1:23">
      <c r="A11" s="1" t="s">
        <v>10</v>
      </c>
      <c r="B11" s="2" t="s">
        <v>9</v>
      </c>
      <c r="C11" s="1" t="s">
        <v>5</v>
      </c>
      <c r="D11" s="5">
        <v>2.72</v>
      </c>
      <c r="E11" s="5">
        <v>1.75</v>
      </c>
      <c r="F11" s="6">
        <v>3</v>
      </c>
      <c r="G11" s="3">
        <v>10</v>
      </c>
      <c r="H11" s="3">
        <v>0.56200000000000006</v>
      </c>
      <c r="I11" s="6">
        <v>3054</v>
      </c>
      <c r="J11" s="7">
        <v>3.4611200000000002</v>
      </c>
      <c r="K11" s="7">
        <v>0.75519999999999998</v>
      </c>
      <c r="L11" s="4">
        <v>0.31709999999999999</v>
      </c>
      <c r="M11" s="7">
        <v>2.3359999999999999</v>
      </c>
      <c r="N11" s="7">
        <f t="shared" si="0"/>
        <v>57.435000000000002</v>
      </c>
      <c r="O11" s="6">
        <v>114</v>
      </c>
      <c r="P11" s="7">
        <f t="shared" si="1"/>
        <v>191.2395219</v>
      </c>
      <c r="Q11" s="7">
        <f t="shared" si="1"/>
        <v>1408.815904</v>
      </c>
      <c r="R11" s="7">
        <f t="shared" si="2"/>
        <v>1816.7659259</v>
      </c>
      <c r="S11" s="6">
        <v>726</v>
      </c>
      <c r="T11" s="7"/>
      <c r="U11" s="5">
        <v>39.369999999999997</v>
      </c>
      <c r="V11" s="5">
        <f t="shared" si="3"/>
        <v>45.275499999999994</v>
      </c>
      <c r="W11" s="5"/>
    </row>
    <row r="12" spans="1:23">
      <c r="A12" s="1" t="s">
        <v>12</v>
      </c>
      <c r="B12" s="2" t="s">
        <v>8</v>
      </c>
      <c r="C12" s="1" t="s">
        <v>2</v>
      </c>
      <c r="D12" s="5">
        <v>5.85</v>
      </c>
      <c r="E12" s="5">
        <v>2</v>
      </c>
      <c r="F12" s="6">
        <v>5</v>
      </c>
      <c r="G12" s="3">
        <v>19</v>
      </c>
      <c r="H12" s="3">
        <v>1.19</v>
      </c>
      <c r="I12" s="6">
        <v>6021</v>
      </c>
      <c r="J12" s="7">
        <v>6.4153599999999997</v>
      </c>
      <c r="K12" s="7">
        <v>1.69984</v>
      </c>
      <c r="L12" s="4">
        <v>0.13400000000000001</v>
      </c>
      <c r="M12" s="7">
        <v>1.381</v>
      </c>
      <c r="N12" s="7">
        <f t="shared" si="0"/>
        <v>140.79999999999998</v>
      </c>
      <c r="O12" s="6">
        <v>114</v>
      </c>
      <c r="P12" s="7">
        <f t="shared" si="1"/>
        <v>80.813926000000009</v>
      </c>
      <c r="Q12" s="7">
        <f t="shared" si="1"/>
        <v>832.86590899999999</v>
      </c>
      <c r="R12" s="7">
        <f t="shared" si="2"/>
        <v>1204.1643350000002</v>
      </c>
      <c r="S12" s="6">
        <v>726</v>
      </c>
      <c r="T12" s="7"/>
      <c r="U12" s="5">
        <v>31.03</v>
      </c>
      <c r="V12" s="5">
        <f t="shared" si="3"/>
        <v>35.6845</v>
      </c>
      <c r="W12" s="5"/>
    </row>
    <row r="13" spans="1:23">
      <c r="A13" s="1" t="s">
        <v>11</v>
      </c>
      <c r="B13" s="2" t="s">
        <v>8</v>
      </c>
      <c r="C13" s="1" t="s">
        <v>3</v>
      </c>
      <c r="D13" s="5">
        <v>7.22</v>
      </c>
      <c r="E13" s="5">
        <v>1.88</v>
      </c>
      <c r="F13" s="6">
        <v>6</v>
      </c>
      <c r="G13" s="3">
        <v>21</v>
      </c>
      <c r="H13" s="3">
        <v>1.18</v>
      </c>
      <c r="I13" s="6">
        <v>5354</v>
      </c>
      <c r="J13" s="7">
        <v>5.8432000000000004</v>
      </c>
      <c r="K13" s="7">
        <v>1.4438399999999998</v>
      </c>
      <c r="L13" s="4">
        <v>0.1242</v>
      </c>
      <c r="M13" s="7">
        <v>1.1419999999999999</v>
      </c>
      <c r="N13" s="7">
        <f t="shared" si="0"/>
        <v>157.92000000000002</v>
      </c>
      <c r="O13" s="6">
        <v>114</v>
      </c>
      <c r="P13" s="7">
        <f t="shared" si="1"/>
        <v>74.903653800000001</v>
      </c>
      <c r="Q13" s="7">
        <f t="shared" si="1"/>
        <v>688.72763799999996</v>
      </c>
      <c r="R13" s="7">
        <f t="shared" si="2"/>
        <v>1076.1922918</v>
      </c>
      <c r="S13" s="6">
        <v>726</v>
      </c>
      <c r="T13" s="7"/>
      <c r="U13" s="5">
        <v>35.340000000000003</v>
      </c>
      <c r="V13" s="5">
        <f t="shared" si="3"/>
        <v>40.640999999999998</v>
      </c>
      <c r="W13" s="5"/>
    </row>
    <row r="14" spans="1:23">
      <c r="A14" s="1" t="s">
        <v>11</v>
      </c>
      <c r="B14" s="2" t="s">
        <v>8</v>
      </c>
      <c r="C14" s="1" t="s">
        <v>4</v>
      </c>
      <c r="D14" s="5">
        <v>6.52</v>
      </c>
      <c r="E14" s="5">
        <v>2.1800000000000002</v>
      </c>
      <c r="F14" s="6">
        <v>6</v>
      </c>
      <c r="G14" s="3">
        <v>23</v>
      </c>
      <c r="H14" s="3">
        <v>0.88300000000000001</v>
      </c>
      <c r="I14" s="6">
        <v>4533</v>
      </c>
      <c r="J14" s="7">
        <v>4.7564800000000007</v>
      </c>
      <c r="K14" s="7">
        <v>1.31328</v>
      </c>
      <c r="L14" s="4">
        <v>0.1421</v>
      </c>
      <c r="M14" s="7">
        <v>0.97499999999999998</v>
      </c>
      <c r="N14" s="7">
        <f t="shared" si="0"/>
        <v>161.38539999999998</v>
      </c>
      <c r="O14" s="6">
        <v>114</v>
      </c>
      <c r="P14" s="7">
        <f t="shared" si="1"/>
        <v>85.69894690000001</v>
      </c>
      <c r="Q14" s="7">
        <f t="shared" si="1"/>
        <v>588.01177499999994</v>
      </c>
      <c r="R14" s="7">
        <f t="shared" si="2"/>
        <v>988.84012189999999</v>
      </c>
      <c r="S14" s="6">
        <v>726</v>
      </c>
      <c r="T14" s="7"/>
      <c r="U14" s="5">
        <v>34.56</v>
      </c>
      <c r="V14" s="5">
        <f t="shared" si="3"/>
        <v>39.744</v>
      </c>
      <c r="W14" s="5"/>
    </row>
    <row r="15" spans="1:23">
      <c r="A15" s="1" t="s">
        <v>11</v>
      </c>
      <c r="B15" s="2" t="s">
        <v>8</v>
      </c>
      <c r="C15" s="1" t="s">
        <v>5</v>
      </c>
      <c r="D15" s="5">
        <v>6.63</v>
      </c>
      <c r="E15" s="5">
        <v>1.81</v>
      </c>
      <c r="F15" s="6">
        <v>5</v>
      </c>
      <c r="G15" s="3">
        <v>20</v>
      </c>
      <c r="H15" s="3">
        <v>1.01</v>
      </c>
      <c r="I15" s="6">
        <v>4325</v>
      </c>
      <c r="J15" s="7">
        <v>4.88192</v>
      </c>
      <c r="K15" s="7">
        <v>1.0803199999999999</v>
      </c>
      <c r="L15" s="4">
        <v>0.13619999999999999</v>
      </c>
      <c r="M15" s="7">
        <v>1.708</v>
      </c>
      <c r="N15" s="7">
        <f t="shared" si="0"/>
        <v>138.28399999999999</v>
      </c>
      <c r="O15" s="6">
        <v>114</v>
      </c>
      <c r="P15" s="7">
        <f t="shared" si="1"/>
        <v>82.140721799999994</v>
      </c>
      <c r="Q15" s="7">
        <f t="shared" si="1"/>
        <v>1030.0760120000002</v>
      </c>
      <c r="R15" s="7">
        <f t="shared" si="2"/>
        <v>1398.6787338000004</v>
      </c>
      <c r="S15" s="6">
        <v>726</v>
      </c>
      <c r="T15" s="7"/>
      <c r="U15" s="5">
        <v>29.72</v>
      </c>
      <c r="V15" s="5">
        <f t="shared" si="3"/>
        <v>34.177999999999997</v>
      </c>
      <c r="W15" s="5"/>
    </row>
    <row r="16" spans="1:23">
      <c r="A16" s="1" t="s">
        <v>11</v>
      </c>
      <c r="B16" s="2" t="s">
        <v>9</v>
      </c>
      <c r="C16" s="1" t="s">
        <v>2</v>
      </c>
      <c r="D16" s="5">
        <v>4.96</v>
      </c>
      <c r="E16" s="5">
        <v>1.78</v>
      </c>
      <c r="F16" s="6">
        <v>4</v>
      </c>
      <c r="G16" s="3">
        <v>18</v>
      </c>
      <c r="H16" s="3">
        <v>1.33</v>
      </c>
      <c r="I16" s="6">
        <v>5629</v>
      </c>
      <c r="J16" s="7">
        <v>6.3744000000000005</v>
      </c>
      <c r="K16" s="7">
        <v>1.3952000000000002</v>
      </c>
      <c r="L16" s="4">
        <v>0.15870000000000001</v>
      </c>
      <c r="M16" s="7">
        <v>2.1240000000000001</v>
      </c>
      <c r="N16" s="7">
        <f t="shared" si="0"/>
        <v>111.962</v>
      </c>
      <c r="O16" s="6">
        <v>114</v>
      </c>
      <c r="P16" s="7">
        <f t="shared" si="1"/>
        <v>95.710224300000021</v>
      </c>
      <c r="Q16" s="7">
        <f t="shared" si="1"/>
        <v>1280.9610360000001</v>
      </c>
      <c r="R16" s="7">
        <f t="shared" si="2"/>
        <v>1630.3942603</v>
      </c>
      <c r="S16" s="6">
        <v>726</v>
      </c>
      <c r="T16" s="7"/>
      <c r="U16" s="5">
        <v>24.14</v>
      </c>
      <c r="V16" s="5">
        <f t="shared" si="3"/>
        <v>27.760999999999999</v>
      </c>
      <c r="W16" s="5"/>
    </row>
    <row r="17" spans="1:23">
      <c r="A17" s="1" t="s">
        <v>11</v>
      </c>
      <c r="B17" s="2" t="s">
        <v>9</v>
      </c>
      <c r="C17" s="1" t="s">
        <v>3</v>
      </c>
      <c r="D17" s="5">
        <v>5.78</v>
      </c>
      <c r="E17" s="5">
        <v>1.67</v>
      </c>
      <c r="F17" s="6">
        <v>5</v>
      </c>
      <c r="G17" s="3">
        <v>19</v>
      </c>
      <c r="H17" s="3">
        <v>1.58</v>
      </c>
      <c r="I17" s="6">
        <v>6958</v>
      </c>
      <c r="J17" s="7">
        <v>8.8115199999999998</v>
      </c>
      <c r="K17" s="7">
        <v>1.1135999999999999</v>
      </c>
      <c r="L17" s="4">
        <v>0.19520000000000001</v>
      </c>
      <c r="M17" s="7">
        <v>1.5349999999999999</v>
      </c>
      <c r="N17" s="7">
        <f t="shared" si="0"/>
        <v>122.91199999999999</v>
      </c>
      <c r="O17" s="6">
        <v>114</v>
      </c>
      <c r="P17" s="7">
        <f t="shared" si="1"/>
        <v>117.72297280000001</v>
      </c>
      <c r="Q17" s="7">
        <f t="shared" si="1"/>
        <v>925.74161500000002</v>
      </c>
      <c r="R17" s="7">
        <f t="shared" si="2"/>
        <v>1309.8740877999999</v>
      </c>
      <c r="S17" s="6">
        <v>726</v>
      </c>
      <c r="T17" s="7"/>
      <c r="U17" s="5">
        <v>25.65</v>
      </c>
      <c r="V17" s="5">
        <f t="shared" si="3"/>
        <v>29.497499999999995</v>
      </c>
      <c r="W17" s="5"/>
    </row>
    <row r="18" spans="1:23">
      <c r="A18" s="1" t="s">
        <v>11</v>
      </c>
      <c r="B18" s="2" t="s">
        <v>9</v>
      </c>
      <c r="C18" s="1" t="s">
        <v>4</v>
      </c>
      <c r="D18" s="5">
        <v>5.18</v>
      </c>
      <c r="E18" s="5">
        <v>2.0299999999999998</v>
      </c>
      <c r="F18" s="6">
        <v>3</v>
      </c>
      <c r="G18" s="3">
        <v>21</v>
      </c>
      <c r="H18" s="3">
        <v>0.90800000000000003</v>
      </c>
      <c r="I18" s="6">
        <v>4530</v>
      </c>
      <c r="J18" s="7">
        <v>5.4835199999999995</v>
      </c>
      <c r="K18" s="7">
        <v>0.90367999999999993</v>
      </c>
      <c r="L18" s="4">
        <v>0.1106</v>
      </c>
      <c r="M18" s="7">
        <v>1.6319999999999999</v>
      </c>
      <c r="N18" s="7">
        <f t="shared" si="0"/>
        <v>123.5864</v>
      </c>
      <c r="O18" s="6">
        <v>114</v>
      </c>
      <c r="P18" s="7">
        <f t="shared" si="1"/>
        <v>66.701643400000009</v>
      </c>
      <c r="Q18" s="7">
        <f t="shared" si="1"/>
        <v>984.24124800000004</v>
      </c>
      <c r="R18" s="7">
        <f t="shared" si="2"/>
        <v>1321.3157914000001</v>
      </c>
      <c r="S18" s="6">
        <v>726</v>
      </c>
      <c r="T18" s="7"/>
      <c r="U18" s="5">
        <v>28.51</v>
      </c>
      <c r="V18" s="5">
        <f t="shared" si="3"/>
        <v>32.786499999999997</v>
      </c>
      <c r="W18" s="5"/>
    </row>
    <row r="19" spans="1:23">
      <c r="A19" s="1" t="s">
        <v>11</v>
      </c>
      <c r="B19" s="2" t="s">
        <v>9</v>
      </c>
      <c r="C19" s="1" t="s">
        <v>5</v>
      </c>
      <c r="D19" s="5">
        <v>5.22</v>
      </c>
      <c r="E19" s="5">
        <v>2.1</v>
      </c>
      <c r="F19" s="6">
        <v>3</v>
      </c>
      <c r="G19" s="3">
        <v>22</v>
      </c>
      <c r="H19" s="3">
        <v>1.0900000000000001</v>
      </c>
      <c r="I19" s="6">
        <v>5504</v>
      </c>
      <c r="J19" s="7">
        <v>6.8556799999999996</v>
      </c>
      <c r="K19" s="7">
        <v>0.96511999999999998</v>
      </c>
      <c r="L19" s="4">
        <v>0.1202</v>
      </c>
      <c r="M19" s="7">
        <v>2.3340000000000001</v>
      </c>
      <c r="N19" s="7">
        <f t="shared" si="0"/>
        <v>132.51</v>
      </c>
      <c r="O19" s="6">
        <v>114</v>
      </c>
      <c r="P19" s="7">
        <f t="shared" si="1"/>
        <v>72.491297799999998</v>
      </c>
      <c r="Q19" s="7">
        <f t="shared" si="1"/>
        <v>1407.6097260000001</v>
      </c>
      <c r="R19" s="7">
        <f t="shared" si="2"/>
        <v>1749.3005238000001</v>
      </c>
      <c r="S19" s="6">
        <v>726</v>
      </c>
      <c r="T19" s="7"/>
      <c r="U19" s="5">
        <v>19.73</v>
      </c>
      <c r="V19" s="5">
        <f t="shared" si="3"/>
        <v>22.689499999999999</v>
      </c>
      <c r="W19" s="5"/>
    </row>
    <row r="20" spans="1:23">
      <c r="S20" s="9">
        <f>S19/833*0.682</f>
        <v>0.59439615846338534</v>
      </c>
    </row>
    <row r="21" spans="1:23">
      <c r="S21" s="9"/>
      <c r="T21" s="9"/>
    </row>
    <row r="22" spans="1:23">
      <c r="T22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</vt:lpstr>
      <vt:lpstr>まとめ</vt:lpstr>
    </vt:vector>
  </TitlesOfParts>
  <Company>Kawatabi 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TAJIMA Ryosuke</dc:creator>
  <cp:lastModifiedBy>TAJIMA Ryosuke</cp:lastModifiedBy>
  <dcterms:created xsi:type="dcterms:W3CDTF">2019-04-12T07:01:07Z</dcterms:created>
  <dcterms:modified xsi:type="dcterms:W3CDTF">2019-04-23T03:31:52Z</dcterms:modified>
</cp:coreProperties>
</file>