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 activeTab="1"/>
  </bookViews>
  <sheets>
    <sheet name="Productos" sheetId="3" r:id="rId1"/>
    <sheet name="Movimientos" sheetId="2" r:id="rId2"/>
  </sheets>
  <calcPr calcId="145621"/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" i="2"/>
  <c r="D14" i="2" l="1"/>
  <c r="D15" i="2"/>
  <c r="D16" i="2"/>
  <c r="D17" i="2"/>
  <c r="D18" i="2"/>
  <c r="D19" i="2"/>
  <c r="D4" i="2" l="1"/>
  <c r="D5" i="2"/>
  <c r="D6" i="2"/>
  <c r="D7" i="2"/>
  <c r="D8" i="2"/>
  <c r="D9" i="2"/>
  <c r="D10" i="2"/>
  <c r="D11" i="2"/>
  <c r="D12" i="2"/>
  <c r="D13" i="2"/>
  <c r="D20" i="2"/>
  <c r="D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</calcChain>
</file>

<file path=xl/sharedStrings.xml><?xml version="1.0" encoding="utf-8"?>
<sst xmlns="http://schemas.openxmlformats.org/spreadsheetml/2006/main" count="58" uniqueCount="29">
  <si>
    <t>Productos</t>
  </si>
  <si>
    <t>Nombre</t>
  </si>
  <si>
    <t>Existencia Actual</t>
  </si>
  <si>
    <t>Movimientos</t>
  </si>
  <si>
    <t>Movimiento</t>
  </si>
  <si>
    <t>Cantidad Entrada</t>
  </si>
  <si>
    <t>Cantidad Salida</t>
  </si>
  <si>
    <t>Total</t>
  </si>
  <si>
    <t>Entrada por inventario inicial</t>
  </si>
  <si>
    <t>Venta fact 0156</t>
  </si>
  <si>
    <t xml:space="preserve">Lapices de colores Crayola Twisteables </t>
  </si>
  <si>
    <t>Caja de 12 pzas</t>
  </si>
  <si>
    <t>Sacapuntas de metal Steadtler</t>
  </si>
  <si>
    <t>Color plata, 4 pzas</t>
  </si>
  <si>
    <t>Goma Pentel Hi-Polymer Profesional</t>
  </si>
  <si>
    <t>Goma profesional 1 pza</t>
  </si>
  <si>
    <t>Sacapuntas Vivo con tapa maped</t>
  </si>
  <si>
    <t>1 pza</t>
  </si>
  <si>
    <t>Goma Maped Technic 300</t>
  </si>
  <si>
    <t>Paquete con 6 pzas</t>
  </si>
  <si>
    <t xml:space="preserve">Lapiz de Grafito HB </t>
  </si>
  <si>
    <t>Venta fact 0195</t>
  </si>
  <si>
    <t>Descripcion del producto</t>
  </si>
  <si>
    <t>Precio Compra</t>
  </si>
  <si>
    <t>Precio Venta</t>
  </si>
  <si>
    <t>Codigo/ Clave</t>
  </si>
  <si>
    <t>Requisicion # 1234</t>
  </si>
  <si>
    <t>Entrada por OC 012</t>
  </si>
  <si>
    <t>Fecha de Movimiento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</si>
</sst>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Producto24" displayName="Producto24" ref="A2:D20" totalsRowShown="0" headerRowDxfId="10" headerRowBorderDxfId="9" tableBorderDxfId="8">
  <autoFilter ref="A2:D20"/>
  <tableColumns count="4">
    <tableColumn id="1" name="Codigo/ Clave"/>
    <tableColumn id="2" name="Nombre"/>
    <tableColumn id="3" name="Descripcion del producto"/>
    <tableColumn id="4" name="Existencia Actual" dataDxfId="7">
      <calculatedColumnFormula>(SUMIF(Movimiento[Codigo/ Clave],A3,Movimiento[Cantidad Entrada]))-(SUMIF(Movimiento[Codigo/ Clave],A3,Movimiento[Cantidad Salida]))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Movimiento" displayName="Movimiento" ref="F2:N20" totalsRowShown="0" headerRowDxfId="6">
  <autoFilter ref="F2:N20"/>
  <tableColumns count="9">
    <tableColumn id="1" name="Codigo/ Clave"/>
    <tableColumn id="2" name="Nombre" dataDxfId="5">
      <calculatedColumnFormula>IFERROR(VLOOKUP(Movimiento[[#This Row],[Codigo/ Clave]],Producto2[[Codigo/ Clave]:[Nombre]],2,0),"")</calculatedColumnFormula>
    </tableColumn>
    <tableColumn id="3" name="Movimiento"/>
    <tableColumn id="9" name="Fecha de Movimiento"/>
    <tableColumn id="4" name="Cantidad Entrada"/>
    <tableColumn id="5" name="Cantidad Salida"/>
    <tableColumn id="6" name="Precio Compra"/>
    <tableColumn id="8" name="Precio Venta"/>
    <tableColumn id="7" name="Total" dataDxfId="4">
      <calculatedColumnFormula>IF(Movimiento[[#This Row],[Cantidad Salida]]="",Movimiento[[#This Row],[Cantidad Entrada]]*Movimiento[[#This Row],[Precio Compra]],Movimiento[[#This Row],[Cantidad Salida]]*Movimiento[[#This Row],[Precio Venta]])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Producto2" displayName="Producto2" ref="A2:D20" totalsRowShown="0" headerRowDxfId="3" headerRowBorderDxfId="2" tableBorderDxfId="1">
  <autoFilter ref="A2:D20"/>
  <tableColumns count="4">
    <tableColumn id="1" name="Codigo/ Clave"/>
    <tableColumn id="2" name="Nombre"/>
    <tableColumn id="3" name="Descripcion del producto"/>
    <tableColumn id="4" name="Existencia Actual" dataDxfId="0">
      <calculatedColumnFormula>(SUMIF(Movimiento[Codigo/ Clave],A3,Movimiento[Cantidad Entrada]))-(SUMIF(Movimiento[Codigo/ Clave],A3,Movimiento[Cantidad Salida]))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4" sqref="C24"/>
    </sheetView>
  </sheetViews>
  <sheetFormatPr baseColWidth="10" defaultRowHeight="15" x14ac:dyDescent="0.25"/>
  <cols>
    <col min="1" max="1" width="10.7109375" customWidth="1"/>
    <col min="2" max="2" width="24.5703125" customWidth="1"/>
    <col min="3" max="3" width="17.28515625" customWidth="1"/>
    <col min="4" max="4" width="12" customWidth="1"/>
  </cols>
  <sheetData>
    <row r="1" spans="1:4" ht="18.75" x14ac:dyDescent="0.3">
      <c r="A1" s="7" t="s">
        <v>0</v>
      </c>
      <c r="B1" s="7"/>
      <c r="C1" s="7"/>
      <c r="D1" s="7"/>
    </row>
    <row r="2" spans="1:4" ht="30" x14ac:dyDescent="0.25">
      <c r="A2" s="2" t="s">
        <v>25</v>
      </c>
      <c r="B2" s="3" t="s">
        <v>1</v>
      </c>
      <c r="C2" s="3" t="s">
        <v>22</v>
      </c>
      <c r="D2" s="4" t="s">
        <v>2</v>
      </c>
    </row>
    <row r="3" spans="1:4" x14ac:dyDescent="0.25">
      <c r="A3">
        <v>33923</v>
      </c>
      <c r="B3" t="s">
        <v>10</v>
      </c>
      <c r="C3" t="s">
        <v>11</v>
      </c>
      <c r="D3">
        <f>(SUMIF(Movimiento[Codigo/ Clave],A3,Movimiento[Cantidad Entrada]))-(SUMIF(Movimiento[Codigo/ Clave],A3,Movimiento[Cantidad Salida]))</f>
        <v>5</v>
      </c>
    </row>
    <row r="4" spans="1:4" x14ac:dyDescent="0.25">
      <c r="A4">
        <v>5253</v>
      </c>
      <c r="B4" t="s">
        <v>12</v>
      </c>
      <c r="C4" t="s">
        <v>13</v>
      </c>
      <c r="D4">
        <f>(SUMIF(Movimiento[Codigo/ Clave],A4,Movimiento[Cantidad Entrada]))-(SUMIF(Movimiento[Codigo/ Clave],A4,Movimiento[Cantidad Salida]))</f>
        <v>3</v>
      </c>
    </row>
    <row r="5" spans="1:4" x14ac:dyDescent="0.25">
      <c r="A5">
        <v>31592</v>
      </c>
      <c r="B5" t="s">
        <v>14</v>
      </c>
      <c r="C5" t="s">
        <v>15</v>
      </c>
      <c r="D5">
        <f>(SUMIF(Movimiento[Codigo/ Clave],A5,Movimiento[Cantidad Entrada]))-(SUMIF(Movimiento[Codigo/ Clave],A5,Movimiento[Cantidad Salida]))</f>
        <v>5</v>
      </c>
    </row>
    <row r="6" spans="1:4" x14ac:dyDescent="0.25">
      <c r="A6">
        <v>37274</v>
      </c>
      <c r="B6" t="s">
        <v>16</v>
      </c>
      <c r="C6" t="s">
        <v>17</v>
      </c>
      <c r="D6">
        <f>(SUMIF(Movimiento[Codigo/ Clave],A6,Movimiento[Cantidad Entrada]))-(SUMIF(Movimiento[Codigo/ Clave],A6,Movimiento[Cantidad Salida]))</f>
        <v>5</v>
      </c>
    </row>
    <row r="7" spans="1:4" x14ac:dyDescent="0.25">
      <c r="A7">
        <v>9201</v>
      </c>
      <c r="B7" t="s">
        <v>18</v>
      </c>
      <c r="C7" t="s">
        <v>19</v>
      </c>
      <c r="D7">
        <f>(SUMIF(Movimiento[Codigo/ Clave],A7,Movimiento[Cantidad Entrada]))-(SUMIF(Movimiento[Codigo/ Clave],A7,Movimiento[Cantidad Salida]))</f>
        <v>5</v>
      </c>
    </row>
    <row r="8" spans="1:4" x14ac:dyDescent="0.25">
      <c r="A8">
        <v>43956</v>
      </c>
      <c r="B8" t="s">
        <v>20</v>
      </c>
      <c r="C8" t="s">
        <v>11</v>
      </c>
      <c r="D8">
        <f>(SUMIF(Movimiento[Codigo/ Clave],A8,Movimiento[Cantidad Entrada]))-(SUMIF(Movimiento[Codigo/ Clave],A8,Movimiento[Cantidad Salida]))</f>
        <v>5</v>
      </c>
    </row>
    <row r="9" spans="1:4" x14ac:dyDescent="0.25">
      <c r="D9">
        <f>(SUMIF(Movimiento[Codigo/ Clave],A9,Movimiento[Cantidad Entrada]))-(SUMIF(Movimiento[Codigo/ Clave],A9,Movimiento[Cantidad Salida]))</f>
        <v>0</v>
      </c>
    </row>
    <row r="10" spans="1:4" x14ac:dyDescent="0.25">
      <c r="D10">
        <f>(SUMIF(Movimiento[Codigo/ Clave],A10,Movimiento[Cantidad Entrada]))-(SUMIF(Movimiento[Codigo/ Clave],A10,Movimiento[Cantidad Salida]))</f>
        <v>0</v>
      </c>
    </row>
    <row r="11" spans="1:4" x14ac:dyDescent="0.25">
      <c r="D11">
        <f>(SUMIF(Movimiento[Codigo/ Clave],A11,Movimiento[Cantidad Entrada]))-(SUMIF(Movimiento[Codigo/ Clave],A11,Movimiento[Cantidad Salida]))</f>
        <v>0</v>
      </c>
    </row>
    <row r="12" spans="1:4" x14ac:dyDescent="0.25">
      <c r="D12">
        <f>(SUMIF(Movimiento[Codigo/ Clave],A12,Movimiento[Cantidad Entrada]))-(SUMIF(Movimiento[Codigo/ Clave],A12,Movimiento[Cantidad Salida]))</f>
        <v>0</v>
      </c>
    </row>
    <row r="13" spans="1:4" x14ac:dyDescent="0.25">
      <c r="D13">
        <f>(SUMIF(Movimiento[Codigo/ Clave],A13,Movimiento[Cantidad Entrada]))-(SUMIF(Movimiento[Codigo/ Clave],A13,Movimiento[Cantidad Salida]))</f>
        <v>0</v>
      </c>
    </row>
    <row r="14" spans="1:4" x14ac:dyDescent="0.25">
      <c r="D14" s="1">
        <f>(SUMIF(Movimiento[Codigo/ Clave],A14,Movimiento[Cantidad Entrada]))-(SUMIF(Movimiento[Codigo/ Clave],A14,Movimiento[Cantidad Salida]))</f>
        <v>0</v>
      </c>
    </row>
    <row r="15" spans="1:4" x14ac:dyDescent="0.25">
      <c r="D15" s="1">
        <f>(SUMIF(Movimiento[Codigo/ Clave],A15,Movimiento[Cantidad Entrada]))-(SUMIF(Movimiento[Codigo/ Clave],A15,Movimiento[Cantidad Salida]))</f>
        <v>0</v>
      </c>
    </row>
    <row r="16" spans="1:4" x14ac:dyDescent="0.25">
      <c r="D16" s="1">
        <f>(SUMIF(Movimiento[Codigo/ Clave],A16,Movimiento[Cantidad Entrada]))-(SUMIF(Movimiento[Codigo/ Clave],A16,Movimiento[Cantidad Salida]))</f>
        <v>0</v>
      </c>
    </row>
    <row r="17" spans="4:4" x14ac:dyDescent="0.25">
      <c r="D17" s="1">
        <f>(SUMIF(Movimiento[Codigo/ Clave],A17,Movimiento[Cantidad Entrada]))-(SUMIF(Movimiento[Codigo/ Clave],A17,Movimiento[Cantidad Salida]))</f>
        <v>0</v>
      </c>
    </row>
    <row r="18" spans="4:4" x14ac:dyDescent="0.25">
      <c r="D18" s="1">
        <f>(SUMIF(Movimiento[Codigo/ Clave],A18,Movimiento[Cantidad Entrada]))-(SUMIF(Movimiento[Codigo/ Clave],A18,Movimiento[Cantidad Salida]))</f>
        <v>0</v>
      </c>
    </row>
    <row r="19" spans="4:4" x14ac:dyDescent="0.25">
      <c r="D19" s="1">
        <f>(SUMIF(Movimiento[Codigo/ Clave],A19,Movimiento[Cantidad Entrada]))-(SUMIF(Movimiento[Codigo/ Clave],A19,Movimiento[Cantidad Salida]))</f>
        <v>0</v>
      </c>
    </row>
    <row r="20" spans="4:4" x14ac:dyDescent="0.25">
      <c r="D20">
        <f>(SUMIF(Movimiento[Codigo/ Clave],A20,Movimiento[Cantidad Entrada]))-(SUMIF(Movimiento[Codigo/ Clave],A20,Movimiento[Cantidad Salida]))</f>
        <v>0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98" zoomScaleNormal="98" workbookViewId="0">
      <selection activeCell="G26" sqref="G26"/>
    </sheetView>
  </sheetViews>
  <sheetFormatPr baseColWidth="10" defaultRowHeight="15" x14ac:dyDescent="0.25"/>
  <cols>
    <col min="1" max="1" width="10.7109375" customWidth="1"/>
    <col min="2" max="2" width="24.5703125" customWidth="1"/>
    <col min="3" max="3" width="17.28515625" customWidth="1"/>
    <col min="4" max="4" width="12" customWidth="1"/>
    <col min="5" max="5" width="3.42578125" customWidth="1"/>
    <col min="6" max="6" width="10.140625" customWidth="1"/>
    <col min="7" max="7" width="18.85546875" customWidth="1"/>
    <col min="8" max="8" width="29.7109375" customWidth="1"/>
    <col min="9" max="9" width="14.85546875" customWidth="1"/>
    <col min="10" max="10" width="12.7109375" customWidth="1"/>
    <col min="11" max="11" width="12.28515625" customWidth="1"/>
    <col min="12" max="13" width="11.140625" customWidth="1"/>
    <col min="14" max="14" width="10.28515625" customWidth="1"/>
  </cols>
  <sheetData>
    <row r="1" spans="1:14" ht="18.75" x14ac:dyDescent="0.3">
      <c r="A1" s="7" t="s">
        <v>0</v>
      </c>
      <c r="B1" s="7"/>
      <c r="C1" s="7"/>
      <c r="D1" s="7"/>
      <c r="F1" s="7" t="s">
        <v>3</v>
      </c>
      <c r="G1" s="7"/>
      <c r="H1" s="7"/>
      <c r="I1" s="7"/>
      <c r="J1" s="7"/>
      <c r="K1" s="7"/>
      <c r="L1" s="7"/>
      <c r="M1" s="7"/>
      <c r="N1" s="7"/>
    </row>
    <row r="2" spans="1:14" s="5" customFormat="1" ht="30.75" customHeight="1" x14ac:dyDescent="0.25">
      <c r="A2" s="2" t="s">
        <v>25</v>
      </c>
      <c r="B2" s="3" t="s">
        <v>1</v>
      </c>
      <c r="C2" s="3" t="s">
        <v>22</v>
      </c>
      <c r="D2" s="4" t="s">
        <v>2</v>
      </c>
      <c r="F2" s="5" t="s">
        <v>25</v>
      </c>
      <c r="G2" s="5" t="s">
        <v>1</v>
      </c>
      <c r="H2" s="5" t="s">
        <v>4</v>
      </c>
      <c r="I2" s="5" t="s">
        <v>28</v>
      </c>
      <c r="J2" s="5" t="s">
        <v>5</v>
      </c>
      <c r="K2" s="5" t="s">
        <v>6</v>
      </c>
      <c r="L2" s="5" t="s">
        <v>23</v>
      </c>
      <c r="M2" s="5" t="s">
        <v>24</v>
      </c>
      <c r="N2" s="5" t="s">
        <v>7</v>
      </c>
    </row>
    <row r="3" spans="1:14" x14ac:dyDescent="0.25">
      <c r="A3">
        <v>33923</v>
      </c>
      <c r="B3" t="s">
        <v>10</v>
      </c>
      <c r="C3" t="s">
        <v>11</v>
      </c>
      <c r="D3">
        <f>(SUMIF(Movimiento[Codigo/ Clave],A3,Movimiento[Cantidad Entrada]))-(SUMIF(Movimiento[Codigo/ Clave],A3,Movimiento[Cantidad Salida]))</f>
        <v>5</v>
      </c>
      <c r="F3">
        <v>33923</v>
      </c>
      <c r="G3" t="str">
        <f>IFERROR(VLOOKUP(Movimiento[[#This Row],[Codigo/ Clave]],Producto2[[Codigo/ Clave]:[Nombre]],2,0),"")</f>
        <v xml:space="preserve">Lapices de colores Crayola Twisteables </v>
      </c>
      <c r="H3" t="s">
        <v>8</v>
      </c>
      <c r="I3" s="6">
        <v>43252</v>
      </c>
      <c r="J3">
        <v>5</v>
      </c>
      <c r="L3">
        <v>89</v>
      </c>
      <c r="N3">
        <f>IF(Movimiento[[#This Row],[Cantidad Salida]]="",Movimiento[[#This Row],[Cantidad Entrada]]*Movimiento[[#This Row],[Precio Compra]],Movimiento[[#This Row],[Cantidad Salida]]*Movimiento[[#This Row],[Precio Venta]])</f>
        <v>445</v>
      </c>
    </row>
    <row r="4" spans="1:14" x14ac:dyDescent="0.25">
      <c r="A4">
        <v>5253</v>
      </c>
      <c r="B4" t="s">
        <v>12</v>
      </c>
      <c r="C4" t="s">
        <v>13</v>
      </c>
      <c r="D4">
        <f>(SUMIF(Movimiento[Codigo/ Clave],A4,Movimiento[Cantidad Entrada]))-(SUMIF(Movimiento[Codigo/ Clave],A4,Movimiento[Cantidad Salida]))</f>
        <v>3</v>
      </c>
      <c r="F4">
        <v>5253</v>
      </c>
      <c r="G4" t="str">
        <f>IFERROR(VLOOKUP(Movimiento[[#This Row],[Codigo/ Clave]],Producto2[[Codigo/ Clave]:[Nombre]],2,0),"")</f>
        <v>Sacapuntas de metal Steadtler</v>
      </c>
      <c r="H4" t="s">
        <v>8</v>
      </c>
      <c r="I4" s="6">
        <v>43252</v>
      </c>
      <c r="J4">
        <v>5</v>
      </c>
      <c r="L4">
        <v>89</v>
      </c>
      <c r="N4">
        <f>IF(Movimiento[[#This Row],[Cantidad Salida]]="",Movimiento[[#This Row],[Cantidad Entrada]]*Movimiento[[#This Row],[Precio Compra]],Movimiento[[#This Row],[Cantidad Salida]]*Movimiento[[#This Row],[Precio Venta]])</f>
        <v>445</v>
      </c>
    </row>
    <row r="5" spans="1:14" x14ac:dyDescent="0.25">
      <c r="A5">
        <v>31592</v>
      </c>
      <c r="B5" t="s">
        <v>14</v>
      </c>
      <c r="C5" t="s">
        <v>15</v>
      </c>
      <c r="D5">
        <f>(SUMIF(Movimiento[Codigo/ Clave],A5,Movimiento[Cantidad Entrada]))-(SUMIF(Movimiento[Codigo/ Clave],A5,Movimiento[Cantidad Salida]))</f>
        <v>5</v>
      </c>
      <c r="F5">
        <v>31592</v>
      </c>
      <c r="G5" t="str">
        <f>IFERROR(VLOOKUP(Movimiento[[#This Row],[Codigo/ Clave]],Producto2[[Codigo/ Clave]:[Nombre]],2,0),"")</f>
        <v>Goma Pentel Hi-Polymer Profesional</v>
      </c>
      <c r="H5" t="s">
        <v>8</v>
      </c>
      <c r="I5" s="6">
        <v>43252</v>
      </c>
      <c r="J5">
        <v>5</v>
      </c>
      <c r="L5">
        <v>43</v>
      </c>
      <c r="N5">
        <f>IF(Movimiento[[#This Row],[Cantidad Salida]]="",Movimiento[[#This Row],[Cantidad Entrada]]*Movimiento[[#This Row],[Precio Compra]],Movimiento[[#This Row],[Cantidad Salida]]*Movimiento[[#This Row],[Precio Venta]])</f>
        <v>215</v>
      </c>
    </row>
    <row r="6" spans="1:14" x14ac:dyDescent="0.25">
      <c r="A6">
        <v>37274</v>
      </c>
      <c r="B6" t="s">
        <v>16</v>
      </c>
      <c r="C6" t="s">
        <v>17</v>
      </c>
      <c r="D6">
        <f>(SUMIF(Movimiento[Codigo/ Clave],A6,Movimiento[Cantidad Entrada]))-(SUMIF(Movimiento[Codigo/ Clave],A6,Movimiento[Cantidad Salida]))</f>
        <v>5</v>
      </c>
      <c r="F6">
        <v>37274</v>
      </c>
      <c r="G6" t="str">
        <f>IFERROR(VLOOKUP(Movimiento[[#This Row],[Codigo/ Clave]],Producto2[[Codigo/ Clave]:[Nombre]],2,0),"")</f>
        <v>Sacapuntas Vivo con tapa maped</v>
      </c>
      <c r="H6" t="s">
        <v>8</v>
      </c>
      <c r="I6" s="6">
        <v>43252</v>
      </c>
      <c r="J6">
        <v>5</v>
      </c>
      <c r="L6">
        <v>19</v>
      </c>
      <c r="N6">
        <f>IF(Movimiento[[#This Row],[Cantidad Salida]]="",Movimiento[[#This Row],[Cantidad Entrada]]*Movimiento[[#This Row],[Precio Compra]],Movimiento[[#This Row],[Cantidad Salida]]*Movimiento[[#This Row],[Precio Venta]])</f>
        <v>95</v>
      </c>
    </row>
    <row r="7" spans="1:14" x14ac:dyDescent="0.25">
      <c r="A7">
        <v>9201</v>
      </c>
      <c r="B7" t="s">
        <v>18</v>
      </c>
      <c r="C7" t="s">
        <v>19</v>
      </c>
      <c r="D7">
        <f>(SUMIF(Movimiento[Codigo/ Clave],A7,Movimiento[Cantidad Entrada]))-(SUMIF(Movimiento[Codigo/ Clave],A7,Movimiento[Cantidad Salida]))</f>
        <v>5</v>
      </c>
      <c r="F7">
        <v>9201</v>
      </c>
      <c r="G7" t="str">
        <f>IFERROR(VLOOKUP(Movimiento[[#This Row],[Codigo/ Clave]],Producto2[[Codigo/ Clave]:[Nombre]],2,0),"")</f>
        <v>Goma Maped Technic 300</v>
      </c>
      <c r="H7" t="s">
        <v>8</v>
      </c>
      <c r="I7" s="6">
        <v>43252</v>
      </c>
      <c r="J7">
        <v>5</v>
      </c>
      <c r="L7">
        <v>29</v>
      </c>
      <c r="N7">
        <f>IF(Movimiento[[#This Row],[Cantidad Salida]]="",Movimiento[[#This Row],[Cantidad Entrada]]*Movimiento[[#This Row],[Precio Compra]],Movimiento[[#This Row],[Cantidad Salida]]*Movimiento[[#This Row],[Precio Venta]])</f>
        <v>145</v>
      </c>
    </row>
    <row r="8" spans="1:14" x14ac:dyDescent="0.25">
      <c r="A8">
        <v>43956</v>
      </c>
      <c r="B8" t="s">
        <v>20</v>
      </c>
      <c r="C8" t="s">
        <v>11</v>
      </c>
      <c r="D8">
        <f>(SUMIF(Movimiento[Codigo/ Clave],A8,Movimiento[Cantidad Entrada]))-(SUMIF(Movimiento[Codigo/ Clave],A8,Movimiento[Cantidad Salida]))</f>
        <v>5</v>
      </c>
      <c r="F8">
        <v>43956</v>
      </c>
      <c r="G8" t="str">
        <f>IFERROR(VLOOKUP(Movimiento[[#This Row],[Codigo/ Clave]],Producto2[[Codigo/ Clave]:[Nombre]],2,0),"")</f>
        <v xml:space="preserve">Lapiz de Grafito HB </v>
      </c>
      <c r="H8" t="s">
        <v>8</v>
      </c>
      <c r="I8" s="6">
        <v>43252</v>
      </c>
      <c r="J8">
        <v>5</v>
      </c>
      <c r="L8">
        <v>29</v>
      </c>
      <c r="N8">
        <f>IF(Movimiento[[#This Row],[Cantidad Salida]]="",Movimiento[[#This Row],[Cantidad Entrada]]*Movimiento[[#This Row],[Precio Compra]],Movimiento[[#This Row],[Cantidad Salida]]*Movimiento[[#This Row],[Precio Venta]])</f>
        <v>145</v>
      </c>
    </row>
    <row r="9" spans="1:14" x14ac:dyDescent="0.25">
      <c r="D9">
        <f>(SUMIF(Movimiento[Codigo/ Clave],A9,Movimiento[Cantidad Entrada]))-(SUMIF(Movimiento[Codigo/ Clave],A9,Movimiento[Cantidad Salida]))</f>
        <v>0</v>
      </c>
      <c r="F9">
        <v>5253</v>
      </c>
      <c r="G9" t="str">
        <f>IFERROR(VLOOKUP(Movimiento[[#This Row],[Codigo/ Clave]],Producto2[[Codigo/ Clave]:[Nombre]],2,0),"")</f>
        <v>Sacapuntas de metal Steadtler</v>
      </c>
      <c r="H9" t="s">
        <v>9</v>
      </c>
      <c r="I9" s="6">
        <v>43253</v>
      </c>
      <c r="K9">
        <v>2</v>
      </c>
      <c r="M9">
        <v>115</v>
      </c>
      <c r="N9">
        <f>IF(Movimiento[[#This Row],[Cantidad Salida]]="",Movimiento[[#This Row],[Cantidad Entrada]]*Movimiento[[#This Row],[Precio Compra]],Movimiento[[#This Row],[Cantidad Salida]]*Movimiento[[#This Row],[Precio Venta]])</f>
        <v>230</v>
      </c>
    </row>
    <row r="10" spans="1:14" x14ac:dyDescent="0.25">
      <c r="D10">
        <f>(SUMIF(Movimiento[Codigo/ Clave],A10,Movimiento[Cantidad Entrada]))-(SUMIF(Movimiento[Codigo/ Clave],A10,Movimiento[Cantidad Salida]))</f>
        <v>0</v>
      </c>
      <c r="F10">
        <v>43956</v>
      </c>
      <c r="G10" t="str">
        <f>IFERROR(VLOOKUP(Movimiento[[#This Row],[Codigo/ Clave]],Producto2[[Codigo/ Clave]:[Nombre]],2,0),"")</f>
        <v xml:space="preserve">Lapiz de Grafito HB </v>
      </c>
      <c r="H10" t="s">
        <v>9</v>
      </c>
      <c r="I10" s="6">
        <v>43253</v>
      </c>
      <c r="K10">
        <v>1</v>
      </c>
      <c r="M10">
        <v>38</v>
      </c>
      <c r="N10">
        <f>IF(Movimiento[[#This Row],[Cantidad Salida]]="",Movimiento[[#This Row],[Cantidad Entrada]]*Movimiento[[#This Row],[Precio Compra]],Movimiento[[#This Row],[Cantidad Salida]]*Movimiento[[#This Row],[Precio Venta]])</f>
        <v>38</v>
      </c>
    </row>
    <row r="11" spans="1:14" x14ac:dyDescent="0.25">
      <c r="D11">
        <f>(SUMIF(Movimiento[Codigo/ Clave],A11,Movimiento[Cantidad Entrada]))-(SUMIF(Movimiento[Codigo/ Clave],A11,Movimiento[Cantidad Salida]))</f>
        <v>0</v>
      </c>
      <c r="F11">
        <v>9201</v>
      </c>
      <c r="G11" t="str">
        <f>IFERROR(VLOOKUP(Movimiento[[#This Row],[Codigo/ Clave]],Producto2[[Codigo/ Clave]:[Nombre]],2,0),"")</f>
        <v>Goma Maped Technic 300</v>
      </c>
      <c r="H11" t="s">
        <v>26</v>
      </c>
      <c r="I11" s="6">
        <v>43254</v>
      </c>
      <c r="K11">
        <v>3</v>
      </c>
      <c r="M11">
        <v>38</v>
      </c>
      <c r="N11">
        <f>IF(Movimiento[[#This Row],[Cantidad Salida]]="",Movimiento[[#This Row],[Cantidad Entrada]]*Movimiento[[#This Row],[Precio Compra]],Movimiento[[#This Row],[Cantidad Salida]]*Movimiento[[#This Row],[Precio Venta]])</f>
        <v>114</v>
      </c>
    </row>
    <row r="12" spans="1:14" x14ac:dyDescent="0.25">
      <c r="D12">
        <f>(SUMIF(Movimiento[Codigo/ Clave],A12,Movimiento[Cantidad Entrada]))-(SUMIF(Movimiento[Codigo/ Clave],A12,Movimiento[Cantidad Salida]))</f>
        <v>0</v>
      </c>
      <c r="F12">
        <v>43956</v>
      </c>
      <c r="G12" t="str">
        <f>IFERROR(VLOOKUP(Movimiento[[#This Row],[Codigo/ Clave]],Producto2[[Codigo/ Clave]:[Nombre]],2,0),"")</f>
        <v xml:space="preserve">Lapiz de Grafito HB </v>
      </c>
      <c r="H12" t="s">
        <v>26</v>
      </c>
      <c r="I12" s="6">
        <v>43254</v>
      </c>
      <c r="K12">
        <v>2</v>
      </c>
      <c r="M12">
        <v>38</v>
      </c>
      <c r="N12">
        <f>IF(Movimiento[[#This Row],[Cantidad Salida]]="",Movimiento[[#This Row],[Cantidad Entrada]]*Movimiento[[#This Row],[Precio Compra]],Movimiento[[#This Row],[Cantidad Salida]]*Movimiento[[#This Row],[Precio Venta]])</f>
        <v>76</v>
      </c>
    </row>
    <row r="13" spans="1:14" x14ac:dyDescent="0.25">
      <c r="D13">
        <f>(SUMIF(Movimiento[Codigo/ Clave],A13,Movimiento[Cantidad Entrada]))-(SUMIF(Movimiento[Codigo/ Clave],A13,Movimiento[Cantidad Salida]))</f>
        <v>0</v>
      </c>
      <c r="F13">
        <v>9201</v>
      </c>
      <c r="G13" t="str">
        <f>IFERROR(VLOOKUP(Movimiento[[#This Row],[Codigo/ Clave]],Producto2[[Codigo/ Clave]:[Nombre]],2,0),"")</f>
        <v>Goma Maped Technic 300</v>
      </c>
      <c r="H13" t="s">
        <v>21</v>
      </c>
      <c r="I13" s="6">
        <v>43255</v>
      </c>
      <c r="K13">
        <v>1</v>
      </c>
      <c r="M13">
        <v>38</v>
      </c>
      <c r="N13">
        <f>IF(Movimiento[[#This Row],[Cantidad Salida]]="",Movimiento[[#This Row],[Cantidad Entrada]]*Movimiento[[#This Row],[Precio Compra]],Movimiento[[#This Row],[Cantidad Salida]]*Movimiento[[#This Row],[Precio Venta]])</f>
        <v>38</v>
      </c>
    </row>
    <row r="14" spans="1:14" x14ac:dyDescent="0.25">
      <c r="D14" s="1">
        <f>(SUMIF(Movimiento[Codigo/ Clave],A14,Movimiento[Cantidad Entrada]))-(SUMIF(Movimiento[Codigo/ Clave],A14,Movimiento[Cantidad Salida]))</f>
        <v>0</v>
      </c>
      <c r="F14">
        <v>9201</v>
      </c>
      <c r="G14" t="str">
        <f>IFERROR(VLOOKUP(Movimiento[[#This Row],[Codigo/ Clave]],Producto2[[Codigo/ Clave]:[Nombre]],2,0),"")</f>
        <v>Goma Maped Technic 300</v>
      </c>
      <c r="H14" t="s">
        <v>27</v>
      </c>
      <c r="I14" s="6">
        <v>43256</v>
      </c>
      <c r="J14">
        <v>4</v>
      </c>
      <c r="L14">
        <v>29</v>
      </c>
      <c r="N14">
        <f>IF(Movimiento[[#This Row],[Cantidad Salida]]="",Movimiento[[#This Row],[Cantidad Entrada]]*Movimiento[[#This Row],[Precio Compra]],Movimiento[[#This Row],[Cantidad Salida]]*Movimiento[[#This Row],[Precio Venta]])</f>
        <v>116</v>
      </c>
    </row>
    <row r="15" spans="1:14" x14ac:dyDescent="0.25">
      <c r="D15" s="1">
        <f>(SUMIF(Movimiento[Codigo/ Clave],A15,Movimiento[Cantidad Entrada]))-(SUMIF(Movimiento[Codigo/ Clave],A15,Movimiento[Cantidad Salida]))</f>
        <v>0</v>
      </c>
      <c r="F15">
        <v>43956</v>
      </c>
      <c r="G15" t="str">
        <f>IFERROR(VLOOKUP(Movimiento[[#This Row],[Codigo/ Clave]],Producto2[[Codigo/ Clave]:[Nombre]],2,0),"")</f>
        <v xml:space="preserve">Lapiz de Grafito HB </v>
      </c>
      <c r="H15" t="s">
        <v>27</v>
      </c>
      <c r="I15" s="6">
        <v>43256</v>
      </c>
      <c r="J15">
        <v>3</v>
      </c>
      <c r="L15">
        <v>29</v>
      </c>
      <c r="N15">
        <f>IF(Movimiento[[#This Row],[Cantidad Salida]]="",Movimiento[[#This Row],[Cantidad Entrada]]*Movimiento[[#This Row],[Precio Compra]],Movimiento[[#This Row],[Cantidad Salida]]*Movimiento[[#This Row],[Precio Venta]])</f>
        <v>87</v>
      </c>
    </row>
    <row r="16" spans="1:14" x14ac:dyDescent="0.25">
      <c r="D16" s="1">
        <f>(SUMIF(Movimiento[Codigo/ Clave],A16,Movimiento[Cantidad Entrada]))-(SUMIF(Movimiento[Codigo/ Clave],A16,Movimiento[Cantidad Salida]))</f>
        <v>0</v>
      </c>
      <c r="F16">
        <v>5253</v>
      </c>
      <c r="G16" t="str">
        <f>IFERROR(VLOOKUP(Movimiento[[#This Row],[Codigo/ Clave]],Producto2[[Codigo/ Clave]:[Nombre]],2,0),"")</f>
        <v>Sacapuntas de metal Steadtler</v>
      </c>
      <c r="H16" t="s">
        <v>27</v>
      </c>
      <c r="I16" s="6">
        <v>43256</v>
      </c>
      <c r="L16">
        <v>89</v>
      </c>
      <c r="N16">
        <f>IF(Movimiento[[#This Row],[Cantidad Salida]]="",Movimiento[[#This Row],[Cantidad Entrada]]*Movimiento[[#This Row],[Precio Compra]],Movimiento[[#This Row],[Cantidad Salida]]*Movimiento[[#This Row],[Precio Venta]])</f>
        <v>0</v>
      </c>
    </row>
    <row r="17" spans="4:14" x14ac:dyDescent="0.25">
      <c r="D17" s="1">
        <f>(SUMIF(Movimiento[Codigo/ Clave],A17,Movimiento[Cantidad Entrada]))-(SUMIF(Movimiento[Codigo/ Clave],A17,Movimiento[Cantidad Salida]))</f>
        <v>0</v>
      </c>
      <c r="G17" t="str">
        <f>IFERROR(VLOOKUP(Movimiento[[#This Row],[Codigo/ Clave]],Producto2[[Codigo/ Clave]:[Nombre]],2,0),"")</f>
        <v/>
      </c>
      <c r="N17">
        <f>IF(Movimiento[[#This Row],[Cantidad Salida]]="",Movimiento[[#This Row],[Cantidad Entrada]]*Movimiento[[#This Row],[Precio Compra]],Movimiento[[#This Row],[Cantidad Salida]]*Movimiento[[#This Row],[Precio Venta]])</f>
        <v>0</v>
      </c>
    </row>
    <row r="18" spans="4:14" x14ac:dyDescent="0.25">
      <c r="D18" s="1">
        <f>(SUMIF(Movimiento[Codigo/ Clave],A18,Movimiento[Cantidad Entrada]))-(SUMIF(Movimiento[Codigo/ Clave],A18,Movimiento[Cantidad Salida]))</f>
        <v>0</v>
      </c>
      <c r="G18" t="str">
        <f>IFERROR(VLOOKUP(Movimiento[[#This Row],[Codigo/ Clave]],Producto2[[Codigo/ Clave]:[Nombre]],2,0),"")</f>
        <v/>
      </c>
      <c r="N18">
        <f>IF(Movimiento[[#This Row],[Cantidad Salida]]="",Movimiento[[#This Row],[Cantidad Entrada]]*Movimiento[[#This Row],[Precio Compra]],Movimiento[[#This Row],[Cantidad Salida]]*Movimiento[[#This Row],[Precio Venta]])</f>
        <v>0</v>
      </c>
    </row>
    <row r="19" spans="4:14" x14ac:dyDescent="0.25">
      <c r="D19" s="1">
        <f>(SUMIF(Movimiento[Codigo/ Clave],A19,Movimiento[Cantidad Entrada]))-(SUMIF(Movimiento[Codigo/ Clave],A19,Movimiento[Cantidad Salida]))</f>
        <v>0</v>
      </c>
      <c r="G19" t="str">
        <f>IFERROR(VLOOKUP(Movimiento[[#This Row],[Codigo/ Clave]],Producto2[[Codigo/ Clave]:[Nombre]],2,0),"")</f>
        <v/>
      </c>
      <c r="N19">
        <f>IF(Movimiento[[#This Row],[Cantidad Salida]]="",Movimiento[[#This Row],[Cantidad Entrada]]*Movimiento[[#This Row],[Precio Compra]],Movimiento[[#This Row],[Cantidad Salida]]*Movimiento[[#This Row],[Precio Venta]])</f>
        <v>0</v>
      </c>
    </row>
    <row r="20" spans="4:14" x14ac:dyDescent="0.25">
      <c r="D20">
        <f>(SUMIF(Movimiento[Codigo/ Clave],A20,Movimiento[Cantidad Entrada]))-(SUMIF(Movimiento[Codigo/ Clave],A20,Movimiento[Cantidad Salida]))</f>
        <v>0</v>
      </c>
      <c r="G20" t="str">
        <f>IFERROR(VLOOKUP(Movimiento[[#This Row],[Codigo/ Clave]],Producto2[[Codigo/ Clave]:[Nombre]],2,0),"")</f>
        <v/>
      </c>
      <c r="N20">
        <f>IF(Movimiento[[#This Row],[Cantidad Salida]]="",Movimiento[[#This Row],[Cantidad Entrada]]*Movimiento[[#This Row],[Precio Compra]],Movimiento[[#This Row],[Cantidad Salida]]*Movimiento[[#This Row],[Precio Venta]])</f>
        <v>0</v>
      </c>
    </row>
  </sheetData>
  <mergeCells count="2">
    <mergeCell ref="A1:D1"/>
    <mergeCell ref="F1:N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Movimientos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 Palomera / Socorro Cabello</dc:creator>
  <cp:lastModifiedBy>Luis F Palomera / Socorro Cabello</cp:lastModifiedBy>
  <dcterms:created xsi:type="dcterms:W3CDTF">2018-06-05T01:14:23Z</dcterms:created>
  <dcterms:modified xsi:type="dcterms:W3CDTF">2018-06-05T22:04:50Z</dcterms:modified>
</cp:coreProperties>
</file>