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<sst xmlns="http://schemas.openxmlformats.org/spreadsheetml/2006/main" count="14" uniqueCount="14">
  <si>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Experiencia</t>
  </si>
  <si>
    <t xml:space="preserve">T1 (C)</t>
  </si>
  <si>
    <t xml:space="preserve">T2 (C)</t>
  </si>
  <si>
    <t xml:space="preserve">Tf (C)</t>
  </si>
  <si>
    <t xml:space="preserve">m1 (g)</t>
  </si>
  <si>
    <t xml:space="preserve">m2 (g)</t>
  </si>
  <si>
    <t xml:space="preserve">mHCl (g)</t>
  </si>
  <si>
    <t xml:space="preserve">mNaOH (g)</t>
  </si>
  <si>
    <t xml:space="preserve">Resultado</t>
  </si>
  <si>
    <t xml:space="preserve">Ck1</t>
  </si>
  <si>
    <t xml:space="preserve">Ck2</t>
  </si>
  <si>
    <t xml:space="preserve">Ck3</t>
  </si>
  <si>
    <t xml:space="preserve">∆H1</t>
  </si>
  <si>
    <t xml:space="preserve">∆H2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</si>
</sst>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7E6B"/>
        <bgColor rgb="FFFF99CC"/>
      </patternFill>
    </fill>
    <fill>
      <patternFill patternType="solid">
        <fgColor rgb="FFF4CCCC"/>
        <bgColor rgb="FFCCCCFF"/>
      </patternFill>
    </fill>
    <fill>
      <patternFill patternType="solid">
        <fgColor rgb="FFFFD966"/>
        <bgColor rgb="FFFFCC00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s">
        <v>9</v>
      </c>
      <c r="B2" s="3" t="n">
        <v>43.8</v>
      </c>
      <c r="C2" s="3" t="n">
        <v>25.5</v>
      </c>
      <c r="D2" s="4" t="n">
        <v>34</v>
      </c>
      <c r="E2" s="3" t="n">
        <v>48.83</v>
      </c>
      <c r="F2" s="5" t="n">
        <v>48.358</v>
      </c>
      <c r="G2" s="1"/>
      <c r="H2" s="1"/>
      <c r="I2" s="4" t="n">
        <f aca="false">- 4.18*(E2*(D2-B2)+F2*(D2-C2))/(D2-B2)</f>
        <v>-28.7869775510204</v>
      </c>
    </row>
    <row r="3" customFormat="false" ht="15.75" hidden="false" customHeight="false" outlineLevel="0" collapsed="false">
      <c r="A3" s="2" t="s">
        <v>10</v>
      </c>
      <c r="B3" s="3" t="n">
        <v>43.5</v>
      </c>
      <c r="C3" s="3" t="n">
        <v>25.5</v>
      </c>
      <c r="D3" s="3" t="n">
        <v>34.9</v>
      </c>
      <c r="E3" s="5" t="n">
        <v>48.872</v>
      </c>
      <c r="F3" s="5" t="n">
        <v>49.092</v>
      </c>
      <c r="G3" s="1"/>
      <c r="H3" s="1"/>
      <c r="I3" s="4" t="n">
        <f aca="false">- 4.18*(E3*(D3-B3)+F3*(D3-C3))/(D3-B3)</f>
        <v>20.0083962790697</v>
      </c>
    </row>
    <row r="4" customFormat="false" ht="15.75" hidden="false" customHeight="false" outlineLevel="0" collapsed="false">
      <c r="A4" s="2" t="s">
        <v>11</v>
      </c>
      <c r="B4" s="3" t="n">
        <v>44.3</v>
      </c>
      <c r="C4" s="3" t="n">
        <v>22.7</v>
      </c>
      <c r="D4" s="4" t="n">
        <v>34</v>
      </c>
      <c r="E4" s="5" t="n">
        <v>49.729</v>
      </c>
      <c r="F4" s="5" t="n">
        <v>49.712</v>
      </c>
      <c r="G4" s="1"/>
      <c r="H4" s="1"/>
      <c r="I4" s="4" t="n">
        <f aca="false">- 4.18*(E4*(D4-B4)+F4*(D4-C4))/(D4-B4)</f>
        <v>20.1033244660195</v>
      </c>
    </row>
    <row r="5" customFormat="false" ht="15.75" hidden="false" customHeight="false" outlineLevel="0" collapsed="false">
      <c r="A5" s="6" t="s">
        <v>12</v>
      </c>
      <c r="B5" s="7" t="n">
        <v>24</v>
      </c>
      <c r="C5" s="1"/>
      <c r="D5" s="7" t="n">
        <v>28.6</v>
      </c>
      <c r="E5" s="1"/>
      <c r="F5" s="1"/>
      <c r="G5" s="8" t="n">
        <f aca="false">134.778-34.642</f>
        <v>100.136</v>
      </c>
      <c r="H5" s="8" t="n">
        <f aca="false">1.054-0.028</f>
        <v>1.026</v>
      </c>
      <c r="I5" s="8" t="n">
        <f aca="false">(B5-D5)*((G5*4.18+($I$3+$I$4)/2)*40/H5)</f>
        <v>-78661.6750765577</v>
      </c>
    </row>
    <row r="6" customFormat="false" ht="15.75" hidden="false" customHeight="false" outlineLevel="0" collapsed="false">
      <c r="A6" s="6" t="s">
        <v>13</v>
      </c>
      <c r="B6" s="7" t="n">
        <v>24</v>
      </c>
      <c r="C6" s="1"/>
      <c r="D6" s="7" t="n">
        <v>28.8</v>
      </c>
      <c r="E6" s="1"/>
      <c r="F6" s="1"/>
      <c r="G6" s="8" t="n">
        <f aca="false">152.036-51.551</f>
        <v>100.485</v>
      </c>
      <c r="H6" s="8" t="n">
        <f aca="false">1.3505-0.188</f>
        <v>1.1625</v>
      </c>
      <c r="I6" s="8" t="n">
        <f aca="false">(B6-D6)*((G6*4.18+($I$3+$I$4)/2)*40/H6)</f>
        <v>-72684.7026163687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