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20" yWindow="-120" windowWidth="20700" windowHeight="11160" activeTab="1"/>
  </bookViews>
  <sheets>
    <sheet name="naei_ukdata_20210113102859" sheetId="1" r:id="rId1"/>
    <sheet name="Distribution calcs" sheetId="2" r:id="rId2"/>
    <sheet name="Sheet3" sheetId="5" r:id="rId3"/>
    <sheet name="Sheet2" sheetId="3" r:id="rId4"/>
  </sheets>
  <definedNames>
    <definedName name="_xlnm._FilterDatabase" localSheetId="0" hidden="1">naei_ukdata_20210113102859!$A$2:$I$295</definedName>
  </definedNames>
  <calcPr calcId="145621"/>
  <pivotCaches>
    <pivotCache cacheId="10" r:id="rId5"/>
    <pivotCache cacheId="1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E6" i="2" l="1"/>
  <c r="E7" i="2"/>
  <c r="E8" i="2"/>
  <c r="H11" i="1" s="1"/>
  <c r="I11" i="1" s="1"/>
  <c r="E9" i="2"/>
  <c r="E10" i="2"/>
  <c r="H9" i="1" s="1"/>
  <c r="I9" i="1" s="1"/>
  <c r="E11" i="2"/>
  <c r="E12" i="2"/>
  <c r="H145" i="1" s="1"/>
  <c r="I145" i="1" s="1"/>
  <c r="E13" i="2"/>
  <c r="E14" i="2"/>
  <c r="E15" i="2"/>
  <c r="E16" i="2"/>
  <c r="E17" i="2"/>
  <c r="E18" i="2"/>
  <c r="E19" i="2"/>
  <c r="E20" i="2"/>
  <c r="E21" i="2"/>
  <c r="E22" i="2"/>
  <c r="E23" i="2"/>
  <c r="E24" i="2"/>
  <c r="H5" i="1" s="1"/>
  <c r="I5" i="1" s="1"/>
  <c r="E25" i="2"/>
  <c r="H8" i="1" s="1"/>
  <c r="I8" i="1" s="1"/>
  <c r="E26" i="2"/>
  <c r="E27" i="2"/>
  <c r="H27" i="1" s="1"/>
  <c r="I27" i="1" s="1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H13" i="1" s="1"/>
  <c r="I13" i="1" s="1"/>
  <c r="E53" i="2"/>
  <c r="E54" i="2"/>
  <c r="E55" i="2"/>
  <c r="E56" i="2"/>
  <c r="E57" i="2"/>
  <c r="E58" i="2"/>
  <c r="E59" i="2"/>
  <c r="E60" i="2"/>
  <c r="H45" i="1" s="1"/>
  <c r="I45" i="1" s="1"/>
  <c r="E61" i="2"/>
  <c r="E4" i="2"/>
  <c r="H35" i="1" s="1"/>
  <c r="I35" i="1" s="1"/>
  <c r="B4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2" i="5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3" i="1"/>
  <c r="H4" i="1"/>
  <c r="I4" i="1" s="1"/>
  <c r="H6" i="1"/>
  <c r="I6" i="1" s="1"/>
  <c r="H7" i="1"/>
  <c r="I7" i="1" s="1"/>
  <c r="H10" i="1"/>
  <c r="I10" i="1" s="1"/>
  <c r="H12" i="1"/>
  <c r="I12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8" i="1"/>
  <c r="I28" i="1" s="1"/>
  <c r="H29" i="1"/>
  <c r="I29" i="1" s="1"/>
  <c r="H30" i="1"/>
  <c r="I30" i="1" s="1"/>
  <c r="I31" i="1"/>
  <c r="H32" i="1"/>
  <c r="I32" i="1" s="1"/>
  <c r="H33" i="1"/>
  <c r="I33" i="1" s="1"/>
  <c r="H34" i="1"/>
  <c r="I34" i="1" s="1"/>
  <c r="H36" i="1"/>
  <c r="I36" i="1" s="1"/>
  <c r="H37" i="1"/>
  <c r="I37" i="1" s="1"/>
  <c r="H38" i="1"/>
  <c r="I38" i="1" s="1"/>
  <c r="H39" i="1"/>
  <c r="I39" i="1" s="1"/>
  <c r="H41" i="1"/>
  <c r="I41" i="1" s="1"/>
  <c r="H42" i="1"/>
  <c r="I42" i="1" s="1"/>
  <c r="H43" i="1"/>
  <c r="I43" i="1" s="1"/>
  <c r="H44" i="1"/>
  <c r="I44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9" i="1"/>
  <c r="I129" i="1" s="1"/>
  <c r="H131" i="1"/>
  <c r="I131" i="1" s="1"/>
  <c r="H133" i="1"/>
  <c r="I133" i="1" s="1"/>
  <c r="H135" i="1"/>
  <c r="I135" i="1" s="1"/>
  <c r="H137" i="1"/>
  <c r="I137" i="1" s="1"/>
  <c r="H139" i="1"/>
  <c r="I139" i="1" s="1"/>
  <c r="H141" i="1"/>
  <c r="I14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5" i="1"/>
  <c r="I165" i="1" s="1"/>
  <c r="H166" i="1"/>
  <c r="I166" i="1" s="1"/>
  <c r="H168" i="1"/>
  <c r="I168" i="1" s="1"/>
  <c r="H169" i="1"/>
  <c r="I169" i="1" s="1"/>
  <c r="H171" i="1"/>
  <c r="I171" i="1" s="1"/>
  <c r="H172" i="1"/>
  <c r="I172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C33" i="5" s="1"/>
  <c r="H243" i="1"/>
  <c r="I243" i="1" s="1"/>
  <c r="H244" i="1"/>
  <c r="I244" i="1" s="1"/>
  <c r="H245" i="1"/>
  <c r="I245" i="1" s="1"/>
  <c r="H246" i="1"/>
  <c r="I246" i="1" s="1"/>
  <c r="C36" i="5" s="1"/>
  <c r="H247" i="1"/>
  <c r="I247" i="1" s="1"/>
  <c r="H248" i="1"/>
  <c r="I248" i="1" s="1"/>
  <c r="H249" i="1"/>
  <c r="I249" i="1" s="1"/>
  <c r="H250" i="1"/>
  <c r="I250" i="1" s="1"/>
  <c r="H251" i="1"/>
  <c r="I251" i="1" s="1"/>
  <c r="C38" i="5" s="1"/>
  <c r="H252" i="1"/>
  <c r="I252" i="1" s="1"/>
  <c r="H253" i="1"/>
  <c r="I253" i="1" s="1"/>
  <c r="H254" i="1"/>
  <c r="I254" i="1" s="1"/>
  <c r="C41" i="5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C45" i="5" s="1"/>
  <c r="H263" i="1"/>
  <c r="I263" i="1" s="1"/>
  <c r="C46" i="5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C52" i="5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3" i="1"/>
  <c r="I3" i="1" s="1"/>
  <c r="J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9" i="2"/>
  <c r="J8" i="2"/>
  <c r="J10" i="2"/>
  <c r="J11" i="2"/>
  <c r="J12" i="2"/>
  <c r="J13" i="2"/>
  <c r="J14" i="2"/>
  <c r="J15" i="2"/>
  <c r="J6" i="2"/>
  <c r="J7" i="2"/>
  <c r="J5" i="2"/>
  <c r="H143" i="1" l="1"/>
  <c r="I143" i="1" s="1"/>
  <c r="H128" i="1"/>
  <c r="I128" i="1" s="1"/>
  <c r="H216" i="1"/>
  <c r="I216" i="1" s="1"/>
  <c r="C24" i="5" s="1"/>
  <c r="E24" i="5" s="1"/>
  <c r="H136" i="1"/>
  <c r="I136" i="1" s="1"/>
  <c r="H151" i="1"/>
  <c r="I151" i="1" s="1"/>
  <c r="H167" i="1"/>
  <c r="I167" i="1" s="1"/>
  <c r="H144" i="1"/>
  <c r="I144" i="1" s="1"/>
  <c r="H150" i="1"/>
  <c r="I150" i="1" s="1"/>
  <c r="H142" i="1"/>
  <c r="I142" i="1" s="1"/>
  <c r="H134" i="1"/>
  <c r="I134" i="1" s="1"/>
  <c r="H173" i="1"/>
  <c r="I173" i="1" s="1"/>
  <c r="H149" i="1"/>
  <c r="I149" i="1" s="1"/>
  <c r="H140" i="1"/>
  <c r="I140" i="1" s="1"/>
  <c r="H147" i="1"/>
  <c r="I147" i="1" s="1"/>
  <c r="H164" i="1"/>
  <c r="I164" i="1" s="1"/>
  <c r="H148" i="1"/>
  <c r="I148" i="1" s="1"/>
  <c r="H132" i="1"/>
  <c r="I132" i="1" s="1"/>
  <c r="H170" i="1"/>
  <c r="I170" i="1" s="1"/>
  <c r="H146" i="1"/>
  <c r="I146" i="1" s="1"/>
  <c r="H138" i="1"/>
  <c r="I138" i="1" s="1"/>
  <c r="H130" i="1"/>
  <c r="I130" i="1" s="1"/>
  <c r="H98" i="1"/>
  <c r="I98" i="1" s="1"/>
  <c r="H26" i="1"/>
  <c r="I26" i="1" s="1"/>
  <c r="J223" i="1"/>
  <c r="J202" i="1"/>
  <c r="J215" i="1"/>
  <c r="J194" i="1"/>
  <c r="J186" i="1"/>
  <c r="J211" i="1"/>
  <c r="J209" i="1"/>
  <c r="J204" i="1"/>
  <c r="J203" i="1"/>
  <c r="J213" i="1"/>
  <c r="J210" i="1"/>
  <c r="H40" i="1"/>
  <c r="I40" i="1" s="1"/>
  <c r="C4" i="5" s="1"/>
  <c r="E4" i="5" s="1"/>
  <c r="C14" i="5"/>
  <c r="E14" i="5" s="1"/>
  <c r="C42" i="5"/>
  <c r="E42" i="5" s="1"/>
  <c r="B11" i="3" s="1"/>
  <c r="C34" i="5"/>
  <c r="E34" i="5" s="1"/>
  <c r="C10" i="5"/>
  <c r="E10" i="5" s="1"/>
  <c r="C37" i="5"/>
  <c r="E37" i="5" s="1"/>
  <c r="C9" i="5"/>
  <c r="E9" i="5" s="1"/>
  <c r="C27" i="5"/>
  <c r="E27" i="5" s="1"/>
  <c r="C51" i="5"/>
  <c r="E51" i="5" s="1"/>
  <c r="C32" i="5"/>
  <c r="E32" i="5" s="1"/>
  <c r="C56" i="5"/>
  <c r="E56" i="5" s="1"/>
  <c r="C55" i="5"/>
  <c r="E55" i="5" s="1"/>
  <c r="C53" i="5"/>
  <c r="E53" i="5" s="1"/>
  <c r="C30" i="5"/>
  <c r="E30" i="5" s="1"/>
  <c r="C29" i="5"/>
  <c r="E29" i="5" s="1"/>
  <c r="C18" i="5"/>
  <c r="E18" i="5" s="1"/>
  <c r="C6" i="5"/>
  <c r="E6" i="5" s="1"/>
  <c r="C3" i="5"/>
  <c r="E3" i="5" s="1"/>
  <c r="C13" i="5"/>
  <c r="E13" i="5" s="1"/>
  <c r="C8" i="5"/>
  <c r="E8" i="5" s="1"/>
  <c r="C5" i="5"/>
  <c r="E5" i="5" s="1"/>
  <c r="C54" i="5"/>
  <c r="E54" i="5" s="1"/>
  <c r="C25" i="5"/>
  <c r="E25" i="5" s="1"/>
  <c r="C23" i="5"/>
  <c r="E23" i="5" s="1"/>
  <c r="C22" i="5"/>
  <c r="E22" i="5" s="1"/>
  <c r="C19" i="5"/>
  <c r="E19" i="5" s="1"/>
  <c r="C7" i="5"/>
  <c r="E7" i="5" s="1"/>
  <c r="C50" i="5"/>
  <c r="E50" i="5" s="1"/>
  <c r="C48" i="5"/>
  <c r="E48" i="5" s="1"/>
  <c r="C43" i="5"/>
  <c r="E43" i="5" s="1"/>
  <c r="C28" i="5"/>
  <c r="E28" i="5" s="1"/>
  <c r="C26" i="5"/>
  <c r="E26" i="5" s="1"/>
  <c r="C12" i="5"/>
  <c r="E12" i="5" s="1"/>
  <c r="C49" i="5"/>
  <c r="E49" i="5" s="1"/>
  <c r="C21" i="5"/>
  <c r="E21" i="5" s="1"/>
  <c r="C44" i="5"/>
  <c r="E44" i="5" s="1"/>
  <c r="C40" i="5"/>
  <c r="E40" i="5" s="1"/>
  <c r="E52" i="5"/>
  <c r="E45" i="5"/>
  <c r="E41" i="5"/>
  <c r="E36" i="5"/>
  <c r="E33" i="5"/>
  <c r="C47" i="5"/>
  <c r="E47" i="5" s="1"/>
  <c r="C39" i="5"/>
  <c r="E39" i="5" s="1"/>
  <c r="C35" i="5"/>
  <c r="E35" i="5" s="1"/>
  <c r="C31" i="5"/>
  <c r="E31" i="5" s="1"/>
  <c r="E46" i="5"/>
  <c r="E38" i="5"/>
  <c r="N10" i="2"/>
  <c r="O10" i="2" s="1"/>
  <c r="N7" i="2"/>
  <c r="O7" i="2" s="1"/>
  <c r="N14" i="2"/>
  <c r="O14" i="2" s="1"/>
  <c r="N9" i="2"/>
  <c r="O9" i="2" s="1"/>
  <c r="N8" i="2"/>
  <c r="O8" i="2" s="1"/>
  <c r="N13" i="2"/>
  <c r="O13" i="2" s="1"/>
  <c r="N5" i="2"/>
  <c r="O5" i="2" s="1"/>
  <c r="C17" i="5" l="1"/>
  <c r="E17" i="5" s="1"/>
  <c r="N6" i="2"/>
  <c r="O6" i="2" s="1"/>
  <c r="N12" i="2"/>
  <c r="O12" i="2" s="1"/>
  <c r="C15" i="5"/>
  <c r="E15" i="5" s="1"/>
  <c r="C16" i="5"/>
  <c r="E16" i="5" s="1"/>
  <c r="C20" i="5"/>
  <c r="E20" i="5" s="1"/>
  <c r="N11" i="2"/>
  <c r="O11" i="2" s="1"/>
  <c r="C2" i="5"/>
  <c r="E2" i="5" s="1"/>
  <c r="C11" i="5"/>
  <c r="E11" i="5" s="1"/>
  <c r="B3" i="3"/>
  <c r="B8" i="3"/>
  <c r="B6" i="3"/>
  <c r="B5" i="3"/>
  <c r="B7" i="3"/>
  <c r="B12" i="3"/>
  <c r="B10" i="3" l="1"/>
  <c r="B9" i="3"/>
</calcChain>
</file>

<file path=xl/sharedStrings.xml><?xml version="1.0" encoding="utf-8"?>
<sst xmlns="http://schemas.openxmlformats.org/spreadsheetml/2006/main" count="1817" uniqueCount="280">
  <si>
    <t>Gas</t>
  </si>
  <si>
    <t>NFR/CRF Group</t>
  </si>
  <si>
    <t>Source</t>
  </si>
  <si>
    <t>Activity</t>
  </si>
  <si>
    <t>Units</t>
  </si>
  <si>
    <t>Carbon Monoxide</t>
  </si>
  <si>
    <t>kilotonne</t>
  </si>
  <si>
    <t>1A1a</t>
  </si>
  <si>
    <t>Miscellaneous industrial/commercial combustion</t>
  </si>
  <si>
    <t>Landfill gas</t>
  </si>
  <si>
    <t>MSW</t>
  </si>
  <si>
    <t>Power stations</t>
  </si>
  <si>
    <t>Burning oil</t>
  </si>
  <si>
    <t>Coal</t>
  </si>
  <si>
    <t>Coke</t>
  </si>
  <si>
    <t>Fuel oil</t>
  </si>
  <si>
    <t>Gas oil</t>
  </si>
  <si>
    <t>LPG</t>
  </si>
  <si>
    <t>Natural gas</t>
  </si>
  <si>
    <t>Sewage gas</t>
  </si>
  <si>
    <t>OPG</t>
  </si>
  <si>
    <t>Orimulsion</t>
  </si>
  <si>
    <t>Petroleum coke</t>
  </si>
  <si>
    <t>Straw</t>
  </si>
  <si>
    <t>Wood</t>
  </si>
  <si>
    <t>Slurry</t>
  </si>
  <si>
    <t>Scrap tyres</t>
  </si>
  <si>
    <t>Sour gas</t>
  </si>
  <si>
    <t>Waste oils</t>
  </si>
  <si>
    <t>Poultry litter</t>
  </si>
  <si>
    <t>Liquid bio-fuels</t>
  </si>
  <si>
    <t>Public sector combustion</t>
  </si>
  <si>
    <t>Autogenerators</t>
  </si>
  <si>
    <t>Biogas</t>
  </si>
  <si>
    <t>1A1b</t>
  </si>
  <si>
    <t>Refineries - combustion</t>
  </si>
  <si>
    <t>Refinery miscellaneous</t>
  </si>
  <si>
    <t>Naphtha</t>
  </si>
  <si>
    <t>Petrol</t>
  </si>
  <si>
    <t>1A1c</t>
  </si>
  <si>
    <t>Coke production</t>
  </si>
  <si>
    <t>Blast furnace gas</t>
  </si>
  <si>
    <t>Coke oven gas</t>
  </si>
  <si>
    <t>Colliery methane</t>
  </si>
  <si>
    <t>Collieries - combustion</t>
  </si>
  <si>
    <t>Gas production</t>
  </si>
  <si>
    <t>Town gas</t>
  </si>
  <si>
    <t>Nuclear fuel production</t>
  </si>
  <si>
    <t>Upstream Oil Production - fuel combustion</t>
  </si>
  <si>
    <t>Town gas manufacture</t>
  </si>
  <si>
    <t>Upstream oil and gas production - combustion at gas separation plant</t>
  </si>
  <si>
    <t>Upstream Gas Production - fuel combustion</t>
  </si>
  <si>
    <t>1A2a</t>
  </si>
  <si>
    <t>Blast furnaces</t>
  </si>
  <si>
    <t>Sinter production</t>
  </si>
  <si>
    <t>Iron and steel - combustion plant</t>
  </si>
  <si>
    <t>1A2b</t>
  </si>
  <si>
    <t>Autogeneration - exported to grid</t>
  </si>
  <si>
    <t>Non-Ferrous Metal (combustion)</t>
  </si>
  <si>
    <t>1A2c</t>
  </si>
  <si>
    <t>Chemicals (combustion)</t>
  </si>
  <si>
    <t>1A2d</t>
  </si>
  <si>
    <t>Pulp, Paper and Print (combustion)</t>
  </si>
  <si>
    <t>1A2e</t>
  </si>
  <si>
    <t>Food &amp; drink, tobacco (combustion)</t>
  </si>
  <si>
    <t>1A2f</t>
  </si>
  <si>
    <t>Lime production - non decarbonising</t>
  </si>
  <si>
    <t>Cement - non-decarbonising</t>
  </si>
  <si>
    <t>Clinker production</t>
  </si>
  <si>
    <t>1A2gvii</t>
  </si>
  <si>
    <t>Industrial off-road mobile machinery</t>
  </si>
  <si>
    <t>DERV</t>
  </si>
  <si>
    <t>1A2gviii</t>
  </si>
  <si>
    <t>Other industrial combustion</t>
  </si>
  <si>
    <t>SSF</t>
  </si>
  <si>
    <t>Lubricants</t>
  </si>
  <si>
    <t>Biomass</t>
  </si>
  <si>
    <t>1A3ai(i)</t>
  </si>
  <si>
    <t>Aircraft - international take off and landing</t>
  </si>
  <si>
    <t>Aviation spirit</t>
  </si>
  <si>
    <t>Aviation turbine fuel</t>
  </si>
  <si>
    <t>Aircraft between UK and CDs - TOL</t>
  </si>
  <si>
    <t>Aircraft between UK and Gibraltar - TOL</t>
  </si>
  <si>
    <t>Aircraft between UK and Bermuda - TOL</t>
  </si>
  <si>
    <t>1A3aii(i)</t>
  </si>
  <si>
    <t>Aircraft - domestic take off and landing</t>
  </si>
  <si>
    <t>1A3bi</t>
  </si>
  <si>
    <t>Road transport - cars - rural driving</t>
  </si>
  <si>
    <t>Road transport - cars - urban driving</t>
  </si>
  <si>
    <t>Road transport - cars - motorway driving</t>
  </si>
  <si>
    <t>Road transport - cars - cold start</t>
  </si>
  <si>
    <t>1A3bii</t>
  </si>
  <si>
    <t>Road transport - LGVs - rural driving</t>
  </si>
  <si>
    <t>Road transport - LGVs - urban driving</t>
  </si>
  <si>
    <t>Road transport - LGVs - motorway driving</t>
  </si>
  <si>
    <t>Road transport - LGVs - cold start</t>
  </si>
  <si>
    <t>1A3biii</t>
  </si>
  <si>
    <t>Road transport - buses and coaches - rural driving</t>
  </si>
  <si>
    <t>Road transport - HGV articulated - rural driving</t>
  </si>
  <si>
    <t>Road transport - HGV rigid - rural driving</t>
  </si>
  <si>
    <t>Road transport - buses and coaches - urban driving</t>
  </si>
  <si>
    <t>Road transport - HGV articulated - urban driving</t>
  </si>
  <si>
    <t>Road transport - HGV rigid - urban driving</t>
  </si>
  <si>
    <t>Road transport - buses and coaches - motorway driving</t>
  </si>
  <si>
    <t>Road transport - HGV articulated - motorway driving</t>
  </si>
  <si>
    <t>Road transport - HGV rigid - motorway driving</t>
  </si>
  <si>
    <t>1A3biv</t>
  </si>
  <si>
    <t>Road transport - motorcycle (&gt;50cc  2st) - rural driving</t>
  </si>
  <si>
    <t>Road transport - motorcycle (&gt;50cc  4st) - rural driving</t>
  </si>
  <si>
    <t>Road transport - mopeds (&lt;50cc 2st) - urban driving</t>
  </si>
  <si>
    <t>Road transport - motorcycle (&gt;50cc  2st) - urban driving</t>
  </si>
  <si>
    <t>Road transport - motorcycle (&gt;50cc  4st) - urban driving</t>
  </si>
  <si>
    <t>Road transport - motorcycle (&gt;50cc  4st) - motorway driving</t>
  </si>
  <si>
    <t>1A3c</t>
  </si>
  <si>
    <t>Railways - intercity</t>
  </si>
  <si>
    <t>Railways - regional</t>
  </si>
  <si>
    <t>Railways - freight</t>
  </si>
  <si>
    <t>Rail - coal</t>
  </si>
  <si>
    <t>1A3dii</t>
  </si>
  <si>
    <t>Shipping - coastal</t>
  </si>
  <si>
    <t>Sailing boats with auxiliary engines</t>
  </si>
  <si>
    <t>Motorboats / workboats (e.g. canal boats, dredgers, service boats, tourist boats, river boats)</t>
  </si>
  <si>
    <t>Personal watercraft e.g. jet ski</t>
  </si>
  <si>
    <t>Inland goods-carrying vessels</t>
  </si>
  <si>
    <t>Shipping between UK and Gibraltar</t>
  </si>
  <si>
    <t>Shipping between UK and OTs (excl. Gib and Bermuda)</t>
  </si>
  <si>
    <t>Shipping between UK and Bermuda</t>
  </si>
  <si>
    <t>Shipping between UK and CDs</t>
  </si>
  <si>
    <t>1A3eii</t>
  </si>
  <si>
    <t>Aircraft - support vehicles</t>
  </si>
  <si>
    <t>1A4ai</t>
  </si>
  <si>
    <t>Railways - stationary combustion</t>
  </si>
  <si>
    <t>1A4bi</t>
  </si>
  <si>
    <t>Domestic combustion</t>
  </si>
  <si>
    <t>Anthracite</t>
  </si>
  <si>
    <t>Peat</t>
  </si>
  <si>
    <t>Charcoal</t>
  </si>
  <si>
    <t>1A4bii</t>
  </si>
  <si>
    <t>House and garden machinery</t>
  </si>
  <si>
    <t>1A4ci</t>
  </si>
  <si>
    <t>Agriculture - stationary combustion</t>
  </si>
  <si>
    <t>Vaporising oil</t>
  </si>
  <si>
    <t>1A4cii</t>
  </si>
  <si>
    <t>Agriculture - mobile machinery</t>
  </si>
  <si>
    <t>1A4ciii</t>
  </si>
  <si>
    <t>Fishing vessels</t>
  </si>
  <si>
    <t>1A5b</t>
  </si>
  <si>
    <t>Aircraft -  military</t>
  </si>
  <si>
    <t>Shipping - naval</t>
  </si>
  <si>
    <t>1B1b</t>
  </si>
  <si>
    <t>Coke produced</t>
  </si>
  <si>
    <t>Solid smokeless fuel production</t>
  </si>
  <si>
    <t>SSF produced</t>
  </si>
  <si>
    <t>Iron and steel - flaring</t>
  </si>
  <si>
    <t>Charcoal production</t>
  </si>
  <si>
    <t>Charcoal produced</t>
  </si>
  <si>
    <t>1B2ai</t>
  </si>
  <si>
    <t>Upstream Oil Production - process emissions</t>
  </si>
  <si>
    <t>Non-fuel combustion</t>
  </si>
  <si>
    <t>Upstream Oil Production - Offshore Well Testing</t>
  </si>
  <si>
    <t>Exploration drilling :amount of gas flared</t>
  </si>
  <si>
    <t>1B2b</t>
  </si>
  <si>
    <t>Upstream Gas Production - process emissions</t>
  </si>
  <si>
    <t>Upstream Gas Production - Offshore Well Testing</t>
  </si>
  <si>
    <t>1B2c</t>
  </si>
  <si>
    <t>Upstream Oil Production - flaring</t>
  </si>
  <si>
    <t>Upstream Gas Production - flaring</t>
  </si>
  <si>
    <t>2A6</t>
  </si>
  <si>
    <t>Brick manufacture - Fletton</t>
  </si>
  <si>
    <t>Fletton bricks</t>
  </si>
  <si>
    <t>2B10a</t>
  </si>
  <si>
    <t>Chemical industry - general</t>
  </si>
  <si>
    <t>Chemicals and manmade fibres</t>
  </si>
  <si>
    <t>Chemical industry - reforming</t>
  </si>
  <si>
    <t>2B6</t>
  </si>
  <si>
    <t>Chemical industry - titanium dioxide</t>
  </si>
  <si>
    <t>Titanium dioxide</t>
  </si>
  <si>
    <t>2B7</t>
  </si>
  <si>
    <t>Chemical industry - soda ash</t>
  </si>
  <si>
    <t>Soda ash</t>
  </si>
  <si>
    <t>2C1</t>
  </si>
  <si>
    <t>Iron production (blast furnace)</t>
  </si>
  <si>
    <t>Electric arc furnaces</t>
  </si>
  <si>
    <t>Steel production (electric arc)</t>
  </si>
  <si>
    <t>Basic oxygen furnaces</t>
  </si>
  <si>
    <t>Steel production (oxygen converters)</t>
  </si>
  <si>
    <t>2C3</t>
  </si>
  <si>
    <t>Primary aluminium production - general</t>
  </si>
  <si>
    <t>Primary aluminium production</t>
  </si>
  <si>
    <t>2C5</t>
  </si>
  <si>
    <t>Secondary lead production</t>
  </si>
  <si>
    <t>Refined secondary lead</t>
  </si>
  <si>
    <t>2C7a</t>
  </si>
  <si>
    <t>Copper alloy and semis production</t>
  </si>
  <si>
    <t>Copper consumption</t>
  </si>
  <si>
    <t>2C7c</t>
  </si>
  <si>
    <t>Other non-ferrous metal processes</t>
  </si>
  <si>
    <t>Index of output (basic metals)</t>
  </si>
  <si>
    <t>2G</t>
  </si>
  <si>
    <t>Cigarette smoking</t>
  </si>
  <si>
    <t>Cigarettes</t>
  </si>
  <si>
    <t>Fireworks</t>
  </si>
  <si>
    <t>Process emission</t>
  </si>
  <si>
    <t>3F</t>
  </si>
  <si>
    <t>Field burning</t>
  </si>
  <si>
    <t>Linseed residue</t>
  </si>
  <si>
    <t>Barley residue</t>
  </si>
  <si>
    <t>Wheat residue</t>
  </si>
  <si>
    <t>Oats residue</t>
  </si>
  <si>
    <t>5C1a</t>
  </si>
  <si>
    <t>Incineration</t>
  </si>
  <si>
    <t>5C1bii</t>
  </si>
  <si>
    <t>Incineration - chemical waste</t>
  </si>
  <si>
    <t>Chemical waste</t>
  </si>
  <si>
    <t>5C1biii</t>
  </si>
  <si>
    <t>Incineration - clinical waste</t>
  </si>
  <si>
    <t>Clinical waste</t>
  </si>
  <si>
    <t>5C1biv</t>
  </si>
  <si>
    <t>Incineration - sewage sludge</t>
  </si>
  <si>
    <t>Sewage sludge combustion</t>
  </si>
  <si>
    <t>5C1bv</t>
  </si>
  <si>
    <t>Crematoria</t>
  </si>
  <si>
    <t>Cremation</t>
  </si>
  <si>
    <t>Incineration - animal carcases</t>
  </si>
  <si>
    <t>Foot and mouth pyres</t>
  </si>
  <si>
    <t>Pigs burnt</t>
  </si>
  <si>
    <t>Cows burnt</t>
  </si>
  <si>
    <t>Sheep burnt</t>
  </si>
  <si>
    <t>Goats burnt</t>
  </si>
  <si>
    <t>Deer burnt</t>
  </si>
  <si>
    <t>5C2</t>
  </si>
  <si>
    <t>Small-scale waste burning</t>
  </si>
  <si>
    <t>Waste</t>
  </si>
  <si>
    <t>5E</t>
  </si>
  <si>
    <t>Accidental fires - vehicles</t>
  </si>
  <si>
    <t>Mass burnt</t>
  </si>
  <si>
    <t>Accidental fires - dwellings</t>
  </si>
  <si>
    <t>Accidental fires - other buildings</t>
  </si>
  <si>
    <t>Bonfire night</t>
  </si>
  <si>
    <t>Forest Land remaining Forest Land - Biomass Burning - Wildfires</t>
  </si>
  <si>
    <t>Forest Land converted to Cropland - Biomass Burning - Controlled Burning</t>
  </si>
  <si>
    <t>Forest Land converted to Grassland - Biomass Burning - Controlled Burning</t>
  </si>
  <si>
    <t>Forest Land converted to Settlements - Biomass Burning - Controlled Burning</t>
  </si>
  <si>
    <t>Cropland remaining Cropland - Biomass Burning - Wildfires</t>
  </si>
  <si>
    <t>Grassland remaining Grassland - Biomass Burning - Wildfires</t>
  </si>
  <si>
    <t>z_11B</t>
  </si>
  <si>
    <t>Accidental fires - forests</t>
  </si>
  <si>
    <t>Area burnt</t>
  </si>
  <si>
    <t>z_11C</t>
  </si>
  <si>
    <t>Accidental fires - vegetation</t>
  </si>
  <si>
    <t>Accidental fires - straw</t>
  </si>
  <si>
    <t>z_1A3ai(ii)</t>
  </si>
  <si>
    <t>Aircraft - international cruise</t>
  </si>
  <si>
    <t>Aircraft between UK and CDs - Cruise</t>
  </si>
  <si>
    <t>Aircraft between UK and Gibraltar - Cruise</t>
  </si>
  <si>
    <t>Aircraft between UK and Bermuda - Cruise</t>
  </si>
  <si>
    <t>z_1A3aii(ii)</t>
  </si>
  <si>
    <t>Aircraft - domestic cruise</t>
  </si>
  <si>
    <t>z_1A3di(i)</t>
  </si>
  <si>
    <t>Shipping - international IPCC definition</t>
  </si>
  <si>
    <t>Row Labels</t>
  </si>
  <si>
    <t>Grand Total</t>
  </si>
  <si>
    <t>Sum of 2018</t>
  </si>
  <si>
    <t>Energy Prod</t>
  </si>
  <si>
    <t>Ind Comb</t>
  </si>
  <si>
    <t>Other Trans</t>
  </si>
  <si>
    <t>Road Trans</t>
  </si>
  <si>
    <t>Dom Prod</t>
  </si>
  <si>
    <t>Ind Proc</t>
  </si>
  <si>
    <t>Off Shore</t>
  </si>
  <si>
    <t>Solvents</t>
  </si>
  <si>
    <t>Nature</t>
  </si>
  <si>
    <t>IPCC</t>
  </si>
  <si>
    <t>SNAP</t>
  </si>
  <si>
    <t>CO</t>
  </si>
  <si>
    <t>Sum of CO</t>
  </si>
  <si>
    <t>D14CO</t>
  </si>
  <si>
    <t>D14C</t>
  </si>
  <si>
    <t>D14C * CO</t>
  </si>
  <si>
    <t>d13CO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</si>
</sst>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yth, Liam" refreshedDate="44209.443067939814" createdVersion="4" refreshedVersion="4" minRefreshableVersion="3" recordCount="293">
  <cacheSource type="worksheet">
    <worksheetSource ref="A2:G295" sheet="naei_ukdata_20210113102859"/>
  </cacheSource>
  <cacheFields count="6">
    <cacheField name="Gas" numFmtId="0">
      <sharedItems/>
    </cacheField>
    <cacheField name="NFR/CRF Group" numFmtId="0">
      <sharedItems containsMixedTypes="1" containsNumber="1" containsInteger="1" minValue="0" maxValue="0" count="55">
        <s v="1A1a"/>
        <s v="1A1b"/>
        <s v="1A1c"/>
        <s v="1A2a"/>
        <s v="1A2b"/>
        <s v="1A2c"/>
        <s v="1A2d"/>
        <s v="1A2e"/>
        <s v="1A2f"/>
        <s v="1A2gvii"/>
        <s v="1A2gviii"/>
        <s v="1A3ai(i)"/>
        <s v="1A3aii(i)"/>
        <s v="1A3bi"/>
        <s v="1A3bii"/>
        <s v="1A3biii"/>
        <s v="1A3biv"/>
        <s v="1A3c"/>
        <s v="1A3dii"/>
        <s v="1A3eii"/>
        <s v="1A4ai"/>
        <s v="1A4bi"/>
        <s v="1A4bii"/>
        <s v="1A4ci"/>
        <s v="1A4cii"/>
        <s v="1A4ciii"/>
        <s v="1A5b"/>
        <s v="1B1b"/>
        <s v="1B2ai"/>
        <s v="1B2b"/>
        <s v="1B2c"/>
        <s v="2A6"/>
        <s v="2B10a"/>
        <s v="2B6"/>
        <s v="2B7"/>
        <s v="2C1"/>
        <s v="2C3"/>
        <s v="2C5"/>
        <s v="2C7a"/>
        <s v="2C7c"/>
        <s v="2G"/>
        <s v="3F"/>
        <s v="5C1a"/>
        <s v="5C1bii"/>
        <s v="5C1biii"/>
        <s v="5C1biv"/>
        <s v="5C1bv"/>
        <s v="5C2"/>
        <s v="5E"/>
        <n v="0"/>
        <s v="z_11B"/>
        <s v="z_11C"/>
        <s v="z_1A3ai(ii)"/>
        <s v="z_1A3aii(ii)"/>
        <s v="z_1A3di(i)"/>
      </sharedItems>
    </cacheField>
    <cacheField name="Source" numFmtId="0">
      <sharedItems/>
    </cacheField>
    <cacheField name="Activity" numFmtId="0">
      <sharedItems count="74">
        <s v="Landfill gas"/>
        <s v="MSW"/>
        <s v="Burning oil"/>
        <s v="Coal"/>
        <s v="Coke"/>
        <s v="Fuel oil"/>
        <s v="Gas oil"/>
        <s v="LPG"/>
        <s v="Natural gas"/>
        <s v="Sewage gas"/>
        <s v="OPG"/>
        <s v="Orimulsion"/>
        <s v="Petroleum coke"/>
        <s v="Straw"/>
        <s v="Wood"/>
        <s v="Slurry"/>
        <s v="Scrap tyres"/>
        <s v="Sour gas"/>
        <s v="Waste oils"/>
        <s v="Poultry litter"/>
        <s v="Liquid bio-fuels"/>
        <s v="Biogas"/>
        <s v="Refinery miscellaneous"/>
        <s v="Naphtha"/>
        <s v="Petrol"/>
        <s v="Blast furnace gas"/>
        <s v="Coke oven gas"/>
        <s v="Colliery methane"/>
        <s v="Town gas"/>
        <s v="Clinker production"/>
        <s v="DERV"/>
        <s v="SSF"/>
        <s v="Lubricants"/>
        <s v="Biomass"/>
        <s v="Aviation spirit"/>
        <s v="Aviation turbine fuel"/>
        <s v="Anthracite"/>
        <s v="Peat"/>
        <s v="Charcoal"/>
        <s v="Vaporising oil"/>
        <s v="Coke produced"/>
        <s v="SSF produced"/>
        <s v="Charcoal produced"/>
        <s v="Non-fuel combustion"/>
        <s v="Exploration drilling :amount of gas flared"/>
        <s v="Fletton bricks"/>
        <s v="Chemicals and manmade fibres"/>
        <s v="Titanium dioxide"/>
        <s v="Soda ash"/>
        <s v="Iron production (blast furnace)"/>
        <s v="Steel production (electric arc)"/>
        <s v="Steel production (oxygen converters)"/>
        <s v="Primary aluminium production"/>
        <s v="Refined secondary lead"/>
        <s v="Copper consumption"/>
        <s v="Index of output (basic metals)"/>
        <s v="Cigarettes"/>
        <s v="Process emission"/>
        <s v="Linseed residue"/>
        <s v="Barley residue"/>
        <s v="Wheat residue"/>
        <s v="Oats residue"/>
        <s v="Chemical waste"/>
        <s v="Clinical waste"/>
        <s v="Sewage sludge combustion"/>
        <s v="Cremation"/>
        <s v="Pigs burnt"/>
        <s v="Cows burnt"/>
        <s v="Sheep burnt"/>
        <s v="Goats burnt"/>
        <s v="Deer burnt"/>
        <s v="Waste"/>
        <s v="Mass burnt"/>
        <s v="Area burnt"/>
      </sharedItems>
    </cacheField>
    <cacheField name="Units" numFmtId="0">
      <sharedItems/>
    </cacheField>
    <cacheField name="2018" numFmtId="0">
      <sharedItems containsSemiMixedTypes="0" containsString="0" containsNumber="1" minValue="0" maxValue="264.170823553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lyth, Liam" refreshedDate="44209.473294212963" createdVersion="4" refreshedVersion="4" minRefreshableVersion="3" recordCount="55">
  <cacheSource type="worksheet">
    <worksheetSource ref="H3:J58" sheet="Distribution calcs"/>
  </cacheSource>
  <cacheFields count="3">
    <cacheField name="IPCC" numFmtId="0">
      <sharedItems containsMixedTypes="1" containsNumber="1" containsInteger="1" minValue="0" maxValue="0"/>
    </cacheField>
    <cacheField name="SNAP" numFmtId="0">
      <sharedItems containsBlank="1" count="11">
        <s v="Nature"/>
        <s v="Energy Prod"/>
        <s v="Ind Comb"/>
        <s v="Other Trans"/>
        <s v="Road Trans"/>
        <s v="Dom Prod"/>
        <s v="Ind Proc"/>
        <s v="Off Shore"/>
        <s v="Waste"/>
        <s v="Solvents"/>
        <m u="1"/>
      </sharedItems>
    </cacheField>
    <cacheField name="CO" numFmtId="0">
      <sharedItems containsSemiMixedTypes="0" containsString="0" containsNumber="1" minValue="0" maxValue="446.8788647595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s v="Carbon Monoxide"/>
    <x v="0"/>
    <s v="Miscellaneous industrial/commercial combustion"/>
    <x v="0"/>
    <s v="kilotonne"/>
    <n v="7.45614135842248E-2"/>
  </r>
  <r>
    <s v="Carbon Monoxide"/>
    <x v="0"/>
    <s v="Miscellaneous industrial/commercial combustion"/>
    <x v="1"/>
    <s v="kilotonne"/>
    <n v="8.0729262134795005E-2"/>
  </r>
  <r>
    <s v="Carbon Monoxide"/>
    <x v="0"/>
    <s v="Power stations"/>
    <x v="2"/>
    <s v="kilotonne"/>
    <n v="2.1088094521881399E-3"/>
  </r>
  <r>
    <s v="Carbon Monoxide"/>
    <x v="0"/>
    <s v="Power stations"/>
    <x v="3"/>
    <s v="kilotonne"/>
    <n v="17.141390797644799"/>
  </r>
  <r>
    <s v="Carbon Monoxide"/>
    <x v="0"/>
    <s v="Power stations"/>
    <x v="4"/>
    <s v="kilotonne"/>
    <n v="0"/>
  </r>
  <r>
    <s v="Carbon Monoxide"/>
    <x v="0"/>
    <s v="Power stations"/>
    <x v="5"/>
    <s v="kilotonne"/>
    <n v="0.43474960909162802"/>
  </r>
  <r>
    <s v="Carbon Monoxide"/>
    <x v="0"/>
    <s v="Power stations"/>
    <x v="6"/>
    <s v="kilotonne"/>
    <n v="7.4727046222187204E-2"/>
  </r>
  <r>
    <s v="Carbon Monoxide"/>
    <x v="0"/>
    <s v="Power stations"/>
    <x v="7"/>
    <s v="kilotonne"/>
    <n v="0"/>
  </r>
  <r>
    <s v="Carbon Monoxide"/>
    <x v="0"/>
    <s v="Power stations"/>
    <x v="8"/>
    <s v="kilotonne"/>
    <n v="9.4586017201097796"/>
  </r>
  <r>
    <s v="Carbon Monoxide"/>
    <x v="0"/>
    <s v="Power stations"/>
    <x v="0"/>
    <s v="kilotonne"/>
    <n v="7.05117612928243"/>
  </r>
  <r>
    <s v="Carbon Monoxide"/>
    <x v="0"/>
    <s v="Power stations"/>
    <x v="9"/>
    <s v="kilotonne"/>
    <n v="0.103527585853884"/>
  </r>
  <r>
    <s v="Carbon Monoxide"/>
    <x v="0"/>
    <s v="Power stations"/>
    <x v="10"/>
    <s v="kilotonne"/>
    <n v="0"/>
  </r>
  <r>
    <s v="Carbon Monoxide"/>
    <x v="0"/>
    <s v="Power stations"/>
    <x v="11"/>
    <s v="kilotonne"/>
    <n v="0"/>
  </r>
  <r>
    <s v="Carbon Monoxide"/>
    <x v="0"/>
    <s v="Power stations"/>
    <x v="12"/>
    <s v="kilotonne"/>
    <n v="0"/>
  </r>
  <r>
    <s v="Carbon Monoxide"/>
    <x v="0"/>
    <s v="Power stations"/>
    <x v="13"/>
    <s v="kilotonne"/>
    <n v="1.1452993047950899"/>
  </r>
  <r>
    <s v="Carbon Monoxide"/>
    <x v="0"/>
    <s v="Power stations"/>
    <x v="14"/>
    <s v="kilotonne"/>
    <n v="9.1817281450650405"/>
  </r>
  <r>
    <s v="Carbon Monoxide"/>
    <x v="0"/>
    <s v="Power stations"/>
    <x v="15"/>
    <s v="kilotonne"/>
    <n v="0"/>
  </r>
  <r>
    <s v="Carbon Monoxide"/>
    <x v="0"/>
    <s v="Power stations"/>
    <x v="1"/>
    <s v="kilotonne"/>
    <n v="0.886720597417472"/>
  </r>
  <r>
    <s v="Carbon Monoxide"/>
    <x v="0"/>
    <s v="Power stations"/>
    <x v="16"/>
    <s v="kilotonne"/>
    <n v="0"/>
  </r>
  <r>
    <s v="Carbon Monoxide"/>
    <x v="0"/>
    <s v="Power stations"/>
    <x v="17"/>
    <s v="kilotonne"/>
    <n v="0"/>
  </r>
  <r>
    <s v="Carbon Monoxide"/>
    <x v="0"/>
    <s v="Power stations"/>
    <x v="18"/>
    <s v="kilotonne"/>
    <n v="0.17974275471883699"/>
  </r>
  <r>
    <s v="Carbon Monoxide"/>
    <x v="0"/>
    <s v="Power stations"/>
    <x v="19"/>
    <s v="kilotonne"/>
    <n v="0.36354544339043299"/>
  </r>
  <r>
    <s v="Carbon Monoxide"/>
    <x v="0"/>
    <s v="Power stations"/>
    <x v="20"/>
    <s v="kilotonne"/>
    <n v="3.2375758755832998E-3"/>
  </r>
  <r>
    <s v="Carbon Monoxide"/>
    <x v="0"/>
    <s v="Public sector combustion"/>
    <x v="9"/>
    <s v="kilotonne"/>
    <n v="2.5410804664251298E-2"/>
  </r>
  <r>
    <s v="Carbon Monoxide"/>
    <x v="0"/>
    <s v="Autogenerators"/>
    <x v="21"/>
    <s v="kilotonne"/>
    <n v="6.99136193723076"/>
  </r>
  <r>
    <s v="Carbon Monoxide"/>
    <x v="1"/>
    <s v="Refineries - combustion"/>
    <x v="5"/>
    <s v="kilotonne"/>
    <n v="4.6449256222858497E-2"/>
  </r>
  <r>
    <s v="Carbon Monoxide"/>
    <x v="1"/>
    <s v="Refineries - combustion"/>
    <x v="6"/>
    <s v="kilotonne"/>
    <n v="3.2628771219132501E-5"/>
  </r>
  <r>
    <s v="Carbon Monoxide"/>
    <x v="1"/>
    <s v="Refineries - combustion"/>
    <x v="7"/>
    <s v="kilotonne"/>
    <n v="2.29063071314182E-3"/>
  </r>
  <r>
    <s v="Carbon Monoxide"/>
    <x v="1"/>
    <s v="Refineries - combustion"/>
    <x v="22"/>
    <s v="kilotonne"/>
    <n v="0"/>
  </r>
  <r>
    <s v="Carbon Monoxide"/>
    <x v="1"/>
    <s v="Refineries - combustion"/>
    <x v="23"/>
    <s v="kilotonne"/>
    <n v="0.30039667604991199"/>
  </r>
  <r>
    <s v="Carbon Monoxide"/>
    <x v="1"/>
    <s v="Refineries - combustion"/>
    <x v="8"/>
    <s v="kilotonne"/>
    <n v="0.20696838747997501"/>
  </r>
  <r>
    <s v="Carbon Monoxide"/>
    <x v="1"/>
    <s v="Refineries - combustion"/>
    <x v="10"/>
    <s v="kilotonne"/>
    <n v="1.2018127273865999"/>
  </r>
  <r>
    <s v="Carbon Monoxide"/>
    <x v="1"/>
    <s v="Refineries - combustion"/>
    <x v="24"/>
    <s v="kilotonne"/>
    <n v="0"/>
  </r>
  <r>
    <s v="Carbon Monoxide"/>
    <x v="1"/>
    <s v="Refineries - combustion"/>
    <x v="12"/>
    <s v="kilotonne"/>
    <n v="2.6775184878537899"/>
  </r>
  <r>
    <s v="Carbon Monoxide"/>
    <x v="2"/>
    <s v="Coke production"/>
    <x v="25"/>
    <s v="kilotonne"/>
    <n v="6.2446587008699497E-2"/>
  </r>
  <r>
    <s v="Carbon Monoxide"/>
    <x v="2"/>
    <s v="Coke production"/>
    <x v="26"/>
    <s v="kilotonne"/>
    <n v="0.14068222159503599"/>
  </r>
  <r>
    <s v="Carbon Monoxide"/>
    <x v="2"/>
    <s v="Coke production"/>
    <x v="27"/>
    <s v="kilotonne"/>
    <n v="0"/>
  </r>
  <r>
    <s v="Carbon Monoxide"/>
    <x v="2"/>
    <s v="Coke production"/>
    <x v="8"/>
    <s v="kilotonne"/>
    <n v="0"/>
  </r>
  <r>
    <s v="Carbon Monoxide"/>
    <x v="2"/>
    <s v="Collieries - combustion"/>
    <x v="3"/>
    <s v="kilotonne"/>
    <n v="0"/>
  </r>
  <r>
    <s v="Carbon Monoxide"/>
    <x v="2"/>
    <s v="Collieries - combustion"/>
    <x v="26"/>
    <s v="kilotonne"/>
    <n v="0"/>
  </r>
  <r>
    <s v="Carbon Monoxide"/>
    <x v="2"/>
    <s v="Collieries - combustion"/>
    <x v="27"/>
    <s v="kilotonne"/>
    <n v="3.2500521297366999E-3"/>
  </r>
  <r>
    <s v="Carbon Monoxide"/>
    <x v="2"/>
    <s v="Collieries - combustion"/>
    <x v="8"/>
    <s v="kilotonne"/>
    <n v="7.4467234708903698E-3"/>
  </r>
  <r>
    <s v="Carbon Monoxide"/>
    <x v="2"/>
    <s v="Gas production"/>
    <x v="27"/>
    <s v="kilotonne"/>
    <n v="0"/>
  </r>
  <r>
    <s v="Carbon Monoxide"/>
    <x v="2"/>
    <s v="Gas production"/>
    <x v="7"/>
    <s v="kilotonne"/>
    <n v="0"/>
  </r>
  <r>
    <s v="Carbon Monoxide"/>
    <x v="2"/>
    <s v="Gas production"/>
    <x v="8"/>
    <s v="kilotonne"/>
    <n v="0.45539646785218102"/>
  </r>
  <r>
    <s v="Carbon Monoxide"/>
    <x v="2"/>
    <s v="Gas production"/>
    <x v="10"/>
    <s v="kilotonne"/>
    <n v="0"/>
  </r>
  <r>
    <s v="Carbon Monoxide"/>
    <x v="2"/>
    <s v="Gas production"/>
    <x v="28"/>
    <s v="kilotonne"/>
    <n v="0"/>
  </r>
  <r>
    <s v="Carbon Monoxide"/>
    <x v="2"/>
    <s v="Nuclear fuel production"/>
    <x v="8"/>
    <s v="kilotonne"/>
    <n v="0"/>
  </r>
  <r>
    <s v="Carbon Monoxide"/>
    <x v="2"/>
    <s v="Upstream Oil Production - fuel combustion"/>
    <x v="6"/>
    <s v="kilotonne"/>
    <n v="4.05191017810834"/>
  </r>
  <r>
    <s v="Carbon Monoxide"/>
    <x v="2"/>
    <s v="Upstream Oil Production - fuel combustion"/>
    <x v="8"/>
    <s v="kilotonne"/>
    <n v="14.085799646770599"/>
  </r>
  <r>
    <s v="Carbon Monoxide"/>
    <x v="2"/>
    <s v="Town gas manufacture"/>
    <x v="2"/>
    <s v="kilotonne"/>
    <n v="0"/>
  </r>
  <r>
    <s v="Carbon Monoxide"/>
    <x v="2"/>
    <s v="Town gas manufacture"/>
    <x v="3"/>
    <s v="kilotonne"/>
    <n v="0"/>
  </r>
  <r>
    <s v="Carbon Monoxide"/>
    <x v="2"/>
    <s v="Town gas manufacture"/>
    <x v="4"/>
    <s v="kilotonne"/>
    <n v="0"/>
  </r>
  <r>
    <s v="Carbon Monoxide"/>
    <x v="2"/>
    <s v="Town gas manufacture"/>
    <x v="26"/>
    <s v="kilotonne"/>
    <n v="0"/>
  </r>
  <r>
    <s v="Carbon Monoxide"/>
    <x v="2"/>
    <s v="Town gas manufacture"/>
    <x v="7"/>
    <s v="kilotonne"/>
    <n v="0"/>
  </r>
  <r>
    <s v="Carbon Monoxide"/>
    <x v="2"/>
    <s v="Town gas manufacture"/>
    <x v="8"/>
    <s v="kilotonne"/>
    <n v="0"/>
  </r>
  <r>
    <s v="Carbon Monoxide"/>
    <x v="2"/>
    <s v="Upstream oil and gas production - combustion at gas separation plant"/>
    <x v="7"/>
    <s v="kilotonne"/>
    <n v="9.2476241326133704E-2"/>
  </r>
  <r>
    <s v="Carbon Monoxide"/>
    <x v="2"/>
    <s v="Upstream oil and gas production - combustion at gas separation plant"/>
    <x v="10"/>
    <s v="kilotonne"/>
    <n v="1.7783017847886"/>
  </r>
  <r>
    <s v="Carbon Monoxide"/>
    <x v="2"/>
    <s v="Upstream Gas Production - fuel combustion"/>
    <x v="6"/>
    <s v="kilotonne"/>
    <n v="0.59852904025979203"/>
  </r>
  <r>
    <s v="Carbon Monoxide"/>
    <x v="2"/>
    <s v="Upstream Gas Production - fuel combustion"/>
    <x v="8"/>
    <s v="kilotonne"/>
    <n v="5.7094760476375299"/>
  </r>
  <r>
    <s v="Carbon Monoxide"/>
    <x v="3"/>
    <s v="Blast furnaces"/>
    <x v="25"/>
    <s v="kilotonne"/>
    <n v="0.28655556789620401"/>
  </r>
  <r>
    <s v="Carbon Monoxide"/>
    <x v="3"/>
    <s v="Blast furnaces"/>
    <x v="26"/>
    <s v="kilotonne"/>
    <n v="2.9832702359270401E-2"/>
  </r>
  <r>
    <s v="Carbon Monoxide"/>
    <x v="3"/>
    <s v="Blast furnaces"/>
    <x v="8"/>
    <s v="kilotonne"/>
    <n v="3.0100536144896099E-2"/>
  </r>
  <r>
    <s v="Carbon Monoxide"/>
    <x v="3"/>
    <s v="Sinter production"/>
    <x v="4"/>
    <s v="kilotonne"/>
    <n v="100.41419546041701"/>
  </r>
  <r>
    <s v="Carbon Monoxide"/>
    <x v="3"/>
    <s v="Iron and steel - combustion plant"/>
    <x v="25"/>
    <s v="kilotonne"/>
    <n v="0.49688375337524099"/>
  </r>
  <r>
    <s v="Carbon Monoxide"/>
    <x v="3"/>
    <s v="Iron and steel - combustion plant"/>
    <x v="3"/>
    <s v="kilotonne"/>
    <n v="0.89669078800000002"/>
  </r>
  <r>
    <s v="Carbon Monoxide"/>
    <x v="3"/>
    <s v="Iron and steel - combustion plant"/>
    <x v="4"/>
    <s v="kilotonne"/>
    <n v="5.6208938799999997E-2"/>
  </r>
  <r>
    <s v="Carbon Monoxide"/>
    <x v="3"/>
    <s v="Iron and steel - combustion plant"/>
    <x v="26"/>
    <s v="kilotonne"/>
    <n v="0.171942646287187"/>
  </r>
  <r>
    <s v="Carbon Monoxide"/>
    <x v="3"/>
    <s v="Iron and steel - combustion plant"/>
    <x v="5"/>
    <s v="kilotonne"/>
    <n v="3.1592837831233699E-2"/>
  </r>
  <r>
    <s v="Carbon Monoxide"/>
    <x v="3"/>
    <s v="Iron and steel - combustion plant"/>
    <x v="6"/>
    <s v="kilotonne"/>
    <n v="7.65521463505325E-3"/>
  </r>
  <r>
    <s v="Carbon Monoxide"/>
    <x v="3"/>
    <s v="Iron and steel - combustion plant"/>
    <x v="7"/>
    <s v="kilotonne"/>
    <n v="8.9577323416250004E-4"/>
  </r>
  <r>
    <s v="Carbon Monoxide"/>
    <x v="3"/>
    <s v="Iron and steel - combustion plant"/>
    <x v="8"/>
    <s v="kilotonne"/>
    <n v="0.42341039989764701"/>
  </r>
  <r>
    <s v="Carbon Monoxide"/>
    <x v="3"/>
    <s v="Iron and steel - combustion plant"/>
    <x v="28"/>
    <s v="kilotonne"/>
    <n v="0"/>
  </r>
  <r>
    <s v="Carbon Monoxide"/>
    <x v="4"/>
    <s v="Autogenerators"/>
    <x v="3"/>
    <s v="kilotonne"/>
    <n v="4.3436288216213002E-2"/>
  </r>
  <r>
    <s v="Carbon Monoxide"/>
    <x v="4"/>
    <s v="Autogeneration - exported to grid"/>
    <x v="3"/>
    <s v="kilotonne"/>
    <n v="3.2986404905786998E-2"/>
  </r>
  <r>
    <s v="Carbon Monoxide"/>
    <x v="4"/>
    <s v="Non-Ferrous Metal (combustion)"/>
    <x v="3"/>
    <s v="kilotonne"/>
    <n v="0.66245529454330998"/>
  </r>
  <r>
    <s v="Carbon Monoxide"/>
    <x v="4"/>
    <s v="Non-Ferrous Metal (combustion)"/>
    <x v="5"/>
    <s v="kilotonne"/>
    <n v="8.9428010960603303E-4"/>
  </r>
  <r>
    <s v="Carbon Monoxide"/>
    <x v="4"/>
    <s v="Non-Ferrous Metal (combustion)"/>
    <x v="6"/>
    <s v="kilotonne"/>
    <n v="1.1042798469336E-3"/>
  </r>
  <r>
    <s v="Carbon Monoxide"/>
    <x v="4"/>
    <s v="Non-Ferrous Metal (combustion)"/>
    <x v="8"/>
    <s v="kilotonne"/>
    <n v="0.32217596296067402"/>
  </r>
  <r>
    <s v="Carbon Monoxide"/>
    <x v="5"/>
    <s v="Chemicals (combustion)"/>
    <x v="3"/>
    <s v="kilotonne"/>
    <n v="1.4454002428137001"/>
  </r>
  <r>
    <s v="Carbon Monoxide"/>
    <x v="5"/>
    <s v="Chemicals (combustion)"/>
    <x v="5"/>
    <s v="kilotonne"/>
    <n v="7.51999146424049E-2"/>
  </r>
  <r>
    <s v="Carbon Monoxide"/>
    <x v="5"/>
    <s v="Chemicals (combustion)"/>
    <x v="6"/>
    <s v="kilotonne"/>
    <n v="1.3855356016318199E-2"/>
  </r>
  <r>
    <s v="Carbon Monoxide"/>
    <x v="5"/>
    <s v="Chemicals (combustion)"/>
    <x v="8"/>
    <s v="kilotonne"/>
    <n v="2.6380614236026099"/>
  </r>
  <r>
    <s v="Carbon Monoxide"/>
    <x v="5"/>
    <s v="Chemicals (combustion)"/>
    <x v="10"/>
    <s v="kilotonne"/>
    <n v="0.60260657081400004"/>
  </r>
  <r>
    <s v="Carbon Monoxide"/>
    <x v="6"/>
    <s v="Pulp, Paper and Print (combustion)"/>
    <x v="3"/>
    <s v="kilotonne"/>
    <n v="2.62862518870811"/>
  </r>
  <r>
    <s v="Carbon Monoxide"/>
    <x v="6"/>
    <s v="Pulp, Paper and Print (combustion)"/>
    <x v="5"/>
    <s v="kilotonne"/>
    <n v="1.9173673646006399E-3"/>
  </r>
  <r>
    <s v="Carbon Monoxide"/>
    <x v="6"/>
    <s v="Pulp, Paper and Print (combustion)"/>
    <x v="6"/>
    <s v="kilotonne"/>
    <n v="4.8531556016019797E-3"/>
  </r>
  <r>
    <s v="Carbon Monoxide"/>
    <x v="6"/>
    <s v="Pulp, Paper and Print (combustion)"/>
    <x v="8"/>
    <s v="kilotonne"/>
    <n v="0.59502800064344397"/>
  </r>
  <r>
    <s v="Carbon Monoxide"/>
    <x v="7"/>
    <s v="Food &amp; drink, tobacco (combustion)"/>
    <x v="3"/>
    <s v="kilotonne"/>
    <n v="1.92610591986127"/>
  </r>
  <r>
    <s v="Carbon Monoxide"/>
    <x v="7"/>
    <s v="Food &amp; drink, tobacco (combustion)"/>
    <x v="5"/>
    <s v="kilotonne"/>
    <n v="1.29941341264948E-2"/>
  </r>
  <r>
    <s v="Carbon Monoxide"/>
    <x v="7"/>
    <s v="Food &amp; drink, tobacco (combustion)"/>
    <x v="6"/>
    <s v="kilotonne"/>
    <n v="6.5817034528920801E-3"/>
  </r>
  <r>
    <s v="Carbon Monoxide"/>
    <x v="7"/>
    <s v="Food &amp; drink, tobacco (combustion)"/>
    <x v="8"/>
    <s v="kilotonne"/>
    <n v="2.1275405092075701"/>
  </r>
  <r>
    <s v="Carbon Monoxide"/>
    <x v="8"/>
    <s v="Lime production - non decarbonising"/>
    <x v="3"/>
    <s v="kilotonne"/>
    <n v="0.17672288461538499"/>
  </r>
  <r>
    <s v="Carbon Monoxide"/>
    <x v="8"/>
    <s v="Lime production - non decarbonising"/>
    <x v="8"/>
    <s v="kilotonne"/>
    <n v="0.15"/>
  </r>
  <r>
    <s v="Carbon Monoxide"/>
    <x v="8"/>
    <s v="Cement - non-decarbonising"/>
    <x v="29"/>
    <s v="kilotonne"/>
    <n v="23.581479000000002"/>
  </r>
  <r>
    <s v="Carbon Monoxide"/>
    <x v="9"/>
    <s v="Industrial off-road mobile machinery"/>
    <x v="30"/>
    <s v="kilotonne"/>
    <n v="5.1386367430625004"/>
  </r>
  <r>
    <s v="Carbon Monoxide"/>
    <x v="9"/>
    <s v="Industrial off-road mobile machinery"/>
    <x v="6"/>
    <s v="kilotonne"/>
    <n v="22.366784915985399"/>
  </r>
  <r>
    <s v="Carbon Monoxide"/>
    <x v="9"/>
    <s v="Industrial off-road mobile machinery"/>
    <x v="24"/>
    <s v="kilotonne"/>
    <n v="217.962683739429"/>
  </r>
  <r>
    <s v="Carbon Monoxide"/>
    <x v="10"/>
    <s v="Other industrial combustion"/>
    <x v="2"/>
    <s v="kilotonne"/>
    <n v="3.5976854448329898"/>
  </r>
  <r>
    <s v="Carbon Monoxide"/>
    <x v="10"/>
    <s v="Other industrial combustion"/>
    <x v="3"/>
    <s v="kilotonne"/>
    <n v="15.800692422723399"/>
  </r>
  <r>
    <s v="Carbon Monoxide"/>
    <x v="10"/>
    <s v="Other industrial combustion"/>
    <x v="4"/>
    <s v="kilotonne"/>
    <n v="0"/>
  </r>
  <r>
    <s v="Carbon Monoxide"/>
    <x v="10"/>
    <s v="Other industrial combustion"/>
    <x v="26"/>
    <s v="kilotonne"/>
    <n v="1.3019431081179501E-4"/>
  </r>
  <r>
    <s v="Carbon Monoxide"/>
    <x v="10"/>
    <s v="Other industrial combustion"/>
    <x v="27"/>
    <s v="kilotonne"/>
    <n v="5.6774228183705203E-5"/>
  </r>
  <r>
    <s v="Carbon Monoxide"/>
    <x v="10"/>
    <s v="Other industrial combustion"/>
    <x v="5"/>
    <s v="kilotonne"/>
    <n v="0.66088173799819505"/>
  </r>
  <r>
    <s v="Carbon Monoxide"/>
    <x v="10"/>
    <s v="Other industrial combustion"/>
    <x v="6"/>
    <s v="kilotonne"/>
    <n v="0.16823632728562599"/>
  </r>
  <r>
    <s v="Carbon Monoxide"/>
    <x v="10"/>
    <s v="Other industrial combustion"/>
    <x v="7"/>
    <s v="kilotonne"/>
    <n v="0.85542213897501995"/>
  </r>
  <r>
    <s v="Carbon Monoxide"/>
    <x v="10"/>
    <s v="Other industrial combustion"/>
    <x v="8"/>
    <s v="kilotonne"/>
    <n v="4.5347597562877997"/>
  </r>
  <r>
    <s v="Carbon Monoxide"/>
    <x v="10"/>
    <s v="Other industrial combustion"/>
    <x v="10"/>
    <s v="kilotonne"/>
    <n v="0"/>
  </r>
  <r>
    <s v="Carbon Monoxide"/>
    <x v="10"/>
    <s v="Other industrial combustion"/>
    <x v="12"/>
    <s v="kilotonne"/>
    <n v="4.5796424442951601E-2"/>
  </r>
  <r>
    <s v="Carbon Monoxide"/>
    <x v="10"/>
    <s v="Other industrial combustion"/>
    <x v="31"/>
    <s v="kilotonne"/>
    <n v="0"/>
  </r>
  <r>
    <s v="Carbon Monoxide"/>
    <x v="10"/>
    <s v="Other industrial combustion"/>
    <x v="28"/>
    <s v="kilotonne"/>
    <n v="0"/>
  </r>
  <r>
    <s v="Carbon Monoxide"/>
    <x v="10"/>
    <s v="Other industrial combustion"/>
    <x v="14"/>
    <s v="kilotonne"/>
    <n v="7.1693192100000003"/>
  </r>
  <r>
    <s v="Carbon Monoxide"/>
    <x v="10"/>
    <s v="Other industrial combustion"/>
    <x v="32"/>
    <s v="kilotonne"/>
    <n v="2.78191518733804E-2"/>
  </r>
  <r>
    <s v="Carbon Monoxide"/>
    <x v="10"/>
    <s v="Other industrial combustion"/>
    <x v="33"/>
    <s v="kilotonne"/>
    <n v="36.590736538401501"/>
  </r>
  <r>
    <s v="Carbon Monoxide"/>
    <x v="10"/>
    <s v="Autogenerators"/>
    <x v="8"/>
    <s v="kilotonne"/>
    <n v="1.0137512017431101"/>
  </r>
  <r>
    <s v="Carbon Monoxide"/>
    <x v="10"/>
    <s v="Autogeneration - exported to grid"/>
    <x v="8"/>
    <s v="kilotonne"/>
    <n v="0.76760958806023505"/>
  </r>
  <r>
    <s v="Carbon Monoxide"/>
    <x v="11"/>
    <s v="Aircraft - international take off and landing"/>
    <x v="34"/>
    <s v="kilotonne"/>
    <n v="9.4251273216518303E-4"/>
  </r>
  <r>
    <s v="Carbon Monoxide"/>
    <x v="11"/>
    <s v="Aircraft - international take off and landing"/>
    <x v="35"/>
    <s v="kilotonne"/>
    <n v="8.0826023936302605"/>
  </r>
  <r>
    <s v="Carbon Monoxide"/>
    <x v="11"/>
    <s v="Aircraft between UK and CDs - TOL"/>
    <x v="34"/>
    <s v="kilotonne"/>
    <n v="1.4776638876356899E-3"/>
  </r>
  <r>
    <s v="Carbon Monoxide"/>
    <x v="11"/>
    <s v="Aircraft between UK and CDs - TOL"/>
    <x v="35"/>
    <s v="kilotonne"/>
    <n v="0.104243735945602"/>
  </r>
  <r>
    <s v="Carbon Monoxide"/>
    <x v="11"/>
    <s v="Aircraft between UK and Gibraltar - TOL"/>
    <x v="35"/>
    <s v="kilotonne"/>
    <n v="1.79590930911461E-2"/>
  </r>
  <r>
    <s v="Carbon Monoxide"/>
    <x v="11"/>
    <s v="Aircraft between UK and Bermuda - TOL"/>
    <x v="35"/>
    <s v="kilotonne"/>
    <n v="4.4775856222256001E-3"/>
  </r>
  <r>
    <s v="Carbon Monoxide"/>
    <x v="12"/>
    <s v="Aircraft - domestic take off and landing"/>
    <x v="34"/>
    <s v="kilotonne"/>
    <n v="9.2591192910385693"/>
  </r>
  <r>
    <s v="Carbon Monoxide"/>
    <x v="12"/>
    <s v="Aircraft - domestic take off and landing"/>
    <x v="35"/>
    <s v="kilotonne"/>
    <n v="1.2502982852009501"/>
  </r>
  <r>
    <s v="Carbon Monoxide"/>
    <x v="13"/>
    <s v="Road transport - cars - rural driving"/>
    <x v="24"/>
    <s v="kilotonne"/>
    <n v="44.391965966493103"/>
  </r>
  <r>
    <s v="Carbon Monoxide"/>
    <x v="13"/>
    <s v="Road transport - cars - rural driving"/>
    <x v="30"/>
    <s v="kilotonne"/>
    <n v="3.2084818980372298"/>
  </r>
  <r>
    <s v="Carbon Monoxide"/>
    <x v="13"/>
    <s v="Road transport - cars - urban driving"/>
    <x v="24"/>
    <s v="kilotonne"/>
    <n v="34.715197650583796"/>
  </r>
  <r>
    <s v="Carbon Monoxide"/>
    <x v="13"/>
    <s v="Road transport - cars - urban driving"/>
    <x v="30"/>
    <s v="kilotonne"/>
    <n v="4.9807197239161196"/>
  </r>
  <r>
    <s v="Carbon Monoxide"/>
    <x v="13"/>
    <s v="Road transport - cars - motorway driving"/>
    <x v="24"/>
    <s v="kilotonne"/>
    <n v="22.432548551392301"/>
  </r>
  <r>
    <s v="Carbon Monoxide"/>
    <x v="13"/>
    <s v="Road transport - cars - motorway driving"/>
    <x v="30"/>
    <s v="kilotonne"/>
    <n v="1.5596371437533201"/>
  </r>
  <r>
    <s v="Carbon Monoxide"/>
    <x v="13"/>
    <s v="Road transport - cars - cold start"/>
    <x v="24"/>
    <s v="kilotonne"/>
    <n v="66.511811635098894"/>
  </r>
  <r>
    <s v="Carbon Monoxide"/>
    <x v="13"/>
    <s v="Road transport - cars - cold start"/>
    <x v="30"/>
    <s v="kilotonne"/>
    <n v="1.9140249763664801"/>
  </r>
  <r>
    <s v="Carbon Monoxide"/>
    <x v="14"/>
    <s v="Road transport - LGVs - rural driving"/>
    <x v="24"/>
    <s v="kilotonne"/>
    <n v="1.0053444372620199"/>
  </r>
  <r>
    <s v="Carbon Monoxide"/>
    <x v="14"/>
    <s v="Road transport - LGVs - rural driving"/>
    <x v="30"/>
    <s v="kilotonne"/>
    <n v="3.23450158906972"/>
  </r>
  <r>
    <s v="Carbon Monoxide"/>
    <x v="14"/>
    <s v="Road transport - LGVs - urban driving"/>
    <x v="24"/>
    <s v="kilotonne"/>
    <n v="1.0777676671131"/>
  </r>
  <r>
    <s v="Carbon Monoxide"/>
    <x v="14"/>
    <s v="Road transport - LGVs - urban driving"/>
    <x v="30"/>
    <s v="kilotonne"/>
    <n v="2.2526825704446001"/>
  </r>
  <r>
    <s v="Carbon Monoxide"/>
    <x v="14"/>
    <s v="Road transport - LGVs - motorway driving"/>
    <x v="24"/>
    <s v="kilotonne"/>
    <n v="0.89591731048907497"/>
  </r>
  <r>
    <s v="Carbon Monoxide"/>
    <x v="14"/>
    <s v="Road transport - LGVs - motorway driving"/>
    <x v="30"/>
    <s v="kilotonne"/>
    <n v="1.5052895273265601"/>
  </r>
  <r>
    <s v="Carbon Monoxide"/>
    <x v="14"/>
    <s v="Road transport - LGVs - cold start"/>
    <x v="24"/>
    <s v="kilotonne"/>
    <n v="1.4124186933696601"/>
  </r>
  <r>
    <s v="Carbon Monoxide"/>
    <x v="14"/>
    <s v="Road transport - LGVs - cold start"/>
    <x v="30"/>
    <s v="kilotonne"/>
    <n v="1.37318720187609"/>
  </r>
  <r>
    <s v="Carbon Monoxide"/>
    <x v="15"/>
    <s v="Road transport - buses and coaches - rural driving"/>
    <x v="30"/>
    <s v="kilotonne"/>
    <n v="0.57811552641588104"/>
  </r>
  <r>
    <s v="Carbon Monoxide"/>
    <x v="15"/>
    <s v="Road transport - HGV articulated - rural driving"/>
    <x v="30"/>
    <s v="kilotonne"/>
    <n v="1.83486125441089"/>
  </r>
  <r>
    <s v="Carbon Monoxide"/>
    <x v="15"/>
    <s v="Road transport - HGV rigid - rural driving"/>
    <x v="30"/>
    <s v="kilotonne"/>
    <n v="2.2582427263996898"/>
  </r>
  <r>
    <s v="Carbon Monoxide"/>
    <x v="15"/>
    <s v="Road transport - buses and coaches - urban driving"/>
    <x v="30"/>
    <s v="kilotonne"/>
    <n v="2.26960820420702"/>
  </r>
  <r>
    <s v="Carbon Monoxide"/>
    <x v="15"/>
    <s v="Road transport - HGV articulated - urban driving"/>
    <x v="30"/>
    <s v="kilotonne"/>
    <n v="0.47444534829650697"/>
  </r>
  <r>
    <s v="Carbon Monoxide"/>
    <x v="15"/>
    <s v="Road transport - HGV rigid - urban driving"/>
    <x v="30"/>
    <s v="kilotonne"/>
    <n v="1.3325230186118999"/>
  </r>
  <r>
    <s v="Carbon Monoxide"/>
    <x v="15"/>
    <s v="Road transport - buses and coaches - motorway driving"/>
    <x v="30"/>
    <s v="kilotonne"/>
    <n v="0.18336427319243001"/>
  </r>
  <r>
    <s v="Carbon Monoxide"/>
    <x v="15"/>
    <s v="Road transport - HGV articulated - motorway driving"/>
    <x v="30"/>
    <s v="kilotonne"/>
    <n v="2.5842007523533401"/>
  </r>
  <r>
    <s v="Carbon Monoxide"/>
    <x v="15"/>
    <s v="Road transport - HGV rigid - motorway driving"/>
    <x v="30"/>
    <s v="kilotonne"/>
    <n v="1.36392851134136"/>
  </r>
  <r>
    <s v="Carbon Monoxide"/>
    <x v="16"/>
    <s v="Road transport - motorcycle (&gt;50cc  2st) - rural driving"/>
    <x v="24"/>
    <s v="kilotonne"/>
    <n v="0"/>
  </r>
  <r>
    <s v="Carbon Monoxide"/>
    <x v="16"/>
    <s v="Road transport - motorcycle (&gt;50cc  4st) - rural driving"/>
    <x v="24"/>
    <s v="kilotonne"/>
    <n v="4.5036057780102796"/>
  </r>
  <r>
    <s v="Carbon Monoxide"/>
    <x v="16"/>
    <s v="Road transport - mopeds (&lt;50cc 2st) - urban driving"/>
    <x v="24"/>
    <s v="kilotonne"/>
    <n v="0.49046915207314001"/>
  </r>
  <r>
    <s v="Carbon Monoxide"/>
    <x v="16"/>
    <s v="Road transport - motorcycle (&gt;50cc  2st) - urban driving"/>
    <x v="24"/>
    <s v="kilotonne"/>
    <n v="0.11579586870380899"/>
  </r>
  <r>
    <s v="Carbon Monoxide"/>
    <x v="16"/>
    <s v="Road transport - motorcycle (&gt;50cc  4st) - urban driving"/>
    <x v="24"/>
    <s v="kilotonne"/>
    <n v="4.2365392253157896"/>
  </r>
  <r>
    <s v="Carbon Monoxide"/>
    <x v="16"/>
    <s v="Road transport - motorcycle (&gt;50cc  4st) - motorway driving"/>
    <x v="24"/>
    <s v="kilotonne"/>
    <n v="1.03006594810814"/>
  </r>
  <r>
    <s v="Carbon Monoxide"/>
    <x v="17"/>
    <s v="Railways - intercity"/>
    <x v="6"/>
    <s v="kilotonne"/>
    <n v="0.904678813276934"/>
  </r>
  <r>
    <s v="Carbon Monoxide"/>
    <x v="17"/>
    <s v="Railways - regional"/>
    <x v="6"/>
    <s v="kilotonne"/>
    <n v="2.0418214230134901"/>
  </r>
  <r>
    <s v="Carbon Monoxide"/>
    <x v="17"/>
    <s v="Railways - freight"/>
    <x v="6"/>
    <s v="kilotonne"/>
    <n v="0.69408126194305197"/>
  </r>
  <r>
    <s v="Carbon Monoxide"/>
    <x v="17"/>
    <s v="Rail - coal"/>
    <x v="3"/>
    <s v="kilotonne"/>
    <n v="2.06250181881515"/>
  </r>
  <r>
    <s v="Carbon Monoxide"/>
    <x v="18"/>
    <s v="Shipping - coastal"/>
    <x v="5"/>
    <s v="kilotonne"/>
    <n v="0.45841564835736098"/>
  </r>
  <r>
    <s v="Carbon Monoxide"/>
    <x v="18"/>
    <s v="Shipping - coastal"/>
    <x v="6"/>
    <s v="kilotonne"/>
    <n v="3.85562331093662"/>
  </r>
  <r>
    <s v="Carbon Monoxide"/>
    <x v="18"/>
    <s v="Sailing boats with auxiliary engines"/>
    <x v="30"/>
    <s v="kilotonne"/>
    <n v="2.7057509256555999E-2"/>
  </r>
  <r>
    <s v="Carbon Monoxide"/>
    <x v="18"/>
    <s v="Sailing boats with auxiliary engines"/>
    <x v="6"/>
    <s v="kilotonne"/>
    <n v="0"/>
  </r>
  <r>
    <s v="Carbon Monoxide"/>
    <x v="18"/>
    <s v="Sailing boats with auxiliary engines"/>
    <x v="24"/>
    <s v="kilotonne"/>
    <n v="0"/>
  </r>
  <r>
    <s v="Carbon Monoxide"/>
    <x v="18"/>
    <s v="Motorboats / workboats (e.g. canal boats, dredgers, service boats, tourist boats, river boats)"/>
    <x v="30"/>
    <s v="kilotonne"/>
    <n v="1.2593271511795301"/>
  </r>
  <r>
    <s v="Carbon Monoxide"/>
    <x v="18"/>
    <s v="Motorboats / workboats (e.g. canal boats, dredgers, service boats, tourist boats, river boats)"/>
    <x v="6"/>
    <s v="kilotonne"/>
    <n v="0.50783848443145396"/>
  </r>
  <r>
    <s v="Carbon Monoxide"/>
    <x v="18"/>
    <s v="Motorboats / workboats (e.g. canal boats, dredgers, service boats, tourist boats, river boats)"/>
    <x v="24"/>
    <s v="kilotonne"/>
    <n v="20.966495867149501"/>
  </r>
  <r>
    <s v="Carbon Monoxide"/>
    <x v="18"/>
    <s v="Personal watercraft e.g. jet ski"/>
    <x v="30"/>
    <s v="kilotonne"/>
    <n v="0"/>
  </r>
  <r>
    <s v="Carbon Monoxide"/>
    <x v="18"/>
    <s v="Personal watercraft e.g. jet ski"/>
    <x v="6"/>
    <s v="kilotonne"/>
    <n v="0"/>
  </r>
  <r>
    <s v="Carbon Monoxide"/>
    <x v="18"/>
    <s v="Personal watercraft e.g. jet ski"/>
    <x v="24"/>
    <s v="kilotonne"/>
    <n v="14.024958489317701"/>
  </r>
  <r>
    <s v="Carbon Monoxide"/>
    <x v="18"/>
    <s v="Inland goods-carrying vessels"/>
    <x v="30"/>
    <s v="kilotonne"/>
    <n v="0"/>
  </r>
  <r>
    <s v="Carbon Monoxide"/>
    <x v="18"/>
    <s v="Inland goods-carrying vessels"/>
    <x v="6"/>
    <s v="kilotonne"/>
    <n v="2.18485852732338E-2"/>
  </r>
  <r>
    <s v="Carbon Monoxide"/>
    <x v="18"/>
    <s v="Inland goods-carrying vessels"/>
    <x v="24"/>
    <s v="kilotonne"/>
    <n v="0"/>
  </r>
  <r>
    <s v="Carbon Monoxide"/>
    <x v="18"/>
    <s v="Shipping between UK and Gibraltar"/>
    <x v="5"/>
    <s v="kilotonne"/>
    <n v="4.2134905981649998E-2"/>
  </r>
  <r>
    <s v="Carbon Monoxide"/>
    <x v="18"/>
    <s v="Shipping between UK and OTs (excl. Gib and Bermuda)"/>
    <x v="5"/>
    <s v="kilotonne"/>
    <n v="4.3596023330259304E-3"/>
  </r>
  <r>
    <s v="Carbon Monoxide"/>
    <x v="18"/>
    <s v="Shipping between UK and Bermuda"/>
    <x v="5"/>
    <s v="kilotonne"/>
    <n v="1.8084146963992699E-4"/>
  </r>
  <r>
    <s v="Carbon Monoxide"/>
    <x v="18"/>
    <s v="Shipping between UK and CDs"/>
    <x v="5"/>
    <s v="kilotonne"/>
    <n v="7.6894102079772095E-4"/>
  </r>
  <r>
    <s v="Carbon Monoxide"/>
    <x v="18"/>
    <s v="Shipping between UK and CDs"/>
    <x v="6"/>
    <s v="kilotonne"/>
    <n v="2.3090145761610899E-2"/>
  </r>
  <r>
    <s v="Carbon Monoxide"/>
    <x v="19"/>
    <s v="Aircraft - support vehicles"/>
    <x v="6"/>
    <s v="kilotonne"/>
    <n v="2.2901766151114602"/>
  </r>
  <r>
    <s v="Carbon Monoxide"/>
    <x v="20"/>
    <s v="Miscellaneous industrial/commercial combustion"/>
    <x v="3"/>
    <s v="kilotonne"/>
    <n v="0.29558345413613302"/>
  </r>
  <r>
    <s v="Carbon Monoxide"/>
    <x v="20"/>
    <s v="Miscellaneous industrial/commercial combustion"/>
    <x v="4"/>
    <s v="kilotonne"/>
    <n v="0"/>
  </r>
  <r>
    <s v="Carbon Monoxide"/>
    <x v="20"/>
    <s v="Miscellaneous industrial/commercial combustion"/>
    <x v="5"/>
    <s v="kilotonne"/>
    <n v="0.25527849555119903"/>
  </r>
  <r>
    <s v="Carbon Monoxide"/>
    <x v="20"/>
    <s v="Miscellaneous industrial/commercial combustion"/>
    <x v="6"/>
    <s v="kilotonne"/>
    <n v="0.15164472882441901"/>
  </r>
  <r>
    <s v="Carbon Monoxide"/>
    <x v="20"/>
    <s v="Miscellaneous industrial/commercial combustion"/>
    <x v="8"/>
    <s v="kilotonne"/>
    <n v="5.8193651060177203"/>
  </r>
  <r>
    <s v="Carbon Monoxide"/>
    <x v="20"/>
    <s v="Miscellaneous industrial/commercial combustion"/>
    <x v="31"/>
    <s v="kilotonne"/>
    <n v="0"/>
  </r>
  <r>
    <s v="Carbon Monoxide"/>
    <x v="20"/>
    <s v="Miscellaneous industrial/commercial combustion"/>
    <x v="28"/>
    <s v="kilotonne"/>
    <n v="0"/>
  </r>
  <r>
    <s v="Carbon Monoxide"/>
    <x v="20"/>
    <s v="Public sector combustion"/>
    <x v="2"/>
    <s v="kilotonne"/>
    <n v="0"/>
  </r>
  <r>
    <s v="Carbon Monoxide"/>
    <x v="20"/>
    <s v="Public sector combustion"/>
    <x v="3"/>
    <s v="kilotonne"/>
    <n v="0.73601991267244304"/>
  </r>
  <r>
    <s v="Carbon Monoxide"/>
    <x v="20"/>
    <s v="Public sector combustion"/>
    <x v="4"/>
    <s v="kilotonne"/>
    <n v="0"/>
  </r>
  <r>
    <s v="Carbon Monoxide"/>
    <x v="20"/>
    <s v="Public sector combustion"/>
    <x v="5"/>
    <s v="kilotonne"/>
    <n v="0.11169802536009001"/>
  </r>
  <r>
    <s v="Carbon Monoxide"/>
    <x v="20"/>
    <s v="Public sector combustion"/>
    <x v="6"/>
    <s v="kilotonne"/>
    <n v="9.9048662670543297E-2"/>
  </r>
  <r>
    <s v="Carbon Monoxide"/>
    <x v="20"/>
    <s v="Public sector combustion"/>
    <x v="8"/>
    <s v="kilotonne"/>
    <n v="3.9699286233852602"/>
  </r>
  <r>
    <s v="Carbon Monoxide"/>
    <x v="20"/>
    <s v="Public sector combustion"/>
    <x v="28"/>
    <s v="kilotonne"/>
    <n v="0"/>
  </r>
  <r>
    <s v="Carbon Monoxide"/>
    <x v="20"/>
    <s v="Railways - stationary combustion"/>
    <x v="2"/>
    <s v="kilotonne"/>
    <n v="0"/>
  </r>
  <r>
    <s v="Carbon Monoxide"/>
    <x v="20"/>
    <s v="Railways - stationary combustion"/>
    <x v="3"/>
    <s v="kilotonne"/>
    <n v="0"/>
  </r>
  <r>
    <s v="Carbon Monoxide"/>
    <x v="20"/>
    <s v="Railways - stationary combustion"/>
    <x v="4"/>
    <s v="kilotonne"/>
    <n v="0"/>
  </r>
  <r>
    <s v="Carbon Monoxide"/>
    <x v="20"/>
    <s v="Railways - stationary combustion"/>
    <x v="5"/>
    <s v="kilotonne"/>
    <n v="0"/>
  </r>
  <r>
    <s v="Carbon Monoxide"/>
    <x v="20"/>
    <s v="Railways - stationary combustion"/>
    <x v="8"/>
    <s v="kilotonne"/>
    <n v="1.20409556230591E-3"/>
  </r>
  <r>
    <s v="Carbon Monoxide"/>
    <x v="20"/>
    <s v="Miscellaneous industrial/commercial combustion"/>
    <x v="7"/>
    <s v="kilotonne"/>
    <n v="1.05689696390764E-2"/>
  </r>
  <r>
    <s v="Carbon Monoxide"/>
    <x v="21"/>
    <s v="Domestic combustion"/>
    <x v="36"/>
    <s v="kilotonne"/>
    <n v="30.313651753104701"/>
  </r>
  <r>
    <s v="Carbon Monoxide"/>
    <x v="21"/>
    <s v="Domestic combustion"/>
    <x v="2"/>
    <s v="kilotonne"/>
    <n v="4.44243213995966"/>
  </r>
  <r>
    <s v="Carbon Monoxide"/>
    <x v="21"/>
    <s v="Domestic combustion"/>
    <x v="3"/>
    <s v="kilotonne"/>
    <n v="45.730998961637297"/>
  </r>
  <r>
    <s v="Carbon Monoxide"/>
    <x v="21"/>
    <s v="Domestic combustion"/>
    <x v="4"/>
    <s v="kilotonne"/>
    <n v="0"/>
  </r>
  <r>
    <s v="Carbon Monoxide"/>
    <x v="21"/>
    <s v="Domestic combustion"/>
    <x v="5"/>
    <s v="kilotonne"/>
    <n v="0"/>
  </r>
  <r>
    <s v="Carbon Monoxide"/>
    <x v="21"/>
    <s v="Domestic combustion"/>
    <x v="6"/>
    <s v="kilotonne"/>
    <n v="0.36059379556564403"/>
  </r>
  <r>
    <s v="Carbon Monoxide"/>
    <x v="21"/>
    <s v="Domestic combustion"/>
    <x v="7"/>
    <s v="kilotonne"/>
    <n v="0.23580128339850301"/>
  </r>
  <r>
    <s v="Carbon Monoxide"/>
    <x v="21"/>
    <s v="Domestic combustion"/>
    <x v="8"/>
    <s v="kilotonne"/>
    <n v="26.115795496693"/>
  </r>
  <r>
    <s v="Carbon Monoxide"/>
    <x v="21"/>
    <s v="Domestic combustion"/>
    <x v="12"/>
    <s v="kilotonne"/>
    <n v="19.493588822462701"/>
  </r>
  <r>
    <s v="Carbon Monoxide"/>
    <x v="21"/>
    <s v="Domestic combustion"/>
    <x v="31"/>
    <s v="kilotonne"/>
    <n v="36.2233666655221"/>
  </r>
  <r>
    <s v="Carbon Monoxide"/>
    <x v="21"/>
    <s v="Domestic combustion"/>
    <x v="28"/>
    <s v="kilotonne"/>
    <n v="0"/>
  </r>
  <r>
    <s v="Carbon Monoxide"/>
    <x v="21"/>
    <s v="Domestic combustion"/>
    <x v="14"/>
    <s v="kilotonne"/>
    <n v="264.170823553905"/>
  </r>
  <r>
    <s v="Carbon Monoxide"/>
    <x v="21"/>
    <s v="Domestic combustion"/>
    <x v="37"/>
    <s v="kilotonne"/>
    <n v="0.18236578735133799"/>
  </r>
  <r>
    <s v="Carbon Monoxide"/>
    <x v="21"/>
    <s v="Domestic combustion"/>
    <x v="38"/>
    <s v="kilotonne"/>
    <n v="19.609446500000001"/>
  </r>
  <r>
    <s v="Carbon Monoxide"/>
    <x v="22"/>
    <s v="House and garden machinery"/>
    <x v="30"/>
    <s v="kilotonne"/>
    <n v="4.6263716321234799E-2"/>
  </r>
  <r>
    <s v="Carbon Monoxide"/>
    <x v="22"/>
    <s v="House and garden machinery"/>
    <x v="24"/>
    <s v="kilotonne"/>
    <n v="72.676354329346196"/>
  </r>
  <r>
    <s v="Carbon Monoxide"/>
    <x v="23"/>
    <s v="Agriculture - stationary combustion"/>
    <x v="2"/>
    <s v="kilotonne"/>
    <n v="0"/>
  </r>
  <r>
    <s v="Carbon Monoxide"/>
    <x v="23"/>
    <s v="Agriculture - stationary combustion"/>
    <x v="3"/>
    <s v="kilotonne"/>
    <n v="0"/>
  </r>
  <r>
    <s v="Carbon Monoxide"/>
    <x v="23"/>
    <s v="Agriculture - stationary combustion"/>
    <x v="4"/>
    <s v="kilotonne"/>
    <n v="0"/>
  </r>
  <r>
    <s v="Carbon Monoxide"/>
    <x v="23"/>
    <s v="Agriculture - stationary combustion"/>
    <x v="5"/>
    <s v="kilotonne"/>
    <n v="6.8154727338360005E-2"/>
  </r>
  <r>
    <s v="Carbon Monoxide"/>
    <x v="23"/>
    <s v="Agriculture - stationary combustion"/>
    <x v="8"/>
    <s v="kilotonne"/>
    <n v="9.8252253006369306E-2"/>
  </r>
  <r>
    <s v="Carbon Monoxide"/>
    <x v="23"/>
    <s v="Agriculture - stationary combustion"/>
    <x v="13"/>
    <s v="kilotonne"/>
    <n v="2.1758248027311899"/>
  </r>
  <r>
    <s v="Carbon Monoxide"/>
    <x v="23"/>
    <s v="Agriculture - stationary combustion"/>
    <x v="39"/>
    <s v="kilotonne"/>
    <n v="0"/>
  </r>
  <r>
    <s v="Carbon Monoxide"/>
    <x v="24"/>
    <s v="Agriculture - mobile machinery"/>
    <x v="6"/>
    <s v="kilotonne"/>
    <n v="23.108672377134599"/>
  </r>
  <r>
    <s v="Carbon Monoxide"/>
    <x v="24"/>
    <s v="Agriculture - mobile machinery"/>
    <x v="24"/>
    <s v="kilotonne"/>
    <n v="1.0766466845609199"/>
  </r>
  <r>
    <s v="Carbon Monoxide"/>
    <x v="25"/>
    <s v="Fishing vessels"/>
    <x v="5"/>
    <s v="kilotonne"/>
    <n v="2.6491841455237499E-2"/>
  </r>
  <r>
    <s v="Carbon Monoxide"/>
    <x v="25"/>
    <s v="Fishing vessels"/>
    <x v="6"/>
    <s v="kilotonne"/>
    <n v="0.50952467828542203"/>
  </r>
  <r>
    <s v="Carbon Monoxide"/>
    <x v="26"/>
    <s v="Aircraft -  military"/>
    <x v="34"/>
    <s v="kilotonne"/>
    <n v="1.02120910384068E-2"/>
  </r>
  <r>
    <s v="Carbon Monoxide"/>
    <x v="26"/>
    <s v="Aircraft -  military"/>
    <x v="35"/>
    <s v="kilotonne"/>
    <n v="2.8877395592478101"/>
  </r>
  <r>
    <s v="Carbon Monoxide"/>
    <x v="26"/>
    <s v="Shipping - naval"/>
    <x v="6"/>
    <s v="kilotonne"/>
    <n v="0.51659175630101895"/>
  </r>
  <r>
    <s v="Carbon Monoxide"/>
    <x v="27"/>
    <s v="Coke production"/>
    <x v="40"/>
    <s v="kilotonne"/>
    <n v="6.5124402422308103"/>
  </r>
  <r>
    <s v="Carbon Monoxide"/>
    <x v="27"/>
    <s v="Solid smokeless fuel production"/>
    <x v="41"/>
    <s v="kilotonne"/>
    <n v="3.4199999999999999E-3"/>
  </r>
  <r>
    <s v="Carbon Monoxide"/>
    <x v="27"/>
    <s v="Iron and steel - flaring"/>
    <x v="26"/>
    <s v="kilotonne"/>
    <n v="1.1278396126447199E-2"/>
  </r>
  <r>
    <s v="Carbon Monoxide"/>
    <x v="27"/>
    <s v="Charcoal production"/>
    <x v="42"/>
    <s v="kilotonne"/>
    <n v="1.0325"/>
  </r>
  <r>
    <s v="Carbon Monoxide"/>
    <x v="28"/>
    <s v="Upstream Oil Production - process emissions"/>
    <x v="43"/>
    <s v="kilotonne"/>
    <n v="0"/>
  </r>
  <r>
    <s v="Carbon Monoxide"/>
    <x v="28"/>
    <s v="Upstream Oil Production - Offshore Well Testing"/>
    <x v="44"/>
    <s v="kilotonne"/>
    <n v="0.53790975574691002"/>
  </r>
  <r>
    <s v="Carbon Monoxide"/>
    <x v="29"/>
    <s v="Upstream Gas Production - process emissions"/>
    <x v="43"/>
    <s v="kilotonne"/>
    <n v="0"/>
  </r>
  <r>
    <s v="Carbon Monoxide"/>
    <x v="29"/>
    <s v="Upstream Gas Production - Offshore Well Testing"/>
    <x v="44"/>
    <s v="kilotonne"/>
    <n v="0.31265466123528801"/>
  </r>
  <r>
    <s v="Carbon Monoxide"/>
    <x v="30"/>
    <s v="Upstream Oil Production - flaring"/>
    <x v="43"/>
    <s v="kilotonne"/>
    <n v="8.4453087264993396"/>
  </r>
  <r>
    <s v="Carbon Monoxide"/>
    <x v="30"/>
    <s v="Upstream Gas Production - flaring"/>
    <x v="43"/>
    <s v="kilotonne"/>
    <n v="0.71488764633378299"/>
  </r>
  <r>
    <s v="Carbon Monoxide"/>
    <x v="31"/>
    <s v="Brick manufacture - Fletton"/>
    <x v="45"/>
    <s v="kilotonne"/>
    <n v="1.3983742003925399"/>
  </r>
  <r>
    <s v="Carbon Monoxide"/>
    <x v="32"/>
    <s v="Chemical industry - general"/>
    <x v="46"/>
    <s v="kilotonne"/>
    <n v="3.7005349999999999"/>
  </r>
  <r>
    <s v="Carbon Monoxide"/>
    <x v="32"/>
    <s v="Chemical industry - reforming"/>
    <x v="46"/>
    <s v="kilotonne"/>
    <n v="0.17329597399999999"/>
  </r>
  <r>
    <s v="Carbon Monoxide"/>
    <x v="33"/>
    <s v="Chemical industry - titanium dioxide"/>
    <x v="47"/>
    <s v="kilotonne"/>
    <n v="16.218"/>
  </r>
  <r>
    <s v="Carbon Monoxide"/>
    <x v="34"/>
    <s v="Chemical industry - soda ash"/>
    <x v="48"/>
    <s v="kilotonne"/>
    <n v="1.698"/>
  </r>
  <r>
    <s v="Carbon Monoxide"/>
    <x v="35"/>
    <s v="Blast furnaces"/>
    <x v="49"/>
    <s v="kilotonne"/>
    <n v="28.130540324551301"/>
  </r>
  <r>
    <s v="Carbon Monoxide"/>
    <x v="35"/>
    <s v="Electric arc furnaces"/>
    <x v="50"/>
    <s v="kilotonne"/>
    <n v="1.4619174842460001"/>
  </r>
  <r>
    <s v="Carbon Monoxide"/>
    <x v="35"/>
    <s v="Iron and steel - flaring"/>
    <x v="25"/>
    <s v="kilotonne"/>
    <n v="9.6329452639456095E-2"/>
  </r>
  <r>
    <s v="Carbon Monoxide"/>
    <x v="35"/>
    <s v="Basic oxygen furnaces"/>
    <x v="51"/>
    <s v="kilotonne"/>
    <n v="46.024674400000002"/>
  </r>
  <r>
    <s v="Carbon Monoxide"/>
    <x v="36"/>
    <s v="Primary aluminium production - general"/>
    <x v="52"/>
    <s v="kilotonne"/>
    <n v="0.03"/>
  </r>
  <r>
    <s v="Carbon Monoxide"/>
    <x v="37"/>
    <s v="Secondary lead production"/>
    <x v="53"/>
    <s v="kilotonne"/>
    <n v="0.447779020425076"/>
  </r>
  <r>
    <s v="Carbon Monoxide"/>
    <x v="38"/>
    <s v="Copper alloy and semis production"/>
    <x v="54"/>
    <s v="kilotonne"/>
    <n v="0.28392682238314698"/>
  </r>
  <r>
    <s v="Carbon Monoxide"/>
    <x v="39"/>
    <s v="Other non-ferrous metal processes"/>
    <x v="55"/>
    <s v="kilotonne"/>
    <n v="0.12"/>
  </r>
  <r>
    <s v="Carbon Monoxide"/>
    <x v="40"/>
    <s v="Cigarette smoking"/>
    <x v="56"/>
    <s v="kilotonne"/>
    <n v="1.8204460305038399"/>
  </r>
  <r>
    <s v="Carbon Monoxide"/>
    <x v="40"/>
    <s v="Fireworks"/>
    <x v="57"/>
    <s v="kilotonne"/>
    <n v="7.3000700272499996E-2"/>
  </r>
  <r>
    <s v="Carbon Monoxide"/>
    <x v="41"/>
    <s v="Field burning"/>
    <x v="58"/>
    <s v="kilotonne"/>
    <n v="0"/>
  </r>
  <r>
    <s v="Carbon Monoxide"/>
    <x v="41"/>
    <s v="Field burning"/>
    <x v="59"/>
    <s v="kilotonne"/>
    <n v="0"/>
  </r>
  <r>
    <s v="Carbon Monoxide"/>
    <x v="41"/>
    <s v="Field burning"/>
    <x v="60"/>
    <s v="kilotonne"/>
    <n v="0"/>
  </r>
  <r>
    <s v="Carbon Monoxide"/>
    <x v="41"/>
    <s v="Field burning"/>
    <x v="61"/>
    <s v="kilotonne"/>
    <n v="0"/>
  </r>
  <r>
    <s v="Carbon Monoxide"/>
    <x v="42"/>
    <s v="Incineration"/>
    <x v="1"/>
    <s v="kilotonne"/>
    <n v="0"/>
  </r>
  <r>
    <s v="Carbon Monoxide"/>
    <x v="43"/>
    <s v="Incineration - chemical waste"/>
    <x v="62"/>
    <s v="kilotonne"/>
    <n v="7.7774925597275502E-2"/>
  </r>
  <r>
    <s v="Carbon Monoxide"/>
    <x v="44"/>
    <s v="Incineration - clinical waste"/>
    <x v="63"/>
    <s v="kilotonne"/>
    <n v="0.13802882317500001"/>
  </r>
  <r>
    <s v="Carbon Monoxide"/>
    <x v="45"/>
    <s v="Incineration - sewage sludge"/>
    <x v="64"/>
    <s v="kilotonne"/>
    <n v="1.7293505"/>
  </r>
  <r>
    <s v="Carbon Monoxide"/>
    <x v="46"/>
    <s v="Crematoria"/>
    <x v="65"/>
    <s v="kilotonne"/>
    <n v="6.7302760000000003E-2"/>
  </r>
  <r>
    <s v="Carbon Monoxide"/>
    <x v="46"/>
    <s v="Incineration - animal carcases"/>
    <x v="43"/>
    <s v="kilotonne"/>
    <n v="3.3"/>
  </r>
  <r>
    <s v="Carbon Monoxide"/>
    <x v="46"/>
    <s v="Foot and mouth pyres"/>
    <x v="66"/>
    <s v="kilotonne"/>
    <n v="0"/>
  </r>
  <r>
    <s v="Carbon Monoxide"/>
    <x v="46"/>
    <s v="Foot and mouth pyres"/>
    <x v="67"/>
    <s v="kilotonne"/>
    <n v="0"/>
  </r>
  <r>
    <s v="Carbon Monoxide"/>
    <x v="46"/>
    <s v="Foot and mouth pyres"/>
    <x v="68"/>
    <s v="kilotonne"/>
    <n v="0"/>
  </r>
  <r>
    <s v="Carbon Monoxide"/>
    <x v="46"/>
    <s v="Foot and mouth pyres"/>
    <x v="69"/>
    <s v="kilotonne"/>
    <n v="0"/>
  </r>
  <r>
    <s v="Carbon Monoxide"/>
    <x v="46"/>
    <s v="Foot and mouth pyres"/>
    <x v="70"/>
    <s v="kilotonne"/>
    <n v="0"/>
  </r>
  <r>
    <s v="Carbon Monoxide"/>
    <x v="47"/>
    <s v="Small-scale waste burning"/>
    <x v="71"/>
    <s v="kilotonne"/>
    <n v="5.7294483873357498"/>
  </r>
  <r>
    <s v="Carbon Monoxide"/>
    <x v="48"/>
    <s v="Accidental fires - vehicles"/>
    <x v="72"/>
    <s v="kilotonne"/>
    <n v="0.41292859047164898"/>
  </r>
  <r>
    <s v="Carbon Monoxide"/>
    <x v="48"/>
    <s v="Accidental fires - dwellings"/>
    <x v="72"/>
    <s v="kilotonne"/>
    <n v="0.82451223392300699"/>
  </r>
  <r>
    <s v="Carbon Monoxide"/>
    <x v="48"/>
    <s v="Accidental fires - other buildings"/>
    <x v="72"/>
    <s v="kilotonne"/>
    <n v="0.66073057582611305"/>
  </r>
  <r>
    <s v="Carbon Monoxide"/>
    <x v="48"/>
    <s v="Bonfire night"/>
    <x v="72"/>
    <s v="kilotonne"/>
    <n v="6.7666000000000004"/>
  </r>
  <r>
    <s v="Carbon Monoxide"/>
    <x v="49"/>
    <s v="Forest Land remaining Forest Land - Biomass Burning - Wildfires"/>
    <x v="33"/>
    <s v="kilotonne"/>
    <n v="2.7291094973083001"/>
  </r>
  <r>
    <s v="Carbon Monoxide"/>
    <x v="49"/>
    <s v="Forest Land converted to Cropland - Biomass Burning - Controlled Burning"/>
    <x v="33"/>
    <s v="kilotonne"/>
    <n v="0"/>
  </r>
  <r>
    <s v="Carbon Monoxide"/>
    <x v="49"/>
    <s v="Forest Land converted to Grassland - Biomass Burning - Controlled Burning"/>
    <x v="33"/>
    <s v="kilotonne"/>
    <n v="13.197706024270399"/>
  </r>
  <r>
    <s v="Carbon Monoxide"/>
    <x v="49"/>
    <s v="Forest Land converted to Settlements - Biomass Burning - Controlled Burning"/>
    <x v="33"/>
    <s v="kilotonne"/>
    <n v="10.536375628056399"/>
  </r>
  <r>
    <s v="Carbon Monoxide"/>
    <x v="49"/>
    <s v="Cropland remaining Cropland - Biomass Burning - Wildfires"/>
    <x v="33"/>
    <s v="kilotonne"/>
    <n v="2.5760000000000002E-2"/>
  </r>
  <r>
    <s v="Carbon Monoxide"/>
    <x v="49"/>
    <s v="Grassland remaining Grassland - Biomass Burning - Wildfires"/>
    <x v="33"/>
    <s v="kilotonne"/>
    <n v="6.0026629783352403"/>
  </r>
  <r>
    <s v="Carbon Monoxide"/>
    <x v="50"/>
    <s v="Accidental fires - forests"/>
    <x v="73"/>
    <s v="kilotonne"/>
    <n v="3.7728000000000002"/>
  </r>
  <r>
    <s v="Carbon Monoxide"/>
    <x v="51"/>
    <s v="Accidental fires - vegetation"/>
    <x v="73"/>
    <s v="kilotonne"/>
    <n v="1.74952555555556"/>
  </r>
  <r>
    <s v="Carbon Monoxide"/>
    <x v="51"/>
    <s v="Accidental fires - straw"/>
    <x v="72"/>
    <s v="kilotonne"/>
    <n v="1.1786016993464099"/>
  </r>
  <r>
    <s v="Carbon Monoxide"/>
    <x v="52"/>
    <s v="Aircraft - international cruise"/>
    <x v="34"/>
    <s v="kilotonne"/>
    <n v="5.1441306948067297E-2"/>
  </r>
  <r>
    <s v="Carbon Monoxide"/>
    <x v="52"/>
    <s v="Aircraft - international cruise"/>
    <x v="35"/>
    <s v="kilotonne"/>
    <n v="12.9438875094579"/>
  </r>
  <r>
    <s v="Carbon Monoxide"/>
    <x v="52"/>
    <s v="Aircraft between UK and CDs - Cruise"/>
    <x v="34"/>
    <s v="kilotonne"/>
    <n v="5.9347520312196797E-2"/>
  </r>
  <r>
    <s v="Carbon Monoxide"/>
    <x v="52"/>
    <s v="Aircraft between UK and CDs - Cruise"/>
    <x v="35"/>
    <s v="kilotonne"/>
    <n v="0.104760537115285"/>
  </r>
  <r>
    <s v="Carbon Monoxide"/>
    <x v="52"/>
    <s v="Aircraft between UK and Gibraltar - Cruise"/>
    <x v="35"/>
    <s v="kilotonne"/>
    <n v="2.9609979244837999E-2"/>
  </r>
  <r>
    <s v="Carbon Monoxide"/>
    <x v="52"/>
    <s v="Aircraft between UK and Bermuda - Cruise"/>
    <x v="35"/>
    <s v="kilotonne"/>
    <n v="9.3910476929126609E-3"/>
  </r>
  <r>
    <s v="Carbon Monoxide"/>
    <x v="53"/>
    <s v="Aircraft - domestic cruise"/>
    <x v="34"/>
    <s v="kilotonne"/>
    <n v="0.45598754860422702"/>
  </r>
  <r>
    <s v="Carbon Monoxide"/>
    <x v="53"/>
    <s v="Aircraft - domestic cruise"/>
    <x v="35"/>
    <s v="kilotonne"/>
    <n v="2.23021475576197"/>
  </r>
  <r>
    <s v="Carbon Monoxide"/>
    <x v="54"/>
    <s v="Shipping - international IPCC definition"/>
    <x v="5"/>
    <s v="kilotonne"/>
    <n v="4.9414070185618097"/>
  </r>
  <r>
    <s v="Carbon Monoxide"/>
    <x v="54"/>
    <s v="Shipping - international IPCC definition"/>
    <x v="6"/>
    <s v="kilotonne"/>
    <n v="5.6184556739501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0"/>
    <x v="0"/>
    <n v="32.491614127970337"/>
  </r>
  <r>
    <s v="1A1a"/>
    <x v="1"/>
    <n v="53.198618936533393"/>
  </r>
  <r>
    <s v="1A1b"/>
    <x v="1"/>
    <n v="4.4354687944774964"/>
  </r>
  <r>
    <s v="1A1c"/>
    <x v="1"/>
    <n v="26.985714990947535"/>
  </r>
  <r>
    <s v="1A2a"/>
    <x v="2"/>
    <n v="102.84596461887791"/>
  </r>
  <r>
    <s v="1A2b"/>
    <x v="2"/>
    <n v="1.0630525105825237"/>
  </r>
  <r>
    <s v="1A2c"/>
    <x v="2"/>
    <n v="4.7751235078890328"/>
  </r>
  <r>
    <s v="1A2d"/>
    <x v="2"/>
    <n v="3.2304237123177568"/>
  </r>
  <r>
    <s v="1A2e"/>
    <x v="2"/>
    <n v="4.0732222666482265"/>
  </r>
  <r>
    <s v="1A2f"/>
    <x v="2"/>
    <n v="23.908201884615387"/>
  </r>
  <r>
    <s v="1A2gvii"/>
    <x v="3"/>
    <n v="245.46810539847689"/>
  </r>
  <r>
    <s v="1A2gviii"/>
    <x v="2"/>
    <n v="71.232896911163195"/>
  </r>
  <r>
    <s v="1A3ai(i)"/>
    <x v="3"/>
    <n v="8.2117029849090351"/>
  </r>
  <r>
    <s v="1A3aii(i)"/>
    <x v="3"/>
    <n v="10.509417576239519"/>
  </r>
  <r>
    <s v="1A3bi"/>
    <x v="4"/>
    <n v="179.71438754564124"/>
  </r>
  <r>
    <s v="1A3bii"/>
    <x v="4"/>
    <n v="12.757108996950828"/>
  </r>
  <r>
    <s v="1A3biii"/>
    <x v="4"/>
    <n v="12.879289615229016"/>
  </r>
  <r>
    <s v="1A3biv"/>
    <x v="4"/>
    <n v="10.376475972211159"/>
  </r>
  <r>
    <s v="1A3c"/>
    <x v="3"/>
    <n v="5.7030833170486259"/>
  </r>
  <r>
    <s v="1A3dii"/>
    <x v="3"/>
    <n v="41.192099482468684"/>
  </r>
  <r>
    <s v="1A3eii"/>
    <x v="3"/>
    <n v="2.2901766151114602"/>
  </r>
  <r>
    <s v="1A4ai"/>
    <x v="5"/>
    <n v="11.45034007381919"/>
  </r>
  <r>
    <s v="1A4bi"/>
    <x v="5"/>
    <n v="446.87886475959994"/>
  </r>
  <r>
    <s v="1A4bii"/>
    <x v="3"/>
    <n v="72.722618045667431"/>
  </r>
  <r>
    <s v="1A4ci"/>
    <x v="5"/>
    <n v="2.3422317830759192"/>
  </r>
  <r>
    <s v="1A4cii"/>
    <x v="3"/>
    <n v="24.18531906169552"/>
  </r>
  <r>
    <s v="1A4ciii"/>
    <x v="3"/>
    <n v="0.53601651974065956"/>
  </r>
  <r>
    <s v="1A5b"/>
    <x v="3"/>
    <n v="3.414543406587236"/>
  </r>
  <r>
    <s v="1B1b"/>
    <x v="6"/>
    <n v="7.5596386383572574"/>
  </r>
  <r>
    <s v="1B2ai"/>
    <x v="7"/>
    <n v="0.53790975574691002"/>
  </r>
  <r>
    <s v="1B2b"/>
    <x v="7"/>
    <n v="0.31265466123528801"/>
  </r>
  <r>
    <s v="1B2c"/>
    <x v="8"/>
    <n v="9.1601963728331235"/>
  </r>
  <r>
    <s v="2A6"/>
    <x v="6"/>
    <n v="1.3983742003925399"/>
  </r>
  <r>
    <s v="2B10a"/>
    <x v="6"/>
    <n v="3.8738309740000001"/>
  </r>
  <r>
    <s v="2B6"/>
    <x v="6"/>
    <n v="16.218"/>
  </r>
  <r>
    <s v="2B7"/>
    <x v="6"/>
    <n v="1.698"/>
  </r>
  <r>
    <s v="2C1"/>
    <x v="6"/>
    <n v="75.713461661436753"/>
  </r>
  <r>
    <s v="2C3"/>
    <x v="6"/>
    <n v="0.03"/>
  </r>
  <r>
    <s v="2C5"/>
    <x v="6"/>
    <n v="0.447779020425076"/>
  </r>
  <r>
    <s v="2C7a"/>
    <x v="6"/>
    <n v="0.28392682238314698"/>
  </r>
  <r>
    <s v="2C7c"/>
    <x v="6"/>
    <n v="0.12"/>
  </r>
  <r>
    <s v="2G"/>
    <x v="9"/>
    <n v="1.8934467307763398"/>
  </r>
  <r>
    <s v="3F"/>
    <x v="0"/>
    <n v="0"/>
  </r>
  <r>
    <s v="5C1a"/>
    <x v="8"/>
    <n v="0"/>
  </r>
  <r>
    <s v="5C1bii"/>
    <x v="8"/>
    <n v="7.7774925597275502E-2"/>
  </r>
  <r>
    <s v="5C1biii"/>
    <x v="8"/>
    <n v="0.13802882317500001"/>
  </r>
  <r>
    <s v="5C1biv"/>
    <x v="8"/>
    <n v="1.7293505"/>
  </r>
  <r>
    <s v="5C1bv"/>
    <x v="8"/>
    <n v="3.3673027599999998"/>
  </r>
  <r>
    <s v="5C2"/>
    <x v="8"/>
    <n v="5.7294483873357498"/>
  </r>
  <r>
    <s v="5E"/>
    <x v="8"/>
    <n v="8.6647714002207685"/>
  </r>
  <r>
    <s v="z_11B"/>
    <x v="0"/>
    <n v="3.7728000000000002"/>
  </r>
  <r>
    <s v="z_11C"/>
    <x v="0"/>
    <n v="2.9281272549019697"/>
  </r>
  <r>
    <s v="z_1A3ai(ii)"/>
    <x v="3"/>
    <n v="13.198437900771202"/>
  </r>
  <r>
    <s v="z_1A3aii(ii)"/>
    <x v="3"/>
    <n v="2.6862023043661969"/>
  </r>
  <r>
    <s v="z_1A3di(i)"/>
    <x v="3"/>
    <n v="10.559862692512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8" firstHeaderRow="1" firstDataRow="1" firstDataCol="1"/>
  <pivotFields count="6">
    <pivotField showAll="0"/>
    <pivotField showAll="0"/>
    <pivotField showAll="0"/>
    <pivotField axis="axisRow" showAll="0" sortType="descending">
      <items count="75">
        <item x="36"/>
        <item x="73"/>
        <item x="34"/>
        <item x="35"/>
        <item x="59"/>
        <item x="21"/>
        <item x="33"/>
        <item x="25"/>
        <item x="2"/>
        <item x="38"/>
        <item x="42"/>
        <item x="62"/>
        <item x="46"/>
        <item x="56"/>
        <item x="63"/>
        <item x="29"/>
        <item x="3"/>
        <item x="4"/>
        <item x="26"/>
        <item x="40"/>
        <item x="27"/>
        <item x="54"/>
        <item x="67"/>
        <item x="65"/>
        <item x="70"/>
        <item x="30"/>
        <item x="44"/>
        <item x="45"/>
        <item x="5"/>
        <item x="6"/>
        <item x="69"/>
        <item x="55"/>
        <item x="49"/>
        <item x="0"/>
        <item x="58"/>
        <item x="20"/>
        <item x="7"/>
        <item x="32"/>
        <item x="72"/>
        <item x="1"/>
        <item x="23"/>
        <item x="8"/>
        <item x="43"/>
        <item x="61"/>
        <item x="10"/>
        <item x="11"/>
        <item x="37"/>
        <item x="24"/>
        <item x="12"/>
        <item x="66"/>
        <item x="19"/>
        <item x="52"/>
        <item x="57"/>
        <item x="53"/>
        <item x="22"/>
        <item x="16"/>
        <item x="9"/>
        <item x="64"/>
        <item x="68"/>
        <item x="15"/>
        <item x="48"/>
        <item x="17"/>
        <item x="31"/>
        <item x="41"/>
        <item x="50"/>
        <item x="51"/>
        <item x="13"/>
        <item x="47"/>
        <item x="28"/>
        <item x="39"/>
        <item x="71"/>
        <item x="18"/>
        <item x="60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75">
    <i>
      <x v="47"/>
    </i>
    <i>
      <x v="73"/>
    </i>
    <i>
      <x v="17"/>
    </i>
    <i>
      <x v="16"/>
    </i>
    <i>
      <x v="41"/>
    </i>
    <i>
      <x v="6"/>
    </i>
    <i>
      <x v="29"/>
    </i>
    <i>
      <x v="65"/>
    </i>
    <i>
      <x v="25"/>
    </i>
    <i>
      <x v="62"/>
    </i>
    <i>
      <x/>
    </i>
    <i>
      <x v="32"/>
    </i>
    <i>
      <x v="3"/>
    </i>
    <i>
      <x v="15"/>
    </i>
    <i>
      <x v="48"/>
    </i>
    <i>
      <x v="9"/>
    </i>
    <i>
      <x v="67"/>
    </i>
    <i>
      <x v="42"/>
    </i>
    <i>
      <x v="38"/>
    </i>
    <i>
      <x v="2"/>
    </i>
    <i>
      <x v="8"/>
    </i>
    <i>
      <x v="28"/>
    </i>
    <i>
      <x v="33"/>
    </i>
    <i>
      <x v="5"/>
    </i>
    <i>
      <x v="19"/>
    </i>
    <i>
      <x v="70"/>
    </i>
    <i>
      <x v="1"/>
    </i>
    <i>
      <x v="12"/>
    </i>
    <i>
      <x v="44"/>
    </i>
    <i>
      <x v="66"/>
    </i>
    <i>
      <x v="13"/>
    </i>
    <i>
      <x v="57"/>
    </i>
    <i>
      <x v="60"/>
    </i>
    <i>
      <x v="64"/>
    </i>
    <i>
      <x v="27"/>
    </i>
    <i>
      <x v="36"/>
    </i>
    <i>
      <x v="10"/>
    </i>
    <i>
      <x v="39"/>
    </i>
    <i>
      <x v="7"/>
    </i>
    <i>
      <x v="26"/>
    </i>
    <i>
      <x v="53"/>
    </i>
    <i>
      <x v="50"/>
    </i>
    <i>
      <x v="18"/>
    </i>
    <i>
      <x v="40"/>
    </i>
    <i>
      <x v="21"/>
    </i>
    <i>
      <x v="46"/>
    </i>
    <i>
      <x v="71"/>
    </i>
    <i>
      <x v="14"/>
    </i>
    <i>
      <x v="56"/>
    </i>
    <i>
      <x v="31"/>
    </i>
    <i>
      <x v="11"/>
    </i>
    <i>
      <x v="52"/>
    </i>
    <i>
      <x v="23"/>
    </i>
    <i>
      <x v="51"/>
    </i>
    <i>
      <x v="37"/>
    </i>
    <i>
      <x v="63"/>
    </i>
    <i>
      <x v="20"/>
    </i>
    <i>
      <x v="35"/>
    </i>
    <i>
      <x v="68"/>
    </i>
    <i>
      <x v="72"/>
    </i>
    <i>
      <x v="58"/>
    </i>
    <i>
      <x v="34"/>
    </i>
    <i>
      <x v="59"/>
    </i>
    <i>
      <x v="24"/>
    </i>
    <i>
      <x v="22"/>
    </i>
    <i>
      <x v="55"/>
    </i>
    <i>
      <x v="61"/>
    </i>
    <i>
      <x v="69"/>
    </i>
    <i>
      <x v="4"/>
    </i>
    <i>
      <x v="49"/>
    </i>
    <i>
      <x v="43"/>
    </i>
    <i>
      <x v="45"/>
    </i>
    <i>
      <x v="30"/>
    </i>
    <i>
      <x v="54"/>
    </i>
    <i t="grand">
      <x/>
    </i>
  </rowItems>
  <colItems count="1">
    <i/>
  </colItems>
  <dataFields count="1">
    <dataField name="Sum of 2018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4:M15" firstHeaderRow="1" firstDataRow="1" firstDataCol="1"/>
  <pivotFields count="3">
    <pivotField showAll="0"/>
    <pivotField axis="axisRow" showAll="0">
      <items count="12">
        <item x="5"/>
        <item x="1"/>
        <item x="2"/>
        <item x="6"/>
        <item x="0"/>
        <item x="7"/>
        <item x="3"/>
        <item x="4"/>
        <item x="9"/>
        <item x="8"/>
        <item m="1" x="10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5"/>
  <sheetViews>
    <sheetView workbookViewId="0">
      <selection activeCell="D86" sqref="D86"/>
    </sheetView>
  </sheetViews>
  <sheetFormatPr defaultColWidth="8" defaultRowHeight="15" x14ac:dyDescent="0.25"/>
  <cols>
    <col min="1" max="1" width="16.85546875" bestFit="1" customWidth="1"/>
    <col min="2" max="2" width="8.140625" customWidth="1"/>
    <col min="3" max="3" width="11.5703125" customWidth="1"/>
    <col min="4" max="4" width="24" customWidth="1"/>
    <col min="5" max="5" width="16.5703125" customWidth="1"/>
    <col min="6" max="6" width="9.5703125" bestFit="1" customWidth="1"/>
    <col min="7" max="7" width="14" customWidth="1"/>
    <col min="8" max="8" width="8" customWidth="1"/>
    <col min="9" max="9" width="12.7109375" customWidth="1"/>
  </cols>
  <sheetData>
    <row r="2" spans="1:9" x14ac:dyDescent="0.25">
      <c r="A2" t="s">
        <v>0</v>
      </c>
      <c r="B2" t="s">
        <v>1</v>
      </c>
      <c r="D2" t="s">
        <v>2</v>
      </c>
      <c r="E2" t="s">
        <v>3</v>
      </c>
      <c r="F2" t="s">
        <v>4</v>
      </c>
      <c r="G2" t="s">
        <v>274</v>
      </c>
      <c r="H2" t="s">
        <v>277</v>
      </c>
      <c r="I2" t="s">
        <v>278</v>
      </c>
    </row>
    <row r="3" spans="1:9" x14ac:dyDescent="0.25">
      <c r="A3" t="s">
        <v>5</v>
      </c>
      <c r="B3" t="s">
        <v>7</v>
      </c>
      <c r="C3" t="str">
        <f>VLOOKUP(naei_ukdata_20210113102859!B3,'Distribution calcs'!H:I,2,FALSE)</f>
        <v>Energy Prod</v>
      </c>
      <c r="D3" t="s">
        <v>8</v>
      </c>
      <c r="E3" t="s">
        <v>9</v>
      </c>
      <c r="F3" t="s">
        <v>6</v>
      </c>
      <c r="G3">
        <v>7.45614135842248E-2</v>
      </c>
      <c r="H3">
        <f>VLOOKUP(E3,'Distribution calcs'!D:E,2,FALSE)</f>
        <v>-1000</v>
      </c>
      <c r="I3" s="5">
        <f>G3*H3</f>
        <v>-74.561413584224795</v>
      </c>
    </row>
    <row r="4" spans="1:9" x14ac:dyDescent="0.25">
      <c r="A4" t="s">
        <v>5</v>
      </c>
      <c r="B4" t="s">
        <v>7</v>
      </c>
      <c r="C4" t="str">
        <f>VLOOKUP(naei_ukdata_20210113102859!B4,'Distribution calcs'!H:I,2,FALSE)</f>
        <v>Energy Prod</v>
      </c>
      <c r="D4" t="s">
        <v>8</v>
      </c>
      <c r="E4" t="s">
        <v>10</v>
      </c>
      <c r="F4" t="s">
        <v>6</v>
      </c>
      <c r="G4">
        <v>8.0729262134795005E-2</v>
      </c>
      <c r="H4">
        <f>VLOOKUP(E4,'Distribution calcs'!D:E,2,FALSE)</f>
        <v>-1000</v>
      </c>
      <c r="I4" s="5">
        <f t="shared" ref="I4:I67" si="0">G4*H4</f>
        <v>-80.729262134795007</v>
      </c>
    </row>
    <row r="5" spans="1:9" x14ac:dyDescent="0.25">
      <c r="A5" t="s">
        <v>5</v>
      </c>
      <c r="B5" t="s">
        <v>7</v>
      </c>
      <c r="C5" t="str">
        <f>VLOOKUP(naei_ukdata_20210113102859!B5,'Distribution calcs'!H:I,2,FALSE)</f>
        <v>Energy Prod</v>
      </c>
      <c r="D5" t="s">
        <v>11</v>
      </c>
      <c r="E5" t="s">
        <v>12</v>
      </c>
      <c r="F5" t="s">
        <v>6</v>
      </c>
      <c r="G5">
        <v>2.1088094521881399E-3</v>
      </c>
      <c r="H5">
        <f>VLOOKUP(E5,'Distribution calcs'!D:E,2,FALSE)</f>
        <v>-1000</v>
      </c>
      <c r="I5" s="5">
        <f t="shared" si="0"/>
        <v>-2.1088094521881398</v>
      </c>
    </row>
    <row r="6" spans="1:9" x14ac:dyDescent="0.25">
      <c r="A6" t="s">
        <v>5</v>
      </c>
      <c r="B6" t="s">
        <v>7</v>
      </c>
      <c r="C6" t="str">
        <f>VLOOKUP(naei_ukdata_20210113102859!B6,'Distribution calcs'!H:I,2,FALSE)</f>
        <v>Energy Prod</v>
      </c>
      <c r="D6" t="s">
        <v>11</v>
      </c>
      <c r="E6" t="s">
        <v>13</v>
      </c>
      <c r="F6" t="s">
        <v>6</v>
      </c>
      <c r="G6">
        <v>17.141390797644799</v>
      </c>
      <c r="H6">
        <f>VLOOKUP(E6,'Distribution calcs'!D:E,2,FALSE)</f>
        <v>-1000</v>
      </c>
      <c r="I6" s="5">
        <f t="shared" si="0"/>
        <v>-17141.390797644799</v>
      </c>
    </row>
    <row r="7" spans="1:9" x14ac:dyDescent="0.25">
      <c r="A7" t="s">
        <v>5</v>
      </c>
      <c r="B7" t="s">
        <v>7</v>
      </c>
      <c r="C7" t="str">
        <f>VLOOKUP(naei_ukdata_20210113102859!B7,'Distribution calcs'!H:I,2,FALSE)</f>
        <v>Energy Prod</v>
      </c>
      <c r="D7" t="s">
        <v>11</v>
      </c>
      <c r="E7" t="s">
        <v>14</v>
      </c>
      <c r="F7" t="s">
        <v>6</v>
      </c>
      <c r="G7">
        <v>0</v>
      </c>
      <c r="H7">
        <f>VLOOKUP(E7,'Distribution calcs'!D:E,2,FALSE)</f>
        <v>-1000</v>
      </c>
      <c r="I7" s="5">
        <f t="shared" si="0"/>
        <v>0</v>
      </c>
    </row>
    <row r="8" spans="1:9" x14ac:dyDescent="0.25">
      <c r="A8" t="s">
        <v>5</v>
      </c>
      <c r="B8" t="s">
        <v>7</v>
      </c>
      <c r="C8" t="str">
        <f>VLOOKUP(naei_ukdata_20210113102859!B8,'Distribution calcs'!H:I,2,FALSE)</f>
        <v>Energy Prod</v>
      </c>
      <c r="D8" t="s">
        <v>11</v>
      </c>
      <c r="E8" t="s">
        <v>15</v>
      </c>
      <c r="F8" t="s">
        <v>6</v>
      </c>
      <c r="G8">
        <v>0.43474960909162802</v>
      </c>
      <c r="H8">
        <f>VLOOKUP(E8,'Distribution calcs'!D:E,2,FALSE)</f>
        <v>-1000</v>
      </c>
      <c r="I8" s="5">
        <f t="shared" si="0"/>
        <v>-434.74960909162803</v>
      </c>
    </row>
    <row r="9" spans="1:9" x14ac:dyDescent="0.25">
      <c r="A9" t="s">
        <v>5</v>
      </c>
      <c r="B9" t="s">
        <v>7</v>
      </c>
      <c r="C9" t="str">
        <f>VLOOKUP(naei_ukdata_20210113102859!B9,'Distribution calcs'!H:I,2,FALSE)</f>
        <v>Energy Prod</v>
      </c>
      <c r="D9" t="s">
        <v>11</v>
      </c>
      <c r="E9" t="s">
        <v>16</v>
      </c>
      <c r="F9" t="s">
        <v>6</v>
      </c>
      <c r="G9">
        <v>7.4727046222187204E-2</v>
      </c>
      <c r="H9">
        <f>VLOOKUP(E9,'Distribution calcs'!D:E,2,FALSE)</f>
        <v>-1000</v>
      </c>
      <c r="I9" s="5">
        <f t="shared" si="0"/>
        <v>-74.727046222187198</v>
      </c>
    </row>
    <row r="10" spans="1:9" x14ac:dyDescent="0.25">
      <c r="A10" t="s">
        <v>5</v>
      </c>
      <c r="B10" t="s">
        <v>7</v>
      </c>
      <c r="C10" t="str">
        <f>VLOOKUP(naei_ukdata_20210113102859!B10,'Distribution calcs'!H:I,2,FALSE)</f>
        <v>Energy Prod</v>
      </c>
      <c r="D10" t="s">
        <v>11</v>
      </c>
      <c r="E10" t="s">
        <v>17</v>
      </c>
      <c r="F10" t="s">
        <v>6</v>
      </c>
      <c r="G10">
        <v>0</v>
      </c>
      <c r="H10">
        <f>VLOOKUP(E10,'Distribution calcs'!D:E,2,FALSE)</f>
        <v>-1000</v>
      </c>
      <c r="I10" s="5">
        <f t="shared" si="0"/>
        <v>0</v>
      </c>
    </row>
    <row r="11" spans="1:9" x14ac:dyDescent="0.25">
      <c r="A11" t="s">
        <v>5</v>
      </c>
      <c r="B11" t="s">
        <v>7</v>
      </c>
      <c r="C11" t="str">
        <f>VLOOKUP(naei_ukdata_20210113102859!B11,'Distribution calcs'!H:I,2,FALSE)</f>
        <v>Energy Prod</v>
      </c>
      <c r="D11" t="s">
        <v>11</v>
      </c>
      <c r="E11" t="s">
        <v>18</v>
      </c>
      <c r="F11" t="s">
        <v>6</v>
      </c>
      <c r="G11">
        <v>9.4586017201097796</v>
      </c>
      <c r="H11">
        <f>VLOOKUP(E11,'Distribution calcs'!D:E,2,FALSE)</f>
        <v>-1000</v>
      </c>
      <c r="I11" s="5">
        <f t="shared" si="0"/>
        <v>-9458.6017201097802</v>
      </c>
    </row>
    <row r="12" spans="1:9" x14ac:dyDescent="0.25">
      <c r="A12" t="s">
        <v>5</v>
      </c>
      <c r="B12" t="s">
        <v>7</v>
      </c>
      <c r="C12" t="str">
        <f>VLOOKUP(naei_ukdata_20210113102859!B12,'Distribution calcs'!H:I,2,FALSE)</f>
        <v>Energy Prod</v>
      </c>
      <c r="D12" t="s">
        <v>11</v>
      </c>
      <c r="E12" t="s">
        <v>9</v>
      </c>
      <c r="F12" t="s">
        <v>6</v>
      </c>
      <c r="G12">
        <v>7.05117612928243</v>
      </c>
      <c r="H12">
        <f>VLOOKUP(E12,'Distribution calcs'!D:E,2,FALSE)</f>
        <v>-1000</v>
      </c>
      <c r="I12" s="5">
        <f t="shared" si="0"/>
        <v>-7051.1761292824303</v>
      </c>
    </row>
    <row r="13" spans="1:9" x14ac:dyDescent="0.25">
      <c r="A13" t="s">
        <v>5</v>
      </c>
      <c r="B13" t="s">
        <v>7</v>
      </c>
      <c r="C13" t="str">
        <f>VLOOKUP(naei_ukdata_20210113102859!B13,'Distribution calcs'!H:I,2,FALSE)</f>
        <v>Energy Prod</v>
      </c>
      <c r="D13" t="s">
        <v>11</v>
      </c>
      <c r="E13" t="s">
        <v>19</v>
      </c>
      <c r="F13" t="s">
        <v>6</v>
      </c>
      <c r="G13">
        <v>0.103527585853884</v>
      </c>
      <c r="H13">
        <f>VLOOKUP(E13,'Distribution calcs'!D:E,2,FALSE)</f>
        <v>10</v>
      </c>
      <c r="I13" s="5">
        <f t="shared" si="0"/>
        <v>1.03527585853884</v>
      </c>
    </row>
    <row r="14" spans="1:9" x14ac:dyDescent="0.25">
      <c r="A14" t="s">
        <v>5</v>
      </c>
      <c r="B14" t="s">
        <v>7</v>
      </c>
      <c r="C14" t="str">
        <f>VLOOKUP(naei_ukdata_20210113102859!B14,'Distribution calcs'!H:I,2,FALSE)</f>
        <v>Energy Prod</v>
      </c>
      <c r="D14" t="s">
        <v>11</v>
      </c>
      <c r="E14" t="s">
        <v>20</v>
      </c>
      <c r="F14" t="s">
        <v>6</v>
      </c>
      <c r="G14">
        <v>0</v>
      </c>
      <c r="H14">
        <f>VLOOKUP(E14,'Distribution calcs'!D:E,2,FALSE)</f>
        <v>-1000</v>
      </c>
      <c r="I14" s="5">
        <f t="shared" si="0"/>
        <v>0</v>
      </c>
    </row>
    <row r="15" spans="1:9" x14ac:dyDescent="0.25">
      <c r="A15" t="s">
        <v>5</v>
      </c>
      <c r="B15" t="s">
        <v>7</v>
      </c>
      <c r="C15" t="str">
        <f>VLOOKUP(naei_ukdata_20210113102859!B15,'Distribution calcs'!H:I,2,FALSE)</f>
        <v>Energy Prod</v>
      </c>
      <c r="D15" t="s">
        <v>11</v>
      </c>
      <c r="E15" t="s">
        <v>21</v>
      </c>
      <c r="F15" t="s">
        <v>6</v>
      </c>
      <c r="G15">
        <v>0</v>
      </c>
      <c r="H15">
        <f>VLOOKUP(E15,'Distribution calcs'!D:E,2,FALSE)</f>
        <v>0</v>
      </c>
      <c r="I15" s="5">
        <f t="shared" si="0"/>
        <v>0</v>
      </c>
    </row>
    <row r="16" spans="1:9" x14ac:dyDescent="0.25">
      <c r="A16" t="s">
        <v>5</v>
      </c>
      <c r="B16" t="s">
        <v>7</v>
      </c>
      <c r="C16" t="str">
        <f>VLOOKUP(naei_ukdata_20210113102859!B16,'Distribution calcs'!H:I,2,FALSE)</f>
        <v>Energy Prod</v>
      </c>
      <c r="D16" t="s">
        <v>11</v>
      </c>
      <c r="E16" t="s">
        <v>22</v>
      </c>
      <c r="F16" t="s">
        <v>6</v>
      </c>
      <c r="G16">
        <v>0</v>
      </c>
      <c r="H16">
        <f>VLOOKUP(E16,'Distribution calcs'!D:E,2,FALSE)</f>
        <v>-1000</v>
      </c>
      <c r="I16" s="5">
        <f t="shared" si="0"/>
        <v>0</v>
      </c>
    </row>
    <row r="17" spans="1:9" x14ac:dyDescent="0.25">
      <c r="A17" t="s">
        <v>5</v>
      </c>
      <c r="B17" t="s">
        <v>7</v>
      </c>
      <c r="C17" t="str">
        <f>VLOOKUP(naei_ukdata_20210113102859!B17,'Distribution calcs'!H:I,2,FALSE)</f>
        <v>Energy Prod</v>
      </c>
      <c r="D17" t="s">
        <v>11</v>
      </c>
      <c r="E17" t="s">
        <v>23</v>
      </c>
      <c r="F17" t="s">
        <v>6</v>
      </c>
      <c r="G17">
        <v>1.1452993047950899</v>
      </c>
      <c r="H17">
        <f>VLOOKUP(E17,'Distribution calcs'!D:E,2,FALSE)</f>
        <v>20</v>
      </c>
      <c r="I17" s="5">
        <f t="shared" si="0"/>
        <v>22.905986095901799</v>
      </c>
    </row>
    <row r="18" spans="1:9" x14ac:dyDescent="0.25">
      <c r="A18" t="s">
        <v>5</v>
      </c>
      <c r="B18" t="s">
        <v>7</v>
      </c>
      <c r="C18" t="str">
        <f>VLOOKUP(naei_ukdata_20210113102859!B18,'Distribution calcs'!H:I,2,FALSE)</f>
        <v>Energy Prod</v>
      </c>
      <c r="D18" t="s">
        <v>11</v>
      </c>
      <c r="E18" t="s">
        <v>24</v>
      </c>
      <c r="F18" t="s">
        <v>6</v>
      </c>
      <c r="G18">
        <v>9.1817281450650405</v>
      </c>
      <c r="H18">
        <f>VLOOKUP(E18,'Distribution calcs'!D:E,2,FALSE)</f>
        <v>43</v>
      </c>
      <c r="I18" s="5">
        <f t="shared" si="0"/>
        <v>394.81431023779675</v>
      </c>
    </row>
    <row r="19" spans="1:9" x14ac:dyDescent="0.25">
      <c r="A19" t="s">
        <v>5</v>
      </c>
      <c r="B19" t="s">
        <v>7</v>
      </c>
      <c r="C19" t="str">
        <f>VLOOKUP(naei_ukdata_20210113102859!B19,'Distribution calcs'!H:I,2,FALSE)</f>
        <v>Energy Prod</v>
      </c>
      <c r="D19" t="s">
        <v>11</v>
      </c>
      <c r="E19" t="s">
        <v>25</v>
      </c>
      <c r="F19" t="s">
        <v>6</v>
      </c>
      <c r="G19">
        <v>0</v>
      </c>
      <c r="H19">
        <f>VLOOKUP(E19,'Distribution calcs'!D:E,2,FALSE)</f>
        <v>0</v>
      </c>
      <c r="I19" s="5">
        <f t="shared" si="0"/>
        <v>0</v>
      </c>
    </row>
    <row r="20" spans="1:9" x14ac:dyDescent="0.25">
      <c r="A20" t="s">
        <v>5</v>
      </c>
      <c r="B20" t="s">
        <v>7</v>
      </c>
      <c r="C20" t="str">
        <f>VLOOKUP(naei_ukdata_20210113102859!B20,'Distribution calcs'!H:I,2,FALSE)</f>
        <v>Energy Prod</v>
      </c>
      <c r="D20" t="s">
        <v>11</v>
      </c>
      <c r="E20" t="s">
        <v>10</v>
      </c>
      <c r="F20" t="s">
        <v>6</v>
      </c>
      <c r="G20">
        <v>0.886720597417472</v>
      </c>
      <c r="H20">
        <f>VLOOKUP(E20,'Distribution calcs'!D:E,2,FALSE)</f>
        <v>-1000</v>
      </c>
      <c r="I20" s="5">
        <f t="shared" si="0"/>
        <v>-886.72059741747205</v>
      </c>
    </row>
    <row r="21" spans="1:9" x14ac:dyDescent="0.25">
      <c r="A21" t="s">
        <v>5</v>
      </c>
      <c r="B21" t="s">
        <v>7</v>
      </c>
      <c r="C21" t="str">
        <f>VLOOKUP(naei_ukdata_20210113102859!B21,'Distribution calcs'!H:I,2,FALSE)</f>
        <v>Energy Prod</v>
      </c>
      <c r="D21" t="s">
        <v>11</v>
      </c>
      <c r="E21" t="s">
        <v>26</v>
      </c>
      <c r="F21" t="s">
        <v>6</v>
      </c>
      <c r="G21">
        <v>0</v>
      </c>
      <c r="H21">
        <f>VLOOKUP(E21,'Distribution calcs'!D:E,2,FALSE)</f>
        <v>0</v>
      </c>
      <c r="I21" s="5">
        <f t="shared" si="0"/>
        <v>0</v>
      </c>
    </row>
    <row r="22" spans="1:9" x14ac:dyDescent="0.25">
      <c r="A22" t="s">
        <v>5</v>
      </c>
      <c r="B22" t="s">
        <v>7</v>
      </c>
      <c r="C22" t="str">
        <f>VLOOKUP(naei_ukdata_20210113102859!B22,'Distribution calcs'!H:I,2,FALSE)</f>
        <v>Energy Prod</v>
      </c>
      <c r="D22" t="s">
        <v>11</v>
      </c>
      <c r="E22" t="s">
        <v>27</v>
      </c>
      <c r="F22" t="s">
        <v>6</v>
      </c>
      <c r="G22">
        <v>0</v>
      </c>
      <c r="H22">
        <f>VLOOKUP(E22,'Distribution calcs'!D:E,2,FALSE)</f>
        <v>0</v>
      </c>
      <c r="I22" s="5">
        <f t="shared" si="0"/>
        <v>0</v>
      </c>
    </row>
    <row r="23" spans="1:9" x14ac:dyDescent="0.25">
      <c r="A23" t="s">
        <v>5</v>
      </c>
      <c r="B23" t="s">
        <v>7</v>
      </c>
      <c r="C23" t="str">
        <f>VLOOKUP(naei_ukdata_20210113102859!B23,'Distribution calcs'!H:I,2,FALSE)</f>
        <v>Energy Prod</v>
      </c>
      <c r="D23" t="s">
        <v>11</v>
      </c>
      <c r="E23" t="s">
        <v>28</v>
      </c>
      <c r="F23" t="s">
        <v>6</v>
      </c>
      <c r="G23">
        <v>0.17974275471883699</v>
      </c>
      <c r="H23">
        <f>VLOOKUP(E23,'Distribution calcs'!D:E,2,FALSE)</f>
        <v>-1000</v>
      </c>
      <c r="I23" s="5">
        <f t="shared" si="0"/>
        <v>-179.74275471883701</v>
      </c>
    </row>
    <row r="24" spans="1:9" x14ac:dyDescent="0.25">
      <c r="A24" t="s">
        <v>5</v>
      </c>
      <c r="B24" t="s">
        <v>7</v>
      </c>
      <c r="C24" t="str">
        <f>VLOOKUP(naei_ukdata_20210113102859!B24,'Distribution calcs'!H:I,2,FALSE)</f>
        <v>Energy Prod</v>
      </c>
      <c r="D24" t="s">
        <v>11</v>
      </c>
      <c r="E24" t="s">
        <v>29</v>
      </c>
      <c r="F24" t="s">
        <v>6</v>
      </c>
      <c r="G24">
        <v>0.36354544339043299</v>
      </c>
      <c r="H24">
        <f>VLOOKUP(E24,'Distribution calcs'!D:E,2,FALSE)</f>
        <v>-1000</v>
      </c>
      <c r="I24" s="5">
        <f t="shared" si="0"/>
        <v>-363.54544339043298</v>
      </c>
    </row>
    <row r="25" spans="1:9" x14ac:dyDescent="0.25">
      <c r="A25" t="s">
        <v>5</v>
      </c>
      <c r="B25" t="s">
        <v>7</v>
      </c>
      <c r="C25" t="str">
        <f>VLOOKUP(naei_ukdata_20210113102859!B25,'Distribution calcs'!H:I,2,FALSE)</f>
        <v>Energy Prod</v>
      </c>
      <c r="D25" t="s">
        <v>11</v>
      </c>
      <c r="E25" t="s">
        <v>30</v>
      </c>
      <c r="F25" t="s">
        <v>6</v>
      </c>
      <c r="G25">
        <v>3.2375758755832998E-3</v>
      </c>
      <c r="H25">
        <f>VLOOKUP(E25,'Distribution calcs'!D:E,2,FALSE)</f>
        <v>-1000</v>
      </c>
      <c r="I25" s="5">
        <f t="shared" si="0"/>
        <v>-3.2375758755832997</v>
      </c>
    </row>
    <row r="26" spans="1:9" x14ac:dyDescent="0.25">
      <c r="A26" t="s">
        <v>5</v>
      </c>
      <c r="B26" t="s">
        <v>7</v>
      </c>
      <c r="C26" t="str">
        <f>VLOOKUP(naei_ukdata_20210113102859!B26,'Distribution calcs'!H:I,2,FALSE)</f>
        <v>Energy Prod</v>
      </c>
      <c r="D26" t="s">
        <v>31</v>
      </c>
      <c r="E26" t="s">
        <v>19</v>
      </c>
      <c r="F26" t="s">
        <v>6</v>
      </c>
      <c r="G26">
        <v>2.5410804664251298E-2</v>
      </c>
      <c r="H26">
        <f>VLOOKUP(E26,'Distribution calcs'!D:E,2,FALSE)</f>
        <v>10</v>
      </c>
      <c r="I26" s="5">
        <f t="shared" si="0"/>
        <v>0.25410804664251296</v>
      </c>
    </row>
    <row r="27" spans="1:9" x14ac:dyDescent="0.25">
      <c r="A27" t="s">
        <v>5</v>
      </c>
      <c r="B27" t="s">
        <v>7</v>
      </c>
      <c r="C27" t="str">
        <f>VLOOKUP(naei_ukdata_20210113102859!B27,'Distribution calcs'!H:I,2,FALSE)</f>
        <v>Energy Prod</v>
      </c>
      <c r="D27" t="s">
        <v>32</v>
      </c>
      <c r="E27" t="s">
        <v>33</v>
      </c>
      <c r="F27" t="s">
        <v>6</v>
      </c>
      <c r="G27">
        <v>6.99136193723076</v>
      </c>
      <c r="H27">
        <f>VLOOKUP(E27,'Distribution calcs'!D:E,2,FALSE)</f>
        <v>20</v>
      </c>
      <c r="I27" s="5">
        <f t="shared" si="0"/>
        <v>139.82723874461522</v>
      </c>
    </row>
    <row r="28" spans="1:9" x14ac:dyDescent="0.25">
      <c r="A28" t="s">
        <v>5</v>
      </c>
      <c r="B28" t="s">
        <v>34</v>
      </c>
      <c r="C28" t="str">
        <f>VLOOKUP(naei_ukdata_20210113102859!B28,'Distribution calcs'!H:I,2,FALSE)</f>
        <v>Energy Prod</v>
      </c>
      <c r="D28" t="s">
        <v>35</v>
      </c>
      <c r="E28" t="s">
        <v>15</v>
      </c>
      <c r="F28" t="s">
        <v>6</v>
      </c>
      <c r="G28">
        <v>4.6449256222858497E-2</v>
      </c>
      <c r="H28">
        <f>VLOOKUP(E28,'Distribution calcs'!D:E,2,FALSE)</f>
        <v>-1000</v>
      </c>
      <c r="I28" s="5">
        <f t="shared" si="0"/>
        <v>-46.449256222858494</v>
      </c>
    </row>
    <row r="29" spans="1:9" x14ac:dyDescent="0.25">
      <c r="A29" t="s">
        <v>5</v>
      </c>
      <c r="B29" t="s">
        <v>34</v>
      </c>
      <c r="C29" t="str">
        <f>VLOOKUP(naei_ukdata_20210113102859!B29,'Distribution calcs'!H:I,2,FALSE)</f>
        <v>Energy Prod</v>
      </c>
      <c r="D29" t="s">
        <v>35</v>
      </c>
      <c r="E29" t="s">
        <v>16</v>
      </c>
      <c r="F29" t="s">
        <v>6</v>
      </c>
      <c r="G29" s="1">
        <v>3.2628771219132501E-5</v>
      </c>
      <c r="H29">
        <f>VLOOKUP(E29,'Distribution calcs'!D:E,2,FALSE)</f>
        <v>-1000</v>
      </c>
      <c r="I29" s="5">
        <f t="shared" si="0"/>
        <v>-3.2628771219132505E-2</v>
      </c>
    </row>
    <row r="30" spans="1:9" x14ac:dyDescent="0.25">
      <c r="A30" t="s">
        <v>5</v>
      </c>
      <c r="B30" t="s">
        <v>34</v>
      </c>
      <c r="C30" t="str">
        <f>VLOOKUP(naei_ukdata_20210113102859!B30,'Distribution calcs'!H:I,2,FALSE)</f>
        <v>Energy Prod</v>
      </c>
      <c r="D30" t="s">
        <v>35</v>
      </c>
      <c r="E30" t="s">
        <v>17</v>
      </c>
      <c r="F30" t="s">
        <v>6</v>
      </c>
      <c r="G30">
        <v>2.29063071314182E-3</v>
      </c>
      <c r="H30">
        <f>VLOOKUP(E30,'Distribution calcs'!D:E,2,FALSE)</f>
        <v>-1000</v>
      </c>
      <c r="I30" s="5">
        <f t="shared" si="0"/>
        <v>-2.29063071314182</v>
      </c>
    </row>
    <row r="31" spans="1:9" x14ac:dyDescent="0.25">
      <c r="A31" t="s">
        <v>5</v>
      </c>
      <c r="B31" t="s">
        <v>34</v>
      </c>
      <c r="C31" t="str">
        <f>VLOOKUP(naei_ukdata_20210113102859!B31,'Distribution calcs'!H:I,2,FALSE)</f>
        <v>Energy Prod</v>
      </c>
      <c r="D31" t="s">
        <v>35</v>
      </c>
      <c r="E31" t="s">
        <v>36</v>
      </c>
      <c r="F31" t="s">
        <v>6</v>
      </c>
      <c r="G31">
        <v>0</v>
      </c>
      <c r="H31">
        <v>-1000</v>
      </c>
      <c r="I31" s="5">
        <f t="shared" si="0"/>
        <v>0</v>
      </c>
    </row>
    <row r="32" spans="1:9" x14ac:dyDescent="0.25">
      <c r="A32" t="s">
        <v>5</v>
      </c>
      <c r="B32" t="s">
        <v>34</v>
      </c>
      <c r="C32" t="str">
        <f>VLOOKUP(naei_ukdata_20210113102859!B32,'Distribution calcs'!H:I,2,FALSE)</f>
        <v>Energy Prod</v>
      </c>
      <c r="D32" t="s">
        <v>35</v>
      </c>
      <c r="E32" t="s">
        <v>37</v>
      </c>
      <c r="F32" t="s">
        <v>6</v>
      </c>
      <c r="G32">
        <v>0.30039667604991199</v>
      </c>
      <c r="H32">
        <f>VLOOKUP(E32,'Distribution calcs'!D:E,2,FALSE)</f>
        <v>-1000</v>
      </c>
      <c r="I32" s="5">
        <f t="shared" si="0"/>
        <v>-300.396676049912</v>
      </c>
    </row>
    <row r="33" spans="1:9" x14ac:dyDescent="0.25">
      <c r="A33" t="s">
        <v>5</v>
      </c>
      <c r="B33" t="s">
        <v>34</v>
      </c>
      <c r="C33" t="str">
        <f>VLOOKUP(naei_ukdata_20210113102859!B33,'Distribution calcs'!H:I,2,FALSE)</f>
        <v>Energy Prod</v>
      </c>
      <c r="D33" t="s">
        <v>35</v>
      </c>
      <c r="E33" t="s">
        <v>18</v>
      </c>
      <c r="F33" t="s">
        <v>6</v>
      </c>
      <c r="G33">
        <v>0.20696838747997501</v>
      </c>
      <c r="H33">
        <f>VLOOKUP(E33,'Distribution calcs'!D:E,2,FALSE)</f>
        <v>-1000</v>
      </c>
      <c r="I33" s="5">
        <f t="shared" si="0"/>
        <v>-206.96838747997501</v>
      </c>
    </row>
    <row r="34" spans="1:9" x14ac:dyDescent="0.25">
      <c r="A34" t="s">
        <v>5</v>
      </c>
      <c r="B34" t="s">
        <v>34</v>
      </c>
      <c r="C34" t="str">
        <f>VLOOKUP(naei_ukdata_20210113102859!B34,'Distribution calcs'!H:I,2,FALSE)</f>
        <v>Energy Prod</v>
      </c>
      <c r="D34" t="s">
        <v>35</v>
      </c>
      <c r="E34" t="s">
        <v>20</v>
      </c>
      <c r="F34" t="s">
        <v>6</v>
      </c>
      <c r="G34">
        <v>1.2018127273865999</v>
      </c>
      <c r="H34">
        <f>VLOOKUP(E34,'Distribution calcs'!D:E,2,FALSE)</f>
        <v>-1000</v>
      </c>
      <c r="I34" s="5">
        <f t="shared" si="0"/>
        <v>-1201.8127273866</v>
      </c>
    </row>
    <row r="35" spans="1:9" x14ac:dyDescent="0.25">
      <c r="A35" t="s">
        <v>5</v>
      </c>
      <c r="B35" t="s">
        <v>34</v>
      </c>
      <c r="C35" t="str">
        <f>VLOOKUP(naei_ukdata_20210113102859!B35,'Distribution calcs'!H:I,2,FALSE)</f>
        <v>Energy Prod</v>
      </c>
      <c r="D35" t="s">
        <v>35</v>
      </c>
      <c r="E35" t="s">
        <v>38</v>
      </c>
      <c r="F35" t="s">
        <v>6</v>
      </c>
      <c r="G35">
        <v>0</v>
      </c>
      <c r="H35">
        <f>VLOOKUP(E35,'Distribution calcs'!D:E,2,FALSE)</f>
        <v>-949</v>
      </c>
      <c r="I35" s="5">
        <f t="shared" si="0"/>
        <v>0</v>
      </c>
    </row>
    <row r="36" spans="1:9" x14ac:dyDescent="0.25">
      <c r="A36" t="s">
        <v>5</v>
      </c>
      <c r="B36" t="s">
        <v>34</v>
      </c>
      <c r="C36" t="str">
        <f>VLOOKUP(naei_ukdata_20210113102859!B36,'Distribution calcs'!H:I,2,FALSE)</f>
        <v>Energy Prod</v>
      </c>
      <c r="D36" t="s">
        <v>35</v>
      </c>
      <c r="E36" t="s">
        <v>22</v>
      </c>
      <c r="F36" t="s">
        <v>6</v>
      </c>
      <c r="G36">
        <v>2.6775184878537899</v>
      </c>
      <c r="H36">
        <f>VLOOKUP(E36,'Distribution calcs'!D:E,2,FALSE)</f>
        <v>-1000</v>
      </c>
      <c r="I36" s="5">
        <f t="shared" si="0"/>
        <v>-2677.5184878537898</v>
      </c>
    </row>
    <row r="37" spans="1:9" x14ac:dyDescent="0.25">
      <c r="A37" t="s">
        <v>5</v>
      </c>
      <c r="B37" t="s">
        <v>39</v>
      </c>
      <c r="C37" t="str">
        <f>VLOOKUP(naei_ukdata_20210113102859!B37,'Distribution calcs'!H:I,2,FALSE)</f>
        <v>Energy Prod</v>
      </c>
      <c r="D37" t="s">
        <v>40</v>
      </c>
      <c r="E37" t="s">
        <v>41</v>
      </c>
      <c r="F37" t="s">
        <v>6</v>
      </c>
      <c r="G37">
        <v>6.2446587008699497E-2</v>
      </c>
      <c r="H37">
        <f>VLOOKUP(E37,'Distribution calcs'!D:E,2,FALSE)</f>
        <v>-1000</v>
      </c>
      <c r="I37" s="5">
        <f t="shared" si="0"/>
        <v>-62.446587008699495</v>
      </c>
    </row>
    <row r="38" spans="1:9" x14ac:dyDescent="0.25">
      <c r="A38" t="s">
        <v>5</v>
      </c>
      <c r="B38" t="s">
        <v>39</v>
      </c>
      <c r="C38" t="str">
        <f>VLOOKUP(naei_ukdata_20210113102859!B38,'Distribution calcs'!H:I,2,FALSE)</f>
        <v>Energy Prod</v>
      </c>
      <c r="D38" t="s">
        <v>40</v>
      </c>
      <c r="E38" t="s">
        <v>42</v>
      </c>
      <c r="F38" t="s">
        <v>6</v>
      </c>
      <c r="G38">
        <v>0.14068222159503599</v>
      </c>
      <c r="H38">
        <f>VLOOKUP(E38,'Distribution calcs'!D:E,2,FALSE)</f>
        <v>-1000</v>
      </c>
      <c r="I38" s="5">
        <f t="shared" si="0"/>
        <v>-140.682221595036</v>
      </c>
    </row>
    <row r="39" spans="1:9" x14ac:dyDescent="0.25">
      <c r="A39" t="s">
        <v>5</v>
      </c>
      <c r="B39" t="s">
        <v>39</v>
      </c>
      <c r="C39" t="str">
        <f>VLOOKUP(naei_ukdata_20210113102859!B39,'Distribution calcs'!H:I,2,FALSE)</f>
        <v>Energy Prod</v>
      </c>
      <c r="D39" t="s">
        <v>40</v>
      </c>
      <c r="E39" t="s">
        <v>43</v>
      </c>
      <c r="F39" t="s">
        <v>6</v>
      </c>
      <c r="G39">
        <v>0</v>
      </c>
      <c r="H39">
        <f>VLOOKUP(E39,'Distribution calcs'!D:E,2,FALSE)</f>
        <v>-1000</v>
      </c>
      <c r="I39" s="5">
        <f t="shared" si="0"/>
        <v>0</v>
      </c>
    </row>
    <row r="40" spans="1:9" x14ac:dyDescent="0.25">
      <c r="A40" t="s">
        <v>5</v>
      </c>
      <c r="B40" t="s">
        <v>39</v>
      </c>
      <c r="C40" t="str">
        <f>VLOOKUP(naei_ukdata_20210113102859!B40,'Distribution calcs'!H:I,2,FALSE)</f>
        <v>Energy Prod</v>
      </c>
      <c r="D40" t="s">
        <v>40</v>
      </c>
      <c r="E40" t="s">
        <v>18</v>
      </c>
      <c r="F40" t="s">
        <v>6</v>
      </c>
      <c r="G40">
        <v>0</v>
      </c>
      <c r="H40">
        <f>VLOOKUP(E40,'Distribution calcs'!D:E,2,FALSE)</f>
        <v>-1000</v>
      </c>
      <c r="I40" s="5">
        <f t="shared" si="0"/>
        <v>0</v>
      </c>
    </row>
    <row r="41" spans="1:9" x14ac:dyDescent="0.25">
      <c r="A41" t="s">
        <v>5</v>
      </c>
      <c r="B41" t="s">
        <v>39</v>
      </c>
      <c r="C41" t="str">
        <f>VLOOKUP(naei_ukdata_20210113102859!B41,'Distribution calcs'!H:I,2,FALSE)</f>
        <v>Energy Prod</v>
      </c>
      <c r="D41" t="s">
        <v>44</v>
      </c>
      <c r="E41" t="s">
        <v>13</v>
      </c>
      <c r="F41" t="s">
        <v>6</v>
      </c>
      <c r="G41">
        <v>0</v>
      </c>
      <c r="H41">
        <f>VLOOKUP(E41,'Distribution calcs'!D:E,2,FALSE)</f>
        <v>-1000</v>
      </c>
      <c r="I41" s="5">
        <f t="shared" si="0"/>
        <v>0</v>
      </c>
    </row>
    <row r="42" spans="1:9" x14ac:dyDescent="0.25">
      <c r="A42" t="s">
        <v>5</v>
      </c>
      <c r="B42" t="s">
        <v>39</v>
      </c>
      <c r="C42" t="str">
        <f>VLOOKUP(naei_ukdata_20210113102859!B42,'Distribution calcs'!H:I,2,FALSE)</f>
        <v>Energy Prod</v>
      </c>
      <c r="D42" t="s">
        <v>44</v>
      </c>
      <c r="E42" t="s">
        <v>42</v>
      </c>
      <c r="F42" t="s">
        <v>6</v>
      </c>
      <c r="G42">
        <v>0</v>
      </c>
      <c r="H42">
        <f>VLOOKUP(E42,'Distribution calcs'!D:E,2,FALSE)</f>
        <v>-1000</v>
      </c>
      <c r="I42" s="5">
        <f t="shared" si="0"/>
        <v>0</v>
      </c>
    </row>
    <row r="43" spans="1:9" x14ac:dyDescent="0.25">
      <c r="A43" t="s">
        <v>5</v>
      </c>
      <c r="B43" t="s">
        <v>39</v>
      </c>
      <c r="C43" t="str">
        <f>VLOOKUP(naei_ukdata_20210113102859!B43,'Distribution calcs'!H:I,2,FALSE)</f>
        <v>Energy Prod</v>
      </c>
      <c r="D43" t="s">
        <v>44</v>
      </c>
      <c r="E43" t="s">
        <v>43</v>
      </c>
      <c r="F43" t="s">
        <v>6</v>
      </c>
      <c r="G43">
        <v>3.2500521297366999E-3</v>
      </c>
      <c r="H43">
        <f>VLOOKUP(E43,'Distribution calcs'!D:E,2,FALSE)</f>
        <v>-1000</v>
      </c>
      <c r="I43" s="5">
        <f t="shared" si="0"/>
        <v>-3.2500521297366998</v>
      </c>
    </row>
    <row r="44" spans="1:9" x14ac:dyDescent="0.25">
      <c r="A44" t="s">
        <v>5</v>
      </c>
      <c r="B44" t="s">
        <v>39</v>
      </c>
      <c r="C44" t="str">
        <f>VLOOKUP(naei_ukdata_20210113102859!B44,'Distribution calcs'!H:I,2,FALSE)</f>
        <v>Energy Prod</v>
      </c>
      <c r="D44" t="s">
        <v>44</v>
      </c>
      <c r="E44" t="s">
        <v>18</v>
      </c>
      <c r="F44" t="s">
        <v>6</v>
      </c>
      <c r="G44">
        <v>7.4467234708903698E-3</v>
      </c>
      <c r="H44">
        <f>VLOOKUP(E44,'Distribution calcs'!D:E,2,FALSE)</f>
        <v>-1000</v>
      </c>
      <c r="I44" s="5">
        <f t="shared" si="0"/>
        <v>-7.4467234708903698</v>
      </c>
    </row>
    <row r="45" spans="1:9" x14ac:dyDescent="0.25">
      <c r="A45" t="s">
        <v>5</v>
      </c>
      <c r="B45" t="s">
        <v>39</v>
      </c>
      <c r="C45" t="str">
        <f>VLOOKUP(naei_ukdata_20210113102859!B45,'Distribution calcs'!H:I,2,FALSE)</f>
        <v>Energy Prod</v>
      </c>
      <c r="D45" t="s">
        <v>45</v>
      </c>
      <c r="E45" t="s">
        <v>43</v>
      </c>
      <c r="F45" t="s">
        <v>6</v>
      </c>
      <c r="G45">
        <v>0</v>
      </c>
      <c r="H45">
        <f>VLOOKUP(E45,'Distribution calcs'!D:E,2,FALSE)</f>
        <v>-1000</v>
      </c>
      <c r="I45" s="5">
        <f t="shared" si="0"/>
        <v>0</v>
      </c>
    </row>
    <row r="46" spans="1:9" x14ac:dyDescent="0.25">
      <c r="A46" t="s">
        <v>5</v>
      </c>
      <c r="B46" t="s">
        <v>39</v>
      </c>
      <c r="C46" t="str">
        <f>VLOOKUP(naei_ukdata_20210113102859!B46,'Distribution calcs'!H:I,2,FALSE)</f>
        <v>Energy Prod</v>
      </c>
      <c r="D46" t="s">
        <v>45</v>
      </c>
      <c r="E46" t="s">
        <v>17</v>
      </c>
      <c r="F46" t="s">
        <v>6</v>
      </c>
      <c r="G46">
        <v>0</v>
      </c>
      <c r="H46">
        <f>VLOOKUP(E46,'Distribution calcs'!D:E,2,FALSE)</f>
        <v>-1000</v>
      </c>
      <c r="I46" s="5">
        <f t="shared" si="0"/>
        <v>0</v>
      </c>
    </row>
    <row r="47" spans="1:9" x14ac:dyDescent="0.25">
      <c r="A47" t="s">
        <v>5</v>
      </c>
      <c r="B47" t="s">
        <v>39</v>
      </c>
      <c r="C47" t="str">
        <f>VLOOKUP(naei_ukdata_20210113102859!B47,'Distribution calcs'!H:I,2,FALSE)</f>
        <v>Energy Prod</v>
      </c>
      <c r="D47" t="s">
        <v>45</v>
      </c>
      <c r="E47" t="s">
        <v>18</v>
      </c>
      <c r="F47" t="s">
        <v>6</v>
      </c>
      <c r="G47">
        <v>0.45539646785218102</v>
      </c>
      <c r="H47">
        <f>VLOOKUP(E47,'Distribution calcs'!D:E,2,FALSE)</f>
        <v>-1000</v>
      </c>
      <c r="I47" s="5">
        <f t="shared" si="0"/>
        <v>-455.39646785218105</v>
      </c>
    </row>
    <row r="48" spans="1:9" x14ac:dyDescent="0.25">
      <c r="A48" t="s">
        <v>5</v>
      </c>
      <c r="B48" t="s">
        <v>39</v>
      </c>
      <c r="C48" t="str">
        <f>VLOOKUP(naei_ukdata_20210113102859!B48,'Distribution calcs'!H:I,2,FALSE)</f>
        <v>Energy Prod</v>
      </c>
      <c r="D48" t="s">
        <v>45</v>
      </c>
      <c r="E48" t="s">
        <v>20</v>
      </c>
      <c r="F48" t="s">
        <v>6</v>
      </c>
      <c r="G48">
        <v>0</v>
      </c>
      <c r="H48">
        <f>VLOOKUP(E48,'Distribution calcs'!D:E,2,FALSE)</f>
        <v>-1000</v>
      </c>
      <c r="I48" s="5">
        <f t="shared" si="0"/>
        <v>0</v>
      </c>
    </row>
    <row r="49" spans="1:9" x14ac:dyDescent="0.25">
      <c r="A49" t="s">
        <v>5</v>
      </c>
      <c r="B49" t="s">
        <v>39</v>
      </c>
      <c r="C49" t="str">
        <f>VLOOKUP(naei_ukdata_20210113102859!B49,'Distribution calcs'!H:I,2,FALSE)</f>
        <v>Energy Prod</v>
      </c>
      <c r="D49" t="s">
        <v>45</v>
      </c>
      <c r="E49" t="s">
        <v>46</v>
      </c>
      <c r="F49" t="s">
        <v>6</v>
      </c>
      <c r="G49">
        <v>0</v>
      </c>
      <c r="H49">
        <f>VLOOKUP(E49,'Distribution calcs'!D:E,2,FALSE)</f>
        <v>0</v>
      </c>
      <c r="I49" s="5">
        <f t="shared" si="0"/>
        <v>0</v>
      </c>
    </row>
    <row r="50" spans="1:9" x14ac:dyDescent="0.25">
      <c r="A50" t="s">
        <v>5</v>
      </c>
      <c r="B50" t="s">
        <v>39</v>
      </c>
      <c r="C50" t="str">
        <f>VLOOKUP(naei_ukdata_20210113102859!B50,'Distribution calcs'!H:I,2,FALSE)</f>
        <v>Energy Prod</v>
      </c>
      <c r="D50" t="s">
        <v>47</v>
      </c>
      <c r="E50" t="s">
        <v>18</v>
      </c>
      <c r="F50" t="s">
        <v>6</v>
      </c>
      <c r="G50">
        <v>0</v>
      </c>
      <c r="H50">
        <f>VLOOKUP(E50,'Distribution calcs'!D:E,2,FALSE)</f>
        <v>-1000</v>
      </c>
      <c r="I50" s="5">
        <f t="shared" si="0"/>
        <v>0</v>
      </c>
    </row>
    <row r="51" spans="1:9" x14ac:dyDescent="0.25">
      <c r="A51" t="s">
        <v>5</v>
      </c>
      <c r="B51" t="s">
        <v>39</v>
      </c>
      <c r="C51" t="str">
        <f>VLOOKUP(naei_ukdata_20210113102859!B51,'Distribution calcs'!H:I,2,FALSE)</f>
        <v>Energy Prod</v>
      </c>
      <c r="D51" t="s">
        <v>48</v>
      </c>
      <c r="E51" t="s">
        <v>16</v>
      </c>
      <c r="F51" t="s">
        <v>6</v>
      </c>
      <c r="G51">
        <v>4.05191017810834</v>
      </c>
      <c r="H51">
        <f>VLOOKUP(E51,'Distribution calcs'!D:E,2,FALSE)</f>
        <v>-1000</v>
      </c>
      <c r="I51" s="5">
        <f t="shared" si="0"/>
        <v>-4051.91017810834</v>
      </c>
    </row>
    <row r="52" spans="1:9" x14ac:dyDescent="0.25">
      <c r="A52" t="s">
        <v>5</v>
      </c>
      <c r="B52" t="s">
        <v>39</v>
      </c>
      <c r="C52" t="str">
        <f>VLOOKUP(naei_ukdata_20210113102859!B52,'Distribution calcs'!H:I,2,FALSE)</f>
        <v>Energy Prod</v>
      </c>
      <c r="D52" t="s">
        <v>48</v>
      </c>
      <c r="E52" t="s">
        <v>18</v>
      </c>
      <c r="F52" t="s">
        <v>6</v>
      </c>
      <c r="G52">
        <v>14.085799646770599</v>
      </c>
      <c r="H52">
        <f>VLOOKUP(E52,'Distribution calcs'!D:E,2,FALSE)</f>
        <v>-1000</v>
      </c>
      <c r="I52" s="5">
        <f t="shared" si="0"/>
        <v>-14085.7996467706</v>
      </c>
    </row>
    <row r="53" spans="1:9" x14ac:dyDescent="0.25">
      <c r="A53" t="s">
        <v>5</v>
      </c>
      <c r="B53" t="s">
        <v>39</v>
      </c>
      <c r="C53" t="str">
        <f>VLOOKUP(naei_ukdata_20210113102859!B53,'Distribution calcs'!H:I,2,FALSE)</f>
        <v>Energy Prod</v>
      </c>
      <c r="D53" t="s">
        <v>49</v>
      </c>
      <c r="E53" t="s">
        <v>12</v>
      </c>
      <c r="F53" t="s">
        <v>6</v>
      </c>
      <c r="G53">
        <v>0</v>
      </c>
      <c r="H53">
        <f>VLOOKUP(E53,'Distribution calcs'!D:E,2,FALSE)</f>
        <v>-1000</v>
      </c>
      <c r="I53" s="5">
        <f t="shared" si="0"/>
        <v>0</v>
      </c>
    </row>
    <row r="54" spans="1:9" x14ac:dyDescent="0.25">
      <c r="A54" t="s">
        <v>5</v>
      </c>
      <c r="B54" t="s">
        <v>39</v>
      </c>
      <c r="C54" t="str">
        <f>VLOOKUP(naei_ukdata_20210113102859!B54,'Distribution calcs'!H:I,2,FALSE)</f>
        <v>Energy Prod</v>
      </c>
      <c r="D54" t="s">
        <v>49</v>
      </c>
      <c r="E54" t="s">
        <v>13</v>
      </c>
      <c r="F54" t="s">
        <v>6</v>
      </c>
      <c r="G54">
        <v>0</v>
      </c>
      <c r="H54">
        <f>VLOOKUP(E54,'Distribution calcs'!D:E,2,FALSE)</f>
        <v>-1000</v>
      </c>
      <c r="I54" s="5">
        <f t="shared" si="0"/>
        <v>0</v>
      </c>
    </row>
    <row r="55" spans="1:9" x14ac:dyDescent="0.25">
      <c r="A55" t="s">
        <v>5</v>
      </c>
      <c r="B55" t="s">
        <v>39</v>
      </c>
      <c r="C55" t="str">
        <f>VLOOKUP(naei_ukdata_20210113102859!B55,'Distribution calcs'!H:I,2,FALSE)</f>
        <v>Energy Prod</v>
      </c>
      <c r="D55" t="s">
        <v>49</v>
      </c>
      <c r="E55" t="s">
        <v>14</v>
      </c>
      <c r="F55" t="s">
        <v>6</v>
      </c>
      <c r="G55">
        <v>0</v>
      </c>
      <c r="H55">
        <f>VLOOKUP(E55,'Distribution calcs'!D:E,2,FALSE)</f>
        <v>-1000</v>
      </c>
      <c r="I55" s="5">
        <f t="shared" si="0"/>
        <v>0</v>
      </c>
    </row>
    <row r="56" spans="1:9" x14ac:dyDescent="0.25">
      <c r="A56" t="s">
        <v>5</v>
      </c>
      <c r="B56" t="s">
        <v>39</v>
      </c>
      <c r="C56" t="str">
        <f>VLOOKUP(naei_ukdata_20210113102859!B56,'Distribution calcs'!H:I,2,FALSE)</f>
        <v>Energy Prod</v>
      </c>
      <c r="D56" t="s">
        <v>49</v>
      </c>
      <c r="E56" t="s">
        <v>42</v>
      </c>
      <c r="F56" t="s">
        <v>6</v>
      </c>
      <c r="G56">
        <v>0</v>
      </c>
      <c r="H56">
        <f>VLOOKUP(E56,'Distribution calcs'!D:E,2,FALSE)</f>
        <v>-1000</v>
      </c>
      <c r="I56" s="5">
        <f t="shared" si="0"/>
        <v>0</v>
      </c>
    </row>
    <row r="57" spans="1:9" x14ac:dyDescent="0.25">
      <c r="A57" t="s">
        <v>5</v>
      </c>
      <c r="B57" t="s">
        <v>39</v>
      </c>
      <c r="C57" t="str">
        <f>VLOOKUP(naei_ukdata_20210113102859!B57,'Distribution calcs'!H:I,2,FALSE)</f>
        <v>Energy Prod</v>
      </c>
      <c r="D57" t="s">
        <v>49</v>
      </c>
      <c r="E57" t="s">
        <v>17</v>
      </c>
      <c r="F57" t="s">
        <v>6</v>
      </c>
      <c r="G57">
        <v>0</v>
      </c>
      <c r="H57">
        <f>VLOOKUP(E57,'Distribution calcs'!D:E,2,FALSE)</f>
        <v>-1000</v>
      </c>
      <c r="I57" s="5">
        <f t="shared" si="0"/>
        <v>0</v>
      </c>
    </row>
    <row r="58" spans="1:9" x14ac:dyDescent="0.25">
      <c r="A58" t="s">
        <v>5</v>
      </c>
      <c r="B58" t="s">
        <v>39</v>
      </c>
      <c r="C58" t="str">
        <f>VLOOKUP(naei_ukdata_20210113102859!B58,'Distribution calcs'!H:I,2,FALSE)</f>
        <v>Energy Prod</v>
      </c>
      <c r="D58" t="s">
        <v>49</v>
      </c>
      <c r="E58" t="s">
        <v>18</v>
      </c>
      <c r="F58" t="s">
        <v>6</v>
      </c>
      <c r="G58">
        <v>0</v>
      </c>
      <c r="H58">
        <f>VLOOKUP(E58,'Distribution calcs'!D:E,2,FALSE)</f>
        <v>-1000</v>
      </c>
      <c r="I58" s="5">
        <f t="shared" si="0"/>
        <v>0</v>
      </c>
    </row>
    <row r="59" spans="1:9" x14ac:dyDescent="0.25">
      <c r="A59" t="s">
        <v>5</v>
      </c>
      <c r="B59" t="s">
        <v>39</v>
      </c>
      <c r="C59" t="str">
        <f>VLOOKUP(naei_ukdata_20210113102859!B59,'Distribution calcs'!H:I,2,FALSE)</f>
        <v>Energy Prod</v>
      </c>
      <c r="D59" t="s">
        <v>50</v>
      </c>
      <c r="E59" t="s">
        <v>17</v>
      </c>
      <c r="F59" t="s">
        <v>6</v>
      </c>
      <c r="G59">
        <v>9.2476241326133704E-2</v>
      </c>
      <c r="H59">
        <f>VLOOKUP(E59,'Distribution calcs'!D:E,2,FALSE)</f>
        <v>-1000</v>
      </c>
      <c r="I59" s="5">
        <f t="shared" si="0"/>
        <v>-92.476241326133703</v>
      </c>
    </row>
    <row r="60" spans="1:9" x14ac:dyDescent="0.25">
      <c r="A60" t="s">
        <v>5</v>
      </c>
      <c r="B60" t="s">
        <v>39</v>
      </c>
      <c r="C60" t="str">
        <f>VLOOKUP(naei_ukdata_20210113102859!B60,'Distribution calcs'!H:I,2,FALSE)</f>
        <v>Energy Prod</v>
      </c>
      <c r="D60" t="s">
        <v>50</v>
      </c>
      <c r="E60" t="s">
        <v>20</v>
      </c>
      <c r="F60" t="s">
        <v>6</v>
      </c>
      <c r="G60">
        <v>1.7783017847886</v>
      </c>
      <c r="H60">
        <f>VLOOKUP(E60,'Distribution calcs'!D:E,2,FALSE)</f>
        <v>-1000</v>
      </c>
      <c r="I60" s="5">
        <f t="shared" si="0"/>
        <v>-1778.3017847886001</v>
      </c>
    </row>
    <row r="61" spans="1:9" x14ac:dyDescent="0.25">
      <c r="A61" t="s">
        <v>5</v>
      </c>
      <c r="B61" t="s">
        <v>39</v>
      </c>
      <c r="C61" t="str">
        <f>VLOOKUP(naei_ukdata_20210113102859!B61,'Distribution calcs'!H:I,2,FALSE)</f>
        <v>Energy Prod</v>
      </c>
      <c r="D61" t="s">
        <v>51</v>
      </c>
      <c r="E61" t="s">
        <v>16</v>
      </c>
      <c r="F61" t="s">
        <v>6</v>
      </c>
      <c r="G61">
        <v>0.59852904025979203</v>
      </c>
      <c r="H61">
        <f>VLOOKUP(E61,'Distribution calcs'!D:E,2,FALSE)</f>
        <v>-1000</v>
      </c>
      <c r="I61" s="5">
        <f t="shared" si="0"/>
        <v>-598.52904025979205</v>
      </c>
    </row>
    <row r="62" spans="1:9" x14ac:dyDescent="0.25">
      <c r="A62" t="s">
        <v>5</v>
      </c>
      <c r="B62" t="s">
        <v>39</v>
      </c>
      <c r="C62" t="str">
        <f>VLOOKUP(naei_ukdata_20210113102859!B62,'Distribution calcs'!H:I,2,FALSE)</f>
        <v>Energy Prod</v>
      </c>
      <c r="D62" t="s">
        <v>51</v>
      </c>
      <c r="E62" t="s">
        <v>18</v>
      </c>
      <c r="F62" t="s">
        <v>6</v>
      </c>
      <c r="G62">
        <v>5.7094760476375299</v>
      </c>
      <c r="H62">
        <f>VLOOKUP(E62,'Distribution calcs'!D:E,2,FALSE)</f>
        <v>-1000</v>
      </c>
      <c r="I62" s="5">
        <f t="shared" si="0"/>
        <v>-5709.4760476375295</v>
      </c>
    </row>
    <row r="63" spans="1:9" x14ac:dyDescent="0.25">
      <c r="A63" t="s">
        <v>5</v>
      </c>
      <c r="B63" t="s">
        <v>52</v>
      </c>
      <c r="C63" t="str">
        <f>VLOOKUP(naei_ukdata_20210113102859!B63,'Distribution calcs'!H:I,2,FALSE)</f>
        <v>Ind Comb</v>
      </c>
      <c r="D63" t="s">
        <v>53</v>
      </c>
      <c r="E63" t="s">
        <v>41</v>
      </c>
      <c r="F63" t="s">
        <v>6</v>
      </c>
      <c r="G63">
        <v>0.28655556789620401</v>
      </c>
      <c r="H63">
        <f>VLOOKUP(E63,'Distribution calcs'!D:E,2,FALSE)</f>
        <v>-1000</v>
      </c>
      <c r="I63" s="5">
        <f t="shared" si="0"/>
        <v>-286.55556789620402</v>
      </c>
    </row>
    <row r="64" spans="1:9" x14ac:dyDescent="0.25">
      <c r="A64" t="s">
        <v>5</v>
      </c>
      <c r="B64" t="s">
        <v>52</v>
      </c>
      <c r="C64" t="str">
        <f>VLOOKUP(naei_ukdata_20210113102859!B64,'Distribution calcs'!H:I,2,FALSE)</f>
        <v>Ind Comb</v>
      </c>
      <c r="D64" t="s">
        <v>53</v>
      </c>
      <c r="E64" t="s">
        <v>42</v>
      </c>
      <c r="F64" t="s">
        <v>6</v>
      </c>
      <c r="G64">
        <v>2.9832702359270401E-2</v>
      </c>
      <c r="H64">
        <f>VLOOKUP(E64,'Distribution calcs'!D:E,2,FALSE)</f>
        <v>-1000</v>
      </c>
      <c r="I64" s="5">
        <f t="shared" si="0"/>
        <v>-29.832702359270399</v>
      </c>
    </row>
    <row r="65" spans="1:9" x14ac:dyDescent="0.25">
      <c r="A65" t="s">
        <v>5</v>
      </c>
      <c r="B65" t="s">
        <v>52</v>
      </c>
      <c r="C65" t="str">
        <f>VLOOKUP(naei_ukdata_20210113102859!B65,'Distribution calcs'!H:I,2,FALSE)</f>
        <v>Ind Comb</v>
      </c>
      <c r="D65" t="s">
        <v>53</v>
      </c>
      <c r="E65" t="s">
        <v>18</v>
      </c>
      <c r="F65" t="s">
        <v>6</v>
      </c>
      <c r="G65">
        <v>3.0100536144896099E-2</v>
      </c>
      <c r="H65">
        <f>VLOOKUP(E65,'Distribution calcs'!D:E,2,FALSE)</f>
        <v>-1000</v>
      </c>
      <c r="I65" s="5">
        <f t="shared" si="0"/>
        <v>-30.1005361448961</v>
      </c>
    </row>
    <row r="66" spans="1:9" x14ac:dyDescent="0.25">
      <c r="A66" t="s">
        <v>5</v>
      </c>
      <c r="B66" t="s">
        <v>52</v>
      </c>
      <c r="C66" t="str">
        <f>VLOOKUP(naei_ukdata_20210113102859!B66,'Distribution calcs'!H:I,2,FALSE)</f>
        <v>Ind Comb</v>
      </c>
      <c r="D66" t="s">
        <v>54</v>
      </c>
      <c r="E66" t="s">
        <v>14</v>
      </c>
      <c r="F66" t="s">
        <v>6</v>
      </c>
      <c r="G66">
        <v>100.41419546041701</v>
      </c>
      <c r="H66">
        <f>VLOOKUP(E66,'Distribution calcs'!D:E,2,FALSE)</f>
        <v>-1000</v>
      </c>
      <c r="I66" s="5">
        <f t="shared" si="0"/>
        <v>-100414.195460417</v>
      </c>
    </row>
    <row r="67" spans="1:9" x14ac:dyDescent="0.25">
      <c r="A67" t="s">
        <v>5</v>
      </c>
      <c r="B67" t="s">
        <v>52</v>
      </c>
      <c r="C67" t="str">
        <f>VLOOKUP(naei_ukdata_20210113102859!B67,'Distribution calcs'!H:I,2,FALSE)</f>
        <v>Ind Comb</v>
      </c>
      <c r="D67" t="s">
        <v>55</v>
      </c>
      <c r="E67" t="s">
        <v>41</v>
      </c>
      <c r="F67" t="s">
        <v>6</v>
      </c>
      <c r="G67">
        <v>0.49688375337524099</v>
      </c>
      <c r="H67">
        <f>VLOOKUP(E67,'Distribution calcs'!D:E,2,FALSE)</f>
        <v>-1000</v>
      </c>
      <c r="I67" s="5">
        <f t="shared" si="0"/>
        <v>-496.88375337524099</v>
      </c>
    </row>
    <row r="68" spans="1:9" x14ac:dyDescent="0.25">
      <c r="A68" t="s">
        <v>5</v>
      </c>
      <c r="B68" t="s">
        <v>52</v>
      </c>
      <c r="C68" t="str">
        <f>VLOOKUP(naei_ukdata_20210113102859!B68,'Distribution calcs'!H:I,2,FALSE)</f>
        <v>Ind Comb</v>
      </c>
      <c r="D68" t="s">
        <v>55</v>
      </c>
      <c r="E68" t="s">
        <v>13</v>
      </c>
      <c r="F68" t="s">
        <v>6</v>
      </c>
      <c r="G68">
        <v>0.89669078800000002</v>
      </c>
      <c r="H68">
        <f>VLOOKUP(E68,'Distribution calcs'!D:E,2,FALSE)</f>
        <v>-1000</v>
      </c>
      <c r="I68" s="5">
        <f t="shared" ref="I68:I131" si="1">G68*H68</f>
        <v>-896.690788</v>
      </c>
    </row>
    <row r="69" spans="1:9" x14ac:dyDescent="0.25">
      <c r="A69" t="s">
        <v>5</v>
      </c>
      <c r="B69" t="s">
        <v>52</v>
      </c>
      <c r="C69" t="str">
        <f>VLOOKUP(naei_ukdata_20210113102859!B69,'Distribution calcs'!H:I,2,FALSE)</f>
        <v>Ind Comb</v>
      </c>
      <c r="D69" t="s">
        <v>55</v>
      </c>
      <c r="E69" t="s">
        <v>14</v>
      </c>
      <c r="F69" t="s">
        <v>6</v>
      </c>
      <c r="G69">
        <v>5.6208938799999997E-2</v>
      </c>
      <c r="H69">
        <f>VLOOKUP(E69,'Distribution calcs'!D:E,2,FALSE)</f>
        <v>-1000</v>
      </c>
      <c r="I69" s="5">
        <f t="shared" si="1"/>
        <v>-56.208938799999999</v>
      </c>
    </row>
    <row r="70" spans="1:9" x14ac:dyDescent="0.25">
      <c r="A70" t="s">
        <v>5</v>
      </c>
      <c r="B70" t="s">
        <v>52</v>
      </c>
      <c r="C70" t="str">
        <f>VLOOKUP(naei_ukdata_20210113102859!B70,'Distribution calcs'!H:I,2,FALSE)</f>
        <v>Ind Comb</v>
      </c>
      <c r="D70" t="s">
        <v>55</v>
      </c>
      <c r="E70" t="s">
        <v>42</v>
      </c>
      <c r="F70" t="s">
        <v>6</v>
      </c>
      <c r="G70">
        <v>0.171942646287187</v>
      </c>
      <c r="H70">
        <f>VLOOKUP(E70,'Distribution calcs'!D:E,2,FALSE)</f>
        <v>-1000</v>
      </c>
      <c r="I70" s="5">
        <f t="shared" si="1"/>
        <v>-171.94264628718699</v>
      </c>
    </row>
    <row r="71" spans="1:9" x14ac:dyDescent="0.25">
      <c r="A71" t="s">
        <v>5</v>
      </c>
      <c r="B71" t="s">
        <v>52</v>
      </c>
      <c r="C71" t="str">
        <f>VLOOKUP(naei_ukdata_20210113102859!B71,'Distribution calcs'!H:I,2,FALSE)</f>
        <v>Ind Comb</v>
      </c>
      <c r="D71" t="s">
        <v>55</v>
      </c>
      <c r="E71" t="s">
        <v>15</v>
      </c>
      <c r="F71" t="s">
        <v>6</v>
      </c>
      <c r="G71">
        <v>3.1592837831233699E-2</v>
      </c>
      <c r="H71">
        <f>VLOOKUP(E71,'Distribution calcs'!D:E,2,FALSE)</f>
        <v>-1000</v>
      </c>
      <c r="I71" s="5">
        <f t="shared" si="1"/>
        <v>-31.592837831233698</v>
      </c>
    </row>
    <row r="72" spans="1:9" x14ac:dyDescent="0.25">
      <c r="A72" t="s">
        <v>5</v>
      </c>
      <c r="B72" t="s">
        <v>52</v>
      </c>
      <c r="C72" t="str">
        <f>VLOOKUP(naei_ukdata_20210113102859!B72,'Distribution calcs'!H:I,2,FALSE)</f>
        <v>Ind Comb</v>
      </c>
      <c r="D72" t="s">
        <v>55</v>
      </c>
      <c r="E72" t="s">
        <v>16</v>
      </c>
      <c r="F72" t="s">
        <v>6</v>
      </c>
      <c r="G72">
        <v>7.65521463505325E-3</v>
      </c>
      <c r="H72">
        <f>VLOOKUP(E72,'Distribution calcs'!D:E,2,FALSE)</f>
        <v>-1000</v>
      </c>
      <c r="I72" s="5">
        <f t="shared" si="1"/>
        <v>-7.6552146350532499</v>
      </c>
    </row>
    <row r="73" spans="1:9" x14ac:dyDescent="0.25">
      <c r="A73" t="s">
        <v>5</v>
      </c>
      <c r="B73" t="s">
        <v>52</v>
      </c>
      <c r="C73" t="str">
        <f>VLOOKUP(naei_ukdata_20210113102859!B73,'Distribution calcs'!H:I,2,FALSE)</f>
        <v>Ind Comb</v>
      </c>
      <c r="D73" t="s">
        <v>55</v>
      </c>
      <c r="E73" t="s">
        <v>17</v>
      </c>
      <c r="F73" t="s">
        <v>6</v>
      </c>
      <c r="G73">
        <v>8.9577323416250004E-4</v>
      </c>
      <c r="H73">
        <f>VLOOKUP(E73,'Distribution calcs'!D:E,2,FALSE)</f>
        <v>-1000</v>
      </c>
      <c r="I73" s="5">
        <f t="shared" si="1"/>
        <v>-0.89577323416249999</v>
      </c>
    </row>
    <row r="74" spans="1:9" x14ac:dyDescent="0.25">
      <c r="A74" t="s">
        <v>5</v>
      </c>
      <c r="B74" t="s">
        <v>52</v>
      </c>
      <c r="C74" t="str">
        <f>VLOOKUP(naei_ukdata_20210113102859!B74,'Distribution calcs'!H:I,2,FALSE)</f>
        <v>Ind Comb</v>
      </c>
      <c r="D74" t="s">
        <v>55</v>
      </c>
      <c r="E74" t="s">
        <v>18</v>
      </c>
      <c r="F74" t="s">
        <v>6</v>
      </c>
      <c r="G74">
        <v>0.42341039989764701</v>
      </c>
      <c r="H74">
        <f>VLOOKUP(E74,'Distribution calcs'!D:E,2,FALSE)</f>
        <v>-1000</v>
      </c>
      <c r="I74" s="5">
        <f t="shared" si="1"/>
        <v>-423.41039989764698</v>
      </c>
    </row>
    <row r="75" spans="1:9" x14ac:dyDescent="0.25">
      <c r="A75" t="s">
        <v>5</v>
      </c>
      <c r="B75" t="s">
        <v>52</v>
      </c>
      <c r="C75" t="str">
        <f>VLOOKUP(naei_ukdata_20210113102859!B75,'Distribution calcs'!H:I,2,FALSE)</f>
        <v>Ind Comb</v>
      </c>
      <c r="D75" t="s">
        <v>55</v>
      </c>
      <c r="E75" t="s">
        <v>46</v>
      </c>
      <c r="F75" t="s">
        <v>6</v>
      </c>
      <c r="G75">
        <v>0</v>
      </c>
      <c r="H75">
        <f>VLOOKUP(E75,'Distribution calcs'!D:E,2,FALSE)</f>
        <v>0</v>
      </c>
      <c r="I75" s="5">
        <f t="shared" si="1"/>
        <v>0</v>
      </c>
    </row>
    <row r="76" spans="1:9" x14ac:dyDescent="0.25">
      <c r="A76" t="s">
        <v>5</v>
      </c>
      <c r="B76" t="s">
        <v>56</v>
      </c>
      <c r="C76" t="str">
        <f>VLOOKUP(naei_ukdata_20210113102859!B76,'Distribution calcs'!H:I,2,FALSE)</f>
        <v>Ind Comb</v>
      </c>
      <c r="D76" t="s">
        <v>32</v>
      </c>
      <c r="E76" t="s">
        <v>13</v>
      </c>
      <c r="F76" t="s">
        <v>6</v>
      </c>
      <c r="G76">
        <v>4.3436288216213002E-2</v>
      </c>
      <c r="H76">
        <f>VLOOKUP(E76,'Distribution calcs'!D:E,2,FALSE)</f>
        <v>-1000</v>
      </c>
      <c r="I76" s="5">
        <f t="shared" si="1"/>
        <v>-43.436288216213001</v>
      </c>
    </row>
    <row r="77" spans="1:9" x14ac:dyDescent="0.25">
      <c r="A77" t="s">
        <v>5</v>
      </c>
      <c r="B77" t="s">
        <v>56</v>
      </c>
      <c r="C77" t="str">
        <f>VLOOKUP(naei_ukdata_20210113102859!B77,'Distribution calcs'!H:I,2,FALSE)</f>
        <v>Ind Comb</v>
      </c>
      <c r="D77" t="s">
        <v>57</v>
      </c>
      <c r="E77" t="s">
        <v>13</v>
      </c>
      <c r="F77" t="s">
        <v>6</v>
      </c>
      <c r="G77">
        <v>3.2986404905786998E-2</v>
      </c>
      <c r="H77">
        <f>VLOOKUP(E77,'Distribution calcs'!D:E,2,FALSE)</f>
        <v>-1000</v>
      </c>
      <c r="I77" s="5">
        <f t="shared" si="1"/>
        <v>-32.986404905786998</v>
      </c>
    </row>
    <row r="78" spans="1:9" x14ac:dyDescent="0.25">
      <c r="A78" t="s">
        <v>5</v>
      </c>
      <c r="B78" t="s">
        <v>56</v>
      </c>
      <c r="C78" t="str">
        <f>VLOOKUP(naei_ukdata_20210113102859!B78,'Distribution calcs'!H:I,2,FALSE)</f>
        <v>Ind Comb</v>
      </c>
      <c r="D78" t="s">
        <v>58</v>
      </c>
      <c r="E78" t="s">
        <v>13</v>
      </c>
      <c r="F78" t="s">
        <v>6</v>
      </c>
      <c r="G78">
        <v>0.66245529454330998</v>
      </c>
      <c r="H78">
        <f>VLOOKUP(E78,'Distribution calcs'!D:E,2,FALSE)</f>
        <v>-1000</v>
      </c>
      <c r="I78" s="5">
        <f t="shared" si="1"/>
        <v>-662.45529454330995</v>
      </c>
    </row>
    <row r="79" spans="1:9" x14ac:dyDescent="0.25">
      <c r="A79" t="s">
        <v>5</v>
      </c>
      <c r="B79" t="s">
        <v>56</v>
      </c>
      <c r="C79" t="str">
        <f>VLOOKUP(naei_ukdata_20210113102859!B79,'Distribution calcs'!H:I,2,FALSE)</f>
        <v>Ind Comb</v>
      </c>
      <c r="D79" t="s">
        <v>58</v>
      </c>
      <c r="E79" t="s">
        <v>15</v>
      </c>
      <c r="F79" t="s">
        <v>6</v>
      </c>
      <c r="G79">
        <v>8.9428010960603303E-4</v>
      </c>
      <c r="H79">
        <f>VLOOKUP(E79,'Distribution calcs'!D:E,2,FALSE)</f>
        <v>-1000</v>
      </c>
      <c r="I79" s="5">
        <f t="shared" si="1"/>
        <v>-0.89428010960603299</v>
      </c>
    </row>
    <row r="80" spans="1:9" x14ac:dyDescent="0.25">
      <c r="A80" t="s">
        <v>5</v>
      </c>
      <c r="B80" t="s">
        <v>56</v>
      </c>
      <c r="C80" t="str">
        <f>VLOOKUP(naei_ukdata_20210113102859!B80,'Distribution calcs'!H:I,2,FALSE)</f>
        <v>Ind Comb</v>
      </c>
      <c r="D80" t="s">
        <v>58</v>
      </c>
      <c r="E80" t="s">
        <v>16</v>
      </c>
      <c r="F80" t="s">
        <v>6</v>
      </c>
      <c r="G80">
        <v>1.1042798469336E-3</v>
      </c>
      <c r="H80">
        <f>VLOOKUP(E80,'Distribution calcs'!D:E,2,FALSE)</f>
        <v>-1000</v>
      </c>
      <c r="I80" s="5">
        <f t="shared" si="1"/>
        <v>-1.1042798469335999</v>
      </c>
    </row>
    <row r="81" spans="1:9" x14ac:dyDescent="0.25">
      <c r="A81" t="s">
        <v>5</v>
      </c>
      <c r="B81" t="s">
        <v>56</v>
      </c>
      <c r="C81" t="str">
        <f>VLOOKUP(naei_ukdata_20210113102859!B81,'Distribution calcs'!H:I,2,FALSE)</f>
        <v>Ind Comb</v>
      </c>
      <c r="D81" t="s">
        <v>58</v>
      </c>
      <c r="E81" t="s">
        <v>18</v>
      </c>
      <c r="F81" t="s">
        <v>6</v>
      </c>
      <c r="G81">
        <v>0.32217596296067402</v>
      </c>
      <c r="H81">
        <f>VLOOKUP(E81,'Distribution calcs'!D:E,2,FALSE)</f>
        <v>-1000</v>
      </c>
      <c r="I81" s="5">
        <f t="shared" si="1"/>
        <v>-322.17596296067404</v>
      </c>
    </row>
    <row r="82" spans="1:9" x14ac:dyDescent="0.25">
      <c r="A82" t="s">
        <v>5</v>
      </c>
      <c r="B82" t="s">
        <v>59</v>
      </c>
      <c r="C82" t="str">
        <f>VLOOKUP(naei_ukdata_20210113102859!B82,'Distribution calcs'!H:I,2,FALSE)</f>
        <v>Ind Comb</v>
      </c>
      <c r="D82" t="s">
        <v>60</v>
      </c>
      <c r="E82" t="s">
        <v>13</v>
      </c>
      <c r="F82" t="s">
        <v>6</v>
      </c>
      <c r="G82">
        <v>1.4454002428137001</v>
      </c>
      <c r="H82">
        <f>VLOOKUP(E82,'Distribution calcs'!D:E,2,FALSE)</f>
        <v>-1000</v>
      </c>
      <c r="I82" s="5">
        <f t="shared" si="1"/>
        <v>-1445.4002428137001</v>
      </c>
    </row>
    <row r="83" spans="1:9" x14ac:dyDescent="0.25">
      <c r="A83" t="s">
        <v>5</v>
      </c>
      <c r="B83" t="s">
        <v>59</v>
      </c>
      <c r="C83" t="str">
        <f>VLOOKUP(naei_ukdata_20210113102859!B83,'Distribution calcs'!H:I,2,FALSE)</f>
        <v>Ind Comb</v>
      </c>
      <c r="D83" t="s">
        <v>60</v>
      </c>
      <c r="E83" t="s">
        <v>15</v>
      </c>
      <c r="F83" t="s">
        <v>6</v>
      </c>
      <c r="G83">
        <v>7.51999146424049E-2</v>
      </c>
      <c r="H83">
        <f>VLOOKUP(E83,'Distribution calcs'!D:E,2,FALSE)</f>
        <v>-1000</v>
      </c>
      <c r="I83" s="5">
        <f t="shared" si="1"/>
        <v>-75.199914642404906</v>
      </c>
    </row>
    <row r="84" spans="1:9" x14ac:dyDescent="0.25">
      <c r="A84" t="s">
        <v>5</v>
      </c>
      <c r="B84" t="s">
        <v>59</v>
      </c>
      <c r="C84" t="str">
        <f>VLOOKUP(naei_ukdata_20210113102859!B84,'Distribution calcs'!H:I,2,FALSE)</f>
        <v>Ind Comb</v>
      </c>
      <c r="D84" t="s">
        <v>60</v>
      </c>
      <c r="E84" t="s">
        <v>16</v>
      </c>
      <c r="F84" t="s">
        <v>6</v>
      </c>
      <c r="G84">
        <v>1.3855356016318199E-2</v>
      </c>
      <c r="H84">
        <f>VLOOKUP(E84,'Distribution calcs'!D:E,2,FALSE)</f>
        <v>-1000</v>
      </c>
      <c r="I84" s="5">
        <f t="shared" si="1"/>
        <v>-13.855356016318199</v>
      </c>
    </row>
    <row r="85" spans="1:9" x14ac:dyDescent="0.25">
      <c r="A85" t="s">
        <v>5</v>
      </c>
      <c r="B85" t="s">
        <v>59</v>
      </c>
      <c r="C85" t="str">
        <f>VLOOKUP(naei_ukdata_20210113102859!B85,'Distribution calcs'!H:I,2,FALSE)</f>
        <v>Ind Comb</v>
      </c>
      <c r="D85" t="s">
        <v>60</v>
      </c>
      <c r="E85" t="s">
        <v>18</v>
      </c>
      <c r="F85" t="s">
        <v>6</v>
      </c>
      <c r="G85">
        <v>2.6380614236026099</v>
      </c>
      <c r="H85">
        <f>VLOOKUP(E85,'Distribution calcs'!D:E,2,FALSE)</f>
        <v>-1000</v>
      </c>
      <c r="I85" s="5">
        <f t="shared" si="1"/>
        <v>-2638.0614236026099</v>
      </c>
    </row>
    <row r="86" spans="1:9" x14ac:dyDescent="0.25">
      <c r="A86" t="s">
        <v>5</v>
      </c>
      <c r="B86" t="s">
        <v>59</v>
      </c>
      <c r="C86" t="str">
        <f>VLOOKUP(naei_ukdata_20210113102859!B86,'Distribution calcs'!H:I,2,FALSE)</f>
        <v>Ind Comb</v>
      </c>
      <c r="D86" t="s">
        <v>60</v>
      </c>
      <c r="E86" t="s">
        <v>20</v>
      </c>
      <c r="F86" t="s">
        <v>6</v>
      </c>
      <c r="G86">
        <v>0.60260657081400004</v>
      </c>
      <c r="H86">
        <f>VLOOKUP(E86,'Distribution calcs'!D:E,2,FALSE)</f>
        <v>-1000</v>
      </c>
      <c r="I86" s="5">
        <f t="shared" si="1"/>
        <v>-602.60657081400007</v>
      </c>
    </row>
    <row r="87" spans="1:9" x14ac:dyDescent="0.25">
      <c r="A87" t="s">
        <v>5</v>
      </c>
      <c r="B87" t="s">
        <v>61</v>
      </c>
      <c r="C87" t="str">
        <f>VLOOKUP(naei_ukdata_20210113102859!B87,'Distribution calcs'!H:I,2,FALSE)</f>
        <v>Ind Comb</v>
      </c>
      <c r="D87" t="s">
        <v>62</v>
      </c>
      <c r="E87" t="s">
        <v>13</v>
      </c>
      <c r="F87" t="s">
        <v>6</v>
      </c>
      <c r="G87">
        <v>2.62862518870811</v>
      </c>
      <c r="H87">
        <f>VLOOKUP(E87,'Distribution calcs'!D:E,2,FALSE)</f>
        <v>-1000</v>
      </c>
      <c r="I87" s="5">
        <f t="shared" si="1"/>
        <v>-2628.6251887081098</v>
      </c>
    </row>
    <row r="88" spans="1:9" x14ac:dyDescent="0.25">
      <c r="A88" t="s">
        <v>5</v>
      </c>
      <c r="B88" t="s">
        <v>61</v>
      </c>
      <c r="C88" t="str">
        <f>VLOOKUP(naei_ukdata_20210113102859!B88,'Distribution calcs'!H:I,2,FALSE)</f>
        <v>Ind Comb</v>
      </c>
      <c r="D88" t="s">
        <v>62</v>
      </c>
      <c r="E88" t="s">
        <v>15</v>
      </c>
      <c r="F88" t="s">
        <v>6</v>
      </c>
      <c r="G88">
        <v>1.9173673646006399E-3</v>
      </c>
      <c r="H88">
        <f>VLOOKUP(E88,'Distribution calcs'!D:E,2,FALSE)</f>
        <v>-1000</v>
      </c>
      <c r="I88" s="5">
        <f t="shared" si="1"/>
        <v>-1.9173673646006399</v>
      </c>
    </row>
    <row r="89" spans="1:9" x14ac:dyDescent="0.25">
      <c r="A89" t="s">
        <v>5</v>
      </c>
      <c r="B89" t="s">
        <v>61</v>
      </c>
      <c r="C89" t="str">
        <f>VLOOKUP(naei_ukdata_20210113102859!B89,'Distribution calcs'!H:I,2,FALSE)</f>
        <v>Ind Comb</v>
      </c>
      <c r="D89" t="s">
        <v>62</v>
      </c>
      <c r="E89" t="s">
        <v>16</v>
      </c>
      <c r="F89" t="s">
        <v>6</v>
      </c>
      <c r="G89">
        <v>4.8531556016019797E-3</v>
      </c>
      <c r="H89">
        <f>VLOOKUP(E89,'Distribution calcs'!D:E,2,FALSE)</f>
        <v>-1000</v>
      </c>
      <c r="I89" s="5">
        <f t="shared" si="1"/>
        <v>-4.8531556016019799</v>
      </c>
    </row>
    <row r="90" spans="1:9" x14ac:dyDescent="0.25">
      <c r="A90" t="s">
        <v>5</v>
      </c>
      <c r="B90" t="s">
        <v>61</v>
      </c>
      <c r="C90" t="str">
        <f>VLOOKUP(naei_ukdata_20210113102859!B90,'Distribution calcs'!H:I,2,FALSE)</f>
        <v>Ind Comb</v>
      </c>
      <c r="D90" t="s">
        <v>62</v>
      </c>
      <c r="E90" t="s">
        <v>18</v>
      </c>
      <c r="F90" t="s">
        <v>6</v>
      </c>
      <c r="G90">
        <v>0.59502800064344397</v>
      </c>
      <c r="H90">
        <f>VLOOKUP(E90,'Distribution calcs'!D:E,2,FALSE)</f>
        <v>-1000</v>
      </c>
      <c r="I90" s="5">
        <f t="shared" si="1"/>
        <v>-595.02800064344399</v>
      </c>
    </row>
    <row r="91" spans="1:9" x14ac:dyDescent="0.25">
      <c r="A91" t="s">
        <v>5</v>
      </c>
      <c r="B91" t="s">
        <v>63</v>
      </c>
      <c r="C91" t="str">
        <f>VLOOKUP(naei_ukdata_20210113102859!B91,'Distribution calcs'!H:I,2,FALSE)</f>
        <v>Ind Comb</v>
      </c>
      <c r="D91" t="s">
        <v>64</v>
      </c>
      <c r="E91" t="s">
        <v>13</v>
      </c>
      <c r="F91" t="s">
        <v>6</v>
      </c>
      <c r="G91">
        <v>1.92610591986127</v>
      </c>
      <c r="H91">
        <f>VLOOKUP(E91,'Distribution calcs'!D:E,2,FALSE)</f>
        <v>-1000</v>
      </c>
      <c r="I91" s="5">
        <f t="shared" si="1"/>
        <v>-1926.10591986127</v>
      </c>
    </row>
    <row r="92" spans="1:9" x14ac:dyDescent="0.25">
      <c r="A92" t="s">
        <v>5</v>
      </c>
      <c r="B92" t="s">
        <v>63</v>
      </c>
      <c r="C92" t="str">
        <f>VLOOKUP(naei_ukdata_20210113102859!B92,'Distribution calcs'!H:I,2,FALSE)</f>
        <v>Ind Comb</v>
      </c>
      <c r="D92" t="s">
        <v>64</v>
      </c>
      <c r="E92" t="s">
        <v>15</v>
      </c>
      <c r="F92" t="s">
        <v>6</v>
      </c>
      <c r="G92">
        <v>1.29941341264948E-2</v>
      </c>
      <c r="H92">
        <f>VLOOKUP(E92,'Distribution calcs'!D:E,2,FALSE)</f>
        <v>-1000</v>
      </c>
      <c r="I92" s="5">
        <f t="shared" si="1"/>
        <v>-12.994134126494799</v>
      </c>
    </row>
    <row r="93" spans="1:9" x14ac:dyDescent="0.25">
      <c r="A93" t="s">
        <v>5</v>
      </c>
      <c r="B93" t="s">
        <v>63</v>
      </c>
      <c r="C93" t="str">
        <f>VLOOKUP(naei_ukdata_20210113102859!B93,'Distribution calcs'!H:I,2,FALSE)</f>
        <v>Ind Comb</v>
      </c>
      <c r="D93" t="s">
        <v>64</v>
      </c>
      <c r="E93" t="s">
        <v>16</v>
      </c>
      <c r="F93" t="s">
        <v>6</v>
      </c>
      <c r="G93">
        <v>6.5817034528920801E-3</v>
      </c>
      <c r="H93">
        <f>VLOOKUP(E93,'Distribution calcs'!D:E,2,FALSE)</f>
        <v>-1000</v>
      </c>
      <c r="I93" s="5">
        <f t="shared" si="1"/>
        <v>-6.5817034528920804</v>
      </c>
    </row>
    <row r="94" spans="1:9" x14ac:dyDescent="0.25">
      <c r="A94" t="s">
        <v>5</v>
      </c>
      <c r="B94" t="s">
        <v>63</v>
      </c>
      <c r="C94" t="str">
        <f>VLOOKUP(naei_ukdata_20210113102859!B94,'Distribution calcs'!H:I,2,FALSE)</f>
        <v>Ind Comb</v>
      </c>
      <c r="D94" t="s">
        <v>64</v>
      </c>
      <c r="E94" t="s">
        <v>18</v>
      </c>
      <c r="F94" t="s">
        <v>6</v>
      </c>
      <c r="G94">
        <v>2.1275405092075701</v>
      </c>
      <c r="H94">
        <f>VLOOKUP(E94,'Distribution calcs'!D:E,2,FALSE)</f>
        <v>-1000</v>
      </c>
      <c r="I94" s="5">
        <f t="shared" si="1"/>
        <v>-2127.5405092075703</v>
      </c>
    </row>
    <row r="95" spans="1:9" x14ac:dyDescent="0.25">
      <c r="A95" t="s">
        <v>5</v>
      </c>
      <c r="B95" t="s">
        <v>65</v>
      </c>
      <c r="C95" t="str">
        <f>VLOOKUP(naei_ukdata_20210113102859!B95,'Distribution calcs'!H:I,2,FALSE)</f>
        <v>Ind Comb</v>
      </c>
      <c r="D95" t="s">
        <v>66</v>
      </c>
      <c r="E95" t="s">
        <v>13</v>
      </c>
      <c r="F95" t="s">
        <v>6</v>
      </c>
      <c r="G95">
        <v>0.17672288461538499</v>
      </c>
      <c r="H95">
        <f>VLOOKUP(E95,'Distribution calcs'!D:E,2,FALSE)</f>
        <v>-1000</v>
      </c>
      <c r="I95" s="5">
        <f t="shared" si="1"/>
        <v>-176.722884615385</v>
      </c>
    </row>
    <row r="96" spans="1:9" x14ac:dyDescent="0.25">
      <c r="A96" t="s">
        <v>5</v>
      </c>
      <c r="B96" t="s">
        <v>65</v>
      </c>
      <c r="C96" t="str">
        <f>VLOOKUP(naei_ukdata_20210113102859!B96,'Distribution calcs'!H:I,2,FALSE)</f>
        <v>Ind Comb</v>
      </c>
      <c r="D96" t="s">
        <v>66</v>
      </c>
      <c r="E96" t="s">
        <v>18</v>
      </c>
      <c r="F96" t="s">
        <v>6</v>
      </c>
      <c r="G96">
        <v>0.15</v>
      </c>
      <c r="H96">
        <f>VLOOKUP(E96,'Distribution calcs'!D:E,2,FALSE)</f>
        <v>-1000</v>
      </c>
      <c r="I96" s="5">
        <f t="shared" si="1"/>
        <v>-150</v>
      </c>
    </row>
    <row r="97" spans="1:9" x14ac:dyDescent="0.25">
      <c r="A97" t="s">
        <v>5</v>
      </c>
      <c r="B97" t="s">
        <v>65</v>
      </c>
      <c r="C97" t="str">
        <f>VLOOKUP(naei_ukdata_20210113102859!B97,'Distribution calcs'!H:I,2,FALSE)</f>
        <v>Ind Comb</v>
      </c>
      <c r="D97" t="s">
        <v>67</v>
      </c>
      <c r="E97" t="s">
        <v>68</v>
      </c>
      <c r="F97" t="s">
        <v>6</v>
      </c>
      <c r="G97">
        <v>23.581479000000002</v>
      </c>
      <c r="H97">
        <f>VLOOKUP(E97,'Distribution calcs'!D:E,2,FALSE)</f>
        <v>-1000</v>
      </c>
      <c r="I97" s="5">
        <f t="shared" si="1"/>
        <v>-23581.479000000003</v>
      </c>
    </row>
    <row r="98" spans="1:9" x14ac:dyDescent="0.25">
      <c r="A98" t="s">
        <v>5</v>
      </c>
      <c r="B98" t="s">
        <v>69</v>
      </c>
      <c r="C98" t="str">
        <f>VLOOKUP(naei_ukdata_20210113102859!B98,'Distribution calcs'!H:I,2,FALSE)</f>
        <v>Other Trans</v>
      </c>
      <c r="D98" t="s">
        <v>70</v>
      </c>
      <c r="E98" t="s">
        <v>71</v>
      </c>
      <c r="F98" t="s">
        <v>6</v>
      </c>
      <c r="G98">
        <v>5.1386367430625004</v>
      </c>
      <c r="H98">
        <f>VLOOKUP(E98,'Distribution calcs'!D:E,2,FALSE)</f>
        <v>-949</v>
      </c>
      <c r="I98" s="5">
        <f t="shared" si="1"/>
        <v>-4876.5662691663128</v>
      </c>
    </row>
    <row r="99" spans="1:9" x14ac:dyDescent="0.25">
      <c r="A99" t="s">
        <v>5</v>
      </c>
      <c r="B99" t="s">
        <v>69</v>
      </c>
      <c r="C99" t="str">
        <f>VLOOKUP(naei_ukdata_20210113102859!B99,'Distribution calcs'!H:I,2,FALSE)</f>
        <v>Other Trans</v>
      </c>
      <c r="D99" t="s">
        <v>70</v>
      </c>
      <c r="E99" t="s">
        <v>16</v>
      </c>
      <c r="F99" t="s">
        <v>6</v>
      </c>
      <c r="G99">
        <v>22.366784915985399</v>
      </c>
      <c r="H99">
        <f>VLOOKUP(E99,'Distribution calcs'!D:E,2,FALSE)</f>
        <v>-1000</v>
      </c>
      <c r="I99" s="5">
        <f t="shared" si="1"/>
        <v>-22366.784915985398</v>
      </c>
    </row>
    <row r="100" spans="1:9" x14ac:dyDescent="0.25">
      <c r="A100" t="s">
        <v>5</v>
      </c>
      <c r="B100" t="s">
        <v>69</v>
      </c>
      <c r="C100" t="str">
        <f>VLOOKUP(naei_ukdata_20210113102859!B100,'Distribution calcs'!H:I,2,FALSE)</f>
        <v>Other Trans</v>
      </c>
      <c r="D100" t="s">
        <v>70</v>
      </c>
      <c r="E100" t="s">
        <v>38</v>
      </c>
      <c r="F100" t="s">
        <v>6</v>
      </c>
      <c r="G100">
        <v>217.962683739429</v>
      </c>
      <c r="H100">
        <f>VLOOKUP(E100,'Distribution calcs'!D:E,2,FALSE)</f>
        <v>-949</v>
      </c>
      <c r="I100" s="5">
        <f t="shared" si="1"/>
        <v>-206846.58686871812</v>
      </c>
    </row>
    <row r="101" spans="1:9" x14ac:dyDescent="0.25">
      <c r="A101" t="s">
        <v>5</v>
      </c>
      <c r="B101" t="s">
        <v>72</v>
      </c>
      <c r="C101" t="str">
        <f>VLOOKUP(naei_ukdata_20210113102859!B101,'Distribution calcs'!H:I,2,FALSE)</f>
        <v>Ind Comb</v>
      </c>
      <c r="D101" t="s">
        <v>73</v>
      </c>
      <c r="E101" t="s">
        <v>12</v>
      </c>
      <c r="F101" t="s">
        <v>6</v>
      </c>
      <c r="G101">
        <v>3.5976854448329898</v>
      </c>
      <c r="H101">
        <f>VLOOKUP(E101,'Distribution calcs'!D:E,2,FALSE)</f>
        <v>-1000</v>
      </c>
      <c r="I101" s="5">
        <f t="shared" si="1"/>
        <v>-3597.68544483299</v>
      </c>
    </row>
    <row r="102" spans="1:9" x14ac:dyDescent="0.25">
      <c r="A102" t="s">
        <v>5</v>
      </c>
      <c r="B102" t="s">
        <v>72</v>
      </c>
      <c r="C102" t="str">
        <f>VLOOKUP(naei_ukdata_20210113102859!B102,'Distribution calcs'!H:I,2,FALSE)</f>
        <v>Ind Comb</v>
      </c>
      <c r="D102" t="s">
        <v>73</v>
      </c>
      <c r="E102" t="s">
        <v>13</v>
      </c>
      <c r="F102" t="s">
        <v>6</v>
      </c>
      <c r="G102">
        <v>15.800692422723399</v>
      </c>
      <c r="H102">
        <f>VLOOKUP(E102,'Distribution calcs'!D:E,2,FALSE)</f>
        <v>-1000</v>
      </c>
      <c r="I102" s="5">
        <f t="shared" si="1"/>
        <v>-15800.692422723399</v>
      </c>
    </row>
    <row r="103" spans="1:9" x14ac:dyDescent="0.25">
      <c r="A103" t="s">
        <v>5</v>
      </c>
      <c r="B103" t="s">
        <v>72</v>
      </c>
      <c r="C103" t="str">
        <f>VLOOKUP(naei_ukdata_20210113102859!B103,'Distribution calcs'!H:I,2,FALSE)</f>
        <v>Ind Comb</v>
      </c>
      <c r="D103" t="s">
        <v>73</v>
      </c>
      <c r="E103" t="s">
        <v>14</v>
      </c>
      <c r="F103" t="s">
        <v>6</v>
      </c>
      <c r="G103">
        <v>0</v>
      </c>
      <c r="H103">
        <f>VLOOKUP(E103,'Distribution calcs'!D:E,2,FALSE)</f>
        <v>-1000</v>
      </c>
      <c r="I103" s="5">
        <f t="shared" si="1"/>
        <v>0</v>
      </c>
    </row>
    <row r="104" spans="1:9" x14ac:dyDescent="0.25">
      <c r="A104" t="s">
        <v>5</v>
      </c>
      <c r="B104" t="s">
        <v>72</v>
      </c>
      <c r="C104" t="str">
        <f>VLOOKUP(naei_ukdata_20210113102859!B104,'Distribution calcs'!H:I,2,FALSE)</f>
        <v>Ind Comb</v>
      </c>
      <c r="D104" t="s">
        <v>73</v>
      </c>
      <c r="E104" t="s">
        <v>42</v>
      </c>
      <c r="F104" t="s">
        <v>6</v>
      </c>
      <c r="G104">
        <v>1.3019431081179501E-4</v>
      </c>
      <c r="H104">
        <f>VLOOKUP(E104,'Distribution calcs'!D:E,2,FALSE)</f>
        <v>-1000</v>
      </c>
      <c r="I104" s="5">
        <f t="shared" si="1"/>
        <v>-0.130194310811795</v>
      </c>
    </row>
    <row r="105" spans="1:9" x14ac:dyDescent="0.25">
      <c r="A105" t="s">
        <v>5</v>
      </c>
      <c r="B105" t="s">
        <v>72</v>
      </c>
      <c r="C105" t="str">
        <f>VLOOKUP(naei_ukdata_20210113102859!B105,'Distribution calcs'!H:I,2,FALSE)</f>
        <v>Ind Comb</v>
      </c>
      <c r="D105" t="s">
        <v>73</v>
      </c>
      <c r="E105" t="s">
        <v>43</v>
      </c>
      <c r="F105" t="s">
        <v>6</v>
      </c>
      <c r="G105" s="1">
        <v>5.6774228183705203E-5</v>
      </c>
      <c r="H105">
        <f>VLOOKUP(E105,'Distribution calcs'!D:E,2,FALSE)</f>
        <v>-1000</v>
      </c>
      <c r="I105" s="5">
        <f t="shared" si="1"/>
        <v>-5.67742281837052E-2</v>
      </c>
    </row>
    <row r="106" spans="1:9" x14ac:dyDescent="0.25">
      <c r="A106" t="s">
        <v>5</v>
      </c>
      <c r="B106" t="s">
        <v>72</v>
      </c>
      <c r="C106" t="str">
        <f>VLOOKUP(naei_ukdata_20210113102859!B106,'Distribution calcs'!H:I,2,FALSE)</f>
        <v>Ind Comb</v>
      </c>
      <c r="D106" t="s">
        <v>73</v>
      </c>
      <c r="E106" t="s">
        <v>15</v>
      </c>
      <c r="F106" t="s">
        <v>6</v>
      </c>
      <c r="G106">
        <v>0.66088173799819505</v>
      </c>
      <c r="H106">
        <f>VLOOKUP(E106,'Distribution calcs'!D:E,2,FALSE)</f>
        <v>-1000</v>
      </c>
      <c r="I106" s="5">
        <f t="shared" si="1"/>
        <v>-660.88173799819504</v>
      </c>
    </row>
    <row r="107" spans="1:9" x14ac:dyDescent="0.25">
      <c r="A107" t="s">
        <v>5</v>
      </c>
      <c r="B107" t="s">
        <v>72</v>
      </c>
      <c r="C107" t="str">
        <f>VLOOKUP(naei_ukdata_20210113102859!B107,'Distribution calcs'!H:I,2,FALSE)</f>
        <v>Ind Comb</v>
      </c>
      <c r="D107" t="s">
        <v>73</v>
      </c>
      <c r="E107" t="s">
        <v>16</v>
      </c>
      <c r="F107" t="s">
        <v>6</v>
      </c>
      <c r="G107">
        <v>0.16823632728562599</v>
      </c>
      <c r="H107">
        <f>VLOOKUP(E107,'Distribution calcs'!D:E,2,FALSE)</f>
        <v>-1000</v>
      </c>
      <c r="I107" s="5">
        <f t="shared" si="1"/>
        <v>-168.23632728562598</v>
      </c>
    </row>
    <row r="108" spans="1:9" x14ac:dyDescent="0.25">
      <c r="A108" t="s">
        <v>5</v>
      </c>
      <c r="B108" t="s">
        <v>72</v>
      </c>
      <c r="C108" t="str">
        <f>VLOOKUP(naei_ukdata_20210113102859!B108,'Distribution calcs'!H:I,2,FALSE)</f>
        <v>Ind Comb</v>
      </c>
      <c r="D108" t="s">
        <v>73</v>
      </c>
      <c r="E108" t="s">
        <v>17</v>
      </c>
      <c r="F108" t="s">
        <v>6</v>
      </c>
      <c r="G108">
        <v>0.85542213897501995</v>
      </c>
      <c r="H108">
        <f>VLOOKUP(E108,'Distribution calcs'!D:E,2,FALSE)</f>
        <v>-1000</v>
      </c>
      <c r="I108" s="5">
        <f t="shared" si="1"/>
        <v>-855.42213897501995</v>
      </c>
    </row>
    <row r="109" spans="1:9" x14ac:dyDescent="0.25">
      <c r="A109" t="s">
        <v>5</v>
      </c>
      <c r="B109" t="s">
        <v>72</v>
      </c>
      <c r="C109" t="str">
        <f>VLOOKUP(naei_ukdata_20210113102859!B109,'Distribution calcs'!H:I,2,FALSE)</f>
        <v>Ind Comb</v>
      </c>
      <c r="D109" t="s">
        <v>73</v>
      </c>
      <c r="E109" t="s">
        <v>18</v>
      </c>
      <c r="F109" t="s">
        <v>6</v>
      </c>
      <c r="G109">
        <v>4.5347597562877997</v>
      </c>
      <c r="H109">
        <f>VLOOKUP(E109,'Distribution calcs'!D:E,2,FALSE)</f>
        <v>-1000</v>
      </c>
      <c r="I109" s="5">
        <f t="shared" si="1"/>
        <v>-4534.7597562878</v>
      </c>
    </row>
    <row r="110" spans="1:9" x14ac:dyDescent="0.25">
      <c r="A110" t="s">
        <v>5</v>
      </c>
      <c r="B110" t="s">
        <v>72</v>
      </c>
      <c r="C110" t="str">
        <f>VLOOKUP(naei_ukdata_20210113102859!B110,'Distribution calcs'!H:I,2,FALSE)</f>
        <v>Ind Comb</v>
      </c>
      <c r="D110" t="s">
        <v>73</v>
      </c>
      <c r="E110" t="s">
        <v>20</v>
      </c>
      <c r="F110" t="s">
        <v>6</v>
      </c>
      <c r="G110">
        <v>0</v>
      </c>
      <c r="H110">
        <f>VLOOKUP(E110,'Distribution calcs'!D:E,2,FALSE)</f>
        <v>-1000</v>
      </c>
      <c r="I110" s="5">
        <f t="shared" si="1"/>
        <v>0</v>
      </c>
    </row>
    <row r="111" spans="1:9" x14ac:dyDescent="0.25">
      <c r="A111" t="s">
        <v>5</v>
      </c>
      <c r="B111" t="s">
        <v>72</v>
      </c>
      <c r="C111" t="str">
        <f>VLOOKUP(naei_ukdata_20210113102859!B111,'Distribution calcs'!H:I,2,FALSE)</f>
        <v>Ind Comb</v>
      </c>
      <c r="D111" t="s">
        <v>73</v>
      </c>
      <c r="E111" t="s">
        <v>22</v>
      </c>
      <c r="F111" t="s">
        <v>6</v>
      </c>
      <c r="G111">
        <v>4.5796424442951601E-2</v>
      </c>
      <c r="H111">
        <f>VLOOKUP(E111,'Distribution calcs'!D:E,2,FALSE)</f>
        <v>-1000</v>
      </c>
      <c r="I111" s="5">
        <f t="shared" si="1"/>
        <v>-45.796424442951604</v>
      </c>
    </row>
    <row r="112" spans="1:9" x14ac:dyDescent="0.25">
      <c r="A112" t="s">
        <v>5</v>
      </c>
      <c r="B112" t="s">
        <v>72</v>
      </c>
      <c r="C112" t="str">
        <f>VLOOKUP(naei_ukdata_20210113102859!B112,'Distribution calcs'!H:I,2,FALSE)</f>
        <v>Ind Comb</v>
      </c>
      <c r="D112" t="s">
        <v>73</v>
      </c>
      <c r="E112" t="s">
        <v>74</v>
      </c>
      <c r="F112" t="s">
        <v>6</v>
      </c>
      <c r="G112">
        <v>0</v>
      </c>
      <c r="H112">
        <f>VLOOKUP(E112,'Distribution calcs'!D:E,2,FALSE)</f>
        <v>-1000</v>
      </c>
      <c r="I112" s="5">
        <f t="shared" si="1"/>
        <v>0</v>
      </c>
    </row>
    <row r="113" spans="1:9" x14ac:dyDescent="0.25">
      <c r="A113" t="s">
        <v>5</v>
      </c>
      <c r="B113" t="s">
        <v>72</v>
      </c>
      <c r="C113" t="str">
        <f>VLOOKUP(naei_ukdata_20210113102859!B113,'Distribution calcs'!H:I,2,FALSE)</f>
        <v>Ind Comb</v>
      </c>
      <c r="D113" t="s">
        <v>73</v>
      </c>
      <c r="E113" t="s">
        <v>46</v>
      </c>
      <c r="F113" t="s">
        <v>6</v>
      </c>
      <c r="G113">
        <v>0</v>
      </c>
      <c r="H113">
        <f>VLOOKUP(E113,'Distribution calcs'!D:E,2,FALSE)</f>
        <v>0</v>
      </c>
      <c r="I113" s="5">
        <f t="shared" si="1"/>
        <v>0</v>
      </c>
    </row>
    <row r="114" spans="1:9" x14ac:dyDescent="0.25">
      <c r="A114" t="s">
        <v>5</v>
      </c>
      <c r="B114" t="s">
        <v>72</v>
      </c>
      <c r="C114" t="str">
        <f>VLOOKUP(naei_ukdata_20210113102859!B114,'Distribution calcs'!H:I,2,FALSE)</f>
        <v>Ind Comb</v>
      </c>
      <c r="D114" t="s">
        <v>73</v>
      </c>
      <c r="E114" t="s">
        <v>24</v>
      </c>
      <c r="F114" t="s">
        <v>6</v>
      </c>
      <c r="G114">
        <v>7.1693192100000003</v>
      </c>
      <c r="H114">
        <f>VLOOKUP(E114,'Distribution calcs'!D:E,2,FALSE)</f>
        <v>43</v>
      </c>
      <c r="I114" s="5">
        <f t="shared" si="1"/>
        <v>308.28072603000004</v>
      </c>
    </row>
    <row r="115" spans="1:9" x14ac:dyDescent="0.25">
      <c r="A115" t="s">
        <v>5</v>
      </c>
      <c r="B115" t="s">
        <v>72</v>
      </c>
      <c r="C115" t="str">
        <f>VLOOKUP(naei_ukdata_20210113102859!B115,'Distribution calcs'!H:I,2,FALSE)</f>
        <v>Ind Comb</v>
      </c>
      <c r="D115" t="s">
        <v>73</v>
      </c>
      <c r="E115" t="s">
        <v>75</v>
      </c>
      <c r="F115" t="s">
        <v>6</v>
      </c>
      <c r="G115">
        <v>2.78191518733804E-2</v>
      </c>
      <c r="H115">
        <f>VLOOKUP(E115,'Distribution calcs'!D:E,2,FALSE)</f>
        <v>-1000</v>
      </c>
      <c r="I115" s="5">
        <f t="shared" si="1"/>
        <v>-27.819151873380399</v>
      </c>
    </row>
    <row r="116" spans="1:9" x14ac:dyDescent="0.25">
      <c r="A116" t="s">
        <v>5</v>
      </c>
      <c r="B116" t="s">
        <v>72</v>
      </c>
      <c r="C116" t="str">
        <f>VLOOKUP(naei_ukdata_20210113102859!B116,'Distribution calcs'!H:I,2,FALSE)</f>
        <v>Ind Comb</v>
      </c>
      <c r="D116" t="s">
        <v>73</v>
      </c>
      <c r="E116" t="s">
        <v>76</v>
      </c>
      <c r="F116" t="s">
        <v>6</v>
      </c>
      <c r="G116">
        <v>36.590736538401501</v>
      </c>
      <c r="H116">
        <f>VLOOKUP(E116,'Distribution calcs'!D:E,2,FALSE)</f>
        <v>20</v>
      </c>
      <c r="I116" s="5">
        <f t="shared" si="1"/>
        <v>731.81473076803002</v>
      </c>
    </row>
    <row r="117" spans="1:9" x14ac:dyDescent="0.25">
      <c r="A117" t="s">
        <v>5</v>
      </c>
      <c r="B117" t="s">
        <v>72</v>
      </c>
      <c r="C117" t="str">
        <f>VLOOKUP(naei_ukdata_20210113102859!B117,'Distribution calcs'!H:I,2,FALSE)</f>
        <v>Ind Comb</v>
      </c>
      <c r="D117" t="s">
        <v>32</v>
      </c>
      <c r="E117" t="s">
        <v>18</v>
      </c>
      <c r="F117" t="s">
        <v>6</v>
      </c>
      <c r="G117">
        <v>1.0137512017431101</v>
      </c>
      <c r="H117">
        <f>VLOOKUP(E117,'Distribution calcs'!D:E,2,FALSE)</f>
        <v>-1000</v>
      </c>
      <c r="I117" s="5">
        <f t="shared" si="1"/>
        <v>-1013.7512017431101</v>
      </c>
    </row>
    <row r="118" spans="1:9" x14ac:dyDescent="0.25">
      <c r="A118" t="s">
        <v>5</v>
      </c>
      <c r="B118" t="s">
        <v>72</v>
      </c>
      <c r="C118" t="str">
        <f>VLOOKUP(naei_ukdata_20210113102859!B118,'Distribution calcs'!H:I,2,FALSE)</f>
        <v>Ind Comb</v>
      </c>
      <c r="D118" t="s">
        <v>57</v>
      </c>
      <c r="E118" t="s">
        <v>18</v>
      </c>
      <c r="F118" t="s">
        <v>6</v>
      </c>
      <c r="G118">
        <v>0.76760958806023505</v>
      </c>
      <c r="H118">
        <f>VLOOKUP(E118,'Distribution calcs'!D:E,2,FALSE)</f>
        <v>-1000</v>
      </c>
      <c r="I118" s="5">
        <f t="shared" si="1"/>
        <v>-767.60958806023507</v>
      </c>
    </row>
    <row r="119" spans="1:9" x14ac:dyDescent="0.25">
      <c r="A119" t="s">
        <v>5</v>
      </c>
      <c r="B119" t="s">
        <v>77</v>
      </c>
      <c r="C119" t="str">
        <f>VLOOKUP(naei_ukdata_20210113102859!B119,'Distribution calcs'!H:I,2,FALSE)</f>
        <v>Other Trans</v>
      </c>
      <c r="D119" t="s">
        <v>78</v>
      </c>
      <c r="E119" t="s">
        <v>79</v>
      </c>
      <c r="F119" t="s">
        <v>6</v>
      </c>
      <c r="G119">
        <v>9.4251273216518303E-4</v>
      </c>
      <c r="H119">
        <f>VLOOKUP(E119,'Distribution calcs'!D:E,2,FALSE)</f>
        <v>-1000</v>
      </c>
      <c r="I119" s="5">
        <f t="shared" si="1"/>
        <v>-0.94251273216518305</v>
      </c>
    </row>
    <row r="120" spans="1:9" x14ac:dyDescent="0.25">
      <c r="A120" t="s">
        <v>5</v>
      </c>
      <c r="B120" t="s">
        <v>77</v>
      </c>
      <c r="C120" t="str">
        <f>VLOOKUP(naei_ukdata_20210113102859!B120,'Distribution calcs'!H:I,2,FALSE)</f>
        <v>Other Trans</v>
      </c>
      <c r="D120" t="s">
        <v>78</v>
      </c>
      <c r="E120" t="s">
        <v>80</v>
      </c>
      <c r="F120" t="s">
        <v>6</v>
      </c>
      <c r="G120">
        <v>8.0826023936302605</v>
      </c>
      <c r="H120">
        <f>VLOOKUP(E120,'Distribution calcs'!D:E,2,FALSE)</f>
        <v>-1000</v>
      </c>
      <c r="I120" s="5">
        <f t="shared" si="1"/>
        <v>-8082.6023936302608</v>
      </c>
    </row>
    <row r="121" spans="1:9" x14ac:dyDescent="0.25">
      <c r="A121" t="s">
        <v>5</v>
      </c>
      <c r="B121" t="s">
        <v>77</v>
      </c>
      <c r="C121" t="str">
        <f>VLOOKUP(naei_ukdata_20210113102859!B121,'Distribution calcs'!H:I,2,FALSE)</f>
        <v>Other Trans</v>
      </c>
      <c r="D121" t="s">
        <v>81</v>
      </c>
      <c r="E121" t="s">
        <v>79</v>
      </c>
      <c r="F121" t="s">
        <v>6</v>
      </c>
      <c r="G121">
        <v>1.4776638876356899E-3</v>
      </c>
      <c r="H121">
        <f>VLOOKUP(E121,'Distribution calcs'!D:E,2,FALSE)</f>
        <v>-1000</v>
      </c>
      <c r="I121" s="5">
        <f t="shared" si="1"/>
        <v>-1.47766388763569</v>
      </c>
    </row>
    <row r="122" spans="1:9" x14ac:dyDescent="0.25">
      <c r="A122" t="s">
        <v>5</v>
      </c>
      <c r="B122" t="s">
        <v>77</v>
      </c>
      <c r="C122" t="str">
        <f>VLOOKUP(naei_ukdata_20210113102859!B122,'Distribution calcs'!H:I,2,FALSE)</f>
        <v>Other Trans</v>
      </c>
      <c r="D122" t="s">
        <v>81</v>
      </c>
      <c r="E122" t="s">
        <v>80</v>
      </c>
      <c r="F122" t="s">
        <v>6</v>
      </c>
      <c r="G122">
        <v>0.104243735945602</v>
      </c>
      <c r="H122">
        <f>VLOOKUP(E122,'Distribution calcs'!D:E,2,FALSE)</f>
        <v>-1000</v>
      </c>
      <c r="I122" s="5">
        <f t="shared" si="1"/>
        <v>-104.243735945602</v>
      </c>
    </row>
    <row r="123" spans="1:9" x14ac:dyDescent="0.25">
      <c r="A123" t="s">
        <v>5</v>
      </c>
      <c r="B123" t="s">
        <v>77</v>
      </c>
      <c r="C123" t="str">
        <f>VLOOKUP(naei_ukdata_20210113102859!B123,'Distribution calcs'!H:I,2,FALSE)</f>
        <v>Other Trans</v>
      </c>
      <c r="D123" t="s">
        <v>82</v>
      </c>
      <c r="E123" t="s">
        <v>80</v>
      </c>
      <c r="F123" t="s">
        <v>6</v>
      </c>
      <c r="G123">
        <v>1.79590930911461E-2</v>
      </c>
      <c r="H123">
        <f>VLOOKUP(E123,'Distribution calcs'!D:E,2,FALSE)</f>
        <v>-1000</v>
      </c>
      <c r="I123" s="5">
        <f t="shared" si="1"/>
        <v>-17.959093091146102</v>
      </c>
    </row>
    <row r="124" spans="1:9" x14ac:dyDescent="0.25">
      <c r="A124" t="s">
        <v>5</v>
      </c>
      <c r="B124" t="s">
        <v>77</v>
      </c>
      <c r="C124" t="str">
        <f>VLOOKUP(naei_ukdata_20210113102859!B124,'Distribution calcs'!H:I,2,FALSE)</f>
        <v>Other Trans</v>
      </c>
      <c r="D124" t="s">
        <v>83</v>
      </c>
      <c r="E124" t="s">
        <v>80</v>
      </c>
      <c r="F124" t="s">
        <v>6</v>
      </c>
      <c r="G124">
        <v>4.4775856222256001E-3</v>
      </c>
      <c r="H124">
        <f>VLOOKUP(E124,'Distribution calcs'!D:E,2,FALSE)</f>
        <v>-1000</v>
      </c>
      <c r="I124" s="5">
        <f t="shared" si="1"/>
        <v>-4.4775856222256003</v>
      </c>
    </row>
    <row r="125" spans="1:9" x14ac:dyDescent="0.25">
      <c r="A125" t="s">
        <v>5</v>
      </c>
      <c r="B125" t="s">
        <v>84</v>
      </c>
      <c r="C125" t="str">
        <f>VLOOKUP(naei_ukdata_20210113102859!B125,'Distribution calcs'!H:I,2,FALSE)</f>
        <v>Other Trans</v>
      </c>
      <c r="D125" t="s">
        <v>85</v>
      </c>
      <c r="E125" t="s">
        <v>79</v>
      </c>
      <c r="F125" t="s">
        <v>6</v>
      </c>
      <c r="G125">
        <v>9.2591192910385693</v>
      </c>
      <c r="H125">
        <f>VLOOKUP(E125,'Distribution calcs'!D:E,2,FALSE)</f>
        <v>-1000</v>
      </c>
      <c r="I125" s="5">
        <f t="shared" si="1"/>
        <v>-9259.1192910385689</v>
      </c>
    </row>
    <row r="126" spans="1:9" x14ac:dyDescent="0.25">
      <c r="A126" t="s">
        <v>5</v>
      </c>
      <c r="B126" t="s">
        <v>84</v>
      </c>
      <c r="C126" t="str">
        <f>VLOOKUP(naei_ukdata_20210113102859!B126,'Distribution calcs'!H:I,2,FALSE)</f>
        <v>Other Trans</v>
      </c>
      <c r="D126" t="s">
        <v>85</v>
      </c>
      <c r="E126" t="s">
        <v>80</v>
      </c>
      <c r="F126" t="s">
        <v>6</v>
      </c>
      <c r="G126">
        <v>1.2502982852009501</v>
      </c>
      <c r="H126">
        <f>VLOOKUP(E126,'Distribution calcs'!D:E,2,FALSE)</f>
        <v>-1000</v>
      </c>
      <c r="I126" s="5">
        <f t="shared" si="1"/>
        <v>-1250.2982852009502</v>
      </c>
    </row>
    <row r="127" spans="1:9" x14ac:dyDescent="0.25">
      <c r="A127" t="s">
        <v>5</v>
      </c>
      <c r="B127" t="s">
        <v>86</v>
      </c>
      <c r="C127" t="str">
        <f>VLOOKUP(naei_ukdata_20210113102859!B127,'Distribution calcs'!H:I,2,FALSE)</f>
        <v>Road Trans</v>
      </c>
      <c r="D127" t="s">
        <v>87</v>
      </c>
      <c r="E127" t="s">
        <v>38</v>
      </c>
      <c r="F127" t="s">
        <v>6</v>
      </c>
      <c r="G127">
        <v>44.391965966493103</v>
      </c>
      <c r="H127">
        <f>VLOOKUP(E127,'Distribution calcs'!D:E,2,FALSE)</f>
        <v>-949</v>
      </c>
      <c r="I127" s="5">
        <f t="shared" si="1"/>
        <v>-42127.975702201955</v>
      </c>
    </row>
    <row r="128" spans="1:9" x14ac:dyDescent="0.25">
      <c r="A128" t="s">
        <v>5</v>
      </c>
      <c r="B128" t="s">
        <v>86</v>
      </c>
      <c r="C128" t="str">
        <f>VLOOKUP(naei_ukdata_20210113102859!B128,'Distribution calcs'!H:I,2,FALSE)</f>
        <v>Road Trans</v>
      </c>
      <c r="D128" t="s">
        <v>87</v>
      </c>
      <c r="E128" t="s">
        <v>71</v>
      </c>
      <c r="F128" t="s">
        <v>6</v>
      </c>
      <c r="G128">
        <v>3.2084818980372298</v>
      </c>
      <c r="H128">
        <f>VLOOKUP(E128,'Distribution calcs'!D:E,2,FALSE)</f>
        <v>-949</v>
      </c>
      <c r="I128" s="5">
        <f t="shared" si="1"/>
        <v>-3044.849321237331</v>
      </c>
    </row>
    <row r="129" spans="1:9" x14ac:dyDescent="0.25">
      <c r="A129" t="s">
        <v>5</v>
      </c>
      <c r="B129" t="s">
        <v>86</v>
      </c>
      <c r="C129" t="str">
        <f>VLOOKUP(naei_ukdata_20210113102859!B129,'Distribution calcs'!H:I,2,FALSE)</f>
        <v>Road Trans</v>
      </c>
      <c r="D129" t="s">
        <v>88</v>
      </c>
      <c r="E129" t="s">
        <v>38</v>
      </c>
      <c r="F129" t="s">
        <v>6</v>
      </c>
      <c r="G129">
        <v>34.715197650583796</v>
      </c>
      <c r="H129">
        <f>VLOOKUP(E129,'Distribution calcs'!D:E,2,FALSE)</f>
        <v>-949</v>
      </c>
      <c r="I129" s="5">
        <f t="shared" si="1"/>
        <v>-32944.722570404025</v>
      </c>
    </row>
    <row r="130" spans="1:9" x14ac:dyDescent="0.25">
      <c r="A130" t="s">
        <v>5</v>
      </c>
      <c r="B130" t="s">
        <v>86</v>
      </c>
      <c r="C130" t="str">
        <f>VLOOKUP(naei_ukdata_20210113102859!B130,'Distribution calcs'!H:I,2,FALSE)</f>
        <v>Road Trans</v>
      </c>
      <c r="D130" t="s">
        <v>88</v>
      </c>
      <c r="E130" t="s">
        <v>71</v>
      </c>
      <c r="F130" t="s">
        <v>6</v>
      </c>
      <c r="G130">
        <v>4.9807197239161196</v>
      </c>
      <c r="H130">
        <f>VLOOKUP(E130,'Distribution calcs'!D:E,2,FALSE)</f>
        <v>-949</v>
      </c>
      <c r="I130" s="5">
        <f t="shared" si="1"/>
        <v>-4726.7030179963976</v>
      </c>
    </row>
    <row r="131" spans="1:9" x14ac:dyDescent="0.25">
      <c r="A131" t="s">
        <v>5</v>
      </c>
      <c r="B131" t="s">
        <v>86</v>
      </c>
      <c r="C131" t="str">
        <f>VLOOKUP(naei_ukdata_20210113102859!B131,'Distribution calcs'!H:I,2,FALSE)</f>
        <v>Road Trans</v>
      </c>
      <c r="D131" t="s">
        <v>89</v>
      </c>
      <c r="E131" t="s">
        <v>38</v>
      </c>
      <c r="F131" t="s">
        <v>6</v>
      </c>
      <c r="G131">
        <v>22.432548551392301</v>
      </c>
      <c r="H131">
        <f>VLOOKUP(E131,'Distribution calcs'!D:E,2,FALSE)</f>
        <v>-949</v>
      </c>
      <c r="I131" s="5">
        <f t="shared" si="1"/>
        <v>-21288.488575271294</v>
      </c>
    </row>
    <row r="132" spans="1:9" x14ac:dyDescent="0.25">
      <c r="A132" t="s">
        <v>5</v>
      </c>
      <c r="B132" t="s">
        <v>86</v>
      </c>
      <c r="C132" t="str">
        <f>VLOOKUP(naei_ukdata_20210113102859!B132,'Distribution calcs'!H:I,2,FALSE)</f>
        <v>Road Trans</v>
      </c>
      <c r="D132" t="s">
        <v>89</v>
      </c>
      <c r="E132" t="s">
        <v>71</v>
      </c>
      <c r="F132" t="s">
        <v>6</v>
      </c>
      <c r="G132">
        <v>1.5596371437533201</v>
      </c>
      <c r="H132">
        <f>VLOOKUP(E132,'Distribution calcs'!D:E,2,FALSE)</f>
        <v>-949</v>
      </c>
      <c r="I132" s="5">
        <f t="shared" ref="I132:I195" si="2">G132*H132</f>
        <v>-1480.0956494219008</v>
      </c>
    </row>
    <row r="133" spans="1:9" x14ac:dyDescent="0.25">
      <c r="A133" t="s">
        <v>5</v>
      </c>
      <c r="B133" t="s">
        <v>86</v>
      </c>
      <c r="C133" t="str">
        <f>VLOOKUP(naei_ukdata_20210113102859!B133,'Distribution calcs'!H:I,2,FALSE)</f>
        <v>Road Trans</v>
      </c>
      <c r="D133" t="s">
        <v>90</v>
      </c>
      <c r="E133" t="s">
        <v>38</v>
      </c>
      <c r="F133" t="s">
        <v>6</v>
      </c>
      <c r="G133">
        <v>66.511811635098894</v>
      </c>
      <c r="H133">
        <f>VLOOKUP(E133,'Distribution calcs'!D:E,2,FALSE)</f>
        <v>-949</v>
      </c>
      <c r="I133" s="5">
        <f t="shared" si="2"/>
        <v>-63119.70924170885</v>
      </c>
    </row>
    <row r="134" spans="1:9" x14ac:dyDescent="0.25">
      <c r="A134" t="s">
        <v>5</v>
      </c>
      <c r="B134" t="s">
        <v>86</v>
      </c>
      <c r="C134" t="str">
        <f>VLOOKUP(naei_ukdata_20210113102859!B134,'Distribution calcs'!H:I,2,FALSE)</f>
        <v>Road Trans</v>
      </c>
      <c r="D134" t="s">
        <v>90</v>
      </c>
      <c r="E134" t="s">
        <v>71</v>
      </c>
      <c r="F134" t="s">
        <v>6</v>
      </c>
      <c r="G134">
        <v>1.9140249763664801</v>
      </c>
      <c r="H134">
        <f>VLOOKUP(E134,'Distribution calcs'!D:E,2,FALSE)</f>
        <v>-949</v>
      </c>
      <c r="I134" s="5">
        <f t="shared" si="2"/>
        <v>-1816.4097025717895</v>
      </c>
    </row>
    <row r="135" spans="1:9" x14ac:dyDescent="0.25">
      <c r="A135" t="s">
        <v>5</v>
      </c>
      <c r="B135" t="s">
        <v>91</v>
      </c>
      <c r="C135" t="str">
        <f>VLOOKUP(naei_ukdata_20210113102859!B135,'Distribution calcs'!H:I,2,FALSE)</f>
        <v>Road Trans</v>
      </c>
      <c r="D135" t="s">
        <v>92</v>
      </c>
      <c r="E135" t="s">
        <v>38</v>
      </c>
      <c r="F135" t="s">
        <v>6</v>
      </c>
      <c r="G135">
        <v>1.0053444372620199</v>
      </c>
      <c r="H135">
        <f>VLOOKUP(E135,'Distribution calcs'!D:E,2,FALSE)</f>
        <v>-949</v>
      </c>
      <c r="I135" s="5">
        <f t="shared" si="2"/>
        <v>-954.07187096165694</v>
      </c>
    </row>
    <row r="136" spans="1:9" x14ac:dyDescent="0.25">
      <c r="A136" t="s">
        <v>5</v>
      </c>
      <c r="B136" t="s">
        <v>91</v>
      </c>
      <c r="C136" t="str">
        <f>VLOOKUP(naei_ukdata_20210113102859!B136,'Distribution calcs'!H:I,2,FALSE)</f>
        <v>Road Trans</v>
      </c>
      <c r="D136" t="s">
        <v>92</v>
      </c>
      <c r="E136" t="s">
        <v>71</v>
      </c>
      <c r="F136" t="s">
        <v>6</v>
      </c>
      <c r="G136">
        <v>3.23450158906972</v>
      </c>
      <c r="H136">
        <f>VLOOKUP(E136,'Distribution calcs'!D:E,2,FALSE)</f>
        <v>-949</v>
      </c>
      <c r="I136" s="5">
        <f t="shared" si="2"/>
        <v>-3069.5420080271642</v>
      </c>
    </row>
    <row r="137" spans="1:9" x14ac:dyDescent="0.25">
      <c r="A137" t="s">
        <v>5</v>
      </c>
      <c r="B137" t="s">
        <v>91</v>
      </c>
      <c r="C137" t="str">
        <f>VLOOKUP(naei_ukdata_20210113102859!B137,'Distribution calcs'!H:I,2,FALSE)</f>
        <v>Road Trans</v>
      </c>
      <c r="D137" t="s">
        <v>93</v>
      </c>
      <c r="E137" t="s">
        <v>38</v>
      </c>
      <c r="F137" t="s">
        <v>6</v>
      </c>
      <c r="G137">
        <v>1.0777676671131</v>
      </c>
      <c r="H137">
        <f>VLOOKUP(E137,'Distribution calcs'!D:E,2,FALSE)</f>
        <v>-949</v>
      </c>
      <c r="I137" s="5">
        <f t="shared" si="2"/>
        <v>-1022.8015160903319</v>
      </c>
    </row>
    <row r="138" spans="1:9" x14ac:dyDescent="0.25">
      <c r="A138" t="s">
        <v>5</v>
      </c>
      <c r="B138" t="s">
        <v>91</v>
      </c>
      <c r="C138" t="str">
        <f>VLOOKUP(naei_ukdata_20210113102859!B138,'Distribution calcs'!H:I,2,FALSE)</f>
        <v>Road Trans</v>
      </c>
      <c r="D138" t="s">
        <v>93</v>
      </c>
      <c r="E138" t="s">
        <v>71</v>
      </c>
      <c r="F138" t="s">
        <v>6</v>
      </c>
      <c r="G138">
        <v>2.2526825704446001</v>
      </c>
      <c r="H138">
        <f>VLOOKUP(E138,'Distribution calcs'!D:E,2,FALSE)</f>
        <v>-949</v>
      </c>
      <c r="I138" s="5">
        <f t="shared" si="2"/>
        <v>-2137.7957593519254</v>
      </c>
    </row>
    <row r="139" spans="1:9" x14ac:dyDescent="0.25">
      <c r="A139" t="s">
        <v>5</v>
      </c>
      <c r="B139" t="s">
        <v>91</v>
      </c>
      <c r="C139" t="str">
        <f>VLOOKUP(naei_ukdata_20210113102859!B139,'Distribution calcs'!H:I,2,FALSE)</f>
        <v>Road Trans</v>
      </c>
      <c r="D139" t="s">
        <v>94</v>
      </c>
      <c r="E139" t="s">
        <v>38</v>
      </c>
      <c r="F139" t="s">
        <v>6</v>
      </c>
      <c r="G139">
        <v>0.89591731048907497</v>
      </c>
      <c r="H139">
        <f>VLOOKUP(E139,'Distribution calcs'!D:E,2,FALSE)</f>
        <v>-949</v>
      </c>
      <c r="I139" s="5">
        <f t="shared" si="2"/>
        <v>-850.22552765413218</v>
      </c>
    </row>
    <row r="140" spans="1:9" x14ac:dyDescent="0.25">
      <c r="A140" t="s">
        <v>5</v>
      </c>
      <c r="B140" t="s">
        <v>91</v>
      </c>
      <c r="C140" t="str">
        <f>VLOOKUP(naei_ukdata_20210113102859!B140,'Distribution calcs'!H:I,2,FALSE)</f>
        <v>Road Trans</v>
      </c>
      <c r="D140" t="s">
        <v>94</v>
      </c>
      <c r="E140" t="s">
        <v>71</v>
      </c>
      <c r="F140" t="s">
        <v>6</v>
      </c>
      <c r="G140">
        <v>1.5052895273265601</v>
      </c>
      <c r="H140">
        <f>VLOOKUP(E140,'Distribution calcs'!D:E,2,FALSE)</f>
        <v>-949</v>
      </c>
      <c r="I140" s="5">
        <f t="shared" si="2"/>
        <v>-1428.5197614329054</v>
      </c>
    </row>
    <row r="141" spans="1:9" x14ac:dyDescent="0.25">
      <c r="A141" t="s">
        <v>5</v>
      </c>
      <c r="B141" t="s">
        <v>91</v>
      </c>
      <c r="C141" t="str">
        <f>VLOOKUP(naei_ukdata_20210113102859!B141,'Distribution calcs'!H:I,2,FALSE)</f>
        <v>Road Trans</v>
      </c>
      <c r="D141" t="s">
        <v>95</v>
      </c>
      <c r="E141" t="s">
        <v>38</v>
      </c>
      <c r="F141" t="s">
        <v>6</v>
      </c>
      <c r="G141">
        <v>1.4124186933696601</v>
      </c>
      <c r="H141">
        <f>VLOOKUP(E141,'Distribution calcs'!D:E,2,FALSE)</f>
        <v>-949</v>
      </c>
      <c r="I141" s="5">
        <f t="shared" si="2"/>
        <v>-1340.3853400078074</v>
      </c>
    </row>
    <row r="142" spans="1:9" x14ac:dyDescent="0.25">
      <c r="A142" t="s">
        <v>5</v>
      </c>
      <c r="B142" t="s">
        <v>91</v>
      </c>
      <c r="C142" t="str">
        <f>VLOOKUP(naei_ukdata_20210113102859!B142,'Distribution calcs'!H:I,2,FALSE)</f>
        <v>Road Trans</v>
      </c>
      <c r="D142" t="s">
        <v>95</v>
      </c>
      <c r="E142" t="s">
        <v>71</v>
      </c>
      <c r="F142" t="s">
        <v>6</v>
      </c>
      <c r="G142">
        <v>1.37318720187609</v>
      </c>
      <c r="H142">
        <f>VLOOKUP(E142,'Distribution calcs'!D:E,2,FALSE)</f>
        <v>-949</v>
      </c>
      <c r="I142" s="5">
        <f t="shared" si="2"/>
        <v>-1303.1546545804094</v>
      </c>
    </row>
    <row r="143" spans="1:9" x14ac:dyDescent="0.25">
      <c r="A143" t="s">
        <v>5</v>
      </c>
      <c r="B143" t="s">
        <v>96</v>
      </c>
      <c r="C143" t="str">
        <f>VLOOKUP(naei_ukdata_20210113102859!B143,'Distribution calcs'!H:I,2,FALSE)</f>
        <v>Road Trans</v>
      </c>
      <c r="D143" t="s">
        <v>97</v>
      </c>
      <c r="E143" t="s">
        <v>71</v>
      </c>
      <c r="F143" t="s">
        <v>6</v>
      </c>
      <c r="G143">
        <v>0.57811552641588104</v>
      </c>
      <c r="H143">
        <f>VLOOKUP(E143,'Distribution calcs'!D:E,2,FALSE)</f>
        <v>-949</v>
      </c>
      <c r="I143" s="5">
        <f t="shared" si="2"/>
        <v>-548.63163456867107</v>
      </c>
    </row>
    <row r="144" spans="1:9" x14ac:dyDescent="0.25">
      <c r="A144" t="s">
        <v>5</v>
      </c>
      <c r="B144" t="s">
        <v>96</v>
      </c>
      <c r="C144" t="str">
        <f>VLOOKUP(naei_ukdata_20210113102859!B144,'Distribution calcs'!H:I,2,FALSE)</f>
        <v>Road Trans</v>
      </c>
      <c r="D144" t="s">
        <v>98</v>
      </c>
      <c r="E144" t="s">
        <v>71</v>
      </c>
      <c r="F144" t="s">
        <v>6</v>
      </c>
      <c r="G144">
        <v>1.83486125441089</v>
      </c>
      <c r="H144">
        <f>VLOOKUP(E144,'Distribution calcs'!D:E,2,FALSE)</f>
        <v>-949</v>
      </c>
      <c r="I144" s="5">
        <f t="shared" si="2"/>
        <v>-1741.2833304359347</v>
      </c>
    </row>
    <row r="145" spans="1:9" x14ac:dyDescent="0.25">
      <c r="A145" t="s">
        <v>5</v>
      </c>
      <c r="B145" t="s">
        <v>96</v>
      </c>
      <c r="C145" t="str">
        <f>VLOOKUP(naei_ukdata_20210113102859!B145,'Distribution calcs'!H:I,2,FALSE)</f>
        <v>Road Trans</v>
      </c>
      <c r="D145" t="s">
        <v>99</v>
      </c>
      <c r="E145" t="s">
        <v>71</v>
      </c>
      <c r="F145" t="s">
        <v>6</v>
      </c>
      <c r="G145">
        <v>2.2582427263996898</v>
      </c>
      <c r="H145">
        <f>VLOOKUP(E145,'Distribution calcs'!D:E,2,FALSE)</f>
        <v>-949</v>
      </c>
      <c r="I145" s="5">
        <f t="shared" si="2"/>
        <v>-2143.0723473533058</v>
      </c>
    </row>
    <row r="146" spans="1:9" x14ac:dyDescent="0.25">
      <c r="A146" t="s">
        <v>5</v>
      </c>
      <c r="B146" t="s">
        <v>96</v>
      </c>
      <c r="C146" t="str">
        <f>VLOOKUP(naei_ukdata_20210113102859!B146,'Distribution calcs'!H:I,2,FALSE)</f>
        <v>Road Trans</v>
      </c>
      <c r="D146" t="s">
        <v>100</v>
      </c>
      <c r="E146" t="s">
        <v>71</v>
      </c>
      <c r="F146" t="s">
        <v>6</v>
      </c>
      <c r="G146">
        <v>2.26960820420702</v>
      </c>
      <c r="H146">
        <f>VLOOKUP(E146,'Distribution calcs'!D:E,2,FALSE)</f>
        <v>-949</v>
      </c>
      <c r="I146" s="5">
        <f t="shared" si="2"/>
        <v>-2153.8581857924619</v>
      </c>
    </row>
    <row r="147" spans="1:9" x14ac:dyDescent="0.25">
      <c r="A147" t="s">
        <v>5</v>
      </c>
      <c r="B147" t="s">
        <v>96</v>
      </c>
      <c r="C147" t="str">
        <f>VLOOKUP(naei_ukdata_20210113102859!B147,'Distribution calcs'!H:I,2,FALSE)</f>
        <v>Road Trans</v>
      </c>
      <c r="D147" t="s">
        <v>101</v>
      </c>
      <c r="E147" t="s">
        <v>71</v>
      </c>
      <c r="F147" t="s">
        <v>6</v>
      </c>
      <c r="G147">
        <v>0.47444534829650697</v>
      </c>
      <c r="H147">
        <f>VLOOKUP(E147,'Distribution calcs'!D:E,2,FALSE)</f>
        <v>-949</v>
      </c>
      <c r="I147" s="5">
        <f t="shared" si="2"/>
        <v>-450.24863553338514</v>
      </c>
    </row>
    <row r="148" spans="1:9" x14ac:dyDescent="0.25">
      <c r="A148" t="s">
        <v>5</v>
      </c>
      <c r="B148" t="s">
        <v>96</v>
      </c>
      <c r="C148" t="str">
        <f>VLOOKUP(naei_ukdata_20210113102859!B148,'Distribution calcs'!H:I,2,FALSE)</f>
        <v>Road Trans</v>
      </c>
      <c r="D148" t="s">
        <v>102</v>
      </c>
      <c r="E148" t="s">
        <v>71</v>
      </c>
      <c r="F148" t="s">
        <v>6</v>
      </c>
      <c r="G148">
        <v>1.3325230186118999</v>
      </c>
      <c r="H148">
        <f>VLOOKUP(E148,'Distribution calcs'!D:E,2,FALSE)</f>
        <v>-949</v>
      </c>
      <c r="I148" s="5">
        <f t="shared" si="2"/>
        <v>-1264.564344662693</v>
      </c>
    </row>
    <row r="149" spans="1:9" x14ac:dyDescent="0.25">
      <c r="A149" t="s">
        <v>5</v>
      </c>
      <c r="B149" t="s">
        <v>96</v>
      </c>
      <c r="C149" t="str">
        <f>VLOOKUP(naei_ukdata_20210113102859!B149,'Distribution calcs'!H:I,2,FALSE)</f>
        <v>Road Trans</v>
      </c>
      <c r="D149" t="s">
        <v>103</v>
      </c>
      <c r="E149" t="s">
        <v>71</v>
      </c>
      <c r="F149" t="s">
        <v>6</v>
      </c>
      <c r="G149">
        <v>0.18336427319243001</v>
      </c>
      <c r="H149">
        <f>VLOOKUP(E149,'Distribution calcs'!D:E,2,FALSE)</f>
        <v>-949</v>
      </c>
      <c r="I149" s="5">
        <f t="shared" si="2"/>
        <v>-174.01269525961607</v>
      </c>
    </row>
    <row r="150" spans="1:9" x14ac:dyDescent="0.25">
      <c r="A150" t="s">
        <v>5</v>
      </c>
      <c r="B150" t="s">
        <v>96</v>
      </c>
      <c r="C150" t="str">
        <f>VLOOKUP(naei_ukdata_20210113102859!B150,'Distribution calcs'!H:I,2,FALSE)</f>
        <v>Road Trans</v>
      </c>
      <c r="D150" t="s">
        <v>104</v>
      </c>
      <c r="E150" t="s">
        <v>71</v>
      </c>
      <c r="F150" t="s">
        <v>6</v>
      </c>
      <c r="G150">
        <v>2.5842007523533401</v>
      </c>
      <c r="H150">
        <f>VLOOKUP(E150,'Distribution calcs'!D:E,2,FALSE)</f>
        <v>-949</v>
      </c>
      <c r="I150" s="5">
        <f t="shared" si="2"/>
        <v>-2452.4065139833197</v>
      </c>
    </row>
    <row r="151" spans="1:9" x14ac:dyDescent="0.25">
      <c r="A151" t="s">
        <v>5</v>
      </c>
      <c r="B151" t="s">
        <v>96</v>
      </c>
      <c r="C151" t="str">
        <f>VLOOKUP(naei_ukdata_20210113102859!B151,'Distribution calcs'!H:I,2,FALSE)</f>
        <v>Road Trans</v>
      </c>
      <c r="D151" t="s">
        <v>105</v>
      </c>
      <c r="E151" t="s">
        <v>71</v>
      </c>
      <c r="F151" t="s">
        <v>6</v>
      </c>
      <c r="G151">
        <v>1.36392851134136</v>
      </c>
      <c r="H151">
        <f>VLOOKUP(E151,'Distribution calcs'!D:E,2,FALSE)</f>
        <v>-949</v>
      </c>
      <c r="I151" s="5">
        <f t="shared" si="2"/>
        <v>-1294.3681572629505</v>
      </c>
    </row>
    <row r="152" spans="1:9" x14ac:dyDescent="0.25">
      <c r="A152" t="s">
        <v>5</v>
      </c>
      <c r="B152" t="s">
        <v>106</v>
      </c>
      <c r="C152" t="str">
        <f>VLOOKUP(naei_ukdata_20210113102859!B152,'Distribution calcs'!H:I,2,FALSE)</f>
        <v>Road Trans</v>
      </c>
      <c r="D152" t="s">
        <v>107</v>
      </c>
      <c r="E152" t="s">
        <v>38</v>
      </c>
      <c r="F152" t="s">
        <v>6</v>
      </c>
      <c r="G152">
        <v>0</v>
      </c>
      <c r="H152">
        <f>VLOOKUP(E152,'Distribution calcs'!D:E,2,FALSE)</f>
        <v>-949</v>
      </c>
      <c r="I152" s="5">
        <f t="shared" si="2"/>
        <v>0</v>
      </c>
    </row>
    <row r="153" spans="1:9" x14ac:dyDescent="0.25">
      <c r="A153" t="s">
        <v>5</v>
      </c>
      <c r="B153" t="s">
        <v>106</v>
      </c>
      <c r="C153" t="str">
        <f>VLOOKUP(naei_ukdata_20210113102859!B153,'Distribution calcs'!H:I,2,FALSE)</f>
        <v>Road Trans</v>
      </c>
      <c r="D153" t="s">
        <v>108</v>
      </c>
      <c r="E153" t="s">
        <v>38</v>
      </c>
      <c r="F153" t="s">
        <v>6</v>
      </c>
      <c r="G153">
        <v>4.5036057780102796</v>
      </c>
      <c r="H153">
        <f>VLOOKUP(E153,'Distribution calcs'!D:E,2,FALSE)</f>
        <v>-949</v>
      </c>
      <c r="I153" s="5">
        <f t="shared" si="2"/>
        <v>-4273.9218833317555</v>
      </c>
    </row>
    <row r="154" spans="1:9" x14ac:dyDescent="0.25">
      <c r="A154" t="s">
        <v>5</v>
      </c>
      <c r="B154" t="s">
        <v>106</v>
      </c>
      <c r="C154" t="str">
        <f>VLOOKUP(naei_ukdata_20210113102859!B154,'Distribution calcs'!H:I,2,FALSE)</f>
        <v>Road Trans</v>
      </c>
      <c r="D154" t="s">
        <v>109</v>
      </c>
      <c r="E154" t="s">
        <v>38</v>
      </c>
      <c r="F154" t="s">
        <v>6</v>
      </c>
      <c r="G154">
        <v>0.49046915207314001</v>
      </c>
      <c r="H154">
        <f>VLOOKUP(E154,'Distribution calcs'!D:E,2,FALSE)</f>
        <v>-949</v>
      </c>
      <c r="I154" s="5">
        <f t="shared" si="2"/>
        <v>-465.45522531740988</v>
      </c>
    </row>
    <row r="155" spans="1:9" x14ac:dyDescent="0.25">
      <c r="A155" t="s">
        <v>5</v>
      </c>
      <c r="B155" t="s">
        <v>106</v>
      </c>
      <c r="C155" t="str">
        <f>VLOOKUP(naei_ukdata_20210113102859!B155,'Distribution calcs'!H:I,2,FALSE)</f>
        <v>Road Trans</v>
      </c>
      <c r="D155" t="s">
        <v>110</v>
      </c>
      <c r="E155" t="s">
        <v>38</v>
      </c>
      <c r="F155" t="s">
        <v>6</v>
      </c>
      <c r="G155">
        <v>0.11579586870380899</v>
      </c>
      <c r="H155">
        <f>VLOOKUP(E155,'Distribution calcs'!D:E,2,FALSE)</f>
        <v>-949</v>
      </c>
      <c r="I155" s="5">
        <f t="shared" si="2"/>
        <v>-109.89027939991473</v>
      </c>
    </row>
    <row r="156" spans="1:9" x14ac:dyDescent="0.25">
      <c r="A156" t="s">
        <v>5</v>
      </c>
      <c r="B156" t="s">
        <v>106</v>
      </c>
      <c r="C156" t="str">
        <f>VLOOKUP(naei_ukdata_20210113102859!B156,'Distribution calcs'!H:I,2,FALSE)</f>
        <v>Road Trans</v>
      </c>
      <c r="D156" t="s">
        <v>111</v>
      </c>
      <c r="E156" t="s">
        <v>38</v>
      </c>
      <c r="F156" t="s">
        <v>6</v>
      </c>
      <c r="G156">
        <v>4.2365392253157896</v>
      </c>
      <c r="H156">
        <f>VLOOKUP(E156,'Distribution calcs'!D:E,2,FALSE)</f>
        <v>-949</v>
      </c>
      <c r="I156" s="5">
        <f t="shared" si="2"/>
        <v>-4020.4757248246842</v>
      </c>
    </row>
    <row r="157" spans="1:9" x14ac:dyDescent="0.25">
      <c r="A157" t="s">
        <v>5</v>
      </c>
      <c r="B157" t="s">
        <v>106</v>
      </c>
      <c r="C157" t="str">
        <f>VLOOKUP(naei_ukdata_20210113102859!B157,'Distribution calcs'!H:I,2,FALSE)</f>
        <v>Road Trans</v>
      </c>
      <c r="D157" t="s">
        <v>112</v>
      </c>
      <c r="E157" t="s">
        <v>38</v>
      </c>
      <c r="F157" t="s">
        <v>6</v>
      </c>
      <c r="G157">
        <v>1.03006594810814</v>
      </c>
      <c r="H157">
        <f>VLOOKUP(E157,'Distribution calcs'!D:E,2,FALSE)</f>
        <v>-949</v>
      </c>
      <c r="I157" s="5">
        <f t="shared" si="2"/>
        <v>-977.53258475462485</v>
      </c>
    </row>
    <row r="158" spans="1:9" x14ac:dyDescent="0.25">
      <c r="A158" t="s">
        <v>5</v>
      </c>
      <c r="B158" t="s">
        <v>113</v>
      </c>
      <c r="C158" t="str">
        <f>VLOOKUP(naei_ukdata_20210113102859!B158,'Distribution calcs'!H:I,2,FALSE)</f>
        <v>Other Trans</v>
      </c>
      <c r="D158" t="s">
        <v>114</v>
      </c>
      <c r="E158" t="s">
        <v>16</v>
      </c>
      <c r="F158" t="s">
        <v>6</v>
      </c>
      <c r="G158">
        <v>0.904678813276934</v>
      </c>
      <c r="H158">
        <f>VLOOKUP(E158,'Distribution calcs'!D:E,2,FALSE)</f>
        <v>-1000</v>
      </c>
      <c r="I158" s="5">
        <f t="shared" si="2"/>
        <v>-904.67881327693397</v>
      </c>
    </row>
    <row r="159" spans="1:9" x14ac:dyDescent="0.25">
      <c r="A159" t="s">
        <v>5</v>
      </c>
      <c r="B159" t="s">
        <v>113</v>
      </c>
      <c r="C159" t="str">
        <f>VLOOKUP(naei_ukdata_20210113102859!B159,'Distribution calcs'!H:I,2,FALSE)</f>
        <v>Other Trans</v>
      </c>
      <c r="D159" t="s">
        <v>115</v>
      </c>
      <c r="E159" t="s">
        <v>16</v>
      </c>
      <c r="F159" t="s">
        <v>6</v>
      </c>
      <c r="G159">
        <v>2.0418214230134901</v>
      </c>
      <c r="H159">
        <f>VLOOKUP(E159,'Distribution calcs'!D:E,2,FALSE)</f>
        <v>-1000</v>
      </c>
      <c r="I159" s="5">
        <f t="shared" si="2"/>
        <v>-2041.8214230134902</v>
      </c>
    </row>
    <row r="160" spans="1:9" x14ac:dyDescent="0.25">
      <c r="A160" t="s">
        <v>5</v>
      </c>
      <c r="B160" t="s">
        <v>113</v>
      </c>
      <c r="C160" t="str">
        <f>VLOOKUP(naei_ukdata_20210113102859!B160,'Distribution calcs'!H:I,2,FALSE)</f>
        <v>Other Trans</v>
      </c>
      <c r="D160" t="s">
        <v>116</v>
      </c>
      <c r="E160" t="s">
        <v>16</v>
      </c>
      <c r="F160" t="s">
        <v>6</v>
      </c>
      <c r="G160">
        <v>0.69408126194305197</v>
      </c>
      <c r="H160">
        <f>VLOOKUP(E160,'Distribution calcs'!D:E,2,FALSE)</f>
        <v>-1000</v>
      </c>
      <c r="I160" s="5">
        <f t="shared" si="2"/>
        <v>-694.08126194305203</v>
      </c>
    </row>
    <row r="161" spans="1:9" x14ac:dyDescent="0.25">
      <c r="A161" t="s">
        <v>5</v>
      </c>
      <c r="B161" t="s">
        <v>113</v>
      </c>
      <c r="C161" t="str">
        <f>VLOOKUP(naei_ukdata_20210113102859!B161,'Distribution calcs'!H:I,2,FALSE)</f>
        <v>Other Trans</v>
      </c>
      <c r="D161" t="s">
        <v>117</v>
      </c>
      <c r="E161" t="s">
        <v>13</v>
      </c>
      <c r="F161" t="s">
        <v>6</v>
      </c>
      <c r="G161">
        <v>2.06250181881515</v>
      </c>
      <c r="H161">
        <f>VLOOKUP(E161,'Distribution calcs'!D:E,2,FALSE)</f>
        <v>-1000</v>
      </c>
      <c r="I161" s="5">
        <f t="shared" si="2"/>
        <v>-2062.5018188151498</v>
      </c>
    </row>
    <row r="162" spans="1:9" x14ac:dyDescent="0.25">
      <c r="A162" t="s">
        <v>5</v>
      </c>
      <c r="B162" t="s">
        <v>118</v>
      </c>
      <c r="C162" t="str">
        <f>VLOOKUP(naei_ukdata_20210113102859!B162,'Distribution calcs'!H:I,2,FALSE)</f>
        <v>Other Trans</v>
      </c>
      <c r="D162" t="s">
        <v>119</v>
      </c>
      <c r="E162" t="s">
        <v>15</v>
      </c>
      <c r="F162" t="s">
        <v>6</v>
      </c>
      <c r="G162">
        <v>0.45841564835736098</v>
      </c>
      <c r="H162">
        <f>VLOOKUP(E162,'Distribution calcs'!D:E,2,FALSE)</f>
        <v>-1000</v>
      </c>
      <c r="I162" s="5">
        <f t="shared" si="2"/>
        <v>-458.41564835736096</v>
      </c>
    </row>
    <row r="163" spans="1:9" x14ac:dyDescent="0.25">
      <c r="A163" t="s">
        <v>5</v>
      </c>
      <c r="B163" t="s">
        <v>118</v>
      </c>
      <c r="C163" t="str">
        <f>VLOOKUP(naei_ukdata_20210113102859!B163,'Distribution calcs'!H:I,2,FALSE)</f>
        <v>Other Trans</v>
      </c>
      <c r="D163" t="s">
        <v>119</v>
      </c>
      <c r="E163" t="s">
        <v>16</v>
      </c>
      <c r="F163" t="s">
        <v>6</v>
      </c>
      <c r="G163">
        <v>3.85562331093662</v>
      </c>
      <c r="H163">
        <f>VLOOKUP(E163,'Distribution calcs'!D:E,2,FALSE)</f>
        <v>-1000</v>
      </c>
      <c r="I163" s="5">
        <f t="shared" si="2"/>
        <v>-3855.6233109366199</v>
      </c>
    </row>
    <row r="164" spans="1:9" x14ac:dyDescent="0.25">
      <c r="A164" t="s">
        <v>5</v>
      </c>
      <c r="B164" t="s">
        <v>118</v>
      </c>
      <c r="C164" t="str">
        <f>VLOOKUP(naei_ukdata_20210113102859!B164,'Distribution calcs'!H:I,2,FALSE)</f>
        <v>Other Trans</v>
      </c>
      <c r="D164" t="s">
        <v>120</v>
      </c>
      <c r="E164" t="s">
        <v>71</v>
      </c>
      <c r="F164" t="s">
        <v>6</v>
      </c>
      <c r="G164">
        <v>2.7057509256555999E-2</v>
      </c>
      <c r="H164">
        <f>VLOOKUP(E164,'Distribution calcs'!D:E,2,FALSE)</f>
        <v>-949</v>
      </c>
      <c r="I164" s="5">
        <f t="shared" si="2"/>
        <v>-25.677576284471645</v>
      </c>
    </row>
    <row r="165" spans="1:9" x14ac:dyDescent="0.25">
      <c r="A165" t="s">
        <v>5</v>
      </c>
      <c r="B165" t="s">
        <v>118</v>
      </c>
      <c r="C165" t="str">
        <f>VLOOKUP(naei_ukdata_20210113102859!B165,'Distribution calcs'!H:I,2,FALSE)</f>
        <v>Other Trans</v>
      </c>
      <c r="D165" t="s">
        <v>120</v>
      </c>
      <c r="E165" t="s">
        <v>16</v>
      </c>
      <c r="F165" t="s">
        <v>6</v>
      </c>
      <c r="G165">
        <v>0</v>
      </c>
      <c r="H165">
        <f>VLOOKUP(E165,'Distribution calcs'!D:E,2,FALSE)</f>
        <v>-1000</v>
      </c>
      <c r="I165" s="5">
        <f t="shared" si="2"/>
        <v>0</v>
      </c>
    </row>
    <row r="166" spans="1:9" x14ac:dyDescent="0.25">
      <c r="A166" t="s">
        <v>5</v>
      </c>
      <c r="B166" t="s">
        <v>118</v>
      </c>
      <c r="C166" t="str">
        <f>VLOOKUP(naei_ukdata_20210113102859!B166,'Distribution calcs'!H:I,2,FALSE)</f>
        <v>Other Trans</v>
      </c>
      <c r="D166" t="s">
        <v>120</v>
      </c>
      <c r="E166" t="s">
        <v>38</v>
      </c>
      <c r="F166" t="s">
        <v>6</v>
      </c>
      <c r="G166">
        <v>0</v>
      </c>
      <c r="H166">
        <f>VLOOKUP(E166,'Distribution calcs'!D:E,2,FALSE)</f>
        <v>-949</v>
      </c>
      <c r="I166" s="5">
        <f t="shared" si="2"/>
        <v>0</v>
      </c>
    </row>
    <row r="167" spans="1:9" x14ac:dyDescent="0.25">
      <c r="A167" t="s">
        <v>5</v>
      </c>
      <c r="B167" t="s">
        <v>118</v>
      </c>
      <c r="C167" t="str">
        <f>VLOOKUP(naei_ukdata_20210113102859!B167,'Distribution calcs'!H:I,2,FALSE)</f>
        <v>Other Trans</v>
      </c>
      <c r="D167" t="s">
        <v>121</v>
      </c>
      <c r="E167" t="s">
        <v>71</v>
      </c>
      <c r="F167" t="s">
        <v>6</v>
      </c>
      <c r="G167">
        <v>1.2593271511795301</v>
      </c>
      <c r="H167">
        <f>VLOOKUP(E167,'Distribution calcs'!D:E,2,FALSE)</f>
        <v>-949</v>
      </c>
      <c r="I167" s="5">
        <f t="shared" si="2"/>
        <v>-1195.1014664693741</v>
      </c>
    </row>
    <row r="168" spans="1:9" x14ac:dyDescent="0.25">
      <c r="A168" t="s">
        <v>5</v>
      </c>
      <c r="B168" t="s">
        <v>118</v>
      </c>
      <c r="C168" t="str">
        <f>VLOOKUP(naei_ukdata_20210113102859!B168,'Distribution calcs'!H:I,2,FALSE)</f>
        <v>Other Trans</v>
      </c>
      <c r="D168" t="s">
        <v>121</v>
      </c>
      <c r="E168" t="s">
        <v>16</v>
      </c>
      <c r="F168" t="s">
        <v>6</v>
      </c>
      <c r="G168">
        <v>0.50783848443145396</v>
      </c>
      <c r="H168">
        <f>VLOOKUP(E168,'Distribution calcs'!D:E,2,FALSE)</f>
        <v>-1000</v>
      </c>
      <c r="I168" s="5">
        <f t="shared" si="2"/>
        <v>-507.83848443145394</v>
      </c>
    </row>
    <row r="169" spans="1:9" x14ac:dyDescent="0.25">
      <c r="A169" t="s">
        <v>5</v>
      </c>
      <c r="B169" t="s">
        <v>118</v>
      </c>
      <c r="C169" t="str">
        <f>VLOOKUP(naei_ukdata_20210113102859!B169,'Distribution calcs'!H:I,2,FALSE)</f>
        <v>Other Trans</v>
      </c>
      <c r="D169" t="s">
        <v>121</v>
      </c>
      <c r="E169" t="s">
        <v>38</v>
      </c>
      <c r="F169" t="s">
        <v>6</v>
      </c>
      <c r="G169">
        <v>20.966495867149501</v>
      </c>
      <c r="H169">
        <f>VLOOKUP(E169,'Distribution calcs'!D:E,2,FALSE)</f>
        <v>-949</v>
      </c>
      <c r="I169" s="5">
        <f t="shared" si="2"/>
        <v>-19897.204577924877</v>
      </c>
    </row>
    <row r="170" spans="1:9" x14ac:dyDescent="0.25">
      <c r="A170" t="s">
        <v>5</v>
      </c>
      <c r="B170" t="s">
        <v>118</v>
      </c>
      <c r="C170" t="str">
        <f>VLOOKUP(naei_ukdata_20210113102859!B170,'Distribution calcs'!H:I,2,FALSE)</f>
        <v>Other Trans</v>
      </c>
      <c r="D170" t="s">
        <v>122</v>
      </c>
      <c r="E170" t="s">
        <v>71</v>
      </c>
      <c r="F170" t="s">
        <v>6</v>
      </c>
      <c r="G170">
        <v>0</v>
      </c>
      <c r="H170">
        <f>VLOOKUP(E170,'Distribution calcs'!D:E,2,FALSE)</f>
        <v>-949</v>
      </c>
      <c r="I170" s="5">
        <f t="shared" si="2"/>
        <v>0</v>
      </c>
    </row>
    <row r="171" spans="1:9" x14ac:dyDescent="0.25">
      <c r="A171" t="s">
        <v>5</v>
      </c>
      <c r="B171" t="s">
        <v>118</v>
      </c>
      <c r="C171" t="str">
        <f>VLOOKUP(naei_ukdata_20210113102859!B171,'Distribution calcs'!H:I,2,FALSE)</f>
        <v>Other Trans</v>
      </c>
      <c r="D171" t="s">
        <v>122</v>
      </c>
      <c r="E171" t="s">
        <v>16</v>
      </c>
      <c r="F171" t="s">
        <v>6</v>
      </c>
      <c r="G171">
        <v>0</v>
      </c>
      <c r="H171">
        <f>VLOOKUP(E171,'Distribution calcs'!D:E,2,FALSE)</f>
        <v>-1000</v>
      </c>
      <c r="I171" s="5">
        <f t="shared" si="2"/>
        <v>0</v>
      </c>
    </row>
    <row r="172" spans="1:9" x14ac:dyDescent="0.25">
      <c r="A172" t="s">
        <v>5</v>
      </c>
      <c r="B172" t="s">
        <v>118</v>
      </c>
      <c r="C172" t="str">
        <f>VLOOKUP(naei_ukdata_20210113102859!B172,'Distribution calcs'!H:I,2,FALSE)</f>
        <v>Other Trans</v>
      </c>
      <c r="D172" t="s">
        <v>122</v>
      </c>
      <c r="E172" t="s">
        <v>38</v>
      </c>
      <c r="F172" t="s">
        <v>6</v>
      </c>
      <c r="G172">
        <v>14.024958489317701</v>
      </c>
      <c r="H172">
        <f>VLOOKUP(E172,'Distribution calcs'!D:E,2,FALSE)</f>
        <v>-949</v>
      </c>
      <c r="I172" s="5">
        <f t="shared" si="2"/>
        <v>-13309.685606362498</v>
      </c>
    </row>
    <row r="173" spans="1:9" x14ac:dyDescent="0.25">
      <c r="A173" t="s">
        <v>5</v>
      </c>
      <c r="B173" t="s">
        <v>118</v>
      </c>
      <c r="C173" t="str">
        <f>VLOOKUP(naei_ukdata_20210113102859!B173,'Distribution calcs'!H:I,2,FALSE)</f>
        <v>Other Trans</v>
      </c>
      <c r="D173" t="s">
        <v>123</v>
      </c>
      <c r="E173" t="s">
        <v>71</v>
      </c>
      <c r="F173" t="s">
        <v>6</v>
      </c>
      <c r="G173">
        <v>0</v>
      </c>
      <c r="H173">
        <f>VLOOKUP(E173,'Distribution calcs'!D:E,2,FALSE)</f>
        <v>-949</v>
      </c>
      <c r="I173" s="5">
        <f t="shared" si="2"/>
        <v>0</v>
      </c>
    </row>
    <row r="174" spans="1:9" x14ac:dyDescent="0.25">
      <c r="A174" t="s">
        <v>5</v>
      </c>
      <c r="B174" t="s">
        <v>118</v>
      </c>
      <c r="C174" t="str">
        <f>VLOOKUP(naei_ukdata_20210113102859!B174,'Distribution calcs'!H:I,2,FALSE)</f>
        <v>Other Trans</v>
      </c>
      <c r="D174" t="s">
        <v>123</v>
      </c>
      <c r="E174" t="s">
        <v>16</v>
      </c>
      <c r="F174" t="s">
        <v>6</v>
      </c>
      <c r="G174">
        <v>2.18485852732338E-2</v>
      </c>
      <c r="H174">
        <f>VLOOKUP(E174,'Distribution calcs'!D:E,2,FALSE)</f>
        <v>-1000</v>
      </c>
      <c r="I174" s="5">
        <f t="shared" si="2"/>
        <v>-21.848585273233802</v>
      </c>
    </row>
    <row r="175" spans="1:9" x14ac:dyDescent="0.25">
      <c r="A175" t="s">
        <v>5</v>
      </c>
      <c r="B175" t="s">
        <v>118</v>
      </c>
      <c r="C175" t="str">
        <f>VLOOKUP(naei_ukdata_20210113102859!B175,'Distribution calcs'!H:I,2,FALSE)</f>
        <v>Other Trans</v>
      </c>
      <c r="D175" t="s">
        <v>123</v>
      </c>
      <c r="E175" t="s">
        <v>38</v>
      </c>
      <c r="F175" t="s">
        <v>6</v>
      </c>
      <c r="G175">
        <v>0</v>
      </c>
      <c r="H175">
        <f>VLOOKUP(E175,'Distribution calcs'!D:E,2,FALSE)</f>
        <v>-949</v>
      </c>
      <c r="I175" s="5">
        <f t="shared" si="2"/>
        <v>0</v>
      </c>
    </row>
    <row r="176" spans="1:9" x14ac:dyDescent="0.25">
      <c r="A176" t="s">
        <v>5</v>
      </c>
      <c r="B176" t="s">
        <v>118</v>
      </c>
      <c r="C176" t="str">
        <f>VLOOKUP(naei_ukdata_20210113102859!B176,'Distribution calcs'!H:I,2,FALSE)</f>
        <v>Other Trans</v>
      </c>
      <c r="D176" t="s">
        <v>124</v>
      </c>
      <c r="E176" t="s">
        <v>15</v>
      </c>
      <c r="F176" t="s">
        <v>6</v>
      </c>
      <c r="G176">
        <v>4.2134905981649998E-2</v>
      </c>
      <c r="H176">
        <f>VLOOKUP(E176,'Distribution calcs'!D:E,2,FALSE)</f>
        <v>-1000</v>
      </c>
      <c r="I176" s="5">
        <f t="shared" si="2"/>
        <v>-42.13490598165</v>
      </c>
    </row>
    <row r="177" spans="1:10" x14ac:dyDescent="0.25">
      <c r="A177" t="s">
        <v>5</v>
      </c>
      <c r="B177" t="s">
        <v>118</v>
      </c>
      <c r="C177" t="str">
        <f>VLOOKUP(naei_ukdata_20210113102859!B177,'Distribution calcs'!H:I,2,FALSE)</f>
        <v>Other Trans</v>
      </c>
      <c r="D177" t="s">
        <v>125</v>
      </c>
      <c r="E177" t="s">
        <v>15</v>
      </c>
      <c r="F177" t="s">
        <v>6</v>
      </c>
      <c r="G177">
        <v>4.3596023330259304E-3</v>
      </c>
      <c r="H177">
        <f>VLOOKUP(E177,'Distribution calcs'!D:E,2,FALSE)</f>
        <v>-1000</v>
      </c>
      <c r="I177" s="5">
        <f t="shared" si="2"/>
        <v>-4.3596023330259301</v>
      </c>
    </row>
    <row r="178" spans="1:10" x14ac:dyDescent="0.25">
      <c r="A178" t="s">
        <v>5</v>
      </c>
      <c r="B178" t="s">
        <v>118</v>
      </c>
      <c r="C178" t="str">
        <f>VLOOKUP(naei_ukdata_20210113102859!B178,'Distribution calcs'!H:I,2,FALSE)</f>
        <v>Other Trans</v>
      </c>
      <c r="D178" t="s">
        <v>126</v>
      </c>
      <c r="E178" t="s">
        <v>15</v>
      </c>
      <c r="F178" t="s">
        <v>6</v>
      </c>
      <c r="G178">
        <v>1.8084146963992699E-4</v>
      </c>
      <c r="H178">
        <f>VLOOKUP(E178,'Distribution calcs'!D:E,2,FALSE)</f>
        <v>-1000</v>
      </c>
      <c r="I178" s="5">
        <f t="shared" si="2"/>
        <v>-0.18084146963992698</v>
      </c>
    </row>
    <row r="179" spans="1:10" x14ac:dyDescent="0.25">
      <c r="A179" t="s">
        <v>5</v>
      </c>
      <c r="B179" t="s">
        <v>118</v>
      </c>
      <c r="C179" t="str">
        <f>VLOOKUP(naei_ukdata_20210113102859!B179,'Distribution calcs'!H:I,2,FALSE)</f>
        <v>Other Trans</v>
      </c>
      <c r="D179" t="s">
        <v>127</v>
      </c>
      <c r="E179" t="s">
        <v>15</v>
      </c>
      <c r="F179" t="s">
        <v>6</v>
      </c>
      <c r="G179">
        <v>7.6894102079772095E-4</v>
      </c>
      <c r="H179">
        <f>VLOOKUP(E179,'Distribution calcs'!D:E,2,FALSE)</f>
        <v>-1000</v>
      </c>
      <c r="I179" s="5">
        <f t="shared" si="2"/>
        <v>-0.76894102079772098</v>
      </c>
    </row>
    <row r="180" spans="1:10" x14ac:dyDescent="0.25">
      <c r="A180" t="s">
        <v>5</v>
      </c>
      <c r="B180" t="s">
        <v>118</v>
      </c>
      <c r="C180" t="str">
        <f>VLOOKUP(naei_ukdata_20210113102859!B180,'Distribution calcs'!H:I,2,FALSE)</f>
        <v>Other Trans</v>
      </c>
      <c r="D180" t="s">
        <v>127</v>
      </c>
      <c r="E180" t="s">
        <v>16</v>
      </c>
      <c r="F180" t="s">
        <v>6</v>
      </c>
      <c r="G180">
        <v>2.3090145761610899E-2</v>
      </c>
      <c r="H180">
        <f>VLOOKUP(E180,'Distribution calcs'!D:E,2,FALSE)</f>
        <v>-1000</v>
      </c>
      <c r="I180" s="5">
        <f t="shared" si="2"/>
        <v>-23.090145761610898</v>
      </c>
    </row>
    <row r="181" spans="1:10" x14ac:dyDescent="0.25">
      <c r="A181" t="s">
        <v>5</v>
      </c>
      <c r="B181" t="s">
        <v>128</v>
      </c>
      <c r="C181" t="str">
        <f>VLOOKUP(naei_ukdata_20210113102859!B181,'Distribution calcs'!H:I,2,FALSE)</f>
        <v>Other Trans</v>
      </c>
      <c r="D181" t="s">
        <v>129</v>
      </c>
      <c r="E181" t="s">
        <v>16</v>
      </c>
      <c r="F181" t="s">
        <v>6</v>
      </c>
      <c r="G181">
        <v>2.2901766151114602</v>
      </c>
      <c r="H181">
        <f>VLOOKUP(E181,'Distribution calcs'!D:E,2,FALSE)</f>
        <v>-1000</v>
      </c>
      <c r="I181" s="5">
        <f t="shared" si="2"/>
        <v>-2290.1766151114603</v>
      </c>
    </row>
    <row r="182" spans="1:10" x14ac:dyDescent="0.25">
      <c r="A182" t="s">
        <v>5</v>
      </c>
      <c r="B182" t="s">
        <v>130</v>
      </c>
      <c r="C182" t="str">
        <f>VLOOKUP(naei_ukdata_20210113102859!B182,'Distribution calcs'!H:I,2,FALSE)</f>
        <v>Dom Prod</v>
      </c>
      <c r="D182" t="s">
        <v>8</v>
      </c>
      <c r="E182" t="s">
        <v>13</v>
      </c>
      <c r="F182" t="s">
        <v>6</v>
      </c>
      <c r="G182">
        <v>0.29558345413613302</v>
      </c>
      <c r="H182">
        <f>VLOOKUP(E182,'Distribution calcs'!D:E,2,FALSE)</f>
        <v>-1000</v>
      </c>
      <c r="I182" s="5">
        <f t="shared" si="2"/>
        <v>-295.58345413613301</v>
      </c>
    </row>
    <row r="183" spans="1:10" x14ac:dyDescent="0.25">
      <c r="A183" t="s">
        <v>5</v>
      </c>
      <c r="B183" t="s">
        <v>130</v>
      </c>
      <c r="C183" t="str">
        <f>VLOOKUP(naei_ukdata_20210113102859!B183,'Distribution calcs'!H:I,2,FALSE)</f>
        <v>Dom Prod</v>
      </c>
      <c r="D183" t="s">
        <v>8</v>
      </c>
      <c r="E183" t="s">
        <v>14</v>
      </c>
      <c r="F183" t="s">
        <v>6</v>
      </c>
      <c r="G183">
        <v>0</v>
      </c>
      <c r="H183">
        <f>VLOOKUP(E183,'Distribution calcs'!D:E,2,FALSE)</f>
        <v>-1000</v>
      </c>
      <c r="I183" s="5">
        <f t="shared" si="2"/>
        <v>0</v>
      </c>
    </row>
    <row r="184" spans="1:10" x14ac:dyDescent="0.25">
      <c r="A184" t="s">
        <v>5</v>
      </c>
      <c r="B184" t="s">
        <v>130</v>
      </c>
      <c r="C184" t="str">
        <f>VLOOKUP(naei_ukdata_20210113102859!B184,'Distribution calcs'!H:I,2,FALSE)</f>
        <v>Dom Prod</v>
      </c>
      <c r="D184" t="s">
        <v>8</v>
      </c>
      <c r="E184" t="s">
        <v>15</v>
      </c>
      <c r="F184" t="s">
        <v>6</v>
      </c>
      <c r="G184">
        <v>0.25527849555119903</v>
      </c>
      <c r="H184">
        <f>VLOOKUP(E184,'Distribution calcs'!D:E,2,FALSE)</f>
        <v>-1000</v>
      </c>
      <c r="I184" s="5">
        <f t="shared" si="2"/>
        <v>-255.27849555119903</v>
      </c>
    </row>
    <row r="185" spans="1:10" x14ac:dyDescent="0.25">
      <c r="A185" t="s">
        <v>5</v>
      </c>
      <c r="B185" t="s">
        <v>130</v>
      </c>
      <c r="C185" t="str">
        <f>VLOOKUP(naei_ukdata_20210113102859!B185,'Distribution calcs'!H:I,2,FALSE)</f>
        <v>Dom Prod</v>
      </c>
      <c r="D185" t="s">
        <v>8</v>
      </c>
      <c r="E185" t="s">
        <v>16</v>
      </c>
      <c r="F185" t="s">
        <v>6</v>
      </c>
      <c r="G185">
        <v>0.15164472882441901</v>
      </c>
      <c r="H185">
        <f>VLOOKUP(E185,'Distribution calcs'!D:E,2,FALSE)</f>
        <v>-1000</v>
      </c>
      <c r="I185" s="5">
        <f t="shared" si="2"/>
        <v>-151.64472882441902</v>
      </c>
    </row>
    <row r="186" spans="1:10" x14ac:dyDescent="0.25">
      <c r="A186" t="s">
        <v>5</v>
      </c>
      <c r="B186" t="s">
        <v>130</v>
      </c>
      <c r="C186" t="str">
        <f>VLOOKUP(naei_ukdata_20210113102859!B186,'Distribution calcs'!H:I,2,FALSE)</f>
        <v>Dom Prod</v>
      </c>
      <c r="D186" t="s">
        <v>8</v>
      </c>
      <c r="E186" t="s">
        <v>18</v>
      </c>
      <c r="F186" t="s">
        <v>6</v>
      </c>
      <c r="G186">
        <v>5.8193651060177203</v>
      </c>
      <c r="H186">
        <f>VLOOKUP(E186,'Distribution calcs'!D:E,2,FALSE)</f>
        <v>-1000</v>
      </c>
      <c r="I186" s="5">
        <f t="shared" si="2"/>
        <v>-5819.3651060177199</v>
      </c>
      <c r="J186">
        <f>G186/SUMIF(C:C,C$186,G:G)</f>
        <v>1.2632354957275745E-2</v>
      </c>
    </row>
    <row r="187" spans="1:10" x14ac:dyDescent="0.25">
      <c r="A187" t="s">
        <v>5</v>
      </c>
      <c r="B187" t="s">
        <v>130</v>
      </c>
      <c r="C187" t="str">
        <f>VLOOKUP(naei_ukdata_20210113102859!B187,'Distribution calcs'!H:I,2,FALSE)</f>
        <v>Dom Prod</v>
      </c>
      <c r="D187" t="s">
        <v>8</v>
      </c>
      <c r="E187" t="s">
        <v>74</v>
      </c>
      <c r="F187" t="s">
        <v>6</v>
      </c>
      <c r="G187">
        <v>0</v>
      </c>
      <c r="H187">
        <f>VLOOKUP(E187,'Distribution calcs'!D:E,2,FALSE)</f>
        <v>-1000</v>
      </c>
      <c r="I187" s="5">
        <f t="shared" si="2"/>
        <v>0</v>
      </c>
    </row>
    <row r="188" spans="1:10" x14ac:dyDescent="0.25">
      <c r="A188" t="s">
        <v>5</v>
      </c>
      <c r="B188" t="s">
        <v>130</v>
      </c>
      <c r="C188" t="str">
        <f>VLOOKUP(naei_ukdata_20210113102859!B188,'Distribution calcs'!H:I,2,FALSE)</f>
        <v>Dom Prod</v>
      </c>
      <c r="D188" t="s">
        <v>8</v>
      </c>
      <c r="E188" t="s">
        <v>46</v>
      </c>
      <c r="F188" t="s">
        <v>6</v>
      </c>
      <c r="G188">
        <v>0</v>
      </c>
      <c r="H188">
        <f>VLOOKUP(E188,'Distribution calcs'!D:E,2,FALSE)</f>
        <v>0</v>
      </c>
      <c r="I188" s="5">
        <f t="shared" si="2"/>
        <v>0</v>
      </c>
    </row>
    <row r="189" spans="1:10" x14ac:dyDescent="0.25">
      <c r="A189" t="s">
        <v>5</v>
      </c>
      <c r="B189" t="s">
        <v>130</v>
      </c>
      <c r="C189" t="str">
        <f>VLOOKUP(naei_ukdata_20210113102859!B189,'Distribution calcs'!H:I,2,FALSE)</f>
        <v>Dom Prod</v>
      </c>
      <c r="D189" t="s">
        <v>31</v>
      </c>
      <c r="E189" t="s">
        <v>12</v>
      </c>
      <c r="F189" t="s">
        <v>6</v>
      </c>
      <c r="G189">
        <v>0</v>
      </c>
      <c r="H189">
        <f>VLOOKUP(E189,'Distribution calcs'!D:E,2,FALSE)</f>
        <v>-1000</v>
      </c>
      <c r="I189" s="5">
        <f t="shared" si="2"/>
        <v>0</v>
      </c>
    </row>
    <row r="190" spans="1:10" x14ac:dyDescent="0.25">
      <c r="A190" t="s">
        <v>5</v>
      </c>
      <c r="B190" t="s">
        <v>130</v>
      </c>
      <c r="C190" t="str">
        <f>VLOOKUP(naei_ukdata_20210113102859!B190,'Distribution calcs'!H:I,2,FALSE)</f>
        <v>Dom Prod</v>
      </c>
      <c r="D190" t="s">
        <v>31</v>
      </c>
      <c r="E190" t="s">
        <v>13</v>
      </c>
      <c r="F190" t="s">
        <v>6</v>
      </c>
      <c r="G190">
        <v>0.73601991267244304</v>
      </c>
      <c r="H190">
        <f>VLOOKUP(E190,'Distribution calcs'!D:E,2,FALSE)</f>
        <v>-1000</v>
      </c>
      <c r="I190" s="5">
        <f t="shared" si="2"/>
        <v>-736.01991267244307</v>
      </c>
    </row>
    <row r="191" spans="1:10" x14ac:dyDescent="0.25">
      <c r="A191" t="s">
        <v>5</v>
      </c>
      <c r="B191" t="s">
        <v>130</v>
      </c>
      <c r="C191" t="str">
        <f>VLOOKUP(naei_ukdata_20210113102859!B191,'Distribution calcs'!H:I,2,FALSE)</f>
        <v>Dom Prod</v>
      </c>
      <c r="D191" t="s">
        <v>31</v>
      </c>
      <c r="E191" t="s">
        <v>14</v>
      </c>
      <c r="F191" t="s">
        <v>6</v>
      </c>
      <c r="G191">
        <v>0</v>
      </c>
      <c r="H191">
        <f>VLOOKUP(E191,'Distribution calcs'!D:E,2,FALSE)</f>
        <v>-1000</v>
      </c>
      <c r="I191" s="5">
        <f t="shared" si="2"/>
        <v>0</v>
      </c>
    </row>
    <row r="192" spans="1:10" x14ac:dyDescent="0.25">
      <c r="A192" t="s">
        <v>5</v>
      </c>
      <c r="B192" t="s">
        <v>130</v>
      </c>
      <c r="C192" t="str">
        <f>VLOOKUP(naei_ukdata_20210113102859!B192,'Distribution calcs'!H:I,2,FALSE)</f>
        <v>Dom Prod</v>
      </c>
      <c r="D192" t="s">
        <v>31</v>
      </c>
      <c r="E192" t="s">
        <v>15</v>
      </c>
      <c r="F192" t="s">
        <v>6</v>
      </c>
      <c r="G192">
        <v>0.11169802536009001</v>
      </c>
      <c r="H192">
        <f>VLOOKUP(E192,'Distribution calcs'!D:E,2,FALSE)</f>
        <v>-1000</v>
      </c>
      <c r="I192" s="5">
        <f t="shared" si="2"/>
        <v>-111.69802536009</v>
      </c>
    </row>
    <row r="193" spans="1:10" x14ac:dyDescent="0.25">
      <c r="A193" t="s">
        <v>5</v>
      </c>
      <c r="B193" t="s">
        <v>130</v>
      </c>
      <c r="C193" t="str">
        <f>VLOOKUP(naei_ukdata_20210113102859!B193,'Distribution calcs'!H:I,2,FALSE)</f>
        <v>Dom Prod</v>
      </c>
      <c r="D193" t="s">
        <v>31</v>
      </c>
      <c r="E193" t="s">
        <v>16</v>
      </c>
      <c r="F193" t="s">
        <v>6</v>
      </c>
      <c r="G193">
        <v>9.9048662670543297E-2</v>
      </c>
      <c r="H193">
        <f>VLOOKUP(E193,'Distribution calcs'!D:E,2,FALSE)</f>
        <v>-1000</v>
      </c>
      <c r="I193" s="5">
        <f t="shared" si="2"/>
        <v>-99.048662670543294</v>
      </c>
    </row>
    <row r="194" spans="1:10" x14ac:dyDescent="0.25">
      <c r="A194" t="s">
        <v>5</v>
      </c>
      <c r="B194" t="s">
        <v>130</v>
      </c>
      <c r="C194" t="str">
        <f>VLOOKUP(naei_ukdata_20210113102859!B194,'Distribution calcs'!H:I,2,FALSE)</f>
        <v>Dom Prod</v>
      </c>
      <c r="D194" t="s">
        <v>31</v>
      </c>
      <c r="E194" t="s">
        <v>18</v>
      </c>
      <c r="F194" t="s">
        <v>6</v>
      </c>
      <c r="G194">
        <v>3.9699286233852602</v>
      </c>
      <c r="H194">
        <f>VLOOKUP(E194,'Distribution calcs'!D:E,2,FALSE)</f>
        <v>-1000</v>
      </c>
      <c r="I194" s="5">
        <f t="shared" si="2"/>
        <v>-3969.9286233852604</v>
      </c>
      <c r="J194">
        <f>G194/SUMIF(C:C,C$186,G:G)</f>
        <v>8.6177008336859214E-3</v>
      </c>
    </row>
    <row r="195" spans="1:10" x14ac:dyDescent="0.25">
      <c r="A195" t="s">
        <v>5</v>
      </c>
      <c r="B195" t="s">
        <v>130</v>
      </c>
      <c r="C195" t="str">
        <f>VLOOKUP(naei_ukdata_20210113102859!B195,'Distribution calcs'!H:I,2,FALSE)</f>
        <v>Dom Prod</v>
      </c>
      <c r="D195" t="s">
        <v>31</v>
      </c>
      <c r="E195" t="s">
        <v>46</v>
      </c>
      <c r="F195" t="s">
        <v>6</v>
      </c>
      <c r="G195">
        <v>0</v>
      </c>
      <c r="H195">
        <f>VLOOKUP(E195,'Distribution calcs'!D:E,2,FALSE)</f>
        <v>0</v>
      </c>
      <c r="I195" s="5">
        <f t="shared" si="2"/>
        <v>0</v>
      </c>
    </row>
    <row r="196" spans="1:10" x14ac:dyDescent="0.25">
      <c r="A196" t="s">
        <v>5</v>
      </c>
      <c r="B196" t="s">
        <v>130</v>
      </c>
      <c r="C196" t="str">
        <f>VLOOKUP(naei_ukdata_20210113102859!B196,'Distribution calcs'!H:I,2,FALSE)</f>
        <v>Dom Prod</v>
      </c>
      <c r="D196" t="s">
        <v>131</v>
      </c>
      <c r="E196" t="s">
        <v>12</v>
      </c>
      <c r="F196" t="s">
        <v>6</v>
      </c>
      <c r="G196">
        <v>0</v>
      </c>
      <c r="H196">
        <f>VLOOKUP(E196,'Distribution calcs'!D:E,2,FALSE)</f>
        <v>-1000</v>
      </c>
      <c r="I196" s="5">
        <f t="shared" ref="I196:I259" si="3">G196*H196</f>
        <v>0</v>
      </c>
    </row>
    <row r="197" spans="1:10" x14ac:dyDescent="0.25">
      <c r="A197" t="s">
        <v>5</v>
      </c>
      <c r="B197" t="s">
        <v>130</v>
      </c>
      <c r="C197" t="str">
        <f>VLOOKUP(naei_ukdata_20210113102859!B197,'Distribution calcs'!H:I,2,FALSE)</f>
        <v>Dom Prod</v>
      </c>
      <c r="D197" t="s">
        <v>131</v>
      </c>
      <c r="E197" t="s">
        <v>13</v>
      </c>
      <c r="F197" t="s">
        <v>6</v>
      </c>
      <c r="G197">
        <v>0</v>
      </c>
      <c r="H197">
        <f>VLOOKUP(E197,'Distribution calcs'!D:E,2,FALSE)</f>
        <v>-1000</v>
      </c>
      <c r="I197" s="5">
        <f t="shared" si="3"/>
        <v>0</v>
      </c>
    </row>
    <row r="198" spans="1:10" x14ac:dyDescent="0.25">
      <c r="A198" t="s">
        <v>5</v>
      </c>
      <c r="B198" t="s">
        <v>130</v>
      </c>
      <c r="C198" t="str">
        <f>VLOOKUP(naei_ukdata_20210113102859!B198,'Distribution calcs'!H:I,2,FALSE)</f>
        <v>Dom Prod</v>
      </c>
      <c r="D198" t="s">
        <v>131</v>
      </c>
      <c r="E198" t="s">
        <v>14</v>
      </c>
      <c r="F198" t="s">
        <v>6</v>
      </c>
      <c r="G198">
        <v>0</v>
      </c>
      <c r="H198">
        <f>VLOOKUP(E198,'Distribution calcs'!D:E,2,FALSE)</f>
        <v>-1000</v>
      </c>
      <c r="I198" s="5">
        <f t="shared" si="3"/>
        <v>0</v>
      </c>
    </row>
    <row r="199" spans="1:10" x14ac:dyDescent="0.25">
      <c r="A199" t="s">
        <v>5</v>
      </c>
      <c r="B199" t="s">
        <v>130</v>
      </c>
      <c r="C199" t="str">
        <f>VLOOKUP(naei_ukdata_20210113102859!B199,'Distribution calcs'!H:I,2,FALSE)</f>
        <v>Dom Prod</v>
      </c>
      <c r="D199" t="s">
        <v>131</v>
      </c>
      <c r="E199" t="s">
        <v>15</v>
      </c>
      <c r="F199" t="s">
        <v>6</v>
      </c>
      <c r="G199">
        <v>0</v>
      </c>
      <c r="H199">
        <f>VLOOKUP(E199,'Distribution calcs'!D:E,2,FALSE)</f>
        <v>-1000</v>
      </c>
      <c r="I199" s="5">
        <f t="shared" si="3"/>
        <v>0</v>
      </c>
    </row>
    <row r="200" spans="1:10" x14ac:dyDescent="0.25">
      <c r="A200" t="s">
        <v>5</v>
      </c>
      <c r="B200" t="s">
        <v>130</v>
      </c>
      <c r="C200" t="str">
        <f>VLOOKUP(naei_ukdata_20210113102859!B200,'Distribution calcs'!H:I,2,FALSE)</f>
        <v>Dom Prod</v>
      </c>
      <c r="D200" t="s">
        <v>131</v>
      </c>
      <c r="E200" t="s">
        <v>18</v>
      </c>
      <c r="F200" t="s">
        <v>6</v>
      </c>
      <c r="G200">
        <v>1.20409556230591E-3</v>
      </c>
      <c r="H200">
        <f>VLOOKUP(E200,'Distribution calcs'!D:E,2,FALSE)</f>
        <v>-1000</v>
      </c>
      <c r="I200" s="5">
        <f t="shared" si="3"/>
        <v>-1.20409556230591</v>
      </c>
    </row>
    <row r="201" spans="1:10" x14ac:dyDescent="0.25">
      <c r="A201" t="s">
        <v>5</v>
      </c>
      <c r="B201" t="s">
        <v>130</v>
      </c>
      <c r="C201" t="str">
        <f>VLOOKUP(naei_ukdata_20210113102859!B201,'Distribution calcs'!H:I,2,FALSE)</f>
        <v>Dom Prod</v>
      </c>
      <c r="D201" t="s">
        <v>8</v>
      </c>
      <c r="E201" t="s">
        <v>17</v>
      </c>
      <c r="F201" t="s">
        <v>6</v>
      </c>
      <c r="G201">
        <v>1.05689696390764E-2</v>
      </c>
      <c r="H201">
        <f>VLOOKUP(E201,'Distribution calcs'!D:E,2,FALSE)</f>
        <v>-1000</v>
      </c>
      <c r="I201" s="5">
        <f t="shared" si="3"/>
        <v>-10.5689696390764</v>
      </c>
    </row>
    <row r="202" spans="1:10" x14ac:dyDescent="0.25">
      <c r="A202" t="s">
        <v>5</v>
      </c>
      <c r="B202" t="s">
        <v>132</v>
      </c>
      <c r="C202" t="str">
        <f>VLOOKUP(naei_ukdata_20210113102859!B202,'Distribution calcs'!H:I,2,FALSE)</f>
        <v>Dom Prod</v>
      </c>
      <c r="D202" t="s">
        <v>133</v>
      </c>
      <c r="E202" t="s">
        <v>134</v>
      </c>
      <c r="F202" t="s">
        <v>6</v>
      </c>
      <c r="G202">
        <v>30.313651753104701</v>
      </c>
      <c r="H202">
        <f>VLOOKUP(E202,'Distribution calcs'!D:E,2,FALSE)</f>
        <v>-1000</v>
      </c>
      <c r="I202" s="5">
        <f t="shared" si="3"/>
        <v>-30313.651753104699</v>
      </c>
      <c r="J202">
        <f t="shared" ref="J202:J204" si="4">G202/SUMIF(C:C,C$186,G:G)</f>
        <v>6.5803193650880831E-2</v>
      </c>
    </row>
    <row r="203" spans="1:10" x14ac:dyDescent="0.25">
      <c r="A203" t="s">
        <v>5</v>
      </c>
      <c r="B203" t="s">
        <v>132</v>
      </c>
      <c r="C203" t="str">
        <f>VLOOKUP(naei_ukdata_20210113102859!B203,'Distribution calcs'!H:I,2,FALSE)</f>
        <v>Dom Prod</v>
      </c>
      <c r="D203" t="s">
        <v>133</v>
      </c>
      <c r="E203" t="s">
        <v>12</v>
      </c>
      <c r="F203" t="s">
        <v>6</v>
      </c>
      <c r="G203">
        <v>4.44243213995966</v>
      </c>
      <c r="H203">
        <f>VLOOKUP(E203,'Distribution calcs'!D:E,2,FALSE)</f>
        <v>-1000</v>
      </c>
      <c r="I203" s="5">
        <f t="shared" si="3"/>
        <v>-4442.4321399596602</v>
      </c>
      <c r="J203">
        <f t="shared" si="4"/>
        <v>9.6433852565032067E-3</v>
      </c>
    </row>
    <row r="204" spans="1:10" x14ac:dyDescent="0.25">
      <c r="A204" t="s">
        <v>5</v>
      </c>
      <c r="B204" t="s">
        <v>132</v>
      </c>
      <c r="C204" t="str">
        <f>VLOOKUP(naei_ukdata_20210113102859!B204,'Distribution calcs'!H:I,2,FALSE)</f>
        <v>Dom Prod</v>
      </c>
      <c r="D204" t="s">
        <v>133</v>
      </c>
      <c r="E204" t="s">
        <v>13</v>
      </c>
      <c r="F204" t="s">
        <v>6</v>
      </c>
      <c r="G204">
        <v>45.730998961637297</v>
      </c>
      <c r="H204">
        <f>VLOOKUP(E204,'Distribution calcs'!D:E,2,FALSE)</f>
        <v>-1000</v>
      </c>
      <c r="I204" s="5">
        <f t="shared" si="3"/>
        <v>-45730.998961637299</v>
      </c>
      <c r="J204">
        <f t="shared" si="4"/>
        <v>9.9270315732008271E-2</v>
      </c>
    </row>
    <row r="205" spans="1:10" x14ac:dyDescent="0.25">
      <c r="A205" t="s">
        <v>5</v>
      </c>
      <c r="B205" t="s">
        <v>132</v>
      </c>
      <c r="C205" t="str">
        <f>VLOOKUP(naei_ukdata_20210113102859!B205,'Distribution calcs'!H:I,2,FALSE)</f>
        <v>Dom Prod</v>
      </c>
      <c r="D205" t="s">
        <v>133</v>
      </c>
      <c r="E205" t="s">
        <v>14</v>
      </c>
      <c r="F205" t="s">
        <v>6</v>
      </c>
      <c r="G205">
        <v>0</v>
      </c>
      <c r="H205">
        <f>VLOOKUP(E205,'Distribution calcs'!D:E,2,FALSE)</f>
        <v>-1000</v>
      </c>
      <c r="I205" s="5">
        <f t="shared" si="3"/>
        <v>0</v>
      </c>
    </row>
    <row r="206" spans="1:10" x14ac:dyDescent="0.25">
      <c r="A206" t="s">
        <v>5</v>
      </c>
      <c r="B206" t="s">
        <v>132</v>
      </c>
      <c r="C206" t="str">
        <f>VLOOKUP(naei_ukdata_20210113102859!B206,'Distribution calcs'!H:I,2,FALSE)</f>
        <v>Dom Prod</v>
      </c>
      <c r="D206" t="s">
        <v>133</v>
      </c>
      <c r="E206" t="s">
        <v>15</v>
      </c>
      <c r="F206" t="s">
        <v>6</v>
      </c>
      <c r="G206">
        <v>0</v>
      </c>
      <c r="H206">
        <f>VLOOKUP(E206,'Distribution calcs'!D:E,2,FALSE)</f>
        <v>-1000</v>
      </c>
      <c r="I206" s="5">
        <f t="shared" si="3"/>
        <v>0</v>
      </c>
    </row>
    <row r="207" spans="1:10" x14ac:dyDescent="0.25">
      <c r="A207" t="s">
        <v>5</v>
      </c>
      <c r="B207" t="s">
        <v>132</v>
      </c>
      <c r="C207" t="str">
        <f>VLOOKUP(naei_ukdata_20210113102859!B207,'Distribution calcs'!H:I,2,FALSE)</f>
        <v>Dom Prod</v>
      </c>
      <c r="D207" t="s">
        <v>133</v>
      </c>
      <c r="E207" t="s">
        <v>16</v>
      </c>
      <c r="F207" t="s">
        <v>6</v>
      </c>
      <c r="G207">
        <v>0.36059379556564403</v>
      </c>
      <c r="H207">
        <f>VLOOKUP(E207,'Distribution calcs'!D:E,2,FALSE)</f>
        <v>-1000</v>
      </c>
      <c r="I207" s="5">
        <f t="shared" si="3"/>
        <v>-360.59379556564403</v>
      </c>
    </row>
    <row r="208" spans="1:10" x14ac:dyDescent="0.25">
      <c r="A208" t="s">
        <v>5</v>
      </c>
      <c r="B208" t="s">
        <v>132</v>
      </c>
      <c r="C208" t="str">
        <f>VLOOKUP(naei_ukdata_20210113102859!B208,'Distribution calcs'!H:I,2,FALSE)</f>
        <v>Dom Prod</v>
      </c>
      <c r="D208" t="s">
        <v>133</v>
      </c>
      <c r="E208" t="s">
        <v>17</v>
      </c>
      <c r="F208" t="s">
        <v>6</v>
      </c>
      <c r="G208">
        <v>0.23580128339850301</v>
      </c>
      <c r="H208">
        <f>VLOOKUP(E208,'Distribution calcs'!D:E,2,FALSE)</f>
        <v>-1000</v>
      </c>
      <c r="I208" s="5">
        <f t="shared" si="3"/>
        <v>-235.80128339850302</v>
      </c>
    </row>
    <row r="209" spans="1:10" x14ac:dyDescent="0.25">
      <c r="A209" t="s">
        <v>5</v>
      </c>
      <c r="B209" t="s">
        <v>132</v>
      </c>
      <c r="C209" t="str">
        <f>VLOOKUP(naei_ukdata_20210113102859!B209,'Distribution calcs'!H:I,2,FALSE)</f>
        <v>Dom Prod</v>
      </c>
      <c r="D209" t="s">
        <v>133</v>
      </c>
      <c r="E209" t="s">
        <v>18</v>
      </c>
      <c r="F209" t="s">
        <v>6</v>
      </c>
      <c r="G209">
        <v>26.115795496693</v>
      </c>
      <c r="H209">
        <f>VLOOKUP(E209,'Distribution calcs'!D:E,2,FALSE)</f>
        <v>-1000</v>
      </c>
      <c r="I209" s="5">
        <f t="shared" si="3"/>
        <v>-26115.795496693001</v>
      </c>
      <c r="J209">
        <f t="shared" ref="J209:J211" si="5">G209/SUMIF(C:C,C$186,G:G)</f>
        <v>5.6690720155142094E-2</v>
      </c>
    </row>
    <row r="210" spans="1:10" x14ac:dyDescent="0.25">
      <c r="A210" t="s">
        <v>5</v>
      </c>
      <c r="B210" t="s">
        <v>132</v>
      </c>
      <c r="C210" t="str">
        <f>VLOOKUP(naei_ukdata_20210113102859!B210,'Distribution calcs'!H:I,2,FALSE)</f>
        <v>Dom Prod</v>
      </c>
      <c r="D210" t="s">
        <v>133</v>
      </c>
      <c r="E210" t="s">
        <v>22</v>
      </c>
      <c r="F210" t="s">
        <v>6</v>
      </c>
      <c r="G210">
        <v>19.493588822462701</v>
      </c>
      <c r="H210">
        <f>VLOOKUP(E210,'Distribution calcs'!D:E,2,FALSE)</f>
        <v>-1000</v>
      </c>
      <c r="I210" s="5">
        <f t="shared" si="3"/>
        <v>-19493.588822462702</v>
      </c>
      <c r="J210">
        <f t="shared" si="5"/>
        <v>4.2315601257238232E-2</v>
      </c>
    </row>
    <row r="211" spans="1:10" x14ac:dyDescent="0.25">
      <c r="A211" t="s">
        <v>5</v>
      </c>
      <c r="B211" t="s">
        <v>132</v>
      </c>
      <c r="C211" t="str">
        <f>VLOOKUP(naei_ukdata_20210113102859!B211,'Distribution calcs'!H:I,2,FALSE)</f>
        <v>Dom Prod</v>
      </c>
      <c r="D211" t="s">
        <v>133</v>
      </c>
      <c r="E211" t="s">
        <v>74</v>
      </c>
      <c r="F211" t="s">
        <v>6</v>
      </c>
      <c r="G211">
        <v>36.2233666655221</v>
      </c>
      <c r="H211">
        <f>VLOOKUP(E211,'Distribution calcs'!D:E,2,FALSE)</f>
        <v>-1000</v>
      </c>
      <c r="I211" s="5">
        <f t="shared" si="3"/>
        <v>-36223.366665522102</v>
      </c>
      <c r="J211">
        <f t="shared" si="5"/>
        <v>7.8631674955957243E-2</v>
      </c>
    </row>
    <row r="212" spans="1:10" x14ac:dyDescent="0.25">
      <c r="A212" t="s">
        <v>5</v>
      </c>
      <c r="B212" t="s">
        <v>132</v>
      </c>
      <c r="C212" t="str">
        <f>VLOOKUP(naei_ukdata_20210113102859!B212,'Distribution calcs'!H:I,2,FALSE)</f>
        <v>Dom Prod</v>
      </c>
      <c r="D212" t="s">
        <v>133</v>
      </c>
      <c r="E212" t="s">
        <v>46</v>
      </c>
      <c r="F212" t="s">
        <v>6</v>
      </c>
      <c r="G212">
        <v>0</v>
      </c>
      <c r="H212">
        <f>VLOOKUP(E212,'Distribution calcs'!D:E,2,FALSE)</f>
        <v>0</v>
      </c>
      <c r="I212" s="5">
        <f t="shared" si="3"/>
        <v>0</v>
      </c>
    </row>
    <row r="213" spans="1:10" x14ac:dyDescent="0.25">
      <c r="A213" t="s">
        <v>5</v>
      </c>
      <c r="B213" t="s">
        <v>132</v>
      </c>
      <c r="C213" t="str">
        <f>VLOOKUP(naei_ukdata_20210113102859!B213,'Distribution calcs'!H:I,2,FALSE)</f>
        <v>Dom Prod</v>
      </c>
      <c r="D213" t="s">
        <v>133</v>
      </c>
      <c r="E213" t="s">
        <v>24</v>
      </c>
      <c r="F213" t="s">
        <v>6</v>
      </c>
      <c r="G213">
        <v>264.170823553905</v>
      </c>
      <c r="H213">
        <f>VLOOKUP(E213,'Distribution calcs'!D:E,2,FALSE)</f>
        <v>43</v>
      </c>
      <c r="I213" s="5">
        <f t="shared" si="3"/>
        <v>11359.345412817915</v>
      </c>
      <c r="J213">
        <f>G213/SUMIF(C:C,C$186,G:G)</f>
        <v>0.57344736954860287</v>
      </c>
    </row>
    <row r="214" spans="1:10" x14ac:dyDescent="0.25">
      <c r="A214" t="s">
        <v>5</v>
      </c>
      <c r="B214" t="s">
        <v>132</v>
      </c>
      <c r="C214" t="str">
        <f>VLOOKUP(naei_ukdata_20210113102859!B214,'Distribution calcs'!H:I,2,FALSE)</f>
        <v>Dom Prod</v>
      </c>
      <c r="D214" t="s">
        <v>133</v>
      </c>
      <c r="E214" t="s">
        <v>135</v>
      </c>
      <c r="F214" t="s">
        <v>6</v>
      </c>
      <c r="G214">
        <v>0.18236578735133799</v>
      </c>
      <c r="H214">
        <f>VLOOKUP(E214,'Distribution calcs'!D:E,2,FALSE)</f>
        <v>115</v>
      </c>
      <c r="I214" s="5">
        <f t="shared" si="3"/>
        <v>20.972065545403868</v>
      </c>
    </row>
    <row r="215" spans="1:10" x14ac:dyDescent="0.25">
      <c r="A215" t="s">
        <v>5</v>
      </c>
      <c r="B215" t="s">
        <v>132</v>
      </c>
      <c r="C215" t="str">
        <f>VLOOKUP(naei_ukdata_20210113102859!B215,'Distribution calcs'!H:I,2,FALSE)</f>
        <v>Dom Prod</v>
      </c>
      <c r="D215" t="s">
        <v>133</v>
      </c>
      <c r="E215" t="s">
        <v>136</v>
      </c>
      <c r="F215" t="s">
        <v>6</v>
      </c>
      <c r="G215">
        <v>19.609446500000001</v>
      </c>
      <c r="H215">
        <f>VLOOKUP(E215,'Distribution calcs'!D:E,2,FALSE)</f>
        <v>20</v>
      </c>
      <c r="I215" s="5">
        <f t="shared" si="3"/>
        <v>392.18893000000003</v>
      </c>
      <c r="J215">
        <f>G215/SUMIF(C:C,C$186,G:G)</f>
        <v>4.2567098676718464E-2</v>
      </c>
    </row>
    <row r="216" spans="1:10" x14ac:dyDescent="0.25">
      <c r="A216" t="s">
        <v>5</v>
      </c>
      <c r="B216" t="s">
        <v>137</v>
      </c>
      <c r="C216" t="str">
        <f>VLOOKUP(naei_ukdata_20210113102859!B216,'Distribution calcs'!H:I,2,FALSE)</f>
        <v>Other Trans</v>
      </c>
      <c r="D216" t="s">
        <v>138</v>
      </c>
      <c r="E216" t="s">
        <v>71</v>
      </c>
      <c r="F216" t="s">
        <v>6</v>
      </c>
      <c r="G216">
        <v>4.6263716321234799E-2</v>
      </c>
      <c r="H216">
        <f>VLOOKUP(E216,'Distribution calcs'!D:E,2,FALSE)</f>
        <v>-949</v>
      </c>
      <c r="I216" s="5">
        <f t="shared" si="3"/>
        <v>-43.904266788851821</v>
      </c>
    </row>
    <row r="217" spans="1:10" x14ac:dyDescent="0.25">
      <c r="A217" t="s">
        <v>5</v>
      </c>
      <c r="B217" t="s">
        <v>137</v>
      </c>
      <c r="C217" t="str">
        <f>VLOOKUP(naei_ukdata_20210113102859!B217,'Distribution calcs'!H:I,2,FALSE)</f>
        <v>Other Trans</v>
      </c>
      <c r="D217" t="s">
        <v>138</v>
      </c>
      <c r="E217" t="s">
        <v>38</v>
      </c>
      <c r="F217" t="s">
        <v>6</v>
      </c>
      <c r="G217">
        <v>72.676354329346196</v>
      </c>
      <c r="H217">
        <f>VLOOKUP(E217,'Distribution calcs'!D:E,2,FALSE)</f>
        <v>-949</v>
      </c>
      <c r="I217" s="5">
        <f t="shared" si="3"/>
        <v>-68969.860258549539</v>
      </c>
    </row>
    <row r="218" spans="1:10" x14ac:dyDescent="0.25">
      <c r="A218" t="s">
        <v>5</v>
      </c>
      <c r="B218" t="s">
        <v>139</v>
      </c>
      <c r="C218" t="str">
        <f>VLOOKUP(naei_ukdata_20210113102859!B218,'Distribution calcs'!H:I,2,FALSE)</f>
        <v>Dom Prod</v>
      </c>
      <c r="D218" t="s">
        <v>140</v>
      </c>
      <c r="E218" t="s">
        <v>12</v>
      </c>
      <c r="F218" t="s">
        <v>6</v>
      </c>
      <c r="G218">
        <v>0</v>
      </c>
      <c r="H218">
        <f>VLOOKUP(E218,'Distribution calcs'!D:E,2,FALSE)</f>
        <v>-1000</v>
      </c>
      <c r="I218" s="5">
        <f t="shared" si="3"/>
        <v>0</v>
      </c>
    </row>
    <row r="219" spans="1:10" x14ac:dyDescent="0.25">
      <c r="A219" t="s">
        <v>5</v>
      </c>
      <c r="B219" t="s">
        <v>139</v>
      </c>
      <c r="C219" t="str">
        <f>VLOOKUP(naei_ukdata_20210113102859!B219,'Distribution calcs'!H:I,2,FALSE)</f>
        <v>Dom Prod</v>
      </c>
      <c r="D219" t="s">
        <v>140</v>
      </c>
      <c r="E219" t="s">
        <v>13</v>
      </c>
      <c r="F219" t="s">
        <v>6</v>
      </c>
      <c r="G219">
        <v>0</v>
      </c>
      <c r="H219">
        <f>VLOOKUP(E219,'Distribution calcs'!D:E,2,FALSE)</f>
        <v>-1000</v>
      </c>
      <c r="I219" s="5">
        <f t="shared" si="3"/>
        <v>0</v>
      </c>
    </row>
    <row r="220" spans="1:10" x14ac:dyDescent="0.25">
      <c r="A220" t="s">
        <v>5</v>
      </c>
      <c r="B220" t="s">
        <v>139</v>
      </c>
      <c r="C220" t="str">
        <f>VLOOKUP(naei_ukdata_20210113102859!B220,'Distribution calcs'!H:I,2,FALSE)</f>
        <v>Dom Prod</v>
      </c>
      <c r="D220" t="s">
        <v>140</v>
      </c>
      <c r="E220" t="s">
        <v>14</v>
      </c>
      <c r="F220" t="s">
        <v>6</v>
      </c>
      <c r="G220">
        <v>0</v>
      </c>
      <c r="H220">
        <f>VLOOKUP(E220,'Distribution calcs'!D:E,2,FALSE)</f>
        <v>-1000</v>
      </c>
      <c r="I220" s="5">
        <f t="shared" si="3"/>
        <v>0</v>
      </c>
    </row>
    <row r="221" spans="1:10" x14ac:dyDescent="0.25">
      <c r="A221" t="s">
        <v>5</v>
      </c>
      <c r="B221" t="s">
        <v>139</v>
      </c>
      <c r="C221" t="str">
        <f>VLOOKUP(naei_ukdata_20210113102859!B221,'Distribution calcs'!H:I,2,FALSE)</f>
        <v>Dom Prod</v>
      </c>
      <c r="D221" t="s">
        <v>140</v>
      </c>
      <c r="E221" t="s">
        <v>15</v>
      </c>
      <c r="F221" t="s">
        <v>6</v>
      </c>
      <c r="G221">
        <v>6.8154727338360005E-2</v>
      </c>
      <c r="H221">
        <f>VLOOKUP(E221,'Distribution calcs'!D:E,2,FALSE)</f>
        <v>-1000</v>
      </c>
      <c r="I221" s="5">
        <f t="shared" si="3"/>
        <v>-68.154727338360004</v>
      </c>
    </row>
    <row r="222" spans="1:10" x14ac:dyDescent="0.25">
      <c r="A222" t="s">
        <v>5</v>
      </c>
      <c r="B222" t="s">
        <v>139</v>
      </c>
      <c r="C222" t="str">
        <f>VLOOKUP(naei_ukdata_20210113102859!B222,'Distribution calcs'!H:I,2,FALSE)</f>
        <v>Dom Prod</v>
      </c>
      <c r="D222" t="s">
        <v>140</v>
      </c>
      <c r="E222" t="s">
        <v>18</v>
      </c>
      <c r="F222" t="s">
        <v>6</v>
      </c>
      <c r="G222">
        <v>9.8252253006369306E-2</v>
      </c>
      <c r="H222">
        <f>VLOOKUP(E222,'Distribution calcs'!D:E,2,FALSE)</f>
        <v>-1000</v>
      </c>
      <c r="I222" s="5">
        <f t="shared" si="3"/>
        <v>-98.252253006369301</v>
      </c>
    </row>
    <row r="223" spans="1:10" x14ac:dyDescent="0.25">
      <c r="A223" t="s">
        <v>5</v>
      </c>
      <c r="B223" t="s">
        <v>139</v>
      </c>
      <c r="C223" t="str">
        <f>VLOOKUP(naei_ukdata_20210113102859!B223,'Distribution calcs'!H:I,2,FALSE)</f>
        <v>Dom Prod</v>
      </c>
      <c r="D223" t="s">
        <v>140</v>
      </c>
      <c r="E223" t="s">
        <v>23</v>
      </c>
      <c r="F223" t="s">
        <v>6</v>
      </c>
      <c r="G223">
        <v>2.1758248027311899</v>
      </c>
      <c r="H223">
        <f>VLOOKUP(E223,'Distribution calcs'!D:E,2,FALSE)</f>
        <v>20</v>
      </c>
      <c r="I223" s="5">
        <f t="shared" si="3"/>
        <v>43.516496054623801</v>
      </c>
      <c r="J223">
        <f>G223/SUMIF(C:C,C$186,G:G)</f>
        <v>4.7231597832763945E-3</v>
      </c>
    </row>
    <row r="224" spans="1:10" x14ac:dyDescent="0.25">
      <c r="A224" t="s">
        <v>5</v>
      </c>
      <c r="B224" t="s">
        <v>139</v>
      </c>
      <c r="C224" t="str">
        <f>VLOOKUP(naei_ukdata_20210113102859!B224,'Distribution calcs'!H:I,2,FALSE)</f>
        <v>Dom Prod</v>
      </c>
      <c r="D224" t="s">
        <v>140</v>
      </c>
      <c r="E224" t="s">
        <v>141</v>
      </c>
      <c r="F224" t="s">
        <v>6</v>
      </c>
      <c r="G224">
        <v>0</v>
      </c>
      <c r="H224">
        <f>VLOOKUP(E224,'Distribution calcs'!D:E,2,FALSE)</f>
        <v>0</v>
      </c>
      <c r="I224" s="5">
        <f t="shared" si="3"/>
        <v>0</v>
      </c>
    </row>
    <row r="225" spans="1:9" x14ac:dyDescent="0.25">
      <c r="A225" t="s">
        <v>5</v>
      </c>
      <c r="B225" t="s">
        <v>142</v>
      </c>
      <c r="C225" t="str">
        <f>VLOOKUP(naei_ukdata_20210113102859!B225,'Distribution calcs'!H:I,2,FALSE)</f>
        <v>Other Trans</v>
      </c>
      <c r="D225" t="s">
        <v>143</v>
      </c>
      <c r="E225" t="s">
        <v>16</v>
      </c>
      <c r="F225" t="s">
        <v>6</v>
      </c>
      <c r="G225">
        <v>23.108672377134599</v>
      </c>
      <c r="H225">
        <f>VLOOKUP(E225,'Distribution calcs'!D:E,2,FALSE)</f>
        <v>-1000</v>
      </c>
      <c r="I225" s="5">
        <f t="shared" si="3"/>
        <v>-23108.672377134601</v>
      </c>
    </row>
    <row r="226" spans="1:9" x14ac:dyDescent="0.25">
      <c r="A226" t="s">
        <v>5</v>
      </c>
      <c r="B226" t="s">
        <v>142</v>
      </c>
      <c r="C226" t="str">
        <f>VLOOKUP(naei_ukdata_20210113102859!B226,'Distribution calcs'!H:I,2,FALSE)</f>
        <v>Other Trans</v>
      </c>
      <c r="D226" t="s">
        <v>143</v>
      </c>
      <c r="E226" t="s">
        <v>38</v>
      </c>
      <c r="F226" t="s">
        <v>6</v>
      </c>
      <c r="G226">
        <v>1.0766466845609199</v>
      </c>
      <c r="H226">
        <f>VLOOKUP(E226,'Distribution calcs'!D:E,2,FALSE)</f>
        <v>-949</v>
      </c>
      <c r="I226" s="5">
        <f t="shared" si="3"/>
        <v>-1021.7377036483131</v>
      </c>
    </row>
    <row r="227" spans="1:9" x14ac:dyDescent="0.25">
      <c r="A227" t="s">
        <v>5</v>
      </c>
      <c r="B227" t="s">
        <v>144</v>
      </c>
      <c r="C227" t="str">
        <f>VLOOKUP(naei_ukdata_20210113102859!B227,'Distribution calcs'!H:I,2,FALSE)</f>
        <v>Other Trans</v>
      </c>
      <c r="D227" t="s">
        <v>145</v>
      </c>
      <c r="E227" t="s">
        <v>15</v>
      </c>
      <c r="F227" t="s">
        <v>6</v>
      </c>
      <c r="G227">
        <v>2.6491841455237499E-2</v>
      </c>
      <c r="H227">
        <f>VLOOKUP(E227,'Distribution calcs'!D:E,2,FALSE)</f>
        <v>-1000</v>
      </c>
      <c r="I227" s="5">
        <f t="shared" si="3"/>
        <v>-26.491841455237498</v>
      </c>
    </row>
    <row r="228" spans="1:9" x14ac:dyDescent="0.25">
      <c r="A228" t="s">
        <v>5</v>
      </c>
      <c r="B228" t="s">
        <v>144</v>
      </c>
      <c r="C228" t="str">
        <f>VLOOKUP(naei_ukdata_20210113102859!B228,'Distribution calcs'!H:I,2,FALSE)</f>
        <v>Other Trans</v>
      </c>
      <c r="D228" t="s">
        <v>145</v>
      </c>
      <c r="E228" t="s">
        <v>16</v>
      </c>
      <c r="F228" t="s">
        <v>6</v>
      </c>
      <c r="G228">
        <v>0.50952467828542203</v>
      </c>
      <c r="H228">
        <f>VLOOKUP(E228,'Distribution calcs'!D:E,2,FALSE)</f>
        <v>-1000</v>
      </c>
      <c r="I228" s="5">
        <f t="shared" si="3"/>
        <v>-509.52467828542206</v>
      </c>
    </row>
    <row r="229" spans="1:9" x14ac:dyDescent="0.25">
      <c r="A229" t="s">
        <v>5</v>
      </c>
      <c r="B229" t="s">
        <v>146</v>
      </c>
      <c r="C229" t="str">
        <f>VLOOKUP(naei_ukdata_20210113102859!B229,'Distribution calcs'!H:I,2,FALSE)</f>
        <v>Other Trans</v>
      </c>
      <c r="D229" t="s">
        <v>147</v>
      </c>
      <c r="E229" t="s">
        <v>79</v>
      </c>
      <c r="F229" t="s">
        <v>6</v>
      </c>
      <c r="G229">
        <v>1.02120910384068E-2</v>
      </c>
      <c r="H229">
        <f>VLOOKUP(E229,'Distribution calcs'!D:E,2,FALSE)</f>
        <v>-1000</v>
      </c>
      <c r="I229" s="5">
        <f t="shared" si="3"/>
        <v>-10.2120910384068</v>
      </c>
    </row>
    <row r="230" spans="1:9" x14ac:dyDescent="0.25">
      <c r="A230" t="s">
        <v>5</v>
      </c>
      <c r="B230" t="s">
        <v>146</v>
      </c>
      <c r="C230" t="str">
        <f>VLOOKUP(naei_ukdata_20210113102859!B230,'Distribution calcs'!H:I,2,FALSE)</f>
        <v>Other Trans</v>
      </c>
      <c r="D230" t="s">
        <v>147</v>
      </c>
      <c r="E230" t="s">
        <v>80</v>
      </c>
      <c r="F230" t="s">
        <v>6</v>
      </c>
      <c r="G230">
        <v>2.8877395592478101</v>
      </c>
      <c r="H230">
        <f>VLOOKUP(E230,'Distribution calcs'!D:E,2,FALSE)</f>
        <v>-1000</v>
      </c>
      <c r="I230" s="5">
        <f t="shared" si="3"/>
        <v>-2887.7395592478101</v>
      </c>
    </row>
    <row r="231" spans="1:9" x14ac:dyDescent="0.25">
      <c r="A231" t="s">
        <v>5</v>
      </c>
      <c r="B231" t="s">
        <v>146</v>
      </c>
      <c r="C231" t="str">
        <f>VLOOKUP(naei_ukdata_20210113102859!B231,'Distribution calcs'!H:I,2,FALSE)</f>
        <v>Other Trans</v>
      </c>
      <c r="D231" t="s">
        <v>148</v>
      </c>
      <c r="E231" t="s">
        <v>16</v>
      </c>
      <c r="F231" t="s">
        <v>6</v>
      </c>
      <c r="G231">
        <v>0.51659175630101895</v>
      </c>
      <c r="H231">
        <f>VLOOKUP(E231,'Distribution calcs'!D:E,2,FALSE)</f>
        <v>-1000</v>
      </c>
      <c r="I231" s="5">
        <f t="shared" si="3"/>
        <v>-516.5917563010189</v>
      </c>
    </row>
    <row r="232" spans="1:9" x14ac:dyDescent="0.25">
      <c r="A232" t="s">
        <v>5</v>
      </c>
      <c r="B232" t="s">
        <v>149</v>
      </c>
      <c r="C232" t="str">
        <f>VLOOKUP(naei_ukdata_20210113102859!B232,'Distribution calcs'!H:I,2,FALSE)</f>
        <v>Ind Proc</v>
      </c>
      <c r="D232" t="s">
        <v>40</v>
      </c>
      <c r="E232" t="s">
        <v>150</v>
      </c>
      <c r="F232" t="s">
        <v>6</v>
      </c>
      <c r="G232">
        <v>6.5124402422308103</v>
      </c>
      <c r="H232">
        <f>VLOOKUP(E232,'Distribution calcs'!D:E,2,FALSE)</f>
        <v>-1000</v>
      </c>
      <c r="I232" s="5">
        <f t="shared" si="3"/>
        <v>-6512.4402422308103</v>
      </c>
    </row>
    <row r="233" spans="1:9" x14ac:dyDescent="0.25">
      <c r="A233" t="s">
        <v>5</v>
      </c>
      <c r="B233" t="s">
        <v>149</v>
      </c>
      <c r="C233" t="str">
        <f>VLOOKUP(naei_ukdata_20210113102859!B233,'Distribution calcs'!H:I,2,FALSE)</f>
        <v>Ind Proc</v>
      </c>
      <c r="D233" t="s">
        <v>151</v>
      </c>
      <c r="E233" t="s">
        <v>152</v>
      </c>
      <c r="F233" t="s">
        <v>6</v>
      </c>
      <c r="G233">
        <v>3.4199999999999999E-3</v>
      </c>
      <c r="H233">
        <f>VLOOKUP(E233,'Distribution calcs'!D:E,2,FALSE)</f>
        <v>-1000</v>
      </c>
      <c r="I233" s="5">
        <f t="shared" si="3"/>
        <v>-3.42</v>
      </c>
    </row>
    <row r="234" spans="1:9" x14ac:dyDescent="0.25">
      <c r="A234" t="s">
        <v>5</v>
      </c>
      <c r="B234" t="s">
        <v>149</v>
      </c>
      <c r="C234" t="str">
        <f>VLOOKUP(naei_ukdata_20210113102859!B234,'Distribution calcs'!H:I,2,FALSE)</f>
        <v>Ind Proc</v>
      </c>
      <c r="D234" t="s">
        <v>153</v>
      </c>
      <c r="E234" t="s">
        <v>42</v>
      </c>
      <c r="F234" t="s">
        <v>6</v>
      </c>
      <c r="G234">
        <v>1.1278396126447199E-2</v>
      </c>
      <c r="H234">
        <f>VLOOKUP(E234,'Distribution calcs'!D:E,2,FALSE)</f>
        <v>-1000</v>
      </c>
      <c r="I234" s="5">
        <f t="shared" si="3"/>
        <v>-11.2783961264472</v>
      </c>
    </row>
    <row r="235" spans="1:9" x14ac:dyDescent="0.25">
      <c r="A235" t="s">
        <v>5</v>
      </c>
      <c r="B235" t="s">
        <v>149</v>
      </c>
      <c r="C235" t="str">
        <f>VLOOKUP(naei_ukdata_20210113102859!B235,'Distribution calcs'!H:I,2,FALSE)</f>
        <v>Ind Proc</v>
      </c>
      <c r="D235" t="s">
        <v>154</v>
      </c>
      <c r="E235" t="s">
        <v>155</v>
      </c>
      <c r="F235" t="s">
        <v>6</v>
      </c>
      <c r="G235">
        <v>1.0325</v>
      </c>
      <c r="H235">
        <f>VLOOKUP(E235,'Distribution calcs'!D:E,2,FALSE)</f>
        <v>-1000</v>
      </c>
      <c r="I235" s="5">
        <f t="shared" si="3"/>
        <v>-1032.5</v>
      </c>
    </row>
    <row r="236" spans="1:9" x14ac:dyDescent="0.25">
      <c r="A236" t="s">
        <v>5</v>
      </c>
      <c r="B236" t="s">
        <v>156</v>
      </c>
      <c r="C236" t="str">
        <f>VLOOKUP(naei_ukdata_20210113102859!B236,'Distribution calcs'!H:I,2,FALSE)</f>
        <v>Off Shore</v>
      </c>
      <c r="D236" t="s">
        <v>157</v>
      </c>
      <c r="E236" t="s">
        <v>158</v>
      </c>
      <c r="F236" t="s">
        <v>6</v>
      </c>
      <c r="G236">
        <v>0</v>
      </c>
      <c r="H236">
        <f>VLOOKUP(E236,'Distribution calcs'!D:E,2,FALSE)</f>
        <v>-1000</v>
      </c>
      <c r="I236" s="5">
        <f t="shared" si="3"/>
        <v>0</v>
      </c>
    </row>
    <row r="237" spans="1:9" x14ac:dyDescent="0.25">
      <c r="A237" t="s">
        <v>5</v>
      </c>
      <c r="B237" t="s">
        <v>156</v>
      </c>
      <c r="C237" t="str">
        <f>VLOOKUP(naei_ukdata_20210113102859!B237,'Distribution calcs'!H:I,2,FALSE)</f>
        <v>Off Shore</v>
      </c>
      <c r="D237" t="s">
        <v>159</v>
      </c>
      <c r="E237" t="s">
        <v>160</v>
      </c>
      <c r="F237" t="s">
        <v>6</v>
      </c>
      <c r="G237">
        <v>0.53790975574691002</v>
      </c>
      <c r="H237">
        <f>VLOOKUP(E237,'Distribution calcs'!D:E,2,FALSE)</f>
        <v>-1000</v>
      </c>
      <c r="I237" s="5">
        <f t="shared" si="3"/>
        <v>-537.90975574691004</v>
      </c>
    </row>
    <row r="238" spans="1:9" x14ac:dyDescent="0.25">
      <c r="A238" t="s">
        <v>5</v>
      </c>
      <c r="B238" t="s">
        <v>161</v>
      </c>
      <c r="C238" t="str">
        <f>VLOOKUP(naei_ukdata_20210113102859!B238,'Distribution calcs'!H:I,2,FALSE)</f>
        <v>Off Shore</v>
      </c>
      <c r="D238" t="s">
        <v>162</v>
      </c>
      <c r="E238" t="s">
        <v>158</v>
      </c>
      <c r="F238" t="s">
        <v>6</v>
      </c>
      <c r="G238">
        <v>0</v>
      </c>
      <c r="H238">
        <f>VLOOKUP(E238,'Distribution calcs'!D:E,2,FALSE)</f>
        <v>-1000</v>
      </c>
      <c r="I238" s="5">
        <f t="shared" si="3"/>
        <v>0</v>
      </c>
    </row>
    <row r="239" spans="1:9" x14ac:dyDescent="0.25">
      <c r="A239" t="s">
        <v>5</v>
      </c>
      <c r="B239" t="s">
        <v>161</v>
      </c>
      <c r="C239" t="str">
        <f>VLOOKUP(naei_ukdata_20210113102859!B239,'Distribution calcs'!H:I,2,FALSE)</f>
        <v>Off Shore</v>
      </c>
      <c r="D239" t="s">
        <v>163</v>
      </c>
      <c r="E239" t="s">
        <v>160</v>
      </c>
      <c r="F239" t="s">
        <v>6</v>
      </c>
      <c r="G239">
        <v>0.31265466123528801</v>
      </c>
      <c r="H239">
        <f>VLOOKUP(E239,'Distribution calcs'!D:E,2,FALSE)</f>
        <v>-1000</v>
      </c>
      <c r="I239" s="5">
        <f t="shared" si="3"/>
        <v>-312.65466123528802</v>
      </c>
    </row>
    <row r="240" spans="1:9" x14ac:dyDescent="0.25">
      <c r="A240" t="s">
        <v>5</v>
      </c>
      <c r="B240" t="s">
        <v>164</v>
      </c>
      <c r="C240" t="str">
        <f>VLOOKUP(naei_ukdata_20210113102859!B240,'Distribution calcs'!H:I,2,FALSE)</f>
        <v>Waste</v>
      </c>
      <c r="D240" t="s">
        <v>165</v>
      </c>
      <c r="E240" t="s">
        <v>158</v>
      </c>
      <c r="F240" t="s">
        <v>6</v>
      </c>
      <c r="G240">
        <v>8.4453087264993396</v>
      </c>
      <c r="H240">
        <f>VLOOKUP(E240,'Distribution calcs'!D:E,2,FALSE)</f>
        <v>-1000</v>
      </c>
      <c r="I240" s="5">
        <f t="shared" si="3"/>
        <v>-8445.3087264993392</v>
      </c>
    </row>
    <row r="241" spans="1:9" x14ac:dyDescent="0.25">
      <c r="A241" t="s">
        <v>5</v>
      </c>
      <c r="B241" t="s">
        <v>164</v>
      </c>
      <c r="C241" t="str">
        <f>VLOOKUP(naei_ukdata_20210113102859!B241,'Distribution calcs'!H:I,2,FALSE)</f>
        <v>Waste</v>
      </c>
      <c r="D241" t="s">
        <v>166</v>
      </c>
      <c r="E241" t="s">
        <v>158</v>
      </c>
      <c r="F241" t="s">
        <v>6</v>
      </c>
      <c r="G241">
        <v>0.71488764633378299</v>
      </c>
      <c r="H241">
        <f>VLOOKUP(E241,'Distribution calcs'!D:E,2,FALSE)</f>
        <v>-1000</v>
      </c>
      <c r="I241" s="5">
        <f t="shared" si="3"/>
        <v>-714.88764633378298</v>
      </c>
    </row>
    <row r="242" spans="1:9" x14ac:dyDescent="0.25">
      <c r="A242" t="s">
        <v>5</v>
      </c>
      <c r="B242" t="s">
        <v>167</v>
      </c>
      <c r="C242" t="str">
        <f>VLOOKUP(naei_ukdata_20210113102859!B242,'Distribution calcs'!H:I,2,FALSE)</f>
        <v>Ind Proc</v>
      </c>
      <c r="D242" t="s">
        <v>168</v>
      </c>
      <c r="E242" t="s">
        <v>169</v>
      </c>
      <c r="F242" t="s">
        <v>6</v>
      </c>
      <c r="G242">
        <v>1.3983742003925399</v>
      </c>
      <c r="H242">
        <f>VLOOKUP(E242,'Distribution calcs'!D:E,2,FALSE)</f>
        <v>-1000</v>
      </c>
      <c r="I242" s="5">
        <f t="shared" si="3"/>
        <v>-1398.3742003925399</v>
      </c>
    </row>
    <row r="243" spans="1:9" x14ac:dyDescent="0.25">
      <c r="A243" t="s">
        <v>5</v>
      </c>
      <c r="B243" t="s">
        <v>170</v>
      </c>
      <c r="C243" t="str">
        <f>VLOOKUP(naei_ukdata_20210113102859!B243,'Distribution calcs'!H:I,2,FALSE)</f>
        <v>Ind Proc</v>
      </c>
      <c r="D243" t="s">
        <v>171</v>
      </c>
      <c r="E243" t="s">
        <v>172</v>
      </c>
      <c r="F243" t="s">
        <v>6</v>
      </c>
      <c r="G243">
        <v>3.7005349999999999</v>
      </c>
      <c r="H243">
        <f>VLOOKUP(E243,'Distribution calcs'!D:E,2,FALSE)</f>
        <v>-1000</v>
      </c>
      <c r="I243" s="5">
        <f t="shared" si="3"/>
        <v>-3700.5349999999999</v>
      </c>
    </row>
    <row r="244" spans="1:9" x14ac:dyDescent="0.25">
      <c r="A244" t="s">
        <v>5</v>
      </c>
      <c r="B244" t="s">
        <v>170</v>
      </c>
      <c r="C244" t="str">
        <f>VLOOKUP(naei_ukdata_20210113102859!B244,'Distribution calcs'!H:I,2,FALSE)</f>
        <v>Ind Proc</v>
      </c>
      <c r="D244" t="s">
        <v>173</v>
      </c>
      <c r="E244" t="s">
        <v>172</v>
      </c>
      <c r="F244" t="s">
        <v>6</v>
      </c>
      <c r="G244">
        <v>0.17329597399999999</v>
      </c>
      <c r="H244">
        <f>VLOOKUP(E244,'Distribution calcs'!D:E,2,FALSE)</f>
        <v>-1000</v>
      </c>
      <c r="I244" s="5">
        <f t="shared" si="3"/>
        <v>-173.295974</v>
      </c>
    </row>
    <row r="245" spans="1:9" x14ac:dyDescent="0.25">
      <c r="A245" t="s">
        <v>5</v>
      </c>
      <c r="B245" t="s">
        <v>174</v>
      </c>
      <c r="C245" t="str">
        <f>VLOOKUP(naei_ukdata_20210113102859!B245,'Distribution calcs'!H:I,2,FALSE)</f>
        <v>Ind Proc</v>
      </c>
      <c r="D245" t="s">
        <v>175</v>
      </c>
      <c r="E245" t="s">
        <v>176</v>
      </c>
      <c r="F245" t="s">
        <v>6</v>
      </c>
      <c r="G245">
        <v>16.218</v>
      </c>
      <c r="H245">
        <f>VLOOKUP(E245,'Distribution calcs'!D:E,2,FALSE)</f>
        <v>-1000</v>
      </c>
      <c r="I245" s="5">
        <f t="shared" si="3"/>
        <v>-16218</v>
      </c>
    </row>
    <row r="246" spans="1:9" x14ac:dyDescent="0.25">
      <c r="A246" t="s">
        <v>5</v>
      </c>
      <c r="B246" t="s">
        <v>177</v>
      </c>
      <c r="C246" t="str">
        <f>VLOOKUP(naei_ukdata_20210113102859!B246,'Distribution calcs'!H:I,2,FALSE)</f>
        <v>Ind Proc</v>
      </c>
      <c r="D246" t="s">
        <v>178</v>
      </c>
      <c r="E246" t="s">
        <v>179</v>
      </c>
      <c r="F246" t="s">
        <v>6</v>
      </c>
      <c r="G246">
        <v>1.698</v>
      </c>
      <c r="H246">
        <f>VLOOKUP(E246,'Distribution calcs'!D:E,2,FALSE)</f>
        <v>-1000</v>
      </c>
      <c r="I246" s="5">
        <f t="shared" si="3"/>
        <v>-1698</v>
      </c>
    </row>
    <row r="247" spans="1:9" x14ac:dyDescent="0.25">
      <c r="A247" t="s">
        <v>5</v>
      </c>
      <c r="B247" t="s">
        <v>180</v>
      </c>
      <c r="C247" t="str">
        <f>VLOOKUP(naei_ukdata_20210113102859!B247,'Distribution calcs'!H:I,2,FALSE)</f>
        <v>Ind Proc</v>
      </c>
      <c r="D247" t="s">
        <v>53</v>
      </c>
      <c r="E247" t="s">
        <v>181</v>
      </c>
      <c r="F247" t="s">
        <v>6</v>
      </c>
      <c r="G247">
        <v>28.130540324551301</v>
      </c>
      <c r="H247">
        <f>VLOOKUP(E247,'Distribution calcs'!D:E,2,FALSE)</f>
        <v>-1000</v>
      </c>
      <c r="I247" s="5">
        <f t="shared" si="3"/>
        <v>-28130.540324551301</v>
      </c>
    </row>
    <row r="248" spans="1:9" x14ac:dyDescent="0.25">
      <c r="A248" t="s">
        <v>5</v>
      </c>
      <c r="B248" t="s">
        <v>180</v>
      </c>
      <c r="C248" t="str">
        <f>VLOOKUP(naei_ukdata_20210113102859!B248,'Distribution calcs'!H:I,2,FALSE)</f>
        <v>Ind Proc</v>
      </c>
      <c r="D248" t="s">
        <v>182</v>
      </c>
      <c r="E248" t="s">
        <v>183</v>
      </c>
      <c r="F248" t="s">
        <v>6</v>
      </c>
      <c r="G248">
        <v>1.4619174842460001</v>
      </c>
      <c r="H248">
        <f>VLOOKUP(E248,'Distribution calcs'!D:E,2,FALSE)</f>
        <v>-1000</v>
      </c>
      <c r="I248" s="5">
        <f t="shared" si="3"/>
        <v>-1461.9174842460002</v>
      </c>
    </row>
    <row r="249" spans="1:9" x14ac:dyDescent="0.25">
      <c r="A249" t="s">
        <v>5</v>
      </c>
      <c r="B249" t="s">
        <v>180</v>
      </c>
      <c r="C249" t="str">
        <f>VLOOKUP(naei_ukdata_20210113102859!B249,'Distribution calcs'!H:I,2,FALSE)</f>
        <v>Ind Proc</v>
      </c>
      <c r="D249" t="s">
        <v>153</v>
      </c>
      <c r="E249" t="s">
        <v>41</v>
      </c>
      <c r="F249" t="s">
        <v>6</v>
      </c>
      <c r="G249">
        <v>9.6329452639456095E-2</v>
      </c>
      <c r="H249">
        <f>VLOOKUP(E249,'Distribution calcs'!D:E,2,FALSE)</f>
        <v>-1000</v>
      </c>
      <c r="I249" s="5">
        <f t="shared" si="3"/>
        <v>-96.329452639456093</v>
      </c>
    </row>
    <row r="250" spans="1:9" x14ac:dyDescent="0.25">
      <c r="A250" t="s">
        <v>5</v>
      </c>
      <c r="B250" t="s">
        <v>180</v>
      </c>
      <c r="C250" t="str">
        <f>VLOOKUP(naei_ukdata_20210113102859!B250,'Distribution calcs'!H:I,2,FALSE)</f>
        <v>Ind Proc</v>
      </c>
      <c r="D250" t="s">
        <v>184</v>
      </c>
      <c r="E250" t="s">
        <v>185</v>
      </c>
      <c r="F250" t="s">
        <v>6</v>
      </c>
      <c r="G250">
        <v>46.024674400000002</v>
      </c>
      <c r="H250">
        <f>VLOOKUP(E250,'Distribution calcs'!D:E,2,FALSE)</f>
        <v>-1000</v>
      </c>
      <c r="I250" s="5">
        <f t="shared" si="3"/>
        <v>-46024.674400000004</v>
      </c>
    </row>
    <row r="251" spans="1:9" x14ac:dyDescent="0.25">
      <c r="A251" t="s">
        <v>5</v>
      </c>
      <c r="B251" t="s">
        <v>186</v>
      </c>
      <c r="C251" t="str">
        <f>VLOOKUP(naei_ukdata_20210113102859!B251,'Distribution calcs'!H:I,2,FALSE)</f>
        <v>Ind Proc</v>
      </c>
      <c r="D251" t="s">
        <v>187</v>
      </c>
      <c r="E251" t="s">
        <v>188</v>
      </c>
      <c r="F251" t="s">
        <v>6</v>
      </c>
      <c r="G251">
        <v>0.03</v>
      </c>
      <c r="H251">
        <f>VLOOKUP(E251,'Distribution calcs'!D:E,2,FALSE)</f>
        <v>-1000</v>
      </c>
      <c r="I251" s="5">
        <f t="shared" si="3"/>
        <v>-30</v>
      </c>
    </row>
    <row r="252" spans="1:9" x14ac:dyDescent="0.25">
      <c r="A252" t="s">
        <v>5</v>
      </c>
      <c r="B252" t="s">
        <v>189</v>
      </c>
      <c r="C252" t="str">
        <f>VLOOKUP(naei_ukdata_20210113102859!B252,'Distribution calcs'!H:I,2,FALSE)</f>
        <v>Ind Proc</v>
      </c>
      <c r="D252" t="s">
        <v>190</v>
      </c>
      <c r="E252" t="s">
        <v>191</v>
      </c>
      <c r="F252" t="s">
        <v>6</v>
      </c>
      <c r="G252">
        <v>0.447779020425076</v>
      </c>
      <c r="H252">
        <f>VLOOKUP(E252,'Distribution calcs'!D:E,2,FALSE)</f>
        <v>-1000</v>
      </c>
      <c r="I252" s="5">
        <f t="shared" si="3"/>
        <v>-447.779020425076</v>
      </c>
    </row>
    <row r="253" spans="1:9" x14ac:dyDescent="0.25">
      <c r="A253" t="s">
        <v>5</v>
      </c>
      <c r="B253" t="s">
        <v>192</v>
      </c>
      <c r="C253" t="str">
        <f>VLOOKUP(naei_ukdata_20210113102859!B253,'Distribution calcs'!H:I,2,FALSE)</f>
        <v>Ind Proc</v>
      </c>
      <c r="D253" t="s">
        <v>193</v>
      </c>
      <c r="E253" t="s">
        <v>194</v>
      </c>
      <c r="F253" t="s">
        <v>6</v>
      </c>
      <c r="G253">
        <v>0.28392682238314698</v>
      </c>
      <c r="H253">
        <f>VLOOKUP(E253,'Distribution calcs'!D:E,2,FALSE)</f>
        <v>-1000</v>
      </c>
      <c r="I253" s="5">
        <f t="shared" si="3"/>
        <v>-283.926822383147</v>
      </c>
    </row>
    <row r="254" spans="1:9" x14ac:dyDescent="0.25">
      <c r="A254" t="s">
        <v>5</v>
      </c>
      <c r="B254" t="s">
        <v>195</v>
      </c>
      <c r="C254" t="str">
        <f>VLOOKUP(naei_ukdata_20210113102859!B254,'Distribution calcs'!H:I,2,FALSE)</f>
        <v>Ind Proc</v>
      </c>
      <c r="D254" t="s">
        <v>196</v>
      </c>
      <c r="E254" t="s">
        <v>197</v>
      </c>
      <c r="F254" t="s">
        <v>6</v>
      </c>
      <c r="G254">
        <v>0.12</v>
      </c>
      <c r="H254">
        <f>VLOOKUP(E254,'Distribution calcs'!D:E,2,FALSE)</f>
        <v>-1000</v>
      </c>
      <c r="I254" s="5">
        <f t="shared" si="3"/>
        <v>-120</v>
      </c>
    </row>
    <row r="255" spans="1:9" x14ac:dyDescent="0.25">
      <c r="A255" t="s">
        <v>5</v>
      </c>
      <c r="B255" t="s">
        <v>198</v>
      </c>
      <c r="C255" t="str">
        <f>VLOOKUP(naei_ukdata_20210113102859!B255,'Distribution calcs'!H:I,2,FALSE)</f>
        <v>Solvents</v>
      </c>
      <c r="D255" t="s">
        <v>199</v>
      </c>
      <c r="E255" t="s">
        <v>200</v>
      </c>
      <c r="F255" t="s">
        <v>6</v>
      </c>
      <c r="G255">
        <v>1.8204460305038399</v>
      </c>
      <c r="H255">
        <f>VLOOKUP(E255,'Distribution calcs'!D:E,2,FALSE)</f>
        <v>20</v>
      </c>
      <c r="I255" s="5">
        <f t="shared" si="3"/>
        <v>36.408920610076798</v>
      </c>
    </row>
    <row r="256" spans="1:9" x14ac:dyDescent="0.25">
      <c r="A256" t="s">
        <v>5</v>
      </c>
      <c r="B256" t="s">
        <v>198</v>
      </c>
      <c r="C256" t="str">
        <f>VLOOKUP(naei_ukdata_20210113102859!B256,'Distribution calcs'!H:I,2,FALSE)</f>
        <v>Solvents</v>
      </c>
      <c r="D256" t="s">
        <v>201</v>
      </c>
      <c r="E256" t="s">
        <v>202</v>
      </c>
      <c r="F256" t="s">
        <v>6</v>
      </c>
      <c r="G256">
        <v>7.3000700272499996E-2</v>
      </c>
      <c r="H256">
        <f>VLOOKUP(E256,'Distribution calcs'!D:E,2,FALSE)</f>
        <v>-1000</v>
      </c>
      <c r="I256" s="5">
        <f t="shared" si="3"/>
        <v>-73.000700272499998</v>
      </c>
    </row>
    <row r="257" spans="1:9" x14ac:dyDescent="0.25">
      <c r="A257" t="s">
        <v>5</v>
      </c>
      <c r="B257" t="s">
        <v>203</v>
      </c>
      <c r="C257" t="str">
        <f>VLOOKUP(naei_ukdata_20210113102859!B257,'Distribution calcs'!H:I,2,FALSE)</f>
        <v>Nature</v>
      </c>
      <c r="D257" t="s">
        <v>204</v>
      </c>
      <c r="E257" t="s">
        <v>205</v>
      </c>
      <c r="F257" t="s">
        <v>6</v>
      </c>
      <c r="G257">
        <v>0</v>
      </c>
      <c r="H257">
        <f>VLOOKUP(E257,'Distribution calcs'!D:E,2,FALSE)</f>
        <v>0</v>
      </c>
      <c r="I257" s="5">
        <f t="shared" si="3"/>
        <v>0</v>
      </c>
    </row>
    <row r="258" spans="1:9" x14ac:dyDescent="0.25">
      <c r="A258" t="s">
        <v>5</v>
      </c>
      <c r="B258" t="s">
        <v>203</v>
      </c>
      <c r="C258" t="str">
        <f>VLOOKUP(naei_ukdata_20210113102859!B258,'Distribution calcs'!H:I,2,FALSE)</f>
        <v>Nature</v>
      </c>
      <c r="D258" t="s">
        <v>204</v>
      </c>
      <c r="E258" t="s">
        <v>206</v>
      </c>
      <c r="F258" t="s">
        <v>6</v>
      </c>
      <c r="G258">
        <v>0</v>
      </c>
      <c r="H258">
        <f>VLOOKUP(E258,'Distribution calcs'!D:E,2,FALSE)</f>
        <v>0</v>
      </c>
      <c r="I258" s="5">
        <f t="shared" si="3"/>
        <v>0</v>
      </c>
    </row>
    <row r="259" spans="1:9" x14ac:dyDescent="0.25">
      <c r="A259" t="s">
        <v>5</v>
      </c>
      <c r="B259" t="s">
        <v>203</v>
      </c>
      <c r="C259" t="str">
        <f>VLOOKUP(naei_ukdata_20210113102859!B259,'Distribution calcs'!H:I,2,FALSE)</f>
        <v>Nature</v>
      </c>
      <c r="D259" t="s">
        <v>204</v>
      </c>
      <c r="E259" t="s">
        <v>207</v>
      </c>
      <c r="F259" t="s">
        <v>6</v>
      </c>
      <c r="G259">
        <v>0</v>
      </c>
      <c r="H259">
        <f>VLOOKUP(E259,'Distribution calcs'!D:E,2,FALSE)</f>
        <v>0</v>
      </c>
      <c r="I259" s="5">
        <f t="shared" si="3"/>
        <v>0</v>
      </c>
    </row>
    <row r="260" spans="1:9" x14ac:dyDescent="0.25">
      <c r="A260" t="s">
        <v>5</v>
      </c>
      <c r="B260" t="s">
        <v>203</v>
      </c>
      <c r="C260" t="str">
        <f>VLOOKUP(naei_ukdata_20210113102859!B260,'Distribution calcs'!H:I,2,FALSE)</f>
        <v>Nature</v>
      </c>
      <c r="D260" t="s">
        <v>204</v>
      </c>
      <c r="E260" t="s">
        <v>208</v>
      </c>
      <c r="F260" t="s">
        <v>6</v>
      </c>
      <c r="G260">
        <v>0</v>
      </c>
      <c r="H260">
        <f>VLOOKUP(E260,'Distribution calcs'!D:E,2,FALSE)</f>
        <v>0</v>
      </c>
      <c r="I260" s="5">
        <f t="shared" ref="I260:I295" si="6">G260*H260</f>
        <v>0</v>
      </c>
    </row>
    <row r="261" spans="1:9" x14ac:dyDescent="0.25">
      <c r="A261" t="s">
        <v>5</v>
      </c>
      <c r="B261" t="s">
        <v>209</v>
      </c>
      <c r="C261" t="str">
        <f>VLOOKUP(naei_ukdata_20210113102859!B261,'Distribution calcs'!H:I,2,FALSE)</f>
        <v>Waste</v>
      </c>
      <c r="D261" t="s">
        <v>210</v>
      </c>
      <c r="E261" t="s">
        <v>10</v>
      </c>
      <c r="F261" t="s">
        <v>6</v>
      </c>
      <c r="G261">
        <v>0</v>
      </c>
      <c r="H261">
        <f>VLOOKUP(E261,'Distribution calcs'!D:E,2,FALSE)</f>
        <v>-1000</v>
      </c>
      <c r="I261" s="5">
        <f t="shared" si="6"/>
        <v>0</v>
      </c>
    </row>
    <row r="262" spans="1:9" x14ac:dyDescent="0.25">
      <c r="A262" t="s">
        <v>5</v>
      </c>
      <c r="B262" t="s">
        <v>211</v>
      </c>
      <c r="C262" t="str">
        <f>VLOOKUP(naei_ukdata_20210113102859!B262,'Distribution calcs'!H:I,2,FALSE)</f>
        <v>Waste</v>
      </c>
      <c r="D262" t="s">
        <v>212</v>
      </c>
      <c r="E262" t="s">
        <v>213</v>
      </c>
      <c r="F262" t="s">
        <v>6</v>
      </c>
      <c r="G262">
        <v>7.7774925597275502E-2</v>
      </c>
      <c r="H262">
        <f>VLOOKUP(E262,'Distribution calcs'!D:E,2,FALSE)</f>
        <v>-1000</v>
      </c>
      <c r="I262" s="5">
        <f t="shared" si="6"/>
        <v>-77.774925597275498</v>
      </c>
    </row>
    <row r="263" spans="1:9" x14ac:dyDescent="0.25">
      <c r="A263" t="s">
        <v>5</v>
      </c>
      <c r="B263" t="s">
        <v>214</v>
      </c>
      <c r="C263" t="str">
        <f>VLOOKUP(naei_ukdata_20210113102859!B263,'Distribution calcs'!H:I,2,FALSE)</f>
        <v>Waste</v>
      </c>
      <c r="D263" t="s">
        <v>215</v>
      </c>
      <c r="E263" t="s">
        <v>216</v>
      </c>
      <c r="F263" t="s">
        <v>6</v>
      </c>
      <c r="G263">
        <v>0.13802882317500001</v>
      </c>
      <c r="H263">
        <f>VLOOKUP(E263,'Distribution calcs'!D:E,2,FALSE)</f>
        <v>-1000</v>
      </c>
      <c r="I263" s="5">
        <f t="shared" si="6"/>
        <v>-138.02882317500001</v>
      </c>
    </row>
    <row r="264" spans="1:9" x14ac:dyDescent="0.25">
      <c r="A264" t="s">
        <v>5</v>
      </c>
      <c r="B264" t="s">
        <v>217</v>
      </c>
      <c r="C264" t="str">
        <f>VLOOKUP(naei_ukdata_20210113102859!B264,'Distribution calcs'!H:I,2,FALSE)</f>
        <v>Waste</v>
      </c>
      <c r="D264" t="s">
        <v>218</v>
      </c>
      <c r="E264" t="s">
        <v>219</v>
      </c>
      <c r="F264" t="s">
        <v>6</v>
      </c>
      <c r="G264">
        <v>1.7293505</v>
      </c>
      <c r="H264">
        <f>VLOOKUP(E264,'Distribution calcs'!D:E,2,FALSE)</f>
        <v>-1000</v>
      </c>
      <c r="I264" s="5">
        <f t="shared" si="6"/>
        <v>-1729.3505</v>
      </c>
    </row>
    <row r="265" spans="1:9" x14ac:dyDescent="0.25">
      <c r="A265" t="s">
        <v>5</v>
      </c>
      <c r="B265" t="s">
        <v>220</v>
      </c>
      <c r="C265" t="str">
        <f>VLOOKUP(naei_ukdata_20210113102859!B265,'Distribution calcs'!H:I,2,FALSE)</f>
        <v>Waste</v>
      </c>
      <c r="D265" t="s">
        <v>221</v>
      </c>
      <c r="E265" t="s">
        <v>222</v>
      </c>
      <c r="F265" t="s">
        <v>6</v>
      </c>
      <c r="G265">
        <v>6.7302760000000003E-2</v>
      </c>
      <c r="H265">
        <f>VLOOKUP(E265,'Distribution calcs'!D:E,2,FALSE)</f>
        <v>-1000</v>
      </c>
      <c r="I265" s="5">
        <f t="shared" si="6"/>
        <v>-67.302760000000006</v>
      </c>
    </row>
    <row r="266" spans="1:9" x14ac:dyDescent="0.25">
      <c r="A266" t="s">
        <v>5</v>
      </c>
      <c r="B266" t="s">
        <v>220</v>
      </c>
      <c r="C266" t="str">
        <f>VLOOKUP(naei_ukdata_20210113102859!B266,'Distribution calcs'!H:I,2,FALSE)</f>
        <v>Waste</v>
      </c>
      <c r="D266" t="s">
        <v>223</v>
      </c>
      <c r="E266" t="s">
        <v>158</v>
      </c>
      <c r="F266" t="s">
        <v>6</v>
      </c>
      <c r="G266">
        <v>3.3</v>
      </c>
      <c r="H266">
        <f>VLOOKUP(E266,'Distribution calcs'!D:E,2,FALSE)</f>
        <v>-1000</v>
      </c>
      <c r="I266" s="5">
        <f t="shared" si="6"/>
        <v>-3300</v>
      </c>
    </row>
    <row r="267" spans="1:9" x14ac:dyDescent="0.25">
      <c r="A267" t="s">
        <v>5</v>
      </c>
      <c r="B267" t="s">
        <v>220</v>
      </c>
      <c r="C267" t="str">
        <f>VLOOKUP(naei_ukdata_20210113102859!B267,'Distribution calcs'!H:I,2,FALSE)</f>
        <v>Waste</v>
      </c>
      <c r="D267" t="s">
        <v>224</v>
      </c>
      <c r="E267" t="s">
        <v>225</v>
      </c>
      <c r="F267" t="s">
        <v>6</v>
      </c>
      <c r="G267">
        <v>0</v>
      </c>
      <c r="H267">
        <f>VLOOKUP(E267,'Distribution calcs'!D:E,2,FALSE)</f>
        <v>0</v>
      </c>
      <c r="I267" s="5">
        <f t="shared" si="6"/>
        <v>0</v>
      </c>
    </row>
    <row r="268" spans="1:9" x14ac:dyDescent="0.25">
      <c r="A268" t="s">
        <v>5</v>
      </c>
      <c r="B268" t="s">
        <v>220</v>
      </c>
      <c r="C268" t="str">
        <f>VLOOKUP(naei_ukdata_20210113102859!B268,'Distribution calcs'!H:I,2,FALSE)</f>
        <v>Waste</v>
      </c>
      <c r="D268" t="s">
        <v>224</v>
      </c>
      <c r="E268" t="s">
        <v>226</v>
      </c>
      <c r="F268" t="s">
        <v>6</v>
      </c>
      <c r="G268">
        <v>0</v>
      </c>
      <c r="H268">
        <f>VLOOKUP(E268,'Distribution calcs'!D:E,2,FALSE)</f>
        <v>0</v>
      </c>
      <c r="I268" s="5">
        <f t="shared" si="6"/>
        <v>0</v>
      </c>
    </row>
    <row r="269" spans="1:9" x14ac:dyDescent="0.25">
      <c r="A269" t="s">
        <v>5</v>
      </c>
      <c r="B269" t="s">
        <v>220</v>
      </c>
      <c r="C269" t="str">
        <f>VLOOKUP(naei_ukdata_20210113102859!B269,'Distribution calcs'!H:I,2,FALSE)</f>
        <v>Waste</v>
      </c>
      <c r="D269" t="s">
        <v>224</v>
      </c>
      <c r="E269" t="s">
        <v>227</v>
      </c>
      <c r="F269" t="s">
        <v>6</v>
      </c>
      <c r="G269">
        <v>0</v>
      </c>
      <c r="H269">
        <f>VLOOKUP(E269,'Distribution calcs'!D:E,2,FALSE)</f>
        <v>0</v>
      </c>
      <c r="I269" s="5">
        <f t="shared" si="6"/>
        <v>0</v>
      </c>
    </row>
    <row r="270" spans="1:9" x14ac:dyDescent="0.25">
      <c r="A270" t="s">
        <v>5</v>
      </c>
      <c r="B270" t="s">
        <v>220</v>
      </c>
      <c r="C270" t="str">
        <f>VLOOKUP(naei_ukdata_20210113102859!B270,'Distribution calcs'!H:I,2,FALSE)</f>
        <v>Waste</v>
      </c>
      <c r="D270" t="s">
        <v>224</v>
      </c>
      <c r="E270" t="s">
        <v>228</v>
      </c>
      <c r="F270" t="s">
        <v>6</v>
      </c>
      <c r="G270">
        <v>0</v>
      </c>
      <c r="H270">
        <f>VLOOKUP(E270,'Distribution calcs'!D:E,2,FALSE)</f>
        <v>0</v>
      </c>
      <c r="I270" s="5">
        <f t="shared" si="6"/>
        <v>0</v>
      </c>
    </row>
    <row r="271" spans="1:9" x14ac:dyDescent="0.25">
      <c r="A271" t="s">
        <v>5</v>
      </c>
      <c r="B271" t="s">
        <v>220</v>
      </c>
      <c r="C271" t="str">
        <f>VLOOKUP(naei_ukdata_20210113102859!B271,'Distribution calcs'!H:I,2,FALSE)</f>
        <v>Waste</v>
      </c>
      <c r="D271" t="s">
        <v>224</v>
      </c>
      <c r="E271" t="s">
        <v>229</v>
      </c>
      <c r="F271" t="s">
        <v>6</v>
      </c>
      <c r="G271">
        <v>0</v>
      </c>
      <c r="H271">
        <f>VLOOKUP(E271,'Distribution calcs'!D:E,2,FALSE)</f>
        <v>0</v>
      </c>
      <c r="I271" s="5">
        <f t="shared" si="6"/>
        <v>0</v>
      </c>
    </row>
    <row r="272" spans="1:9" x14ac:dyDescent="0.25">
      <c r="A272" t="s">
        <v>5</v>
      </c>
      <c r="B272" t="s">
        <v>230</v>
      </c>
      <c r="C272" t="str">
        <f>VLOOKUP(naei_ukdata_20210113102859!B272,'Distribution calcs'!H:I,2,FALSE)</f>
        <v>Waste</v>
      </c>
      <c r="D272" t="s">
        <v>231</v>
      </c>
      <c r="E272" t="s">
        <v>232</v>
      </c>
      <c r="F272" t="s">
        <v>6</v>
      </c>
      <c r="G272">
        <v>5.7294483873357498</v>
      </c>
      <c r="H272">
        <f>VLOOKUP(E272,'Distribution calcs'!D:E,2,FALSE)</f>
        <v>115</v>
      </c>
      <c r="I272" s="5">
        <f t="shared" si="6"/>
        <v>658.88656454361126</v>
      </c>
    </row>
    <row r="273" spans="1:9" x14ac:dyDescent="0.25">
      <c r="A273" t="s">
        <v>5</v>
      </c>
      <c r="B273" t="s">
        <v>233</v>
      </c>
      <c r="C273" t="str">
        <f>VLOOKUP(naei_ukdata_20210113102859!B273,'Distribution calcs'!H:I,2,FALSE)</f>
        <v>Waste</v>
      </c>
      <c r="D273" t="s">
        <v>234</v>
      </c>
      <c r="E273" t="s">
        <v>235</v>
      </c>
      <c r="F273" t="s">
        <v>6</v>
      </c>
      <c r="G273">
        <v>0.41292859047164898</v>
      </c>
      <c r="H273">
        <f>VLOOKUP(E273,'Distribution calcs'!D:E,2,FALSE)</f>
        <v>97</v>
      </c>
      <c r="I273" s="5">
        <f t="shared" si="6"/>
        <v>40.05407327574995</v>
      </c>
    </row>
    <row r="274" spans="1:9" x14ac:dyDescent="0.25">
      <c r="A274" t="s">
        <v>5</v>
      </c>
      <c r="B274" t="s">
        <v>233</v>
      </c>
      <c r="C274" t="str">
        <f>VLOOKUP(naei_ukdata_20210113102859!B274,'Distribution calcs'!H:I,2,FALSE)</f>
        <v>Waste</v>
      </c>
      <c r="D274" t="s">
        <v>236</v>
      </c>
      <c r="E274" t="s">
        <v>235</v>
      </c>
      <c r="F274" t="s">
        <v>6</v>
      </c>
      <c r="G274">
        <v>0.82451223392300699</v>
      </c>
      <c r="H274">
        <f>VLOOKUP(E274,'Distribution calcs'!D:E,2,FALSE)</f>
        <v>97</v>
      </c>
      <c r="I274" s="5">
        <f t="shared" si="6"/>
        <v>79.977686690531684</v>
      </c>
    </row>
    <row r="275" spans="1:9" x14ac:dyDescent="0.25">
      <c r="A275" t="s">
        <v>5</v>
      </c>
      <c r="B275" t="s">
        <v>233</v>
      </c>
      <c r="C275" t="str">
        <f>VLOOKUP(naei_ukdata_20210113102859!B275,'Distribution calcs'!H:I,2,FALSE)</f>
        <v>Waste</v>
      </c>
      <c r="D275" t="s">
        <v>237</v>
      </c>
      <c r="E275" t="s">
        <v>235</v>
      </c>
      <c r="F275" t="s">
        <v>6</v>
      </c>
      <c r="G275">
        <v>0.66073057582611305</v>
      </c>
      <c r="H275">
        <f>VLOOKUP(E275,'Distribution calcs'!D:E,2,FALSE)</f>
        <v>97</v>
      </c>
      <c r="I275" s="5">
        <f t="shared" si="6"/>
        <v>64.090865855132961</v>
      </c>
    </row>
    <row r="276" spans="1:9" x14ac:dyDescent="0.25">
      <c r="A276" t="s">
        <v>5</v>
      </c>
      <c r="B276" t="s">
        <v>233</v>
      </c>
      <c r="C276" t="str">
        <f>VLOOKUP(naei_ukdata_20210113102859!B276,'Distribution calcs'!H:I,2,FALSE)</f>
        <v>Waste</v>
      </c>
      <c r="D276" t="s">
        <v>238</v>
      </c>
      <c r="E276" t="s">
        <v>235</v>
      </c>
      <c r="F276" t="s">
        <v>6</v>
      </c>
      <c r="G276">
        <v>6.7666000000000004</v>
      </c>
      <c r="H276">
        <f>VLOOKUP(E276,'Distribution calcs'!D:E,2,FALSE)</f>
        <v>97</v>
      </c>
      <c r="I276" s="5">
        <f t="shared" si="6"/>
        <v>656.36020000000008</v>
      </c>
    </row>
    <row r="277" spans="1:9" x14ac:dyDescent="0.25">
      <c r="A277" t="s">
        <v>5</v>
      </c>
      <c r="B277">
        <v>0</v>
      </c>
      <c r="C277" t="str">
        <f>VLOOKUP(naei_ukdata_20210113102859!B277,'Distribution calcs'!H:I,2,FALSE)</f>
        <v>Nature</v>
      </c>
      <c r="D277" t="s">
        <v>239</v>
      </c>
      <c r="E277" t="s">
        <v>76</v>
      </c>
      <c r="F277" t="s">
        <v>6</v>
      </c>
      <c r="G277">
        <v>2.7291094973083001</v>
      </c>
      <c r="H277">
        <f>VLOOKUP(E277,'Distribution calcs'!D:E,2,FALSE)</f>
        <v>20</v>
      </c>
      <c r="I277" s="5">
        <f t="shared" si="6"/>
        <v>54.582189946166004</v>
      </c>
    </row>
    <row r="278" spans="1:9" x14ac:dyDescent="0.25">
      <c r="A278" t="s">
        <v>5</v>
      </c>
      <c r="B278">
        <v>0</v>
      </c>
      <c r="C278" t="str">
        <f>VLOOKUP(naei_ukdata_20210113102859!B278,'Distribution calcs'!H:I,2,FALSE)</f>
        <v>Nature</v>
      </c>
      <c r="D278" t="s">
        <v>240</v>
      </c>
      <c r="E278" t="s">
        <v>76</v>
      </c>
      <c r="F278" t="s">
        <v>6</v>
      </c>
      <c r="G278">
        <v>0</v>
      </c>
      <c r="H278">
        <f>VLOOKUP(E278,'Distribution calcs'!D:E,2,FALSE)</f>
        <v>20</v>
      </c>
      <c r="I278" s="5">
        <f t="shared" si="6"/>
        <v>0</v>
      </c>
    </row>
    <row r="279" spans="1:9" x14ac:dyDescent="0.25">
      <c r="A279" t="s">
        <v>5</v>
      </c>
      <c r="B279">
        <v>0</v>
      </c>
      <c r="C279" t="str">
        <f>VLOOKUP(naei_ukdata_20210113102859!B279,'Distribution calcs'!H:I,2,FALSE)</f>
        <v>Nature</v>
      </c>
      <c r="D279" t="s">
        <v>241</v>
      </c>
      <c r="E279" t="s">
        <v>76</v>
      </c>
      <c r="F279" t="s">
        <v>6</v>
      </c>
      <c r="G279">
        <v>13.197706024270399</v>
      </c>
      <c r="H279">
        <f>VLOOKUP(E279,'Distribution calcs'!D:E,2,FALSE)</f>
        <v>20</v>
      </c>
      <c r="I279" s="5">
        <f t="shared" si="6"/>
        <v>263.954120485408</v>
      </c>
    </row>
    <row r="280" spans="1:9" x14ac:dyDescent="0.25">
      <c r="A280" t="s">
        <v>5</v>
      </c>
      <c r="B280">
        <v>0</v>
      </c>
      <c r="C280" t="str">
        <f>VLOOKUP(naei_ukdata_20210113102859!B280,'Distribution calcs'!H:I,2,FALSE)</f>
        <v>Nature</v>
      </c>
      <c r="D280" t="s">
        <v>242</v>
      </c>
      <c r="E280" t="s">
        <v>76</v>
      </c>
      <c r="F280" t="s">
        <v>6</v>
      </c>
      <c r="G280">
        <v>10.536375628056399</v>
      </c>
      <c r="H280">
        <f>VLOOKUP(E280,'Distribution calcs'!D:E,2,FALSE)</f>
        <v>20</v>
      </c>
      <c r="I280" s="5">
        <f t="shared" si="6"/>
        <v>210.72751256112798</v>
      </c>
    </row>
    <row r="281" spans="1:9" x14ac:dyDescent="0.25">
      <c r="A281" t="s">
        <v>5</v>
      </c>
      <c r="B281">
        <v>0</v>
      </c>
      <c r="C281" t="str">
        <f>VLOOKUP(naei_ukdata_20210113102859!B281,'Distribution calcs'!H:I,2,FALSE)</f>
        <v>Nature</v>
      </c>
      <c r="D281" t="s">
        <v>243</v>
      </c>
      <c r="E281" t="s">
        <v>76</v>
      </c>
      <c r="F281" t="s">
        <v>6</v>
      </c>
      <c r="G281">
        <v>2.5760000000000002E-2</v>
      </c>
      <c r="H281">
        <f>VLOOKUP(E281,'Distribution calcs'!D:E,2,FALSE)</f>
        <v>20</v>
      </c>
      <c r="I281" s="5">
        <f t="shared" si="6"/>
        <v>0.51519999999999999</v>
      </c>
    </row>
    <row r="282" spans="1:9" x14ac:dyDescent="0.25">
      <c r="A282" t="s">
        <v>5</v>
      </c>
      <c r="B282">
        <v>0</v>
      </c>
      <c r="C282" t="str">
        <f>VLOOKUP(naei_ukdata_20210113102859!B282,'Distribution calcs'!H:I,2,FALSE)</f>
        <v>Nature</v>
      </c>
      <c r="D282" t="s">
        <v>244</v>
      </c>
      <c r="E282" t="s">
        <v>76</v>
      </c>
      <c r="F282" t="s">
        <v>6</v>
      </c>
      <c r="G282">
        <v>6.0026629783352403</v>
      </c>
      <c r="H282">
        <f>VLOOKUP(E282,'Distribution calcs'!D:E,2,FALSE)</f>
        <v>20</v>
      </c>
      <c r="I282" s="5">
        <f t="shared" si="6"/>
        <v>120.05325956670481</v>
      </c>
    </row>
    <row r="283" spans="1:9" x14ac:dyDescent="0.25">
      <c r="A283" t="s">
        <v>5</v>
      </c>
      <c r="B283" t="s">
        <v>245</v>
      </c>
      <c r="C283" t="str">
        <f>VLOOKUP(naei_ukdata_20210113102859!B283,'Distribution calcs'!H:I,2,FALSE)</f>
        <v>Nature</v>
      </c>
      <c r="D283" t="s">
        <v>246</v>
      </c>
      <c r="E283" t="s">
        <v>247</v>
      </c>
      <c r="F283" t="s">
        <v>6</v>
      </c>
      <c r="G283">
        <v>3.7728000000000002</v>
      </c>
      <c r="H283">
        <f>VLOOKUP(E283,'Distribution calcs'!D:E,2,FALSE)</f>
        <v>97</v>
      </c>
      <c r="I283" s="5">
        <f t="shared" si="6"/>
        <v>365.96160000000003</v>
      </c>
    </row>
    <row r="284" spans="1:9" x14ac:dyDescent="0.25">
      <c r="A284" t="s">
        <v>5</v>
      </c>
      <c r="B284" t="s">
        <v>248</v>
      </c>
      <c r="C284" t="str">
        <f>VLOOKUP(naei_ukdata_20210113102859!B284,'Distribution calcs'!H:I,2,FALSE)</f>
        <v>Nature</v>
      </c>
      <c r="D284" t="s">
        <v>249</v>
      </c>
      <c r="E284" t="s">
        <v>247</v>
      </c>
      <c r="F284" t="s">
        <v>6</v>
      </c>
      <c r="G284">
        <v>1.74952555555556</v>
      </c>
      <c r="H284">
        <f>VLOOKUP(E284,'Distribution calcs'!D:E,2,FALSE)</f>
        <v>97</v>
      </c>
      <c r="I284" s="5">
        <f t="shared" si="6"/>
        <v>169.70397888888931</v>
      </c>
    </row>
    <row r="285" spans="1:9" x14ac:dyDescent="0.25">
      <c r="A285" t="s">
        <v>5</v>
      </c>
      <c r="B285" t="s">
        <v>248</v>
      </c>
      <c r="C285" t="str">
        <f>VLOOKUP(naei_ukdata_20210113102859!B285,'Distribution calcs'!H:I,2,FALSE)</f>
        <v>Nature</v>
      </c>
      <c r="D285" t="s">
        <v>250</v>
      </c>
      <c r="E285" t="s">
        <v>235</v>
      </c>
      <c r="F285" t="s">
        <v>6</v>
      </c>
      <c r="G285">
        <v>1.1786016993464099</v>
      </c>
      <c r="H285">
        <f>VLOOKUP(E285,'Distribution calcs'!D:E,2,FALSE)</f>
        <v>97</v>
      </c>
      <c r="I285" s="5">
        <f t="shared" si="6"/>
        <v>114.32436483660176</v>
      </c>
    </row>
    <row r="286" spans="1:9" x14ac:dyDescent="0.25">
      <c r="A286" t="s">
        <v>5</v>
      </c>
      <c r="B286" t="s">
        <v>251</v>
      </c>
      <c r="C286" t="str">
        <f>VLOOKUP(naei_ukdata_20210113102859!B286,'Distribution calcs'!H:I,2,FALSE)</f>
        <v>Other Trans</v>
      </c>
      <c r="D286" t="s">
        <v>252</v>
      </c>
      <c r="E286" t="s">
        <v>79</v>
      </c>
      <c r="F286" t="s">
        <v>6</v>
      </c>
      <c r="G286">
        <v>5.1441306948067297E-2</v>
      </c>
      <c r="H286">
        <f>VLOOKUP(E286,'Distribution calcs'!D:E,2,FALSE)</f>
        <v>-1000</v>
      </c>
      <c r="I286" s="5">
        <f t="shared" si="6"/>
        <v>-51.4413069480673</v>
      </c>
    </row>
    <row r="287" spans="1:9" x14ac:dyDescent="0.25">
      <c r="A287" t="s">
        <v>5</v>
      </c>
      <c r="B287" t="s">
        <v>251</v>
      </c>
      <c r="C287" t="str">
        <f>VLOOKUP(naei_ukdata_20210113102859!B287,'Distribution calcs'!H:I,2,FALSE)</f>
        <v>Other Trans</v>
      </c>
      <c r="D287" t="s">
        <v>252</v>
      </c>
      <c r="E287" t="s">
        <v>80</v>
      </c>
      <c r="F287" t="s">
        <v>6</v>
      </c>
      <c r="G287">
        <v>12.9438875094579</v>
      </c>
      <c r="H287">
        <f>VLOOKUP(E287,'Distribution calcs'!D:E,2,FALSE)</f>
        <v>-1000</v>
      </c>
      <c r="I287" s="5">
        <f t="shared" si="6"/>
        <v>-12943.8875094579</v>
      </c>
    </row>
    <row r="288" spans="1:9" x14ac:dyDescent="0.25">
      <c r="A288" t="s">
        <v>5</v>
      </c>
      <c r="B288" t="s">
        <v>251</v>
      </c>
      <c r="C288" t="str">
        <f>VLOOKUP(naei_ukdata_20210113102859!B288,'Distribution calcs'!H:I,2,FALSE)</f>
        <v>Other Trans</v>
      </c>
      <c r="D288" t="s">
        <v>253</v>
      </c>
      <c r="E288" t="s">
        <v>79</v>
      </c>
      <c r="F288" t="s">
        <v>6</v>
      </c>
      <c r="G288">
        <v>5.9347520312196797E-2</v>
      </c>
      <c r="H288">
        <f>VLOOKUP(E288,'Distribution calcs'!D:E,2,FALSE)</f>
        <v>-1000</v>
      </c>
      <c r="I288" s="5">
        <f t="shared" si="6"/>
        <v>-59.347520312196799</v>
      </c>
    </row>
    <row r="289" spans="1:9" x14ac:dyDescent="0.25">
      <c r="A289" t="s">
        <v>5</v>
      </c>
      <c r="B289" t="s">
        <v>251</v>
      </c>
      <c r="C289" t="str">
        <f>VLOOKUP(naei_ukdata_20210113102859!B289,'Distribution calcs'!H:I,2,FALSE)</f>
        <v>Other Trans</v>
      </c>
      <c r="D289" t="s">
        <v>253</v>
      </c>
      <c r="E289" t="s">
        <v>80</v>
      </c>
      <c r="F289" t="s">
        <v>6</v>
      </c>
      <c r="G289">
        <v>0.104760537115285</v>
      </c>
      <c r="H289">
        <f>VLOOKUP(E289,'Distribution calcs'!D:E,2,FALSE)</f>
        <v>-1000</v>
      </c>
      <c r="I289" s="5">
        <f t="shared" si="6"/>
        <v>-104.760537115285</v>
      </c>
    </row>
    <row r="290" spans="1:9" x14ac:dyDescent="0.25">
      <c r="A290" t="s">
        <v>5</v>
      </c>
      <c r="B290" t="s">
        <v>251</v>
      </c>
      <c r="C290" t="str">
        <f>VLOOKUP(naei_ukdata_20210113102859!B290,'Distribution calcs'!H:I,2,FALSE)</f>
        <v>Other Trans</v>
      </c>
      <c r="D290" t="s">
        <v>254</v>
      </c>
      <c r="E290" t="s">
        <v>80</v>
      </c>
      <c r="F290" t="s">
        <v>6</v>
      </c>
      <c r="G290">
        <v>2.9609979244837999E-2</v>
      </c>
      <c r="H290">
        <f>VLOOKUP(E290,'Distribution calcs'!D:E,2,FALSE)</f>
        <v>-1000</v>
      </c>
      <c r="I290" s="5">
        <f t="shared" si="6"/>
        <v>-29.609979244837998</v>
      </c>
    </row>
    <row r="291" spans="1:9" x14ac:dyDescent="0.25">
      <c r="A291" t="s">
        <v>5</v>
      </c>
      <c r="B291" t="s">
        <v>251</v>
      </c>
      <c r="C291" t="str">
        <f>VLOOKUP(naei_ukdata_20210113102859!B291,'Distribution calcs'!H:I,2,FALSE)</f>
        <v>Other Trans</v>
      </c>
      <c r="D291" t="s">
        <v>255</v>
      </c>
      <c r="E291" t="s">
        <v>80</v>
      </c>
      <c r="F291" t="s">
        <v>6</v>
      </c>
      <c r="G291">
        <v>9.3910476929126609E-3</v>
      </c>
      <c r="H291">
        <f>VLOOKUP(E291,'Distribution calcs'!D:E,2,FALSE)</f>
        <v>-1000</v>
      </c>
      <c r="I291" s="5">
        <f t="shared" si="6"/>
        <v>-9.3910476929126609</v>
      </c>
    </row>
    <row r="292" spans="1:9" x14ac:dyDescent="0.25">
      <c r="A292" t="s">
        <v>5</v>
      </c>
      <c r="B292" t="s">
        <v>256</v>
      </c>
      <c r="C292" t="str">
        <f>VLOOKUP(naei_ukdata_20210113102859!B292,'Distribution calcs'!H:I,2,FALSE)</f>
        <v>Other Trans</v>
      </c>
      <c r="D292" t="s">
        <v>257</v>
      </c>
      <c r="E292" t="s">
        <v>79</v>
      </c>
      <c r="F292" t="s">
        <v>6</v>
      </c>
      <c r="G292">
        <v>0.45598754860422702</v>
      </c>
      <c r="H292">
        <f>VLOOKUP(E292,'Distribution calcs'!D:E,2,FALSE)</f>
        <v>-1000</v>
      </c>
      <c r="I292" s="5">
        <f t="shared" si="6"/>
        <v>-455.98754860422702</v>
      </c>
    </row>
    <row r="293" spans="1:9" x14ac:dyDescent="0.25">
      <c r="A293" t="s">
        <v>5</v>
      </c>
      <c r="B293" t="s">
        <v>256</v>
      </c>
      <c r="C293" t="str">
        <f>VLOOKUP(naei_ukdata_20210113102859!B293,'Distribution calcs'!H:I,2,FALSE)</f>
        <v>Other Trans</v>
      </c>
      <c r="D293" t="s">
        <v>257</v>
      </c>
      <c r="E293" t="s">
        <v>80</v>
      </c>
      <c r="F293" t="s">
        <v>6</v>
      </c>
      <c r="G293">
        <v>2.23021475576197</v>
      </c>
      <c r="H293">
        <f>VLOOKUP(E293,'Distribution calcs'!D:E,2,FALSE)</f>
        <v>-1000</v>
      </c>
      <c r="I293" s="5">
        <f t="shared" si="6"/>
        <v>-2230.2147557619701</v>
      </c>
    </row>
    <row r="294" spans="1:9" x14ac:dyDescent="0.25">
      <c r="A294" t="s">
        <v>5</v>
      </c>
      <c r="B294" t="s">
        <v>258</v>
      </c>
      <c r="C294" t="str">
        <f>VLOOKUP(naei_ukdata_20210113102859!B294,'Distribution calcs'!H:I,2,FALSE)</f>
        <v>Other Trans</v>
      </c>
      <c r="D294" t="s">
        <v>259</v>
      </c>
      <c r="E294" t="s">
        <v>15</v>
      </c>
      <c r="F294" t="s">
        <v>6</v>
      </c>
      <c r="G294">
        <v>4.9414070185618097</v>
      </c>
      <c r="H294">
        <f>VLOOKUP(E294,'Distribution calcs'!D:E,2,FALSE)</f>
        <v>-1000</v>
      </c>
      <c r="I294" s="5">
        <f t="shared" si="6"/>
        <v>-4941.4070185618093</v>
      </c>
    </row>
    <row r="295" spans="1:9" x14ac:dyDescent="0.25">
      <c r="A295" t="s">
        <v>5</v>
      </c>
      <c r="B295" t="s">
        <v>258</v>
      </c>
      <c r="C295" t="str">
        <f>VLOOKUP(naei_ukdata_20210113102859!B295,'Distribution calcs'!H:I,2,FALSE)</f>
        <v>Other Trans</v>
      </c>
      <c r="D295" t="s">
        <v>259</v>
      </c>
      <c r="E295" t="s">
        <v>16</v>
      </c>
      <c r="F295" t="s">
        <v>6</v>
      </c>
      <c r="G295">
        <v>5.6184556739501996</v>
      </c>
      <c r="H295">
        <f>VLOOKUP(E295,'Distribution calcs'!D:E,2,FALSE)</f>
        <v>-1000</v>
      </c>
      <c r="I295" s="5">
        <f t="shared" si="6"/>
        <v>-5618.4556739501995</v>
      </c>
    </row>
  </sheetData>
  <autoFilter ref="A2:I29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8"/>
  <sheetViews>
    <sheetView tabSelected="1" topLeftCell="A3" workbookViewId="0">
      <selection activeCell="E6" sqref="E6"/>
    </sheetView>
  </sheetViews>
  <sheetFormatPr defaultRowHeight="15" x14ac:dyDescent="0.25"/>
  <cols>
    <col min="1" max="1" width="38" bestFit="1" customWidth="1"/>
    <col min="2" max="2" width="12" bestFit="1" customWidth="1"/>
    <col min="4" max="4" width="38" bestFit="1" customWidth="1"/>
    <col min="8" max="8" width="10.85546875" bestFit="1" customWidth="1"/>
    <col min="9" max="9" width="11.5703125" bestFit="1" customWidth="1"/>
    <col min="12" max="12" width="13.140625" customWidth="1"/>
    <col min="13" max="13" width="12" bestFit="1" customWidth="1"/>
  </cols>
  <sheetData>
    <row r="3" spans="1:15" x14ac:dyDescent="0.25">
      <c r="A3" s="2" t="s">
        <v>260</v>
      </c>
      <c r="B3" t="s">
        <v>262</v>
      </c>
      <c r="E3" t="s">
        <v>276</v>
      </c>
      <c r="F3" t="s">
        <v>276</v>
      </c>
      <c r="G3" t="s">
        <v>279</v>
      </c>
      <c r="H3" t="s">
        <v>272</v>
      </c>
      <c r="I3" t="s">
        <v>273</v>
      </c>
      <c r="J3" t="s">
        <v>274</v>
      </c>
    </row>
    <row r="4" spans="1:15" x14ac:dyDescent="0.25">
      <c r="A4" s="3" t="s">
        <v>38</v>
      </c>
      <c r="B4" s="4">
        <v>509.52658699381635</v>
      </c>
      <c r="D4" s="3" t="s">
        <v>38</v>
      </c>
      <c r="E4">
        <f>F4-(2*(G4+25)*(1+(F4/1000)))</f>
        <v>-949</v>
      </c>
      <c r="F4">
        <v>-949</v>
      </c>
      <c r="G4">
        <v>-25</v>
      </c>
      <c r="H4" s="3">
        <v>0</v>
      </c>
      <c r="I4" t="s">
        <v>271</v>
      </c>
      <c r="J4">
        <f>SUMIF(naei_ukdata_20210113102859!B:B,'Distribution calcs'!H4,naei_ukdata_20210113102859!G:G)</f>
        <v>32.491614127970337</v>
      </c>
      <c r="L4" s="2" t="s">
        <v>260</v>
      </c>
      <c r="M4" t="s">
        <v>275</v>
      </c>
    </row>
    <row r="5" spans="1:15" x14ac:dyDescent="0.25">
      <c r="A5" s="3" t="s">
        <v>24</v>
      </c>
      <c r="B5" s="4">
        <v>280.52187090897002</v>
      </c>
      <c r="D5" s="3" t="s">
        <v>24</v>
      </c>
      <c r="E5">
        <v>43</v>
      </c>
      <c r="F5">
        <v>100</v>
      </c>
      <c r="G5">
        <v>-25</v>
      </c>
      <c r="H5" s="3" t="s">
        <v>7</v>
      </c>
      <c r="I5" t="s">
        <v>263</v>
      </c>
      <c r="J5">
        <f>SUMIF(naei_ukdata_20210113102859!B:B,'Distribution calcs'!H5,naei_ukdata_20210113102859!G:G)</f>
        <v>53.198618936533393</v>
      </c>
      <c r="L5" s="3" t="s">
        <v>267</v>
      </c>
      <c r="M5" s="4">
        <v>460.67143661649504</v>
      </c>
      <c r="N5">
        <f>SUMIF(naei_ukdata_20210113102859!C:C,'Distribution calcs'!L5,naei_ukdata_20210113102859!I:I)</f>
        <v>-162716.95306808953</v>
      </c>
      <c r="O5">
        <f>N5/M5</f>
        <v>-353.21693540020794</v>
      </c>
    </row>
    <row r="6" spans="1:15" x14ac:dyDescent="0.25">
      <c r="A6" s="3" t="s">
        <v>14</v>
      </c>
      <c r="B6" s="4">
        <v>100.470404399217</v>
      </c>
      <c r="D6" s="3" t="s">
        <v>14</v>
      </c>
      <c r="E6">
        <f t="shared" ref="E6:E61" si="0">F6-(2*(G6+25)*(1+(F6/1000)))</f>
        <v>-1000</v>
      </c>
      <c r="F6">
        <v>-1000</v>
      </c>
      <c r="G6">
        <v>-25</v>
      </c>
      <c r="H6" s="3" t="s">
        <v>34</v>
      </c>
      <c r="I6" t="s">
        <v>263</v>
      </c>
      <c r="J6">
        <f>SUMIF(naei_ukdata_20210113102859!B:B,'Distribution calcs'!H6,naei_ukdata_20210113102859!G:G)</f>
        <v>4.4354687944774964</v>
      </c>
      <c r="L6" s="3" t="s">
        <v>263</v>
      </c>
      <c r="M6" s="4">
        <v>84.619802721958422</v>
      </c>
      <c r="N6">
        <f>SUMIF(naei_ukdata_20210113102859!C:C,'Distribution calcs'!L6,naei_ukdata_20210113102859!I:I)</f>
        <v>-66613.638025365886</v>
      </c>
      <c r="O6">
        <f t="shared" ref="O6:O14" si="1">N6/M6</f>
        <v>-787.21098233049861</v>
      </c>
    </row>
    <row r="7" spans="1:15" x14ac:dyDescent="0.25">
      <c r="A7" s="3" t="s">
        <v>13</v>
      </c>
      <c r="B7" s="4">
        <v>89.579610379293001</v>
      </c>
      <c r="D7" s="3" t="s">
        <v>13</v>
      </c>
      <c r="E7">
        <f t="shared" si="0"/>
        <v>-1000</v>
      </c>
      <c r="F7">
        <v>-1000</v>
      </c>
      <c r="G7">
        <v>-25</v>
      </c>
      <c r="H7" s="3" t="s">
        <v>39</v>
      </c>
      <c r="I7" t="s">
        <v>263</v>
      </c>
      <c r="J7">
        <f>SUMIF(naei_ukdata_20210113102859!B:B,'Distribution calcs'!H7,naei_ukdata_20210113102859!G:G)</f>
        <v>26.985714990947535</v>
      </c>
      <c r="L7" s="3" t="s">
        <v>264</v>
      </c>
      <c r="M7" s="4">
        <v>211.12888541209406</v>
      </c>
      <c r="N7">
        <f>SUMIF(naei_ukdata_20210113102859!C:C,'Distribution calcs'!L7,naei_ukdata_20210113102859!I:I)</f>
        <v>-166328.73420689447</v>
      </c>
      <c r="O7">
        <f t="shared" si="1"/>
        <v>-787.80662287040468</v>
      </c>
    </row>
    <row r="8" spans="1:15" x14ac:dyDescent="0.25">
      <c r="A8" s="3" t="s">
        <v>18</v>
      </c>
      <c r="B8" s="4">
        <v>78.530671946533587</v>
      </c>
      <c r="D8" s="3" t="s">
        <v>18</v>
      </c>
      <c r="E8">
        <f t="shared" si="0"/>
        <v>-1000</v>
      </c>
      <c r="F8">
        <v>-1000</v>
      </c>
      <c r="G8">
        <v>-25</v>
      </c>
      <c r="H8" s="3" t="s">
        <v>52</v>
      </c>
      <c r="I8" t="s">
        <v>264</v>
      </c>
      <c r="J8">
        <f>SUMIF(naei_ukdata_20210113102859!B:B,'Distribution calcs'!H8,naei_ukdata_20210113102859!G:G)</f>
        <v>102.84596461887791</v>
      </c>
      <c r="L8" s="3" t="s">
        <v>268</v>
      </c>
      <c r="M8" s="4">
        <v>107.34301131699479</v>
      </c>
      <c r="N8">
        <f>SUMIF(naei_ukdata_20210113102859!C:C,'Distribution calcs'!L8,naei_ukdata_20210113102859!I:I)</f>
        <v>-107343.01131699477</v>
      </c>
      <c r="O8">
        <f t="shared" si="1"/>
        <v>-999.99999999999989</v>
      </c>
    </row>
    <row r="9" spans="1:15" x14ac:dyDescent="0.25">
      <c r="A9" s="3" t="s">
        <v>76</v>
      </c>
      <c r="B9" s="4">
        <v>69.082350666371838</v>
      </c>
      <c r="D9" s="3" t="s">
        <v>76</v>
      </c>
      <c r="E9">
        <f t="shared" si="0"/>
        <v>20</v>
      </c>
      <c r="F9">
        <v>20</v>
      </c>
      <c r="G9">
        <v>-25</v>
      </c>
      <c r="H9" s="3" t="s">
        <v>56</v>
      </c>
      <c r="I9" t="s">
        <v>264</v>
      </c>
      <c r="J9">
        <f>SUMIF(naei_ukdata_20210113102859!B:B,'Distribution calcs'!H9,naei_ukdata_20210113102859!G:G)</f>
        <v>1.0630525105825237</v>
      </c>
      <c r="L9" s="3" t="s">
        <v>271</v>
      </c>
      <c r="M9" s="4">
        <v>39.192541382872307</v>
      </c>
      <c r="N9">
        <f>SUMIF(naei_ukdata_20210113102859!C:C,'Distribution calcs'!L9,naei_ukdata_20210113102859!I:I)</f>
        <v>1299.8222262848979</v>
      </c>
      <c r="O9">
        <f t="shared" si="1"/>
        <v>33.165040602672896</v>
      </c>
    </row>
    <row r="10" spans="1:15" x14ac:dyDescent="0.25">
      <c r="A10" s="3" t="s">
        <v>16</v>
      </c>
      <c r="B10" s="4">
        <v>67.997960158665066</v>
      </c>
      <c r="D10" s="3" t="s">
        <v>16</v>
      </c>
      <c r="E10">
        <f t="shared" si="0"/>
        <v>-1000</v>
      </c>
      <c r="F10">
        <v>-1000</v>
      </c>
      <c r="G10">
        <v>-25</v>
      </c>
      <c r="H10" s="3" t="s">
        <v>59</v>
      </c>
      <c r="I10" t="s">
        <v>264</v>
      </c>
      <c r="J10">
        <f>SUMIF(naei_ukdata_20210113102859!B:B,'Distribution calcs'!H10,naei_ukdata_20210113102859!G:G)</f>
        <v>4.7751235078890328</v>
      </c>
      <c r="L10" s="3" t="s">
        <v>269</v>
      </c>
      <c r="M10" s="4">
        <v>0.85056441698219798</v>
      </c>
      <c r="N10">
        <f>SUMIF(naei_ukdata_20210113102859!C:C,'Distribution calcs'!L10,naei_ukdata_20210113102859!I:I)</f>
        <v>-850.56441698219805</v>
      </c>
      <c r="O10">
        <f t="shared" si="1"/>
        <v>-1000.0000000000001</v>
      </c>
    </row>
    <row r="11" spans="1:15" x14ac:dyDescent="0.25">
      <c r="A11" s="3" t="s">
        <v>185</v>
      </c>
      <c r="B11" s="4">
        <v>46.024674400000002</v>
      </c>
      <c r="D11" s="3" t="s">
        <v>185</v>
      </c>
      <c r="E11">
        <f t="shared" si="0"/>
        <v>-1000</v>
      </c>
      <c r="F11">
        <v>-1000</v>
      </c>
      <c r="G11">
        <v>-25</v>
      </c>
      <c r="H11" s="3" t="s">
        <v>61</v>
      </c>
      <c r="I11" t="s">
        <v>264</v>
      </c>
      <c r="J11">
        <f>SUMIF(naei_ukdata_20210113102859!B:B,'Distribution calcs'!H11,naei_ukdata_20210113102859!G:G)</f>
        <v>3.2304237123177568</v>
      </c>
      <c r="L11" s="3" t="s">
        <v>265</v>
      </c>
      <c r="M11" s="4">
        <v>440.6775853055945</v>
      </c>
      <c r="N11">
        <f>SUMIF(naei_ukdata_20210113102859!C:C,'Distribution calcs'!L11,naei_ukdata_20210113102859!I:I)</f>
        <v>-423685.48566988361</v>
      </c>
      <c r="O11">
        <f t="shared" si="1"/>
        <v>-961.44097135340462</v>
      </c>
    </row>
    <row r="12" spans="1:15" x14ac:dyDescent="0.25">
      <c r="A12" s="3" t="s">
        <v>71</v>
      </c>
      <c r="B12" s="4">
        <v>39.379099365838954</v>
      </c>
      <c r="D12" s="3" t="s">
        <v>71</v>
      </c>
      <c r="E12">
        <f t="shared" si="0"/>
        <v>-949</v>
      </c>
      <c r="F12">
        <f>0.95*-1000+0.05*20</f>
        <v>-949</v>
      </c>
      <c r="G12">
        <v>-25</v>
      </c>
      <c r="H12" s="3" t="s">
        <v>63</v>
      </c>
      <c r="I12" t="s">
        <v>264</v>
      </c>
      <c r="J12">
        <f>SUMIF(naei_ukdata_20210113102859!B:B,'Distribution calcs'!H12,naei_ukdata_20210113102859!G:G)</f>
        <v>4.0732222666482265</v>
      </c>
      <c r="L12" s="3" t="s">
        <v>266</v>
      </c>
      <c r="M12" s="4">
        <v>215.72726213003224</v>
      </c>
      <c r="N12">
        <f>SUMIF(naei_ukdata_20210113102859!C:C,'Distribution calcs'!L12,naei_ukdata_20210113102859!I:I)</f>
        <v>-204725.17176140059</v>
      </c>
      <c r="O12">
        <f t="shared" si="1"/>
        <v>-949</v>
      </c>
    </row>
    <row r="13" spans="1:15" x14ac:dyDescent="0.25">
      <c r="A13" s="3" t="s">
        <v>74</v>
      </c>
      <c r="B13" s="4">
        <v>36.2233666655221</v>
      </c>
      <c r="D13" s="3" t="s">
        <v>74</v>
      </c>
      <c r="E13">
        <f t="shared" si="0"/>
        <v>-1000</v>
      </c>
      <c r="F13">
        <v>-1000</v>
      </c>
      <c r="G13">
        <v>-25</v>
      </c>
      <c r="H13" s="3" t="s">
        <v>65</v>
      </c>
      <c r="I13" t="s">
        <v>264</v>
      </c>
      <c r="J13">
        <f>SUMIF(naei_ukdata_20210113102859!B:B,'Distribution calcs'!H13,naei_ukdata_20210113102859!G:G)</f>
        <v>23.908201884615387</v>
      </c>
      <c r="L13" s="3" t="s">
        <v>270</v>
      </c>
      <c r="M13" s="4">
        <v>1.8934467307763398</v>
      </c>
      <c r="N13">
        <f>SUMIF(naei_ukdata_20210113102859!C:C,'Distribution calcs'!L13,naei_ukdata_20210113102859!I:I)</f>
        <v>-36.5917796624232</v>
      </c>
      <c r="O13">
        <f t="shared" si="1"/>
        <v>-19.325486726220205</v>
      </c>
    </row>
    <row r="14" spans="1:15" x14ac:dyDescent="0.25">
      <c r="A14" s="3" t="s">
        <v>134</v>
      </c>
      <c r="B14" s="4">
        <v>30.313651753104701</v>
      </c>
      <c r="D14" s="3" t="s">
        <v>134</v>
      </c>
      <c r="E14">
        <f t="shared" si="0"/>
        <v>-1000</v>
      </c>
      <c r="F14">
        <v>-1000</v>
      </c>
      <c r="G14">
        <v>-25</v>
      </c>
      <c r="H14" s="3" t="s">
        <v>69</v>
      </c>
      <c r="I14" t="s">
        <v>265</v>
      </c>
      <c r="J14">
        <f>SUMIF(naei_ukdata_20210113102859!B:B,'Distribution calcs'!H14,naei_ukdata_20210113102859!G:G)</f>
        <v>245.46810539847689</v>
      </c>
      <c r="L14" s="3" t="s">
        <v>232</v>
      </c>
      <c r="M14" s="4">
        <v>28.866873169161916</v>
      </c>
      <c r="N14">
        <f>SUMIF(naei_ukdata_20210113102859!C:C,'Distribution calcs'!L14,naei_ukdata_20210113102859!I:I)</f>
        <v>-12973.283991240372</v>
      </c>
      <c r="O14">
        <f t="shared" si="1"/>
        <v>-449.4177084998438</v>
      </c>
    </row>
    <row r="15" spans="1:15" x14ac:dyDescent="0.25">
      <c r="A15" s="3" t="s">
        <v>181</v>
      </c>
      <c r="B15" s="4">
        <v>28.130540324551301</v>
      </c>
      <c r="D15" s="3" t="s">
        <v>181</v>
      </c>
      <c r="E15">
        <f t="shared" si="0"/>
        <v>-1000</v>
      </c>
      <c r="F15">
        <v>-1000</v>
      </c>
      <c r="G15">
        <v>-25</v>
      </c>
      <c r="H15" s="3" t="s">
        <v>72</v>
      </c>
      <c r="I15" t="s">
        <v>264</v>
      </c>
      <c r="J15">
        <f>SUMIF(naei_ukdata_20210113102859!B:B,'Distribution calcs'!H15,naei_ukdata_20210113102859!G:G)</f>
        <v>71.232896911163195</v>
      </c>
      <c r="L15" s="3" t="s">
        <v>261</v>
      </c>
      <c r="M15" s="4">
        <v>1590.9714092029617</v>
      </c>
    </row>
    <row r="16" spans="1:15" x14ac:dyDescent="0.25">
      <c r="A16" s="3" t="s">
        <v>80</v>
      </c>
      <c r="B16" s="4">
        <v>27.665184482010901</v>
      </c>
      <c r="D16" s="3" t="s">
        <v>80</v>
      </c>
      <c r="E16">
        <f t="shared" si="0"/>
        <v>-1000</v>
      </c>
      <c r="F16">
        <v>-1000</v>
      </c>
      <c r="G16">
        <v>-25</v>
      </c>
      <c r="H16" s="3" t="s">
        <v>77</v>
      </c>
      <c r="I16" t="s">
        <v>265</v>
      </c>
      <c r="J16">
        <f>SUMIF(naei_ukdata_20210113102859!B:B,'Distribution calcs'!H16,naei_ukdata_20210113102859!G:G)</f>
        <v>8.2117029849090351</v>
      </c>
    </row>
    <row r="17" spans="1:10" x14ac:dyDescent="0.25">
      <c r="A17" s="3" t="s">
        <v>68</v>
      </c>
      <c r="B17" s="4">
        <v>23.581479000000002</v>
      </c>
      <c r="D17" s="3" t="s">
        <v>68</v>
      </c>
      <c r="E17">
        <f t="shared" si="0"/>
        <v>-1000</v>
      </c>
      <c r="F17">
        <v>-1000</v>
      </c>
      <c r="G17">
        <v>-25</v>
      </c>
      <c r="H17" s="3" t="s">
        <v>84</v>
      </c>
      <c r="I17" t="s">
        <v>265</v>
      </c>
      <c r="J17">
        <f>SUMIF(naei_ukdata_20210113102859!B:B,'Distribution calcs'!H17,naei_ukdata_20210113102859!G:G)</f>
        <v>10.509417576239519</v>
      </c>
    </row>
    <row r="18" spans="1:10" x14ac:dyDescent="0.25">
      <c r="A18" s="3" t="s">
        <v>22</v>
      </c>
      <c r="B18" s="4">
        <v>22.216903734759441</v>
      </c>
      <c r="D18" s="3" t="s">
        <v>22</v>
      </c>
      <c r="E18">
        <f t="shared" si="0"/>
        <v>-1000</v>
      </c>
      <c r="F18">
        <v>-1000</v>
      </c>
      <c r="G18">
        <v>-25</v>
      </c>
      <c r="H18" s="3" t="s">
        <v>86</v>
      </c>
      <c r="I18" t="s">
        <v>266</v>
      </c>
      <c r="J18">
        <f>SUMIF(naei_ukdata_20210113102859!B:B,'Distribution calcs'!H18,naei_ukdata_20210113102859!G:G)</f>
        <v>179.71438754564124</v>
      </c>
    </row>
    <row r="19" spans="1:10" x14ac:dyDescent="0.25">
      <c r="A19" s="3" t="s">
        <v>136</v>
      </c>
      <c r="B19" s="4">
        <v>19.609446500000001</v>
      </c>
      <c r="D19" s="3" t="s">
        <v>136</v>
      </c>
      <c r="E19">
        <f t="shared" si="0"/>
        <v>20</v>
      </c>
      <c r="F19">
        <v>20</v>
      </c>
      <c r="G19">
        <v>-25</v>
      </c>
      <c r="H19" s="3" t="s">
        <v>91</v>
      </c>
      <c r="I19" t="s">
        <v>266</v>
      </c>
      <c r="J19">
        <f>SUMIF(naei_ukdata_20210113102859!B:B,'Distribution calcs'!H19,naei_ukdata_20210113102859!G:G)</f>
        <v>12.757108996950828</v>
      </c>
    </row>
    <row r="20" spans="1:10" x14ac:dyDescent="0.25">
      <c r="A20" s="3" t="s">
        <v>176</v>
      </c>
      <c r="B20" s="4">
        <v>16.218</v>
      </c>
      <c r="D20" s="3" t="s">
        <v>176</v>
      </c>
      <c r="E20">
        <f t="shared" si="0"/>
        <v>-1000</v>
      </c>
      <c r="F20">
        <v>-1000</v>
      </c>
      <c r="G20">
        <v>-25</v>
      </c>
      <c r="H20" s="3" t="s">
        <v>96</v>
      </c>
      <c r="I20" t="s">
        <v>266</v>
      </c>
      <c r="J20">
        <f>SUMIF(naei_ukdata_20210113102859!B:B,'Distribution calcs'!H20,naei_ukdata_20210113102859!G:G)</f>
        <v>12.879289615229016</v>
      </c>
    </row>
    <row r="21" spans="1:10" x14ac:dyDescent="0.25">
      <c r="A21" s="3" t="s">
        <v>158</v>
      </c>
      <c r="B21" s="4">
        <v>12.460196372833124</v>
      </c>
      <c r="D21" s="3" t="s">
        <v>158</v>
      </c>
      <c r="E21">
        <f t="shared" si="0"/>
        <v>-1000</v>
      </c>
      <c r="F21">
        <v>-1000</v>
      </c>
      <c r="G21">
        <v>-25</v>
      </c>
      <c r="H21" s="3" t="s">
        <v>106</v>
      </c>
      <c r="I21" t="s">
        <v>266</v>
      </c>
      <c r="J21">
        <f>SUMIF(naei_ukdata_20210113102859!B:B,'Distribution calcs'!H21,naei_ukdata_20210113102859!G:G)</f>
        <v>10.376475972211159</v>
      </c>
    </row>
    <row r="22" spans="1:10" x14ac:dyDescent="0.25">
      <c r="A22" s="3" t="s">
        <v>235</v>
      </c>
      <c r="B22" s="4">
        <v>9.8433730995671791</v>
      </c>
      <c r="D22" s="3" t="s">
        <v>235</v>
      </c>
      <c r="E22">
        <f t="shared" si="0"/>
        <v>97</v>
      </c>
      <c r="F22">
        <v>97</v>
      </c>
      <c r="G22">
        <v>-25</v>
      </c>
      <c r="H22" s="3" t="s">
        <v>113</v>
      </c>
      <c r="I22" t="s">
        <v>265</v>
      </c>
      <c r="J22">
        <f>SUMIF(naei_ukdata_20210113102859!B:B,'Distribution calcs'!H22,naei_ukdata_20210113102859!G:G)</f>
        <v>5.7030833170486259</v>
      </c>
    </row>
    <row r="23" spans="1:10" x14ac:dyDescent="0.25">
      <c r="A23" s="3" t="s">
        <v>79</v>
      </c>
      <c r="B23" s="4">
        <v>9.8385279345612684</v>
      </c>
      <c r="D23" s="3" t="s">
        <v>79</v>
      </c>
      <c r="E23">
        <f t="shared" si="0"/>
        <v>-1000</v>
      </c>
      <c r="F23">
        <v>-1000</v>
      </c>
      <c r="G23">
        <v>-25</v>
      </c>
      <c r="H23" s="3" t="s">
        <v>118</v>
      </c>
      <c r="I23" t="s">
        <v>265</v>
      </c>
      <c r="J23">
        <f>SUMIF(naei_ukdata_20210113102859!B:B,'Distribution calcs'!H23,naei_ukdata_20210113102859!G:G)</f>
        <v>41.192099482468684</v>
      </c>
    </row>
    <row r="24" spans="1:10" x14ac:dyDescent="0.25">
      <c r="A24" s="3" t="s">
        <v>12</v>
      </c>
      <c r="B24" s="4">
        <v>8.0422263942448389</v>
      </c>
      <c r="D24" s="3" t="s">
        <v>12</v>
      </c>
      <c r="E24">
        <f t="shared" si="0"/>
        <v>-1000</v>
      </c>
      <c r="F24">
        <v>-1000</v>
      </c>
      <c r="G24">
        <v>-25</v>
      </c>
      <c r="H24" s="3" t="s">
        <v>128</v>
      </c>
      <c r="I24" t="s">
        <v>265</v>
      </c>
      <c r="J24">
        <f>SUMIF(naei_ukdata_20210113102859!B:B,'Distribution calcs'!H24,naei_ukdata_20210113102859!G:G)</f>
        <v>2.2901766151114602</v>
      </c>
    </row>
    <row r="25" spans="1:10" x14ac:dyDescent="0.25">
      <c r="A25" s="3" t="s">
        <v>15</v>
      </c>
      <c r="B25" s="4">
        <v>7.1735691848161931</v>
      </c>
      <c r="D25" s="3" t="s">
        <v>15</v>
      </c>
      <c r="E25">
        <f t="shared" si="0"/>
        <v>-1000</v>
      </c>
      <c r="F25">
        <v>-1000</v>
      </c>
      <c r="G25">
        <v>-25</v>
      </c>
      <c r="H25" s="3" t="s">
        <v>130</v>
      </c>
      <c r="I25" t="s">
        <v>267</v>
      </c>
      <c r="J25">
        <f>SUMIF(naei_ukdata_20210113102859!B:B,'Distribution calcs'!H25,naei_ukdata_20210113102859!G:G)</f>
        <v>11.45034007381919</v>
      </c>
    </row>
    <row r="26" spans="1:10" x14ac:dyDescent="0.25">
      <c r="A26" s="3" t="s">
        <v>9</v>
      </c>
      <c r="B26" s="4">
        <v>7.1257375428666547</v>
      </c>
      <c r="D26" s="3" t="s">
        <v>9</v>
      </c>
      <c r="E26">
        <f t="shared" si="0"/>
        <v>-1000</v>
      </c>
      <c r="F26">
        <v>-1000</v>
      </c>
      <c r="G26">
        <v>-25</v>
      </c>
      <c r="H26" s="3" t="s">
        <v>132</v>
      </c>
      <c r="I26" t="s">
        <v>267</v>
      </c>
      <c r="J26">
        <f>SUMIF(naei_ukdata_20210113102859!B:B,'Distribution calcs'!H26,naei_ukdata_20210113102859!G:G)</f>
        <v>446.87886475959994</v>
      </c>
    </row>
    <row r="27" spans="1:10" x14ac:dyDescent="0.25">
      <c r="A27" s="3" t="s">
        <v>33</v>
      </c>
      <c r="B27" s="4">
        <v>6.99136193723076</v>
      </c>
      <c r="D27" s="3" t="s">
        <v>33</v>
      </c>
      <c r="E27">
        <f t="shared" si="0"/>
        <v>20</v>
      </c>
      <c r="F27">
        <v>20</v>
      </c>
      <c r="G27">
        <v>-25</v>
      </c>
      <c r="H27" s="3" t="s">
        <v>137</v>
      </c>
      <c r="I27" t="s">
        <v>265</v>
      </c>
      <c r="J27">
        <f>SUMIF(naei_ukdata_20210113102859!B:B,'Distribution calcs'!H27,naei_ukdata_20210113102859!G:G)</f>
        <v>72.722618045667431</v>
      </c>
    </row>
    <row r="28" spans="1:10" x14ac:dyDescent="0.25">
      <c r="A28" s="3" t="s">
        <v>150</v>
      </c>
      <c r="B28" s="4">
        <v>6.5124402422308103</v>
      </c>
      <c r="D28" s="3" t="s">
        <v>150</v>
      </c>
      <c r="E28">
        <f t="shared" si="0"/>
        <v>-1000</v>
      </c>
      <c r="F28">
        <v>-1000</v>
      </c>
      <c r="G28">
        <v>-25</v>
      </c>
      <c r="H28" s="3" t="s">
        <v>139</v>
      </c>
      <c r="I28" t="s">
        <v>267</v>
      </c>
      <c r="J28">
        <f>SUMIF(naei_ukdata_20210113102859!B:B,'Distribution calcs'!H28,naei_ukdata_20210113102859!G:G)</f>
        <v>2.3422317830759192</v>
      </c>
    </row>
    <row r="29" spans="1:10" x14ac:dyDescent="0.25">
      <c r="A29" s="3" t="s">
        <v>232</v>
      </c>
      <c r="B29" s="4">
        <v>5.7294483873357498</v>
      </c>
      <c r="D29" s="3" t="s">
        <v>232</v>
      </c>
      <c r="E29">
        <f t="shared" si="0"/>
        <v>115</v>
      </c>
      <c r="F29">
        <v>115</v>
      </c>
      <c r="G29">
        <v>-25</v>
      </c>
      <c r="H29" s="3" t="s">
        <v>142</v>
      </c>
      <c r="I29" t="s">
        <v>265</v>
      </c>
      <c r="J29">
        <f>SUMIF(naei_ukdata_20210113102859!B:B,'Distribution calcs'!H29,naei_ukdata_20210113102859!G:G)</f>
        <v>24.18531906169552</v>
      </c>
    </row>
    <row r="30" spans="1:10" x14ac:dyDescent="0.25">
      <c r="A30" s="3" t="s">
        <v>247</v>
      </c>
      <c r="B30" s="4">
        <v>5.5223255555555602</v>
      </c>
      <c r="D30" s="3" t="s">
        <v>247</v>
      </c>
      <c r="E30">
        <f t="shared" si="0"/>
        <v>97</v>
      </c>
      <c r="F30">
        <v>97</v>
      </c>
      <c r="G30">
        <v>-25</v>
      </c>
      <c r="H30" s="3" t="s">
        <v>144</v>
      </c>
      <c r="I30" t="s">
        <v>265</v>
      </c>
      <c r="J30">
        <f>SUMIF(naei_ukdata_20210113102859!B:B,'Distribution calcs'!H30,naei_ukdata_20210113102859!G:G)</f>
        <v>0.53601651974065956</v>
      </c>
    </row>
    <row r="31" spans="1:10" x14ac:dyDescent="0.25">
      <c r="A31" s="3" t="s">
        <v>172</v>
      </c>
      <c r="B31" s="4">
        <v>3.8738309740000001</v>
      </c>
      <c r="D31" s="3" t="s">
        <v>172</v>
      </c>
      <c r="E31">
        <f t="shared" si="0"/>
        <v>-1000</v>
      </c>
      <c r="F31">
        <v>-1000</v>
      </c>
      <c r="G31">
        <v>-25</v>
      </c>
      <c r="H31" s="3" t="s">
        <v>146</v>
      </c>
      <c r="I31" t="s">
        <v>265</v>
      </c>
      <c r="J31">
        <f>SUMIF(naei_ukdata_20210113102859!B:B,'Distribution calcs'!H31,naei_ukdata_20210113102859!G:G)</f>
        <v>3.414543406587236</v>
      </c>
    </row>
    <row r="32" spans="1:10" x14ac:dyDescent="0.25">
      <c r="A32" s="3" t="s">
        <v>20</v>
      </c>
      <c r="B32" s="4">
        <v>3.5827210829891998</v>
      </c>
      <c r="D32" s="3" t="s">
        <v>20</v>
      </c>
      <c r="E32">
        <f t="shared" si="0"/>
        <v>-1000</v>
      </c>
      <c r="F32">
        <v>-1000</v>
      </c>
      <c r="G32">
        <v>-25</v>
      </c>
      <c r="H32" s="3" t="s">
        <v>149</v>
      </c>
      <c r="I32" t="s">
        <v>268</v>
      </c>
      <c r="J32">
        <f>SUMIF(naei_ukdata_20210113102859!B:B,'Distribution calcs'!H32,naei_ukdata_20210113102859!G:G)</f>
        <v>7.5596386383572574</v>
      </c>
    </row>
    <row r="33" spans="1:10" x14ac:dyDescent="0.25">
      <c r="A33" s="3" t="s">
        <v>23</v>
      </c>
      <c r="B33" s="4">
        <v>3.3211241075262796</v>
      </c>
      <c r="D33" s="3" t="s">
        <v>23</v>
      </c>
      <c r="E33">
        <f t="shared" si="0"/>
        <v>20</v>
      </c>
      <c r="F33">
        <v>20</v>
      </c>
      <c r="G33">
        <v>-25</v>
      </c>
      <c r="H33" s="3" t="s">
        <v>156</v>
      </c>
      <c r="I33" t="s">
        <v>269</v>
      </c>
      <c r="J33">
        <f>SUMIF(naei_ukdata_20210113102859!B:B,'Distribution calcs'!H33,naei_ukdata_20210113102859!G:G)</f>
        <v>0.53790975574691002</v>
      </c>
    </row>
    <row r="34" spans="1:10" x14ac:dyDescent="0.25">
      <c r="A34" s="3" t="s">
        <v>200</v>
      </c>
      <c r="B34" s="4">
        <v>1.8204460305038399</v>
      </c>
      <c r="D34" s="3" t="s">
        <v>200</v>
      </c>
      <c r="E34">
        <f t="shared" si="0"/>
        <v>20</v>
      </c>
      <c r="F34">
        <v>20</v>
      </c>
      <c r="G34">
        <v>-25</v>
      </c>
      <c r="H34" s="3" t="s">
        <v>161</v>
      </c>
      <c r="I34" t="s">
        <v>269</v>
      </c>
      <c r="J34">
        <f>SUMIF(naei_ukdata_20210113102859!B:B,'Distribution calcs'!H34,naei_ukdata_20210113102859!G:G)</f>
        <v>0.31265466123528801</v>
      </c>
    </row>
    <row r="35" spans="1:10" x14ac:dyDescent="0.25">
      <c r="A35" s="3" t="s">
        <v>219</v>
      </c>
      <c r="B35" s="4">
        <v>1.7293505</v>
      </c>
      <c r="D35" s="3" t="s">
        <v>219</v>
      </c>
      <c r="E35">
        <f t="shared" si="0"/>
        <v>-1000</v>
      </c>
      <c r="F35">
        <v>-1000</v>
      </c>
      <c r="G35">
        <v>-25</v>
      </c>
      <c r="H35" s="3" t="s">
        <v>164</v>
      </c>
      <c r="I35" t="s">
        <v>232</v>
      </c>
      <c r="J35">
        <f>SUMIF(naei_ukdata_20210113102859!B:B,'Distribution calcs'!H35,naei_ukdata_20210113102859!G:G)</f>
        <v>9.1601963728331235</v>
      </c>
    </row>
    <row r="36" spans="1:10" x14ac:dyDescent="0.25">
      <c r="A36" s="3" t="s">
        <v>179</v>
      </c>
      <c r="B36" s="4">
        <v>1.698</v>
      </c>
      <c r="D36" s="3" t="s">
        <v>179</v>
      </c>
      <c r="E36">
        <f t="shared" si="0"/>
        <v>-1000</v>
      </c>
      <c r="F36">
        <v>-1000</v>
      </c>
      <c r="G36">
        <v>-25</v>
      </c>
      <c r="H36" s="3" t="s">
        <v>167</v>
      </c>
      <c r="I36" t="s">
        <v>268</v>
      </c>
      <c r="J36">
        <f>SUMIF(naei_ukdata_20210113102859!B:B,'Distribution calcs'!H36,naei_ukdata_20210113102859!G:G)</f>
        <v>1.3983742003925399</v>
      </c>
    </row>
    <row r="37" spans="1:10" x14ac:dyDescent="0.25">
      <c r="A37" s="3" t="s">
        <v>183</v>
      </c>
      <c r="B37" s="4">
        <v>1.4619174842460001</v>
      </c>
      <c r="D37" s="3" t="s">
        <v>183</v>
      </c>
      <c r="E37">
        <f t="shared" si="0"/>
        <v>-1000</v>
      </c>
      <c r="F37">
        <v>-1000</v>
      </c>
      <c r="G37">
        <v>-25</v>
      </c>
      <c r="H37" s="3" t="s">
        <v>170</v>
      </c>
      <c r="I37" t="s">
        <v>268</v>
      </c>
      <c r="J37">
        <f>SUMIF(naei_ukdata_20210113102859!B:B,'Distribution calcs'!H37,naei_ukdata_20210113102859!G:G)</f>
        <v>3.8738309740000001</v>
      </c>
    </row>
    <row r="38" spans="1:10" x14ac:dyDescent="0.25">
      <c r="A38" s="3" t="s">
        <v>169</v>
      </c>
      <c r="B38" s="4">
        <v>1.3983742003925399</v>
      </c>
      <c r="D38" s="3" t="s">
        <v>169</v>
      </c>
      <c r="E38">
        <f t="shared" si="0"/>
        <v>-1000</v>
      </c>
      <c r="F38">
        <v>-1000</v>
      </c>
      <c r="G38">
        <v>-25</v>
      </c>
      <c r="H38" s="3" t="s">
        <v>174</v>
      </c>
      <c r="I38" t="s">
        <v>268</v>
      </c>
      <c r="J38">
        <f>SUMIF(naei_ukdata_20210113102859!B:B,'Distribution calcs'!H38,naei_ukdata_20210113102859!G:G)</f>
        <v>16.218</v>
      </c>
    </row>
    <row r="39" spans="1:10" x14ac:dyDescent="0.25">
      <c r="A39" s="3" t="s">
        <v>17</v>
      </c>
      <c r="B39" s="4">
        <v>1.1974550372860373</v>
      </c>
      <c r="D39" s="3" t="s">
        <v>17</v>
      </c>
      <c r="E39">
        <f t="shared" si="0"/>
        <v>-1000</v>
      </c>
      <c r="F39">
        <v>-1000</v>
      </c>
      <c r="G39">
        <v>-25</v>
      </c>
      <c r="H39" s="3" t="s">
        <v>177</v>
      </c>
      <c r="I39" t="s">
        <v>268</v>
      </c>
      <c r="J39">
        <f>SUMIF(naei_ukdata_20210113102859!B:B,'Distribution calcs'!H39,naei_ukdata_20210113102859!G:G)</f>
        <v>1.698</v>
      </c>
    </row>
    <row r="40" spans="1:10" x14ac:dyDescent="0.25">
      <c r="A40" s="3" t="s">
        <v>155</v>
      </c>
      <c r="B40" s="4">
        <v>1.0325</v>
      </c>
      <c r="D40" s="3" t="s">
        <v>155</v>
      </c>
      <c r="E40">
        <f t="shared" si="0"/>
        <v>-1000</v>
      </c>
      <c r="F40">
        <v>-1000</v>
      </c>
      <c r="G40">
        <v>-25</v>
      </c>
      <c r="H40" s="3" t="s">
        <v>180</v>
      </c>
      <c r="I40" t="s">
        <v>268</v>
      </c>
      <c r="J40">
        <f>SUMIF(naei_ukdata_20210113102859!B:B,'Distribution calcs'!H40,naei_ukdata_20210113102859!G:G)</f>
        <v>75.713461661436753</v>
      </c>
    </row>
    <row r="41" spans="1:10" x14ac:dyDescent="0.25">
      <c r="A41" s="3" t="s">
        <v>10</v>
      </c>
      <c r="B41" s="4">
        <v>0.96744985955226703</v>
      </c>
      <c r="D41" s="3" t="s">
        <v>10</v>
      </c>
      <c r="E41">
        <f t="shared" si="0"/>
        <v>-1000</v>
      </c>
      <c r="F41">
        <v>-1000</v>
      </c>
      <c r="G41">
        <v>-25</v>
      </c>
      <c r="H41" s="3" t="s">
        <v>186</v>
      </c>
      <c r="I41" t="s">
        <v>268</v>
      </c>
      <c r="J41">
        <f>SUMIF(naei_ukdata_20210113102859!B:B,'Distribution calcs'!H41,naei_ukdata_20210113102859!G:G)</f>
        <v>0.03</v>
      </c>
    </row>
    <row r="42" spans="1:10" x14ac:dyDescent="0.25">
      <c r="A42" s="3" t="s">
        <v>41</v>
      </c>
      <c r="B42" s="4">
        <v>0.94221536091960056</v>
      </c>
      <c r="D42" s="3" t="s">
        <v>41</v>
      </c>
      <c r="E42">
        <f t="shared" si="0"/>
        <v>-1000</v>
      </c>
      <c r="F42">
        <v>-1000</v>
      </c>
      <c r="G42">
        <v>-25</v>
      </c>
      <c r="H42" s="3" t="s">
        <v>189</v>
      </c>
      <c r="I42" t="s">
        <v>268</v>
      </c>
      <c r="J42">
        <f>SUMIF(naei_ukdata_20210113102859!B:B,'Distribution calcs'!H42,naei_ukdata_20210113102859!G:G)</f>
        <v>0.447779020425076</v>
      </c>
    </row>
    <row r="43" spans="1:10" x14ac:dyDescent="0.25">
      <c r="A43" s="3" t="s">
        <v>160</v>
      </c>
      <c r="B43" s="4">
        <v>0.85056441698219798</v>
      </c>
      <c r="D43" s="3" t="s">
        <v>160</v>
      </c>
      <c r="E43">
        <f t="shared" si="0"/>
        <v>-1000</v>
      </c>
      <c r="F43">
        <v>-1000</v>
      </c>
      <c r="G43">
        <v>-25</v>
      </c>
      <c r="H43" s="3" t="s">
        <v>192</v>
      </c>
      <c r="I43" t="s">
        <v>268</v>
      </c>
      <c r="J43">
        <f>SUMIF(naei_ukdata_20210113102859!B:B,'Distribution calcs'!H43,naei_ukdata_20210113102859!G:G)</f>
        <v>0.28392682238314698</v>
      </c>
    </row>
    <row r="44" spans="1:10" x14ac:dyDescent="0.25">
      <c r="A44" s="3" t="s">
        <v>191</v>
      </c>
      <c r="B44" s="4">
        <v>0.447779020425076</v>
      </c>
      <c r="D44" s="3" t="s">
        <v>191</v>
      </c>
      <c r="E44">
        <f t="shared" si="0"/>
        <v>-1000</v>
      </c>
      <c r="F44">
        <v>-1000</v>
      </c>
      <c r="G44">
        <v>-25</v>
      </c>
      <c r="H44" s="3" t="s">
        <v>195</v>
      </c>
      <c r="I44" t="s">
        <v>268</v>
      </c>
      <c r="J44">
        <f>SUMIF(naei_ukdata_20210113102859!B:B,'Distribution calcs'!H44,naei_ukdata_20210113102859!G:G)</f>
        <v>0.12</v>
      </c>
    </row>
    <row r="45" spans="1:10" x14ac:dyDescent="0.25">
      <c r="A45" s="3" t="s">
        <v>29</v>
      </c>
      <c r="B45" s="4">
        <v>0.36354544339043299</v>
      </c>
      <c r="D45" s="3" t="s">
        <v>29</v>
      </c>
      <c r="E45">
        <f t="shared" si="0"/>
        <v>-1000</v>
      </c>
      <c r="F45">
        <v>-1000</v>
      </c>
      <c r="G45">
        <v>-25</v>
      </c>
      <c r="H45" s="3" t="s">
        <v>198</v>
      </c>
      <c r="I45" t="s">
        <v>270</v>
      </c>
      <c r="J45">
        <f>SUMIF(naei_ukdata_20210113102859!B:B,'Distribution calcs'!H45,naei_ukdata_20210113102859!G:G)</f>
        <v>1.8934467307763398</v>
      </c>
    </row>
    <row r="46" spans="1:10" x14ac:dyDescent="0.25">
      <c r="A46" s="3" t="s">
        <v>42</v>
      </c>
      <c r="B46" s="4">
        <v>0.35386616067875237</v>
      </c>
      <c r="D46" s="3" t="s">
        <v>42</v>
      </c>
      <c r="E46">
        <f t="shared" si="0"/>
        <v>-1000</v>
      </c>
      <c r="F46">
        <v>-1000</v>
      </c>
      <c r="G46">
        <v>-25</v>
      </c>
      <c r="H46" s="3" t="s">
        <v>203</v>
      </c>
      <c r="I46" t="s">
        <v>271</v>
      </c>
      <c r="J46">
        <f>SUMIF(naei_ukdata_20210113102859!B:B,'Distribution calcs'!H46,naei_ukdata_20210113102859!G:G)</f>
        <v>0</v>
      </c>
    </row>
    <row r="47" spans="1:10" x14ac:dyDescent="0.25">
      <c r="A47" s="3" t="s">
        <v>37</v>
      </c>
      <c r="B47" s="4">
        <v>0.30039667604991199</v>
      </c>
      <c r="D47" s="3" t="s">
        <v>37</v>
      </c>
      <c r="E47">
        <f t="shared" si="0"/>
        <v>-1000</v>
      </c>
      <c r="F47">
        <v>-1000</v>
      </c>
      <c r="G47">
        <v>-25</v>
      </c>
      <c r="H47" s="3" t="s">
        <v>209</v>
      </c>
      <c r="I47" t="s">
        <v>232</v>
      </c>
      <c r="J47">
        <f>SUMIF(naei_ukdata_20210113102859!B:B,'Distribution calcs'!H47,naei_ukdata_20210113102859!G:G)</f>
        <v>0</v>
      </c>
    </row>
    <row r="48" spans="1:10" x14ac:dyDescent="0.25">
      <c r="A48" s="3" t="s">
        <v>194</v>
      </c>
      <c r="B48" s="4">
        <v>0.28392682238314698</v>
      </c>
      <c r="D48" s="3" t="s">
        <v>194</v>
      </c>
      <c r="E48">
        <f t="shared" si="0"/>
        <v>-1000</v>
      </c>
      <c r="F48">
        <v>-1000</v>
      </c>
      <c r="G48">
        <v>-25</v>
      </c>
      <c r="H48" s="3" t="s">
        <v>211</v>
      </c>
      <c r="I48" t="s">
        <v>232</v>
      </c>
      <c r="J48">
        <f>SUMIF(naei_ukdata_20210113102859!B:B,'Distribution calcs'!H48,naei_ukdata_20210113102859!G:G)</f>
        <v>7.7774925597275502E-2</v>
      </c>
    </row>
    <row r="49" spans="1:10" x14ac:dyDescent="0.25">
      <c r="A49" s="3" t="s">
        <v>135</v>
      </c>
      <c r="B49" s="4">
        <v>0.18236578735133799</v>
      </c>
      <c r="D49" s="3" t="s">
        <v>135</v>
      </c>
      <c r="E49">
        <f t="shared" si="0"/>
        <v>115</v>
      </c>
      <c r="F49">
        <v>115</v>
      </c>
      <c r="G49">
        <v>-25</v>
      </c>
      <c r="H49" s="3" t="s">
        <v>214</v>
      </c>
      <c r="I49" t="s">
        <v>232</v>
      </c>
      <c r="J49">
        <f>SUMIF(naei_ukdata_20210113102859!B:B,'Distribution calcs'!H49,naei_ukdata_20210113102859!G:G)</f>
        <v>0.13802882317500001</v>
      </c>
    </row>
    <row r="50" spans="1:10" x14ac:dyDescent="0.25">
      <c r="A50" s="3" t="s">
        <v>28</v>
      </c>
      <c r="B50" s="4">
        <v>0.17974275471883699</v>
      </c>
      <c r="D50" s="3" t="s">
        <v>28</v>
      </c>
      <c r="E50">
        <f t="shared" si="0"/>
        <v>-1000</v>
      </c>
      <c r="F50">
        <v>-1000</v>
      </c>
      <c r="G50">
        <v>-25</v>
      </c>
      <c r="H50" s="3" t="s">
        <v>217</v>
      </c>
      <c r="I50" t="s">
        <v>232</v>
      </c>
      <c r="J50">
        <f>SUMIF(naei_ukdata_20210113102859!B:B,'Distribution calcs'!H50,naei_ukdata_20210113102859!G:G)</f>
        <v>1.7293505</v>
      </c>
    </row>
    <row r="51" spans="1:10" x14ac:dyDescent="0.25">
      <c r="A51" s="3" t="s">
        <v>216</v>
      </c>
      <c r="B51" s="4">
        <v>0.13802882317500001</v>
      </c>
      <c r="D51" s="3" t="s">
        <v>216</v>
      </c>
      <c r="E51">
        <f t="shared" si="0"/>
        <v>-1000</v>
      </c>
      <c r="F51">
        <v>-1000</v>
      </c>
      <c r="G51">
        <v>-25</v>
      </c>
      <c r="H51" s="3" t="s">
        <v>220</v>
      </c>
      <c r="I51" t="s">
        <v>232</v>
      </c>
      <c r="J51">
        <f>SUMIF(naei_ukdata_20210113102859!B:B,'Distribution calcs'!H51,naei_ukdata_20210113102859!G:G)</f>
        <v>3.3673027599999998</v>
      </c>
    </row>
    <row r="52" spans="1:10" x14ac:dyDescent="0.25">
      <c r="A52" s="3" t="s">
        <v>19</v>
      </c>
      <c r="B52" s="4">
        <v>0.1289383905181353</v>
      </c>
      <c r="D52" s="3" t="s">
        <v>19</v>
      </c>
      <c r="E52">
        <f t="shared" si="0"/>
        <v>10</v>
      </c>
      <c r="F52">
        <v>10</v>
      </c>
      <c r="G52">
        <v>-25</v>
      </c>
      <c r="H52" s="3" t="s">
        <v>230</v>
      </c>
      <c r="I52" t="s">
        <v>232</v>
      </c>
      <c r="J52">
        <f>SUMIF(naei_ukdata_20210113102859!B:B,'Distribution calcs'!H52,naei_ukdata_20210113102859!G:G)</f>
        <v>5.7294483873357498</v>
      </c>
    </row>
    <row r="53" spans="1:10" x14ac:dyDescent="0.25">
      <c r="A53" s="3" t="s">
        <v>197</v>
      </c>
      <c r="B53" s="4">
        <v>0.12</v>
      </c>
      <c r="D53" s="3" t="s">
        <v>197</v>
      </c>
      <c r="E53">
        <f t="shared" si="0"/>
        <v>-1000</v>
      </c>
      <c r="F53">
        <v>-1000</v>
      </c>
      <c r="G53">
        <v>-25</v>
      </c>
      <c r="H53" s="3" t="s">
        <v>233</v>
      </c>
      <c r="I53" t="s">
        <v>232</v>
      </c>
      <c r="J53">
        <f>SUMIF(naei_ukdata_20210113102859!B:B,'Distribution calcs'!H53,naei_ukdata_20210113102859!G:G)</f>
        <v>8.6647714002207685</v>
      </c>
    </row>
    <row r="54" spans="1:10" x14ac:dyDescent="0.25">
      <c r="A54" s="3" t="s">
        <v>213</v>
      </c>
      <c r="B54" s="4">
        <v>7.7774925597275502E-2</v>
      </c>
      <c r="D54" s="3" t="s">
        <v>213</v>
      </c>
      <c r="E54">
        <f t="shared" si="0"/>
        <v>-1000</v>
      </c>
      <c r="F54">
        <v>-1000</v>
      </c>
      <c r="G54">
        <v>-25</v>
      </c>
      <c r="H54" s="3" t="s">
        <v>245</v>
      </c>
      <c r="I54" t="s">
        <v>271</v>
      </c>
      <c r="J54">
        <f>SUMIF(naei_ukdata_20210113102859!B:B,'Distribution calcs'!H54,naei_ukdata_20210113102859!G:G)</f>
        <v>3.7728000000000002</v>
      </c>
    </row>
    <row r="55" spans="1:10" x14ac:dyDescent="0.25">
      <c r="A55" s="3" t="s">
        <v>202</v>
      </c>
      <c r="B55" s="4">
        <v>7.3000700272499996E-2</v>
      </c>
      <c r="D55" s="3" t="s">
        <v>202</v>
      </c>
      <c r="E55">
        <f t="shared" si="0"/>
        <v>-1000</v>
      </c>
      <c r="F55">
        <v>-1000</v>
      </c>
      <c r="G55">
        <v>-25</v>
      </c>
      <c r="H55" s="3" t="s">
        <v>248</v>
      </c>
      <c r="I55" t="s">
        <v>271</v>
      </c>
      <c r="J55">
        <f>SUMIF(naei_ukdata_20210113102859!B:B,'Distribution calcs'!H55,naei_ukdata_20210113102859!G:G)</f>
        <v>2.9281272549019697</v>
      </c>
    </row>
    <row r="56" spans="1:10" x14ac:dyDescent="0.25">
      <c r="A56" s="3" t="s">
        <v>222</v>
      </c>
      <c r="B56" s="4">
        <v>6.7302760000000003E-2</v>
      </c>
      <c r="D56" s="3" t="s">
        <v>222</v>
      </c>
      <c r="E56">
        <f t="shared" si="0"/>
        <v>-1000</v>
      </c>
      <c r="F56">
        <v>-1000</v>
      </c>
      <c r="G56">
        <v>-25</v>
      </c>
      <c r="H56" s="3" t="s">
        <v>251</v>
      </c>
      <c r="I56" t="s">
        <v>265</v>
      </c>
      <c r="J56">
        <f>SUMIF(naei_ukdata_20210113102859!B:B,'Distribution calcs'!H56,naei_ukdata_20210113102859!G:G)</f>
        <v>13.198437900771202</v>
      </c>
    </row>
    <row r="57" spans="1:10" x14ac:dyDescent="0.25">
      <c r="A57" s="3" t="s">
        <v>188</v>
      </c>
      <c r="B57" s="4">
        <v>0.03</v>
      </c>
      <c r="D57" s="3" t="s">
        <v>188</v>
      </c>
      <c r="E57">
        <f t="shared" si="0"/>
        <v>-1000</v>
      </c>
      <c r="F57">
        <v>-1000</v>
      </c>
      <c r="G57">
        <v>-25</v>
      </c>
      <c r="H57" s="3" t="s">
        <v>256</v>
      </c>
      <c r="I57" t="s">
        <v>265</v>
      </c>
      <c r="J57">
        <f>SUMIF(naei_ukdata_20210113102859!B:B,'Distribution calcs'!H57,naei_ukdata_20210113102859!G:G)</f>
        <v>2.6862023043661969</v>
      </c>
    </row>
    <row r="58" spans="1:10" x14ac:dyDescent="0.25">
      <c r="A58" s="3" t="s">
        <v>75</v>
      </c>
      <c r="B58" s="4">
        <v>2.78191518733804E-2</v>
      </c>
      <c r="D58" s="3" t="s">
        <v>75</v>
      </c>
      <c r="E58">
        <f t="shared" si="0"/>
        <v>-1000</v>
      </c>
      <c r="F58">
        <v>-1000</v>
      </c>
      <c r="G58">
        <v>-25</v>
      </c>
      <c r="H58" s="3" t="s">
        <v>258</v>
      </c>
      <c r="I58" t="s">
        <v>265</v>
      </c>
      <c r="J58">
        <f>SUMIF(naei_ukdata_20210113102859!B:B,'Distribution calcs'!H58,naei_ukdata_20210113102859!G:G)</f>
        <v>10.559862692512009</v>
      </c>
    </row>
    <row r="59" spans="1:10" x14ac:dyDescent="0.25">
      <c r="A59" s="3" t="s">
        <v>152</v>
      </c>
      <c r="B59" s="4">
        <v>3.4199999999999999E-3</v>
      </c>
      <c r="D59" s="3" t="s">
        <v>152</v>
      </c>
      <c r="E59">
        <f t="shared" si="0"/>
        <v>-1000</v>
      </c>
      <c r="F59">
        <v>-1000</v>
      </c>
      <c r="G59">
        <v>-25</v>
      </c>
    </row>
    <row r="60" spans="1:10" x14ac:dyDescent="0.25">
      <c r="A60" s="3" t="s">
        <v>43</v>
      </c>
      <c r="B60" s="4">
        <v>3.3068263579204052E-3</v>
      </c>
      <c r="D60" s="3" t="s">
        <v>43</v>
      </c>
      <c r="E60">
        <f t="shared" si="0"/>
        <v>-1000</v>
      </c>
      <c r="F60">
        <v>-1000</v>
      </c>
      <c r="G60">
        <v>-25</v>
      </c>
    </row>
    <row r="61" spans="1:10" x14ac:dyDescent="0.25">
      <c r="A61" s="3" t="s">
        <v>30</v>
      </c>
      <c r="B61" s="4">
        <v>3.2375758755832998E-3</v>
      </c>
      <c r="D61" s="3" t="s">
        <v>30</v>
      </c>
      <c r="E61">
        <f t="shared" si="0"/>
        <v>-1000</v>
      </c>
      <c r="F61">
        <v>-1000</v>
      </c>
      <c r="G61">
        <v>-25</v>
      </c>
    </row>
    <row r="62" spans="1:10" x14ac:dyDescent="0.25">
      <c r="A62" s="3" t="s">
        <v>46</v>
      </c>
      <c r="B62" s="4">
        <v>0</v>
      </c>
      <c r="D62" s="3" t="s">
        <v>46</v>
      </c>
      <c r="G62">
        <v>-25</v>
      </c>
    </row>
    <row r="63" spans="1:10" x14ac:dyDescent="0.25">
      <c r="A63" s="3" t="s">
        <v>207</v>
      </c>
      <c r="B63" s="4">
        <v>0</v>
      </c>
      <c r="D63" s="3" t="s">
        <v>207</v>
      </c>
      <c r="G63">
        <v>-25</v>
      </c>
    </row>
    <row r="64" spans="1:10" x14ac:dyDescent="0.25">
      <c r="A64" s="3" t="s">
        <v>227</v>
      </c>
      <c r="B64" s="4">
        <v>0</v>
      </c>
      <c r="D64" s="3" t="s">
        <v>227</v>
      </c>
      <c r="G64">
        <v>-25</v>
      </c>
    </row>
    <row r="65" spans="1:7" x14ac:dyDescent="0.25">
      <c r="A65" s="3" t="s">
        <v>205</v>
      </c>
      <c r="B65" s="4">
        <v>0</v>
      </c>
      <c r="D65" s="3" t="s">
        <v>205</v>
      </c>
      <c r="G65">
        <v>-25</v>
      </c>
    </row>
    <row r="66" spans="1:7" x14ac:dyDescent="0.25">
      <c r="A66" s="3" t="s">
        <v>25</v>
      </c>
      <c r="B66" s="4">
        <v>0</v>
      </c>
      <c r="D66" s="3" t="s">
        <v>25</v>
      </c>
      <c r="G66">
        <v>-25</v>
      </c>
    </row>
    <row r="67" spans="1:7" x14ac:dyDescent="0.25">
      <c r="A67" s="3" t="s">
        <v>229</v>
      </c>
      <c r="B67" s="4">
        <v>0</v>
      </c>
      <c r="D67" s="3" t="s">
        <v>229</v>
      </c>
      <c r="G67">
        <v>-25</v>
      </c>
    </row>
    <row r="68" spans="1:7" x14ac:dyDescent="0.25">
      <c r="A68" s="3" t="s">
        <v>226</v>
      </c>
      <c r="B68" s="4">
        <v>0</v>
      </c>
      <c r="D68" s="3" t="s">
        <v>226</v>
      </c>
      <c r="G68">
        <v>-25</v>
      </c>
    </row>
    <row r="69" spans="1:7" x14ac:dyDescent="0.25">
      <c r="A69" s="3" t="s">
        <v>26</v>
      </c>
      <c r="B69" s="4">
        <v>0</v>
      </c>
      <c r="D69" s="3" t="s">
        <v>26</v>
      </c>
      <c r="G69">
        <v>-25</v>
      </c>
    </row>
    <row r="70" spans="1:7" x14ac:dyDescent="0.25">
      <c r="A70" s="3" t="s">
        <v>27</v>
      </c>
      <c r="B70" s="4">
        <v>0</v>
      </c>
      <c r="D70" s="3" t="s">
        <v>27</v>
      </c>
      <c r="G70">
        <v>-25</v>
      </c>
    </row>
    <row r="71" spans="1:7" x14ac:dyDescent="0.25">
      <c r="A71" s="3" t="s">
        <v>141</v>
      </c>
      <c r="B71" s="4">
        <v>0</v>
      </c>
      <c r="D71" s="3" t="s">
        <v>141</v>
      </c>
      <c r="G71">
        <v>-25</v>
      </c>
    </row>
    <row r="72" spans="1:7" x14ac:dyDescent="0.25">
      <c r="A72" s="3" t="s">
        <v>206</v>
      </c>
      <c r="B72" s="4">
        <v>0</v>
      </c>
      <c r="D72" s="3" t="s">
        <v>206</v>
      </c>
      <c r="G72">
        <v>-25</v>
      </c>
    </row>
    <row r="73" spans="1:7" x14ac:dyDescent="0.25">
      <c r="A73" s="3" t="s">
        <v>225</v>
      </c>
      <c r="B73" s="4">
        <v>0</v>
      </c>
      <c r="D73" s="3" t="s">
        <v>225</v>
      </c>
      <c r="G73">
        <v>-25</v>
      </c>
    </row>
    <row r="74" spans="1:7" x14ac:dyDescent="0.25">
      <c r="A74" s="3" t="s">
        <v>208</v>
      </c>
      <c r="B74" s="4">
        <v>0</v>
      </c>
      <c r="D74" s="3" t="s">
        <v>208</v>
      </c>
      <c r="G74">
        <v>-25</v>
      </c>
    </row>
    <row r="75" spans="1:7" x14ac:dyDescent="0.25">
      <c r="A75" s="3" t="s">
        <v>21</v>
      </c>
      <c r="B75" s="4">
        <v>0</v>
      </c>
      <c r="D75" s="3" t="s">
        <v>21</v>
      </c>
      <c r="G75">
        <v>-25</v>
      </c>
    </row>
    <row r="76" spans="1:7" x14ac:dyDescent="0.25">
      <c r="A76" s="3" t="s">
        <v>228</v>
      </c>
      <c r="B76" s="4">
        <v>0</v>
      </c>
      <c r="D76" s="3" t="s">
        <v>228</v>
      </c>
      <c r="G76">
        <v>-25</v>
      </c>
    </row>
    <row r="77" spans="1:7" x14ac:dyDescent="0.25">
      <c r="A77" s="3" t="s">
        <v>36</v>
      </c>
      <c r="B77" s="4">
        <v>0</v>
      </c>
      <c r="D77" s="3" t="s">
        <v>36</v>
      </c>
      <c r="G77">
        <v>-25</v>
      </c>
    </row>
    <row r="78" spans="1:7" x14ac:dyDescent="0.25">
      <c r="A78" s="3" t="s">
        <v>261</v>
      </c>
      <c r="B78" s="4">
        <v>1590.9714092029617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C2" sqref="C2"/>
    </sheetView>
  </sheetViews>
  <sheetFormatPr defaultRowHeight="15" x14ac:dyDescent="0.25"/>
  <cols>
    <col min="1" max="1" width="14.7109375" bestFit="1" customWidth="1"/>
    <col min="2" max="2" width="14.7109375" customWidth="1"/>
  </cols>
  <sheetData>
    <row r="1" spans="1:5" x14ac:dyDescent="0.25">
      <c r="A1" s="6" t="s">
        <v>1</v>
      </c>
      <c r="B1" s="6" t="s">
        <v>273</v>
      </c>
      <c r="C1" s="6" t="s">
        <v>277</v>
      </c>
      <c r="D1" s="6" t="s">
        <v>274</v>
      </c>
      <c r="E1" s="6" t="s">
        <v>278</v>
      </c>
    </row>
    <row r="2" spans="1:5" x14ac:dyDescent="0.25">
      <c r="A2" t="s">
        <v>7</v>
      </c>
      <c r="B2" t="str">
        <f>VLOOKUP(A2,'Distribution calcs'!H:I,2,FALSE)</f>
        <v>Energy Prod</v>
      </c>
      <c r="C2">
        <f>IFERROR(SUMIF(naei_ukdata_20210113102859!B:B,Sheet3!A2,naei_ukdata_20210113102859!I:I)/SUMIF(naei_ukdata_20210113102859!B:B,Sheet3!A2,naei_ukdata_20210113102859!G:G),0)</f>
        <v>-661.52947094220428</v>
      </c>
      <c r="D2">
        <f>SUMIF(naei_ukdata_20210113102859!B:B,Sheet3!A2,naei_ukdata_20210113102859!G:G)</f>
        <v>53.198618936533393</v>
      </c>
      <c r="E2">
        <f>C2*D2</f>
        <v>-35192.454239940867</v>
      </c>
    </row>
    <row r="3" spans="1:5" x14ac:dyDescent="0.25">
      <c r="A3" t="s">
        <v>34</v>
      </c>
      <c r="B3" t="str">
        <f>VLOOKUP(A3,'Distribution calcs'!H:I,2,FALSE)</f>
        <v>Energy Prod</v>
      </c>
      <c r="C3">
        <f>IFERROR(SUMIF(naei_ukdata_20210113102859!B:B,Sheet3!A3,naei_ukdata_20210113102859!I:I)/SUMIF(naei_ukdata_20210113102859!B:B,Sheet3!A3,naei_ukdata_20210113102859!G:G),0)</f>
        <v>-999.99999999999989</v>
      </c>
      <c r="D3">
        <f>SUMIF(naei_ukdata_20210113102859!B:B,Sheet3!A3,naei_ukdata_20210113102859!G:G)</f>
        <v>4.4354687944774964</v>
      </c>
      <c r="E3">
        <f t="shared" ref="E3:E56" si="0">C3*D3</f>
        <v>-4435.468794477496</v>
      </c>
    </row>
    <row r="4" spans="1:5" x14ac:dyDescent="0.25">
      <c r="A4" t="s">
        <v>39</v>
      </c>
      <c r="B4" t="str">
        <f>VLOOKUP(A4,'Distribution calcs'!H:I,2,FALSE)</f>
        <v>Energy Prod</v>
      </c>
      <c r="C4">
        <f>IFERROR(SUMIF(naei_ukdata_20210113102859!B:B,Sheet3!A4,naei_ukdata_20210113102859!I:I)/SUMIF(naei_ukdata_20210113102859!B:B,Sheet3!A4,naei_ukdata_20210113102859!G:G),0)</f>
        <v>-1000.0000000000002</v>
      </c>
      <c r="D4">
        <f>SUMIF(naei_ukdata_20210113102859!B:B,Sheet3!A4,naei_ukdata_20210113102859!G:G)</f>
        <v>26.985714990947535</v>
      </c>
      <c r="E4">
        <f t="shared" si="0"/>
        <v>-26985.714990947541</v>
      </c>
    </row>
    <row r="5" spans="1:5" x14ac:dyDescent="0.25">
      <c r="A5" t="s">
        <v>52</v>
      </c>
      <c r="B5" t="str">
        <f>VLOOKUP(A5,'Distribution calcs'!H:I,2,FALSE)</f>
        <v>Ind Comb</v>
      </c>
      <c r="C5">
        <f>IFERROR(SUMIF(naei_ukdata_20210113102859!B:B,Sheet3!A5,naei_ukdata_20210113102859!I:I)/SUMIF(naei_ukdata_20210113102859!B:B,Sheet3!A5,naei_ukdata_20210113102859!G:G),0)</f>
        <v>-1000.0000000000001</v>
      </c>
      <c r="D5">
        <f>SUMIF(naei_ukdata_20210113102859!B:B,Sheet3!A5,naei_ukdata_20210113102859!G:G)</f>
        <v>102.84596461887791</v>
      </c>
      <c r="E5">
        <f t="shared" si="0"/>
        <v>-102845.96461887793</v>
      </c>
    </row>
    <row r="6" spans="1:5" x14ac:dyDescent="0.25">
      <c r="A6" t="s">
        <v>56</v>
      </c>
      <c r="B6" t="str">
        <f>VLOOKUP(A6,'Distribution calcs'!H:I,2,FALSE)</f>
        <v>Ind Comb</v>
      </c>
      <c r="C6">
        <f>IFERROR(SUMIF(naei_ukdata_20210113102859!B:B,Sheet3!A6,naei_ukdata_20210113102859!I:I)/SUMIF(naei_ukdata_20210113102859!B:B,Sheet3!A6,naei_ukdata_20210113102859!G:G),0)</f>
        <v>-999.99999999999989</v>
      </c>
      <c r="D6">
        <f>SUMIF(naei_ukdata_20210113102859!B:B,Sheet3!A6,naei_ukdata_20210113102859!G:G)</f>
        <v>1.0630525105825237</v>
      </c>
      <c r="E6">
        <f t="shared" si="0"/>
        <v>-1063.0525105825236</v>
      </c>
    </row>
    <row r="7" spans="1:5" x14ac:dyDescent="0.25">
      <c r="A7" t="s">
        <v>59</v>
      </c>
      <c r="B7" t="str">
        <f>VLOOKUP(A7,'Distribution calcs'!H:I,2,FALSE)</f>
        <v>Ind Comb</v>
      </c>
      <c r="C7">
        <f>IFERROR(SUMIF(naei_ukdata_20210113102859!B:B,Sheet3!A7,naei_ukdata_20210113102859!I:I)/SUMIF(naei_ukdata_20210113102859!B:B,Sheet3!A7,naei_ukdata_20210113102859!G:G),0)</f>
        <v>-1000.0000000000002</v>
      </c>
      <c r="D7">
        <f>SUMIF(naei_ukdata_20210113102859!B:B,Sheet3!A7,naei_ukdata_20210113102859!G:G)</f>
        <v>4.7751235078890328</v>
      </c>
      <c r="E7">
        <f t="shared" si="0"/>
        <v>-4775.123507889034</v>
      </c>
    </row>
    <row r="8" spans="1:5" x14ac:dyDescent="0.25">
      <c r="A8" t="s">
        <v>61</v>
      </c>
      <c r="B8" t="str">
        <f>VLOOKUP(A8,'Distribution calcs'!H:I,2,FALSE)</f>
        <v>Ind Comb</v>
      </c>
      <c r="C8">
        <f>IFERROR(SUMIF(naei_ukdata_20210113102859!B:B,Sheet3!A8,naei_ukdata_20210113102859!I:I)/SUMIF(naei_ukdata_20210113102859!B:B,Sheet3!A8,naei_ukdata_20210113102859!G:G),0)</f>
        <v>-999.99999999999989</v>
      </c>
      <c r="D8">
        <f>SUMIF(naei_ukdata_20210113102859!B:B,Sheet3!A8,naei_ukdata_20210113102859!G:G)</f>
        <v>3.2304237123177568</v>
      </c>
      <c r="E8">
        <f t="shared" si="0"/>
        <v>-3230.4237123177563</v>
      </c>
    </row>
    <row r="9" spans="1:5" x14ac:dyDescent="0.25">
      <c r="A9" t="s">
        <v>63</v>
      </c>
      <c r="B9" t="str">
        <f>VLOOKUP(A9,'Distribution calcs'!H:I,2,FALSE)</f>
        <v>Ind Comb</v>
      </c>
      <c r="C9">
        <f>IFERROR(SUMIF(naei_ukdata_20210113102859!B:B,Sheet3!A9,naei_ukdata_20210113102859!I:I)/SUMIF(naei_ukdata_20210113102859!B:B,Sheet3!A9,naei_ukdata_20210113102859!G:G),0)</f>
        <v>-1000.0000000000001</v>
      </c>
      <c r="D9">
        <f>SUMIF(naei_ukdata_20210113102859!B:B,Sheet3!A9,naei_ukdata_20210113102859!G:G)</f>
        <v>4.0732222666482265</v>
      </c>
      <c r="E9">
        <f t="shared" si="0"/>
        <v>-4073.2222666482271</v>
      </c>
    </row>
    <row r="10" spans="1:5" x14ac:dyDescent="0.25">
      <c r="A10" t="s">
        <v>65</v>
      </c>
      <c r="B10" t="str">
        <f>VLOOKUP(A10,'Distribution calcs'!H:I,2,FALSE)</f>
        <v>Ind Comb</v>
      </c>
      <c r="C10">
        <f>IFERROR(SUMIF(naei_ukdata_20210113102859!B:B,Sheet3!A10,naei_ukdata_20210113102859!I:I)/SUMIF(naei_ukdata_20210113102859!B:B,Sheet3!A10,naei_ukdata_20210113102859!G:G),0)</f>
        <v>-1000</v>
      </c>
      <c r="D10">
        <f>SUMIF(naei_ukdata_20210113102859!B:B,Sheet3!A10,naei_ukdata_20210113102859!G:G)</f>
        <v>23.908201884615387</v>
      </c>
      <c r="E10">
        <f t="shared" si="0"/>
        <v>-23908.201884615388</v>
      </c>
    </row>
    <row r="11" spans="1:5" x14ac:dyDescent="0.25">
      <c r="A11" t="s">
        <v>69</v>
      </c>
      <c r="B11" t="str">
        <f>VLOOKUP(A11,'Distribution calcs'!H:I,2,FALSE)</f>
        <v>Other Trans</v>
      </c>
      <c r="C11">
        <f>IFERROR(SUMIF(naei_ukdata_20210113102859!B:B,Sheet3!A11,naei_ukdata_20210113102859!I:I)/SUMIF(naei_ukdata_20210113102859!B:B,Sheet3!A11,naei_ukdata_20210113102859!G:G),0)</f>
        <v>-953.64706414246155</v>
      </c>
      <c r="D11">
        <f>SUMIF(naei_ukdata_20210113102859!B:B,Sheet3!A11,naei_ukdata_20210113102859!G:G)</f>
        <v>245.46810539847689</v>
      </c>
      <c r="E11">
        <f t="shared" si="0"/>
        <v>-234089.93805386982</v>
      </c>
    </row>
    <row r="12" spans="1:5" x14ac:dyDescent="0.25">
      <c r="A12" t="s">
        <v>72</v>
      </c>
      <c r="B12" t="str">
        <f>VLOOKUP(A12,'Distribution calcs'!H:I,2,FALSE)</f>
        <v>Ind Comb</v>
      </c>
      <c r="C12">
        <f>IFERROR(SUMIF(naei_ukdata_20210113102859!B:B,Sheet3!A12,naei_ukdata_20210113102859!I:I)/SUMIF(naei_ukdata_20210113102859!B:B,Sheet3!A12,naei_ukdata_20210113102859!G:G),0)</f>
        <v>-371.07497872687657</v>
      </c>
      <c r="D12">
        <f>SUMIF(naei_ukdata_20210113102859!B:B,Sheet3!A12,naei_ukdata_20210113102859!G:G)</f>
        <v>71.232896911163195</v>
      </c>
      <c r="E12">
        <f t="shared" si="0"/>
        <v>-26432.745705963673</v>
      </c>
    </row>
    <row r="13" spans="1:5" x14ac:dyDescent="0.25">
      <c r="A13" t="s">
        <v>77</v>
      </c>
      <c r="B13" t="str">
        <f>VLOOKUP(A13,'Distribution calcs'!H:I,2,FALSE)</f>
        <v>Other Trans</v>
      </c>
      <c r="C13">
        <f>IFERROR(SUMIF(naei_ukdata_20210113102859!B:B,Sheet3!A13,naei_ukdata_20210113102859!I:I)/SUMIF(naei_ukdata_20210113102859!B:B,Sheet3!A13,naei_ukdata_20210113102859!G:G),0)</f>
        <v>-1000.0000000000001</v>
      </c>
      <c r="D13">
        <f>SUMIF(naei_ukdata_20210113102859!B:B,Sheet3!A13,naei_ukdata_20210113102859!G:G)</f>
        <v>8.2117029849090351</v>
      </c>
      <c r="E13">
        <f t="shared" si="0"/>
        <v>-8211.7029849090359</v>
      </c>
    </row>
    <row r="14" spans="1:5" x14ac:dyDescent="0.25">
      <c r="A14" t="s">
        <v>84</v>
      </c>
      <c r="B14" t="str">
        <f>VLOOKUP(A14,'Distribution calcs'!H:I,2,FALSE)</f>
        <v>Other Trans</v>
      </c>
      <c r="C14">
        <f>IFERROR(SUMIF(naei_ukdata_20210113102859!B:B,Sheet3!A14,naei_ukdata_20210113102859!I:I)/SUMIF(naei_ukdata_20210113102859!B:B,Sheet3!A14,naei_ukdata_20210113102859!G:G),0)</f>
        <v>-1000</v>
      </c>
      <c r="D14">
        <f>SUMIF(naei_ukdata_20210113102859!B:B,Sheet3!A14,naei_ukdata_20210113102859!G:G)</f>
        <v>10.509417576239519</v>
      </c>
      <c r="E14">
        <f t="shared" si="0"/>
        <v>-10509.417576239519</v>
      </c>
    </row>
    <row r="15" spans="1:5" x14ac:dyDescent="0.25">
      <c r="A15" t="s">
        <v>86</v>
      </c>
      <c r="B15" t="str">
        <f>VLOOKUP(A15,'Distribution calcs'!H:I,2,FALSE)</f>
        <v>Road Trans</v>
      </c>
      <c r="C15">
        <f>IFERROR(SUMIF(naei_ukdata_20210113102859!B:B,Sheet3!A15,naei_ukdata_20210113102859!I:I)/SUMIF(naei_ukdata_20210113102859!B:B,Sheet3!A15,naei_ukdata_20210113102859!G:G),0)</f>
        <v>-948.99999999999989</v>
      </c>
      <c r="D15">
        <f>SUMIF(naei_ukdata_20210113102859!B:B,Sheet3!A15,naei_ukdata_20210113102859!G:G)</f>
        <v>179.71438754564124</v>
      </c>
      <c r="E15">
        <f t="shared" si="0"/>
        <v>-170548.95378081352</v>
      </c>
    </row>
    <row r="16" spans="1:5" x14ac:dyDescent="0.25">
      <c r="A16" t="s">
        <v>91</v>
      </c>
      <c r="B16" t="str">
        <f>VLOOKUP(A16,'Distribution calcs'!H:I,2,FALSE)</f>
        <v>Road Trans</v>
      </c>
      <c r="C16">
        <f>IFERROR(SUMIF(naei_ukdata_20210113102859!B:B,Sheet3!A16,naei_ukdata_20210113102859!I:I)/SUMIF(naei_ukdata_20210113102859!B:B,Sheet3!A16,naei_ukdata_20210113102859!G:G),0)</f>
        <v>-948.99999999999977</v>
      </c>
      <c r="D16">
        <f>SUMIF(naei_ukdata_20210113102859!B:B,Sheet3!A16,naei_ukdata_20210113102859!G:G)</f>
        <v>12.757108996950828</v>
      </c>
      <c r="E16">
        <f t="shared" si="0"/>
        <v>-12106.496438106333</v>
      </c>
    </row>
    <row r="17" spans="1:5" x14ac:dyDescent="0.25">
      <c r="A17" t="s">
        <v>96</v>
      </c>
      <c r="B17" t="str">
        <f>VLOOKUP(A17,'Distribution calcs'!H:I,2,FALSE)</f>
        <v>Road Trans</v>
      </c>
      <c r="C17">
        <f>IFERROR(SUMIF(naei_ukdata_20210113102859!B:B,Sheet3!A17,naei_ukdata_20210113102859!I:I)/SUMIF(naei_ukdata_20210113102859!B:B,Sheet3!A17,naei_ukdata_20210113102859!G:G),0)</f>
        <v>-949.00000000000011</v>
      </c>
      <c r="D17">
        <f>SUMIF(naei_ukdata_20210113102859!B:B,Sheet3!A17,naei_ukdata_20210113102859!G:G)</f>
        <v>12.879289615229016</v>
      </c>
      <c r="E17">
        <f t="shared" si="0"/>
        <v>-12222.445844852338</v>
      </c>
    </row>
    <row r="18" spans="1:5" x14ac:dyDescent="0.25">
      <c r="A18" t="s">
        <v>106</v>
      </c>
      <c r="B18" t="str">
        <f>VLOOKUP(A18,'Distribution calcs'!H:I,2,FALSE)</f>
        <v>Road Trans</v>
      </c>
      <c r="C18">
        <f>IFERROR(SUMIF(naei_ukdata_20210113102859!B:B,Sheet3!A18,naei_ukdata_20210113102859!I:I)/SUMIF(naei_ukdata_20210113102859!B:B,Sheet3!A18,naei_ukdata_20210113102859!G:G),0)</f>
        <v>-948.99999999999989</v>
      </c>
      <c r="D18">
        <f>SUMIF(naei_ukdata_20210113102859!B:B,Sheet3!A18,naei_ukdata_20210113102859!G:G)</f>
        <v>10.376475972211159</v>
      </c>
      <c r="E18">
        <f t="shared" si="0"/>
        <v>-9847.275697628389</v>
      </c>
    </row>
    <row r="19" spans="1:5" x14ac:dyDescent="0.25">
      <c r="A19" t="s">
        <v>113</v>
      </c>
      <c r="B19" t="str">
        <f>VLOOKUP(A19,'Distribution calcs'!H:I,2,FALSE)</f>
        <v>Other Trans</v>
      </c>
      <c r="C19">
        <f>IFERROR(SUMIF(naei_ukdata_20210113102859!B:B,Sheet3!A19,naei_ukdata_20210113102859!I:I)/SUMIF(naei_ukdata_20210113102859!B:B,Sheet3!A19,naei_ukdata_20210113102859!G:G),0)</f>
        <v>-1000</v>
      </c>
      <c r="D19">
        <f>SUMIF(naei_ukdata_20210113102859!B:B,Sheet3!A19,naei_ukdata_20210113102859!G:G)</f>
        <v>5.7030833170486259</v>
      </c>
      <c r="E19">
        <f t="shared" si="0"/>
        <v>-5703.0833170486258</v>
      </c>
    </row>
    <row r="20" spans="1:5" x14ac:dyDescent="0.25">
      <c r="A20" t="s">
        <v>118</v>
      </c>
      <c r="B20" t="str">
        <f>VLOOKUP(A20,'Distribution calcs'!H:I,2,FALSE)</f>
        <v>Other Trans</v>
      </c>
      <c r="C20">
        <f>IFERROR(SUMIF(naei_ukdata_20210113102859!B:B,Sheet3!A20,naei_ukdata_20210113102859!I:I)/SUMIF(naei_ukdata_20210113102859!B:B,Sheet3!A20,naei_ukdata_20210113102859!G:G),0)</f>
        <v>-955.08435323502999</v>
      </c>
      <c r="D20">
        <f>SUMIF(naei_ukdata_20210113102859!B:B,Sheet3!A20,naei_ukdata_20210113102859!G:G)</f>
        <v>41.192099482468684</v>
      </c>
      <c r="E20">
        <f t="shared" si="0"/>
        <v>-39341.929692606616</v>
      </c>
    </row>
    <row r="21" spans="1:5" x14ac:dyDescent="0.25">
      <c r="A21" t="s">
        <v>128</v>
      </c>
      <c r="B21" t="str">
        <f>VLOOKUP(A21,'Distribution calcs'!H:I,2,FALSE)</f>
        <v>Other Trans</v>
      </c>
      <c r="C21">
        <f>IFERROR(SUMIF(naei_ukdata_20210113102859!B:B,Sheet3!A21,naei_ukdata_20210113102859!I:I)/SUMIF(naei_ukdata_20210113102859!B:B,Sheet3!A21,naei_ukdata_20210113102859!G:G),0)</f>
        <v>-1000</v>
      </c>
      <c r="D21">
        <f>SUMIF(naei_ukdata_20210113102859!B:B,Sheet3!A21,naei_ukdata_20210113102859!G:G)</f>
        <v>2.2901766151114602</v>
      </c>
      <c r="E21">
        <f t="shared" si="0"/>
        <v>-2290.1766151114603</v>
      </c>
    </row>
    <row r="22" spans="1:5" x14ac:dyDescent="0.25">
      <c r="A22" t="s">
        <v>130</v>
      </c>
      <c r="B22" t="str">
        <f>VLOOKUP(A22,'Distribution calcs'!H:I,2,FALSE)</f>
        <v>Dom Prod</v>
      </c>
      <c r="C22">
        <f>IFERROR(SUMIF(naei_ukdata_20210113102859!B:B,Sheet3!A22,naei_ukdata_20210113102859!I:I)/SUMIF(naei_ukdata_20210113102859!B:B,Sheet3!A22,naei_ukdata_20210113102859!G:G),0)</f>
        <v>-999.99999999999989</v>
      </c>
      <c r="D22">
        <f>SUMIF(naei_ukdata_20210113102859!B:B,Sheet3!A22,naei_ukdata_20210113102859!G:G)</f>
        <v>11.45034007381919</v>
      </c>
      <c r="E22">
        <f t="shared" si="0"/>
        <v>-11450.340073819189</v>
      </c>
    </row>
    <row r="23" spans="1:5" x14ac:dyDescent="0.25">
      <c r="A23" t="s">
        <v>132</v>
      </c>
      <c r="B23" t="str">
        <f>VLOOKUP(A23,'Distribution calcs'!H:I,2,FALSE)</f>
        <v>Dom Prod</v>
      </c>
      <c r="C23">
        <f>IFERROR(SUMIF(naei_ukdata_20210113102859!B:B,Sheet3!A23,naei_ukdata_20210113102859!I:I)/SUMIF(naei_ukdata_20210113102859!B:B,Sheet3!A23,naei_ukdata_20210113102859!G:G),0)</f>
        <v>-338.22078963454356</v>
      </c>
      <c r="D23">
        <f>SUMIF(naei_ukdata_20210113102859!B:B,Sheet3!A23,naei_ukdata_20210113102859!G:G)</f>
        <v>446.87886475959994</v>
      </c>
      <c r="E23">
        <f t="shared" si="0"/>
        <v>-151143.72250998029</v>
      </c>
    </row>
    <row r="24" spans="1:5" x14ac:dyDescent="0.25">
      <c r="A24" t="s">
        <v>137</v>
      </c>
      <c r="B24" t="str">
        <f>VLOOKUP(A24,'Distribution calcs'!H:I,2,FALSE)</f>
        <v>Other Trans</v>
      </c>
      <c r="C24">
        <f>IFERROR(SUMIF(naei_ukdata_20210113102859!B:B,Sheet3!A24,naei_ukdata_20210113102859!I:I)/SUMIF(naei_ukdata_20210113102859!B:B,Sheet3!A24,naei_ukdata_20210113102859!G:G),0)</f>
        <v>-949</v>
      </c>
      <c r="D24">
        <f>SUMIF(naei_ukdata_20210113102859!B:B,Sheet3!A24,naei_ukdata_20210113102859!G:G)</f>
        <v>72.722618045667431</v>
      </c>
      <c r="E24">
        <f t="shared" si="0"/>
        <v>-69013.764525338396</v>
      </c>
    </row>
    <row r="25" spans="1:5" x14ac:dyDescent="0.25">
      <c r="A25" t="s">
        <v>139</v>
      </c>
      <c r="B25" t="str">
        <f>VLOOKUP(A25,'Distribution calcs'!H:I,2,FALSE)</f>
        <v>Dom Prod</v>
      </c>
      <c r="C25">
        <f>IFERROR(SUMIF(naei_ukdata_20210113102859!B:B,Sheet3!A25,naei_ukdata_20210113102859!I:I)/SUMIF(naei_ukdata_20210113102859!B:B,Sheet3!A25,naei_ukdata_20210113102859!G:G),0)</f>
        <v>-52.467260148233684</v>
      </c>
      <c r="D25">
        <f>SUMIF(naei_ukdata_20210113102859!B:B,Sheet3!A25,naei_ukdata_20210113102859!G:G)</f>
        <v>2.3422317830759192</v>
      </c>
      <c r="E25">
        <f t="shared" si="0"/>
        <v>-122.8904842901055</v>
      </c>
    </row>
    <row r="26" spans="1:5" x14ac:dyDescent="0.25">
      <c r="A26" t="s">
        <v>142</v>
      </c>
      <c r="B26" t="str">
        <f>VLOOKUP(A26,'Distribution calcs'!H:I,2,FALSE)</f>
        <v>Other Trans</v>
      </c>
      <c r="C26">
        <f>IFERROR(SUMIF(naei_ukdata_20210113102859!B:B,Sheet3!A26,naei_ukdata_20210113102859!I:I)/SUMIF(naei_ukdata_20210113102859!B:B,Sheet3!A26,naei_ukdata_20210113102859!G:G),0)</f>
        <v>-997.72965654194854</v>
      </c>
      <c r="D26">
        <f>SUMIF(naei_ukdata_20210113102859!B:B,Sheet3!A26,naei_ukdata_20210113102859!G:G)</f>
        <v>24.18531906169552</v>
      </c>
      <c r="E26">
        <f t="shared" si="0"/>
        <v>-24130.410080782913</v>
      </c>
    </row>
    <row r="27" spans="1:5" x14ac:dyDescent="0.25">
      <c r="A27" t="s">
        <v>144</v>
      </c>
      <c r="B27" t="str">
        <f>VLOOKUP(A27,'Distribution calcs'!H:I,2,FALSE)</f>
        <v>Other Trans</v>
      </c>
      <c r="C27">
        <f>IFERROR(SUMIF(naei_ukdata_20210113102859!B:B,Sheet3!A27,naei_ukdata_20210113102859!I:I)/SUMIF(naei_ukdata_20210113102859!B:B,Sheet3!A27,naei_ukdata_20210113102859!G:G),0)</f>
        <v>-1000</v>
      </c>
      <c r="D27">
        <f>SUMIF(naei_ukdata_20210113102859!B:B,Sheet3!A27,naei_ukdata_20210113102859!G:G)</f>
        <v>0.53601651974065956</v>
      </c>
      <c r="E27">
        <f t="shared" si="0"/>
        <v>-536.01651974065953</v>
      </c>
    </row>
    <row r="28" spans="1:5" x14ac:dyDescent="0.25">
      <c r="A28" t="s">
        <v>146</v>
      </c>
      <c r="B28" t="str">
        <f>VLOOKUP(A28,'Distribution calcs'!H:I,2,FALSE)</f>
        <v>Other Trans</v>
      </c>
      <c r="C28">
        <f>IFERROR(SUMIF(naei_ukdata_20210113102859!B:B,Sheet3!A28,naei_ukdata_20210113102859!I:I)/SUMIF(naei_ukdata_20210113102859!B:B,Sheet3!A28,naei_ukdata_20210113102859!G:G),0)</f>
        <v>-1000</v>
      </c>
      <c r="D28">
        <f>SUMIF(naei_ukdata_20210113102859!B:B,Sheet3!A28,naei_ukdata_20210113102859!G:G)</f>
        <v>3.414543406587236</v>
      </c>
      <c r="E28">
        <f t="shared" si="0"/>
        <v>-3414.5434065872359</v>
      </c>
    </row>
    <row r="29" spans="1:5" x14ac:dyDescent="0.25">
      <c r="A29" t="s">
        <v>149</v>
      </c>
      <c r="B29" t="str">
        <f>VLOOKUP(A29,'Distribution calcs'!H:I,2,FALSE)</f>
        <v>Ind Proc</v>
      </c>
      <c r="C29">
        <f>IFERROR(SUMIF(naei_ukdata_20210113102859!B:B,Sheet3!A29,naei_ukdata_20210113102859!I:I)/SUMIF(naei_ukdata_20210113102859!B:B,Sheet3!A29,naei_ukdata_20210113102859!G:G),0)</f>
        <v>-1000</v>
      </c>
      <c r="D29">
        <f>SUMIF(naei_ukdata_20210113102859!B:B,Sheet3!A29,naei_ukdata_20210113102859!G:G)</f>
        <v>7.5596386383572574</v>
      </c>
      <c r="E29">
        <f t="shared" si="0"/>
        <v>-7559.6386383572572</v>
      </c>
    </row>
    <row r="30" spans="1:5" x14ac:dyDescent="0.25">
      <c r="A30" t="s">
        <v>156</v>
      </c>
      <c r="B30" t="str">
        <f>VLOOKUP(A30,'Distribution calcs'!H:I,2,FALSE)</f>
        <v>Off Shore</v>
      </c>
      <c r="C30">
        <f>IFERROR(SUMIF(naei_ukdata_20210113102859!B:B,Sheet3!A30,naei_ukdata_20210113102859!I:I)/SUMIF(naei_ukdata_20210113102859!B:B,Sheet3!A30,naei_ukdata_20210113102859!G:G),0)</f>
        <v>-1000</v>
      </c>
      <c r="D30">
        <f>SUMIF(naei_ukdata_20210113102859!B:B,Sheet3!A30,naei_ukdata_20210113102859!G:G)</f>
        <v>0.53790975574691002</v>
      </c>
      <c r="E30">
        <f t="shared" si="0"/>
        <v>-537.90975574691004</v>
      </c>
    </row>
    <row r="31" spans="1:5" x14ac:dyDescent="0.25">
      <c r="A31" t="s">
        <v>161</v>
      </c>
      <c r="B31" t="str">
        <f>VLOOKUP(A31,'Distribution calcs'!H:I,2,FALSE)</f>
        <v>Off Shore</v>
      </c>
      <c r="C31">
        <f>IFERROR(SUMIF(naei_ukdata_20210113102859!B:B,Sheet3!A31,naei_ukdata_20210113102859!I:I)/SUMIF(naei_ukdata_20210113102859!B:B,Sheet3!A31,naei_ukdata_20210113102859!G:G),0)</f>
        <v>-1000</v>
      </c>
      <c r="D31">
        <f>SUMIF(naei_ukdata_20210113102859!B:B,Sheet3!A31,naei_ukdata_20210113102859!G:G)</f>
        <v>0.31265466123528801</v>
      </c>
      <c r="E31">
        <f t="shared" si="0"/>
        <v>-312.65466123528802</v>
      </c>
    </row>
    <row r="32" spans="1:5" x14ac:dyDescent="0.25">
      <c r="A32" t="s">
        <v>164</v>
      </c>
      <c r="B32" t="str">
        <f>VLOOKUP(A32,'Distribution calcs'!H:I,2,FALSE)</f>
        <v>Waste</v>
      </c>
      <c r="C32">
        <f>IFERROR(SUMIF(naei_ukdata_20210113102859!B:B,Sheet3!A32,naei_ukdata_20210113102859!I:I)/SUMIF(naei_ukdata_20210113102859!B:B,Sheet3!A32,naei_ukdata_20210113102859!G:G),0)</f>
        <v>-999.99999999999989</v>
      </c>
      <c r="D32">
        <f>SUMIF(naei_ukdata_20210113102859!B:B,Sheet3!A32,naei_ukdata_20210113102859!G:G)</f>
        <v>9.1601963728331235</v>
      </c>
      <c r="E32">
        <f t="shared" si="0"/>
        <v>-9160.196372833123</v>
      </c>
    </row>
    <row r="33" spans="1:5" x14ac:dyDescent="0.25">
      <c r="A33" t="s">
        <v>167</v>
      </c>
      <c r="B33" t="str">
        <f>VLOOKUP(A33,'Distribution calcs'!H:I,2,FALSE)</f>
        <v>Ind Proc</v>
      </c>
      <c r="C33">
        <f>IFERROR(SUMIF(naei_ukdata_20210113102859!B:B,Sheet3!A33,naei_ukdata_20210113102859!I:I)/SUMIF(naei_ukdata_20210113102859!B:B,Sheet3!A33,naei_ukdata_20210113102859!G:G),0)</f>
        <v>-1000</v>
      </c>
      <c r="D33">
        <f>SUMIF(naei_ukdata_20210113102859!B:B,Sheet3!A33,naei_ukdata_20210113102859!G:G)</f>
        <v>1.3983742003925399</v>
      </c>
      <c r="E33">
        <f t="shared" si="0"/>
        <v>-1398.3742003925399</v>
      </c>
    </row>
    <row r="34" spans="1:5" x14ac:dyDescent="0.25">
      <c r="A34" t="s">
        <v>170</v>
      </c>
      <c r="B34" t="str">
        <f>VLOOKUP(A34,'Distribution calcs'!H:I,2,FALSE)</f>
        <v>Ind Proc</v>
      </c>
      <c r="C34">
        <f>IFERROR(SUMIF(naei_ukdata_20210113102859!B:B,Sheet3!A34,naei_ukdata_20210113102859!I:I)/SUMIF(naei_ukdata_20210113102859!B:B,Sheet3!A34,naei_ukdata_20210113102859!G:G),0)</f>
        <v>-1000</v>
      </c>
      <c r="D34">
        <f>SUMIF(naei_ukdata_20210113102859!B:B,Sheet3!A34,naei_ukdata_20210113102859!G:G)</f>
        <v>3.8738309740000001</v>
      </c>
      <c r="E34">
        <f t="shared" si="0"/>
        <v>-3873.830974</v>
      </c>
    </row>
    <row r="35" spans="1:5" x14ac:dyDescent="0.25">
      <c r="A35" t="s">
        <v>174</v>
      </c>
      <c r="B35" t="str">
        <f>VLOOKUP(A35,'Distribution calcs'!H:I,2,FALSE)</f>
        <v>Ind Proc</v>
      </c>
      <c r="C35">
        <f>IFERROR(SUMIF(naei_ukdata_20210113102859!B:B,Sheet3!A35,naei_ukdata_20210113102859!I:I)/SUMIF(naei_ukdata_20210113102859!B:B,Sheet3!A35,naei_ukdata_20210113102859!G:G),0)</f>
        <v>-1000</v>
      </c>
      <c r="D35">
        <f>SUMIF(naei_ukdata_20210113102859!B:B,Sheet3!A35,naei_ukdata_20210113102859!G:G)</f>
        <v>16.218</v>
      </c>
      <c r="E35">
        <f t="shared" si="0"/>
        <v>-16218</v>
      </c>
    </row>
    <row r="36" spans="1:5" x14ac:dyDescent="0.25">
      <c r="A36" t="s">
        <v>177</v>
      </c>
      <c r="B36" t="str">
        <f>VLOOKUP(A36,'Distribution calcs'!H:I,2,FALSE)</f>
        <v>Ind Proc</v>
      </c>
      <c r="C36">
        <f>IFERROR(SUMIF(naei_ukdata_20210113102859!B:B,Sheet3!A36,naei_ukdata_20210113102859!I:I)/SUMIF(naei_ukdata_20210113102859!B:B,Sheet3!A36,naei_ukdata_20210113102859!G:G),0)</f>
        <v>-1000</v>
      </c>
      <c r="D36">
        <f>SUMIF(naei_ukdata_20210113102859!B:B,Sheet3!A36,naei_ukdata_20210113102859!G:G)</f>
        <v>1.698</v>
      </c>
      <c r="E36">
        <f t="shared" si="0"/>
        <v>-1698</v>
      </c>
    </row>
    <row r="37" spans="1:5" x14ac:dyDescent="0.25">
      <c r="A37" t="s">
        <v>180</v>
      </c>
      <c r="B37" t="str">
        <f>VLOOKUP(A37,'Distribution calcs'!H:I,2,FALSE)</f>
        <v>Ind Proc</v>
      </c>
      <c r="C37">
        <f>IFERROR(SUMIF(naei_ukdata_20210113102859!B:B,Sheet3!A37,naei_ukdata_20210113102859!I:I)/SUMIF(naei_ukdata_20210113102859!B:B,Sheet3!A37,naei_ukdata_20210113102859!G:G),0)</f>
        <v>-1000.0000000000002</v>
      </c>
      <c r="D37">
        <f>SUMIF(naei_ukdata_20210113102859!B:B,Sheet3!A37,naei_ukdata_20210113102859!G:G)</f>
        <v>75.713461661436753</v>
      </c>
      <c r="E37">
        <f t="shared" si="0"/>
        <v>-75713.46166143677</v>
      </c>
    </row>
    <row r="38" spans="1:5" x14ac:dyDescent="0.25">
      <c r="A38" t="s">
        <v>186</v>
      </c>
      <c r="B38" t="str">
        <f>VLOOKUP(A38,'Distribution calcs'!H:I,2,FALSE)</f>
        <v>Ind Proc</v>
      </c>
      <c r="C38">
        <f>IFERROR(SUMIF(naei_ukdata_20210113102859!B:B,Sheet3!A38,naei_ukdata_20210113102859!I:I)/SUMIF(naei_ukdata_20210113102859!B:B,Sheet3!A38,naei_ukdata_20210113102859!G:G),0)</f>
        <v>-1000</v>
      </c>
      <c r="D38">
        <f>SUMIF(naei_ukdata_20210113102859!B:B,Sheet3!A38,naei_ukdata_20210113102859!G:G)</f>
        <v>0.03</v>
      </c>
      <c r="E38">
        <f t="shared" si="0"/>
        <v>-30</v>
      </c>
    </row>
    <row r="39" spans="1:5" x14ac:dyDescent="0.25">
      <c r="A39" t="s">
        <v>189</v>
      </c>
      <c r="B39" t="str">
        <f>VLOOKUP(A39,'Distribution calcs'!H:I,2,FALSE)</f>
        <v>Ind Proc</v>
      </c>
      <c r="C39">
        <f>IFERROR(SUMIF(naei_ukdata_20210113102859!B:B,Sheet3!A39,naei_ukdata_20210113102859!I:I)/SUMIF(naei_ukdata_20210113102859!B:B,Sheet3!A39,naei_ukdata_20210113102859!G:G),0)</f>
        <v>-1000</v>
      </c>
      <c r="D39">
        <f>SUMIF(naei_ukdata_20210113102859!B:B,Sheet3!A39,naei_ukdata_20210113102859!G:G)</f>
        <v>0.447779020425076</v>
      </c>
      <c r="E39">
        <f t="shared" si="0"/>
        <v>-447.779020425076</v>
      </c>
    </row>
    <row r="40" spans="1:5" x14ac:dyDescent="0.25">
      <c r="A40" t="s">
        <v>192</v>
      </c>
      <c r="B40" t="str">
        <f>VLOOKUP(A40,'Distribution calcs'!H:I,2,FALSE)</f>
        <v>Ind Proc</v>
      </c>
      <c r="C40">
        <f>IFERROR(SUMIF(naei_ukdata_20210113102859!B:B,Sheet3!A40,naei_ukdata_20210113102859!I:I)/SUMIF(naei_ukdata_20210113102859!B:B,Sheet3!A40,naei_ukdata_20210113102859!G:G),0)</f>
        <v>-1000.0000000000001</v>
      </c>
      <c r="D40">
        <f>SUMIF(naei_ukdata_20210113102859!B:B,Sheet3!A40,naei_ukdata_20210113102859!G:G)</f>
        <v>0.28392682238314698</v>
      </c>
      <c r="E40">
        <f t="shared" si="0"/>
        <v>-283.926822383147</v>
      </c>
    </row>
    <row r="41" spans="1:5" x14ac:dyDescent="0.25">
      <c r="A41" t="s">
        <v>195</v>
      </c>
      <c r="B41" t="str">
        <f>VLOOKUP(A41,'Distribution calcs'!H:I,2,FALSE)</f>
        <v>Ind Proc</v>
      </c>
      <c r="C41">
        <f>IFERROR(SUMIF(naei_ukdata_20210113102859!B:B,Sheet3!A41,naei_ukdata_20210113102859!I:I)/SUMIF(naei_ukdata_20210113102859!B:B,Sheet3!A41,naei_ukdata_20210113102859!G:G),0)</f>
        <v>-1000</v>
      </c>
      <c r="D41">
        <f>SUMIF(naei_ukdata_20210113102859!B:B,Sheet3!A41,naei_ukdata_20210113102859!G:G)</f>
        <v>0.12</v>
      </c>
      <c r="E41">
        <f t="shared" si="0"/>
        <v>-120</v>
      </c>
    </row>
    <row r="42" spans="1:5" x14ac:dyDescent="0.25">
      <c r="A42" t="s">
        <v>198</v>
      </c>
      <c r="B42" t="str">
        <f>VLOOKUP(A42,'Distribution calcs'!H:I,2,FALSE)</f>
        <v>Solvents</v>
      </c>
      <c r="C42">
        <f>IFERROR(SUMIF(naei_ukdata_20210113102859!B:B,Sheet3!A42,naei_ukdata_20210113102859!I:I)/SUMIF(naei_ukdata_20210113102859!B:B,Sheet3!A42,naei_ukdata_20210113102859!G:G),0)</f>
        <v>-19.325486726220205</v>
      </c>
      <c r="D42">
        <f>SUMIF(naei_ukdata_20210113102859!B:B,Sheet3!A42,naei_ukdata_20210113102859!G:G)</f>
        <v>1.8934467307763398</v>
      </c>
      <c r="E42">
        <f t="shared" si="0"/>
        <v>-36.5917796624232</v>
      </c>
    </row>
    <row r="43" spans="1:5" x14ac:dyDescent="0.25">
      <c r="A43" t="s">
        <v>203</v>
      </c>
      <c r="B43" t="str">
        <f>VLOOKUP(A43,'Distribution calcs'!H:I,2,FALSE)</f>
        <v>Nature</v>
      </c>
      <c r="C43">
        <f>IFERROR(SUMIF(naei_ukdata_20210113102859!B:B,Sheet3!A43,naei_ukdata_20210113102859!I:I)/SUMIF(naei_ukdata_20210113102859!B:B,Sheet3!A43,naei_ukdata_20210113102859!G:G),0)</f>
        <v>0</v>
      </c>
      <c r="D43">
        <f>SUMIF(naei_ukdata_20210113102859!B:B,Sheet3!A43,naei_ukdata_20210113102859!G:G)</f>
        <v>0</v>
      </c>
      <c r="E43">
        <f t="shared" si="0"/>
        <v>0</v>
      </c>
    </row>
    <row r="44" spans="1:5" x14ac:dyDescent="0.25">
      <c r="A44" t="s">
        <v>209</v>
      </c>
      <c r="B44" t="str">
        <f>VLOOKUP(A44,'Distribution calcs'!H:I,2,FALSE)</f>
        <v>Waste</v>
      </c>
      <c r="C44">
        <f>IFERROR(SUMIF(naei_ukdata_20210113102859!B:B,Sheet3!A44,naei_ukdata_20210113102859!I:I)/SUMIF(naei_ukdata_20210113102859!B:B,Sheet3!A44,naei_ukdata_20210113102859!G:G),0)</f>
        <v>0</v>
      </c>
      <c r="D44">
        <f>SUMIF(naei_ukdata_20210113102859!B:B,Sheet3!A44,naei_ukdata_20210113102859!G:G)</f>
        <v>0</v>
      </c>
      <c r="E44">
        <f t="shared" si="0"/>
        <v>0</v>
      </c>
    </row>
    <row r="45" spans="1:5" x14ac:dyDescent="0.25">
      <c r="A45" t="s">
        <v>211</v>
      </c>
      <c r="B45" t="str">
        <f>VLOOKUP(A45,'Distribution calcs'!H:I,2,FALSE)</f>
        <v>Waste</v>
      </c>
      <c r="C45">
        <f>IFERROR(SUMIF(naei_ukdata_20210113102859!B:B,Sheet3!A45,naei_ukdata_20210113102859!I:I)/SUMIF(naei_ukdata_20210113102859!B:B,Sheet3!A45,naei_ukdata_20210113102859!G:G),0)</f>
        <v>-1000</v>
      </c>
      <c r="D45">
        <f>SUMIF(naei_ukdata_20210113102859!B:B,Sheet3!A45,naei_ukdata_20210113102859!G:G)</f>
        <v>7.7774925597275502E-2</v>
      </c>
      <c r="E45">
        <f t="shared" si="0"/>
        <v>-77.774925597275498</v>
      </c>
    </row>
    <row r="46" spans="1:5" x14ac:dyDescent="0.25">
      <c r="A46" t="s">
        <v>214</v>
      </c>
      <c r="B46" t="str">
        <f>VLOOKUP(A46,'Distribution calcs'!H:I,2,FALSE)</f>
        <v>Waste</v>
      </c>
      <c r="C46">
        <f>IFERROR(SUMIF(naei_ukdata_20210113102859!B:B,Sheet3!A46,naei_ukdata_20210113102859!I:I)/SUMIF(naei_ukdata_20210113102859!B:B,Sheet3!A46,naei_ukdata_20210113102859!G:G),0)</f>
        <v>-1000</v>
      </c>
      <c r="D46">
        <f>SUMIF(naei_ukdata_20210113102859!B:B,Sheet3!A46,naei_ukdata_20210113102859!G:G)</f>
        <v>0.13802882317500001</v>
      </c>
      <c r="E46">
        <f t="shared" si="0"/>
        <v>-138.02882317500001</v>
      </c>
    </row>
    <row r="47" spans="1:5" x14ac:dyDescent="0.25">
      <c r="A47" t="s">
        <v>217</v>
      </c>
      <c r="B47" t="str">
        <f>VLOOKUP(A47,'Distribution calcs'!H:I,2,FALSE)</f>
        <v>Waste</v>
      </c>
      <c r="C47">
        <f>IFERROR(SUMIF(naei_ukdata_20210113102859!B:B,Sheet3!A47,naei_ukdata_20210113102859!I:I)/SUMIF(naei_ukdata_20210113102859!B:B,Sheet3!A47,naei_ukdata_20210113102859!G:G),0)</f>
        <v>-1000</v>
      </c>
      <c r="D47">
        <f>SUMIF(naei_ukdata_20210113102859!B:B,Sheet3!A47,naei_ukdata_20210113102859!G:G)</f>
        <v>1.7293505</v>
      </c>
      <c r="E47">
        <f t="shared" si="0"/>
        <v>-1729.3505</v>
      </c>
    </row>
    <row r="48" spans="1:5" x14ac:dyDescent="0.25">
      <c r="A48" t="s">
        <v>220</v>
      </c>
      <c r="B48" t="str">
        <f>VLOOKUP(A48,'Distribution calcs'!H:I,2,FALSE)</f>
        <v>Waste</v>
      </c>
      <c r="C48">
        <f>IFERROR(SUMIF(naei_ukdata_20210113102859!B:B,Sheet3!A48,naei_ukdata_20210113102859!I:I)/SUMIF(naei_ukdata_20210113102859!B:B,Sheet3!A48,naei_ukdata_20210113102859!G:G),0)</f>
        <v>-1000.0000000000001</v>
      </c>
      <c r="D48">
        <f>SUMIF(naei_ukdata_20210113102859!B:B,Sheet3!A48,naei_ukdata_20210113102859!G:G)</f>
        <v>3.3673027599999998</v>
      </c>
      <c r="E48">
        <f t="shared" si="0"/>
        <v>-3367.30276</v>
      </c>
    </row>
    <row r="49" spans="1:5" x14ac:dyDescent="0.25">
      <c r="A49" t="s">
        <v>230</v>
      </c>
      <c r="B49" t="str">
        <f>VLOOKUP(A49,'Distribution calcs'!H:I,2,FALSE)</f>
        <v>Waste</v>
      </c>
      <c r="C49">
        <f>IFERROR(SUMIF(naei_ukdata_20210113102859!B:B,Sheet3!A49,naei_ukdata_20210113102859!I:I)/SUMIF(naei_ukdata_20210113102859!B:B,Sheet3!A49,naei_ukdata_20210113102859!G:G),0)</f>
        <v>115</v>
      </c>
      <c r="D49">
        <f>SUMIF(naei_ukdata_20210113102859!B:B,Sheet3!A49,naei_ukdata_20210113102859!G:G)</f>
        <v>5.7294483873357498</v>
      </c>
      <c r="E49">
        <f t="shared" si="0"/>
        <v>658.88656454361126</v>
      </c>
    </row>
    <row r="50" spans="1:5" x14ac:dyDescent="0.25">
      <c r="A50" t="s">
        <v>233</v>
      </c>
      <c r="B50" t="str">
        <f>VLOOKUP(A50,'Distribution calcs'!H:I,2,FALSE)</f>
        <v>Waste</v>
      </c>
      <c r="C50">
        <f>IFERROR(SUMIF(naei_ukdata_20210113102859!B:B,Sheet3!A50,naei_ukdata_20210113102859!I:I)/SUMIF(naei_ukdata_20210113102859!B:B,Sheet3!A50,naei_ukdata_20210113102859!G:G),0)</f>
        <v>97.000000000000028</v>
      </c>
      <c r="D50">
        <f>SUMIF(naei_ukdata_20210113102859!B:B,Sheet3!A50,naei_ukdata_20210113102859!G:G)</f>
        <v>8.6647714002207685</v>
      </c>
      <c r="E50">
        <f t="shared" si="0"/>
        <v>840.48282582141485</v>
      </c>
    </row>
    <row r="51" spans="1:5" x14ac:dyDescent="0.25">
      <c r="A51">
        <v>0</v>
      </c>
      <c r="B51" t="str">
        <f>VLOOKUP(A51,'Distribution calcs'!H:I,2,FALSE)</f>
        <v>Nature</v>
      </c>
      <c r="C51">
        <f>IFERROR(SUMIF(naei_ukdata_20210113102859!B:B,Sheet3!A51,naei_ukdata_20210113102859!I:I)/SUMIF(naei_ukdata_20210113102859!B:B,Sheet3!A51,naei_ukdata_20210113102859!G:G),0)</f>
        <v>20.000000000000004</v>
      </c>
      <c r="D51">
        <f>SUMIF(naei_ukdata_20210113102859!B:B,Sheet3!A51,naei_ukdata_20210113102859!G:G)</f>
        <v>32.491614127970337</v>
      </c>
      <c r="E51">
        <f t="shared" si="0"/>
        <v>649.83228255940685</v>
      </c>
    </row>
    <row r="52" spans="1:5" x14ac:dyDescent="0.25">
      <c r="A52" t="s">
        <v>245</v>
      </c>
      <c r="B52" t="str">
        <f>VLOOKUP(A52,'Distribution calcs'!H:I,2,FALSE)</f>
        <v>Nature</v>
      </c>
      <c r="C52">
        <f>IFERROR(SUMIF(naei_ukdata_20210113102859!B:B,Sheet3!A52,naei_ukdata_20210113102859!I:I)/SUMIF(naei_ukdata_20210113102859!B:B,Sheet3!A52,naei_ukdata_20210113102859!G:G),0)</f>
        <v>97</v>
      </c>
      <c r="D52">
        <f>SUMIF(naei_ukdata_20210113102859!B:B,Sheet3!A52,naei_ukdata_20210113102859!G:G)</f>
        <v>3.7728000000000002</v>
      </c>
      <c r="E52">
        <f t="shared" si="0"/>
        <v>365.96160000000003</v>
      </c>
    </row>
    <row r="53" spans="1:5" x14ac:dyDescent="0.25">
      <c r="A53" t="s">
        <v>248</v>
      </c>
      <c r="B53" t="str">
        <f>VLOOKUP(A53,'Distribution calcs'!H:I,2,FALSE)</f>
        <v>Nature</v>
      </c>
      <c r="C53">
        <f>IFERROR(SUMIF(naei_ukdata_20210113102859!B:B,Sheet3!A53,naei_ukdata_20210113102859!I:I)/SUMIF(naei_ukdata_20210113102859!B:B,Sheet3!A53,naei_ukdata_20210113102859!G:G),0)</f>
        <v>97.000000000000014</v>
      </c>
      <c r="D53">
        <f>SUMIF(naei_ukdata_20210113102859!B:B,Sheet3!A53,naei_ukdata_20210113102859!G:G)</f>
        <v>2.9281272549019697</v>
      </c>
      <c r="E53">
        <f t="shared" si="0"/>
        <v>284.02834372549108</v>
      </c>
    </row>
    <row r="54" spans="1:5" x14ac:dyDescent="0.25">
      <c r="A54" t="s">
        <v>251</v>
      </c>
      <c r="B54" t="str">
        <f>VLOOKUP(A54,'Distribution calcs'!H:I,2,FALSE)</f>
        <v>Other Trans</v>
      </c>
      <c r="C54">
        <f>IFERROR(SUMIF(naei_ukdata_20210113102859!B:B,Sheet3!A54,naei_ukdata_20210113102859!I:I)/SUMIF(naei_ukdata_20210113102859!B:B,Sheet3!A54,naei_ukdata_20210113102859!G:G),0)</f>
        <v>-999.99999999999977</v>
      </c>
      <c r="D54">
        <f>SUMIF(naei_ukdata_20210113102859!B:B,Sheet3!A54,naei_ukdata_20210113102859!G:G)</f>
        <v>13.198437900771202</v>
      </c>
      <c r="E54">
        <f t="shared" si="0"/>
        <v>-13198.4379007712</v>
      </c>
    </row>
    <row r="55" spans="1:5" x14ac:dyDescent="0.25">
      <c r="A55" t="s">
        <v>256</v>
      </c>
      <c r="B55" t="str">
        <f>VLOOKUP(A55,'Distribution calcs'!H:I,2,FALSE)</f>
        <v>Other Trans</v>
      </c>
      <c r="C55">
        <f>IFERROR(SUMIF(naei_ukdata_20210113102859!B:B,Sheet3!A55,naei_ukdata_20210113102859!I:I)/SUMIF(naei_ukdata_20210113102859!B:B,Sheet3!A55,naei_ukdata_20210113102859!G:G),0)</f>
        <v>-1000</v>
      </c>
      <c r="D55">
        <f>SUMIF(naei_ukdata_20210113102859!B:B,Sheet3!A55,naei_ukdata_20210113102859!G:G)</f>
        <v>2.6862023043661969</v>
      </c>
      <c r="E55">
        <f t="shared" si="0"/>
        <v>-2686.202304366197</v>
      </c>
    </row>
    <row r="56" spans="1:5" x14ac:dyDescent="0.25">
      <c r="A56" t="s">
        <v>258</v>
      </c>
      <c r="B56" t="str">
        <f>VLOOKUP(A56,'Distribution calcs'!H:I,2,FALSE)</f>
        <v>Other Trans</v>
      </c>
      <c r="C56">
        <f>IFERROR(SUMIF(naei_ukdata_20210113102859!B:B,Sheet3!A56,naei_ukdata_20210113102859!I:I)/SUMIF(naei_ukdata_20210113102859!B:B,Sheet3!A56,naei_ukdata_20210113102859!G:G),0)</f>
        <v>-999.99999999999989</v>
      </c>
      <c r="D56">
        <f>SUMIF(naei_ukdata_20210113102859!B:B,Sheet3!A56,naei_ukdata_20210113102859!G:G)</f>
        <v>10.559862692512009</v>
      </c>
      <c r="E56">
        <f t="shared" si="0"/>
        <v>-10559.862692512008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B10" sqref="B10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2" spans="1:2" x14ac:dyDescent="0.25">
      <c r="A2" s="7" t="s">
        <v>273</v>
      </c>
      <c r="B2" s="7" t="s">
        <v>277</v>
      </c>
    </row>
    <row r="3" spans="1:2" x14ac:dyDescent="0.25">
      <c r="A3" s="3" t="s">
        <v>267</v>
      </c>
      <c r="B3">
        <f>SUMIF(Sheet3!B:B,Sheet2!A3,Sheet3!E:E)/SUMIF(Sheet3!B:B,Sheet2!A3,Sheet3!D:D)</f>
        <v>-353.21693540020811</v>
      </c>
    </row>
    <row r="4" spans="1:2" x14ac:dyDescent="0.25">
      <c r="A4" s="3" t="s">
        <v>263</v>
      </c>
      <c r="B4">
        <v>-787</v>
      </c>
    </row>
    <row r="5" spans="1:2" x14ac:dyDescent="0.25">
      <c r="A5" s="3" t="s">
        <v>264</v>
      </c>
      <c r="B5">
        <f>SUMIF(Sheet3!B:B,Sheet2!A5,Sheet3!E:E)/SUMIF(Sheet3!B:B,Sheet2!A5,Sheet3!D:D)</f>
        <v>-787.80662287040491</v>
      </c>
    </row>
    <row r="6" spans="1:2" x14ac:dyDescent="0.25">
      <c r="A6" s="3" t="s">
        <v>268</v>
      </c>
      <c r="B6">
        <f>SUMIF(Sheet3!B:B,Sheet2!A6,Sheet3!E:E)/SUMIF(Sheet3!B:B,Sheet2!A6,Sheet3!D:D)</f>
        <v>-1000</v>
      </c>
    </row>
    <row r="7" spans="1:2" x14ac:dyDescent="0.25">
      <c r="A7" s="3" t="s">
        <v>271</v>
      </c>
      <c r="B7">
        <f>SUMIF(Sheet3!B:B,Sheet2!A7,Sheet3!E:E)/SUMIF(Sheet3!B:B,Sheet2!A7,Sheet3!D:D)</f>
        <v>33.165040602672903</v>
      </c>
    </row>
    <row r="8" spans="1:2" x14ac:dyDescent="0.25">
      <c r="A8" s="3" t="s">
        <v>269</v>
      </c>
      <c r="B8">
        <f>SUMIF(Sheet3!B:B,Sheet2!A8,Sheet3!E:E)/SUMIF(Sheet3!B:B,Sheet2!A8,Sheet3!D:D)</f>
        <v>-1000.0000000000001</v>
      </c>
    </row>
    <row r="9" spans="1:2" x14ac:dyDescent="0.25">
      <c r="A9" s="3" t="s">
        <v>265</v>
      </c>
      <c r="B9">
        <f>SUMIF(Sheet3!B:B,Sheet2!A9,Sheet3!E:E)/SUMIF(Sheet3!B:B,Sheet2!A9,Sheet3!D:D)</f>
        <v>-961.44097135340473</v>
      </c>
    </row>
    <row r="10" spans="1:2" x14ac:dyDescent="0.25">
      <c r="A10" s="3" t="s">
        <v>266</v>
      </c>
      <c r="B10">
        <f>SUMIF(Sheet3!B:B,Sheet2!A10,Sheet3!E:E)/SUMIF(Sheet3!B:B,Sheet2!A10,Sheet3!D:D)</f>
        <v>-948.99999999999977</v>
      </c>
    </row>
    <row r="11" spans="1:2" x14ac:dyDescent="0.25">
      <c r="A11" s="3" t="s">
        <v>270</v>
      </c>
      <c r="B11">
        <f>SUMIF(Sheet3!B:B,Sheet2!A11,Sheet3!E:E)/SUMIF(Sheet3!B:B,Sheet2!A11,Sheet3!D:D)</f>
        <v>-19.325486726220205</v>
      </c>
    </row>
    <row r="12" spans="1:2" x14ac:dyDescent="0.25">
      <c r="A12" s="3" t="s">
        <v>232</v>
      </c>
      <c r="B12">
        <f>SUMIF(Sheet3!B:B,Sheet2!A12,Sheet3!E:E)/SUMIF(Sheet3!B:B,Sheet2!A12,Sheet3!D:D)</f>
        <v>-449.41770849984385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naei_ukdata_20210113102859</vt:lpstr>
      <vt:lpstr>Distribution calcs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Blyth, Liam</dc:creator>
  <cp:lastModifiedBy>Blyth, Liam</cp:lastModifiedBy>
  <dcterms:created xsi:type="dcterms:W3CDTF">2021-01-13T10:49:17Z</dcterms:created>
  <dcterms:modified xsi:type="dcterms:W3CDTF">2021-03-22T14:58:54Z</dcterms:modified>
</cp:coreProperties>
</file>