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\Desktop\"/>
    </mc:Choice>
  </mc:AlternateContent>
  <xr:revisionPtr revIDLastSave="0" documentId="8_{697BA0C3-2B9B-4381-BFD6-EAB9E41E340D}" xr6:coauthVersionLast="46" xr6:coauthVersionMax="46" xr10:uidLastSave="{00000000-0000-0000-0000-000000000000}"/>
  <bookViews>
    <workbookView xWindow="-120" yWindow="-120" windowWidth="24240" windowHeight="13140" tabRatio="846" activeTab="5" xr2:uid="{8585705B-CDD6-487F-B560-80A032E42634}"/>
  </bookViews>
  <sheets>
    <sheet name="Digit-Tech-Innov" sheetId="1" r:id="rId1"/>
    <sheet name="Base clients" sheetId="2" r:id="rId2"/>
    <sheet name="Base produits" sheetId="3" r:id="rId3"/>
    <sheet name="Base facturation" sheetId="4" r:id="rId4"/>
    <sheet name="FACTURE" sheetId="5" r:id="rId5"/>
    <sheet name="DEVIS" sheetId="6" r:id="rId6"/>
    <sheet name="Chiffre affaires" sheetId="7" r:id="rId7"/>
    <sheet name="Nos Offres" sheetId="8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4" i="6" l="1"/>
  <c r="F205" i="6"/>
  <c r="F203" i="6"/>
  <c r="E196" i="6"/>
  <c r="D196" i="6"/>
  <c r="F204" i="5"/>
  <c r="F205" i="5"/>
  <c r="F203" i="5"/>
  <c r="D199" i="6"/>
  <c r="F199" i="5"/>
  <c r="F199" i="6"/>
  <c r="G199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2" i="5"/>
  <c r="C16" i="5"/>
  <c r="C15" i="5"/>
  <c r="C14" i="5"/>
  <c r="D13" i="5"/>
  <c r="C13" i="5"/>
  <c r="C12" i="5"/>
  <c r="M19" i="5"/>
  <c r="L19" i="5"/>
  <c r="K19" i="5"/>
  <c r="G7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2" i="6"/>
  <c r="M19" i="6"/>
  <c r="L19" i="6"/>
  <c r="K19" i="6"/>
  <c r="K13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2" i="6"/>
  <c r="G199" i="6"/>
  <c r="F15" i="6"/>
  <c r="C16" i="6"/>
  <c r="C15" i="6"/>
  <c r="C14" i="6"/>
  <c r="C13" i="6"/>
  <c r="D13" i="6"/>
  <c r="C10" i="6"/>
  <c r="C12" i="6"/>
  <c r="C11" i="6"/>
  <c r="D198" i="5" l="1"/>
  <c r="D199" i="5"/>
  <c r="A19" i="4"/>
  <c r="A20" i="4"/>
  <c r="A18" i="4"/>
  <c r="A16" i="4"/>
  <c r="A17" i="4"/>
  <c r="A15" i="4"/>
  <c r="A12" i="4"/>
  <c r="A13" i="4"/>
  <c r="A14" i="4"/>
  <c r="C10" i="5"/>
  <c r="C11" i="5"/>
  <c r="D7" i="4"/>
  <c r="B7" i="4"/>
  <c r="C7" i="4"/>
  <c r="G7" i="5"/>
  <c r="K2" i="5"/>
  <c r="F14" i="5" s="1"/>
  <c r="ALN7" i="4"/>
  <c r="ALM7" i="4"/>
  <c r="ALL7" i="4"/>
  <c r="ALK7" i="4"/>
  <c r="ALJ7" i="4"/>
  <c r="ALI7" i="4"/>
  <c r="ALH7" i="4"/>
  <c r="ALG7" i="4"/>
  <c r="ALF7" i="4"/>
  <c r="ALE7" i="4"/>
  <c r="ALD7" i="4"/>
  <c r="ALC7" i="4"/>
  <c r="ALB7" i="4"/>
  <c r="ALA7" i="4"/>
  <c r="AKZ7" i="4"/>
  <c r="AKY7" i="4"/>
  <c r="AKX7" i="4"/>
  <c r="AKW7" i="4"/>
  <c r="AKV7" i="4"/>
  <c r="AKU7" i="4"/>
  <c r="AKT7" i="4"/>
  <c r="AKS7" i="4"/>
  <c r="AKR7" i="4"/>
  <c r="AKQ7" i="4"/>
  <c r="AKP7" i="4"/>
  <c r="AKO7" i="4"/>
  <c r="AKN7" i="4"/>
  <c r="AKM7" i="4"/>
  <c r="AKL7" i="4"/>
  <c r="AKK7" i="4"/>
  <c r="AKJ7" i="4"/>
  <c r="AKI7" i="4"/>
  <c r="AKH7" i="4"/>
  <c r="AKG7" i="4"/>
  <c r="AKF7" i="4"/>
  <c r="AKE7" i="4"/>
  <c r="AKD7" i="4"/>
  <c r="AKC7" i="4"/>
  <c r="AKB7" i="4"/>
  <c r="AKA7" i="4"/>
  <c r="AJZ7" i="4"/>
  <c r="AJY7" i="4"/>
  <c r="AJX7" i="4"/>
  <c r="AJW7" i="4"/>
  <c r="AJV7" i="4"/>
  <c r="AJU7" i="4"/>
  <c r="AJT7" i="4"/>
  <c r="AJS7" i="4"/>
  <c r="AJR7" i="4"/>
  <c r="AJQ7" i="4"/>
  <c r="AJP7" i="4"/>
  <c r="AJO7" i="4"/>
  <c r="AJN7" i="4"/>
  <c r="AJM7" i="4"/>
  <c r="AJL7" i="4"/>
  <c r="AJK7" i="4"/>
  <c r="AJJ7" i="4"/>
  <c r="AJI7" i="4"/>
  <c r="AJH7" i="4"/>
  <c r="AJG7" i="4"/>
  <c r="AJF7" i="4"/>
  <c r="AJE7" i="4"/>
  <c r="AJD7" i="4"/>
  <c r="AJC7" i="4"/>
  <c r="AJB7" i="4"/>
  <c r="AJA7" i="4"/>
  <c r="AIZ7" i="4"/>
  <c r="AIY7" i="4"/>
  <c r="AIX7" i="4"/>
  <c r="AIW7" i="4"/>
  <c r="AIV7" i="4"/>
  <c r="AIU7" i="4"/>
  <c r="AIT7" i="4"/>
  <c r="AIS7" i="4"/>
  <c r="AIR7" i="4"/>
  <c r="AIQ7" i="4"/>
  <c r="AIP7" i="4"/>
  <c r="AIO7" i="4"/>
  <c r="AIN7" i="4"/>
  <c r="AIM7" i="4"/>
  <c r="AIL7" i="4"/>
  <c r="AIK7" i="4"/>
  <c r="AIJ7" i="4"/>
  <c r="AII7" i="4"/>
  <c r="AIH7" i="4"/>
  <c r="AIG7" i="4"/>
  <c r="AIF7" i="4"/>
  <c r="AIE7" i="4"/>
  <c r="AID7" i="4"/>
  <c r="AIC7" i="4"/>
  <c r="AIB7" i="4"/>
  <c r="AIA7" i="4"/>
  <c r="AHZ7" i="4"/>
  <c r="AHY7" i="4"/>
  <c r="AHX7" i="4"/>
  <c r="AHW7" i="4"/>
  <c r="AHV7" i="4"/>
  <c r="AHU7" i="4"/>
  <c r="AHT7" i="4"/>
  <c r="AHS7" i="4"/>
  <c r="AHR7" i="4"/>
  <c r="AHQ7" i="4"/>
  <c r="AHP7" i="4"/>
  <c r="AHO7" i="4"/>
  <c r="AHN7" i="4"/>
  <c r="AHM7" i="4"/>
  <c r="AHL7" i="4"/>
  <c r="AHK7" i="4"/>
  <c r="AHJ7" i="4"/>
  <c r="AHI7" i="4"/>
  <c r="AHH7" i="4"/>
  <c r="AHG7" i="4"/>
  <c r="AHF7" i="4"/>
  <c r="AHE7" i="4"/>
  <c r="AHD7" i="4"/>
  <c r="AHC7" i="4"/>
  <c r="AHB7" i="4"/>
  <c r="AHA7" i="4"/>
  <c r="AGZ7" i="4"/>
  <c r="AGY7" i="4"/>
  <c r="AGX7" i="4"/>
  <c r="AGW7" i="4"/>
  <c r="AGV7" i="4"/>
  <c r="AGU7" i="4"/>
  <c r="AGT7" i="4"/>
  <c r="AGS7" i="4"/>
  <c r="AGR7" i="4"/>
  <c r="AGQ7" i="4"/>
  <c r="AGP7" i="4"/>
  <c r="AGO7" i="4"/>
  <c r="AGN7" i="4"/>
  <c r="AGM7" i="4"/>
  <c r="AGL7" i="4"/>
  <c r="AGK7" i="4"/>
  <c r="AGJ7" i="4"/>
  <c r="AGI7" i="4"/>
  <c r="AGH7" i="4"/>
  <c r="AGG7" i="4"/>
  <c r="AGF7" i="4"/>
  <c r="AGE7" i="4"/>
  <c r="AGD7" i="4"/>
  <c r="AGC7" i="4"/>
  <c r="AGB7" i="4"/>
  <c r="AGA7" i="4"/>
  <c r="AFZ7" i="4"/>
  <c r="AFY7" i="4"/>
  <c r="AFX7" i="4"/>
  <c r="AFW7" i="4"/>
  <c r="AFV7" i="4"/>
  <c r="AFU7" i="4"/>
  <c r="AFT7" i="4"/>
  <c r="AFS7" i="4"/>
  <c r="AFR7" i="4"/>
  <c r="AFQ7" i="4"/>
  <c r="AFP7" i="4"/>
  <c r="AFO7" i="4"/>
  <c r="AFN7" i="4"/>
  <c r="AFM7" i="4"/>
  <c r="AFL7" i="4"/>
  <c r="AFK7" i="4"/>
  <c r="AFJ7" i="4"/>
  <c r="AFI7" i="4"/>
  <c r="AFH7" i="4"/>
  <c r="AFG7" i="4"/>
  <c r="AFF7" i="4"/>
  <c r="AFE7" i="4"/>
  <c r="AFD7" i="4"/>
  <c r="AFC7" i="4"/>
  <c r="AFB7" i="4"/>
  <c r="AFA7" i="4"/>
  <c r="AEZ7" i="4"/>
  <c r="AEY7" i="4"/>
  <c r="AEX7" i="4"/>
  <c r="AEW7" i="4"/>
  <c r="AEV7" i="4"/>
  <c r="AEU7" i="4"/>
  <c r="AET7" i="4"/>
  <c r="AES7" i="4"/>
  <c r="AER7" i="4"/>
  <c r="AEQ7" i="4"/>
  <c r="AEP7" i="4"/>
  <c r="AEO7" i="4"/>
  <c r="AEN7" i="4"/>
  <c r="AEM7" i="4"/>
  <c r="AEL7" i="4"/>
  <c r="AEK7" i="4"/>
  <c r="AEJ7" i="4"/>
  <c r="AEI7" i="4"/>
  <c r="AEH7" i="4"/>
  <c r="AEG7" i="4"/>
  <c r="AEF7" i="4"/>
  <c r="AEE7" i="4"/>
  <c r="AED7" i="4"/>
  <c r="AEC7" i="4"/>
  <c r="AEB7" i="4"/>
  <c r="AEA7" i="4"/>
  <c r="ADZ7" i="4"/>
  <c r="ADY7" i="4"/>
  <c r="ADX7" i="4"/>
  <c r="ADW7" i="4"/>
  <c r="ADV7" i="4"/>
  <c r="ADU7" i="4"/>
  <c r="ADT7" i="4"/>
  <c r="ADS7" i="4"/>
  <c r="ADR7" i="4"/>
  <c r="ADQ7" i="4"/>
  <c r="ADP7" i="4"/>
  <c r="ADO7" i="4"/>
  <c r="ADN7" i="4"/>
  <c r="ADM7" i="4"/>
  <c r="ADL7" i="4"/>
  <c r="ADK7" i="4"/>
  <c r="ADJ7" i="4"/>
  <c r="ADI7" i="4"/>
  <c r="ADH7" i="4"/>
  <c r="ADG7" i="4"/>
  <c r="ADF7" i="4"/>
  <c r="ADE7" i="4"/>
  <c r="ADD7" i="4"/>
  <c r="ADC7" i="4"/>
  <c r="ADB7" i="4"/>
  <c r="ADA7" i="4"/>
  <c r="ACZ7" i="4"/>
  <c r="ACY7" i="4"/>
  <c r="ACX7" i="4"/>
  <c r="ACW7" i="4"/>
  <c r="ACV7" i="4"/>
  <c r="ACU7" i="4"/>
  <c r="ACT7" i="4"/>
  <c r="ACS7" i="4"/>
  <c r="ACR7" i="4"/>
  <c r="ACQ7" i="4"/>
  <c r="ACP7" i="4"/>
  <c r="ACO7" i="4"/>
  <c r="ACN7" i="4"/>
  <c r="ACM7" i="4"/>
  <c r="ACL7" i="4"/>
  <c r="ACK7" i="4"/>
  <c r="ACJ7" i="4"/>
  <c r="ACI7" i="4"/>
  <c r="ACH7" i="4"/>
  <c r="ACG7" i="4"/>
  <c r="ACF7" i="4"/>
  <c r="ACE7" i="4"/>
  <c r="ACD7" i="4"/>
  <c r="ACC7" i="4"/>
  <c r="ACB7" i="4"/>
  <c r="ACA7" i="4"/>
  <c r="ABZ7" i="4"/>
  <c r="ABY7" i="4"/>
  <c r="ABX7" i="4"/>
  <c r="ABW7" i="4"/>
  <c r="ABV7" i="4"/>
  <c r="ABU7" i="4"/>
  <c r="ABT7" i="4"/>
  <c r="ABS7" i="4"/>
  <c r="ABR7" i="4"/>
  <c r="ABQ7" i="4"/>
  <c r="ABP7" i="4"/>
  <c r="ABO7" i="4"/>
  <c r="ABN7" i="4"/>
  <c r="ABM7" i="4"/>
  <c r="ABL7" i="4"/>
  <c r="ABK7" i="4"/>
  <c r="ABJ7" i="4"/>
  <c r="ABI7" i="4"/>
  <c r="ABH7" i="4"/>
  <c r="ABG7" i="4"/>
  <c r="ABF7" i="4"/>
  <c r="ABE7" i="4"/>
  <c r="ABD7" i="4"/>
  <c r="ABC7" i="4"/>
  <c r="ABB7" i="4"/>
  <c r="ABA7" i="4"/>
  <c r="AAZ7" i="4"/>
  <c r="AAY7" i="4"/>
  <c r="AAX7" i="4"/>
  <c r="AAW7" i="4"/>
  <c r="AAV7" i="4"/>
  <c r="AAU7" i="4"/>
  <c r="AAT7" i="4"/>
  <c r="AAS7" i="4"/>
  <c r="AAR7" i="4"/>
  <c r="AAQ7" i="4"/>
  <c r="AAP7" i="4"/>
  <c r="AAO7" i="4"/>
  <c r="AAN7" i="4"/>
  <c r="AAM7" i="4"/>
  <c r="AAL7" i="4"/>
  <c r="AAK7" i="4"/>
  <c r="AAJ7" i="4"/>
  <c r="AAI7" i="4"/>
  <c r="AAH7" i="4"/>
  <c r="AAG7" i="4"/>
  <c r="AAF7" i="4"/>
  <c r="AAE7" i="4"/>
  <c r="AAD7" i="4"/>
  <c r="AAC7" i="4"/>
  <c r="AAB7" i="4"/>
  <c r="AAA7" i="4"/>
  <c r="ZZ7" i="4"/>
  <c r="ZY7" i="4"/>
  <c r="ZX7" i="4"/>
  <c r="ZW7" i="4"/>
  <c r="ZV7" i="4"/>
  <c r="ZU7" i="4"/>
  <c r="ZT7" i="4"/>
  <c r="ZS7" i="4"/>
  <c r="ZR7" i="4"/>
  <c r="ZQ7" i="4"/>
  <c r="ZP7" i="4"/>
  <c r="ZO7" i="4"/>
  <c r="ZN7" i="4"/>
  <c r="ZM7" i="4"/>
  <c r="ZL7" i="4"/>
  <c r="ZK7" i="4"/>
  <c r="ZJ7" i="4"/>
  <c r="ZI7" i="4"/>
  <c r="ZH7" i="4"/>
  <c r="ZG7" i="4"/>
  <c r="ZF7" i="4"/>
  <c r="ZE7" i="4"/>
  <c r="ZD7" i="4"/>
  <c r="ZC7" i="4"/>
  <c r="ZB7" i="4"/>
  <c r="ZA7" i="4"/>
  <c r="YZ7" i="4"/>
  <c r="YY7" i="4"/>
  <c r="YX7" i="4"/>
  <c r="YW7" i="4"/>
  <c r="YV7" i="4"/>
  <c r="YU7" i="4"/>
  <c r="YT7" i="4"/>
  <c r="YS7" i="4"/>
  <c r="YR7" i="4"/>
  <c r="YQ7" i="4"/>
  <c r="YP7" i="4"/>
  <c r="YO7" i="4"/>
  <c r="YN7" i="4"/>
  <c r="YM7" i="4"/>
  <c r="YL7" i="4"/>
  <c r="YK7" i="4"/>
  <c r="YJ7" i="4"/>
  <c r="YI7" i="4"/>
  <c r="YH7" i="4"/>
  <c r="YG7" i="4"/>
  <c r="YF7" i="4"/>
  <c r="YE7" i="4"/>
  <c r="YD7" i="4"/>
  <c r="YC7" i="4"/>
  <c r="YB7" i="4"/>
  <c r="YA7" i="4"/>
  <c r="XZ7" i="4"/>
  <c r="XY7" i="4"/>
  <c r="XX7" i="4"/>
  <c r="XW7" i="4"/>
  <c r="XV7" i="4"/>
  <c r="XU7" i="4"/>
  <c r="XT7" i="4"/>
  <c r="XS7" i="4"/>
  <c r="XR7" i="4"/>
  <c r="XQ7" i="4"/>
  <c r="XP7" i="4"/>
  <c r="XO7" i="4"/>
  <c r="XN7" i="4"/>
  <c r="XM7" i="4"/>
  <c r="XL7" i="4"/>
  <c r="XK7" i="4"/>
  <c r="XJ7" i="4"/>
  <c r="XI7" i="4"/>
  <c r="XH7" i="4"/>
  <c r="XG7" i="4"/>
  <c r="XF7" i="4"/>
  <c r="XE7" i="4"/>
  <c r="XD7" i="4"/>
  <c r="XC7" i="4"/>
  <c r="XB7" i="4"/>
  <c r="XA7" i="4"/>
  <c r="WZ7" i="4"/>
  <c r="WY7" i="4"/>
  <c r="WX7" i="4"/>
  <c r="WW7" i="4"/>
  <c r="WV7" i="4"/>
  <c r="WU7" i="4"/>
  <c r="WT7" i="4"/>
  <c r="WS7" i="4"/>
  <c r="WR7" i="4"/>
  <c r="WQ7" i="4"/>
  <c r="WP7" i="4"/>
  <c r="WO7" i="4"/>
  <c r="WN7" i="4"/>
  <c r="WM7" i="4"/>
  <c r="WL7" i="4"/>
  <c r="WK7" i="4"/>
  <c r="WJ7" i="4"/>
  <c r="WI7" i="4"/>
  <c r="WH7" i="4"/>
  <c r="WG7" i="4"/>
  <c r="WF7" i="4"/>
  <c r="WE7" i="4"/>
  <c r="WD7" i="4"/>
  <c r="WC7" i="4"/>
  <c r="WB7" i="4"/>
  <c r="WA7" i="4"/>
  <c r="VZ7" i="4"/>
  <c r="VY7" i="4"/>
  <c r="VX7" i="4"/>
  <c r="VW7" i="4"/>
  <c r="VV7" i="4"/>
  <c r="VU7" i="4"/>
  <c r="VT7" i="4"/>
  <c r="VS7" i="4"/>
  <c r="VR7" i="4"/>
  <c r="VQ7" i="4"/>
  <c r="VP7" i="4"/>
  <c r="VO7" i="4"/>
  <c r="VN7" i="4"/>
  <c r="VM7" i="4"/>
  <c r="VL7" i="4"/>
  <c r="VK7" i="4"/>
  <c r="VJ7" i="4"/>
  <c r="VI7" i="4"/>
  <c r="VH7" i="4"/>
  <c r="VG7" i="4"/>
  <c r="VF7" i="4"/>
  <c r="VE7" i="4"/>
  <c r="VD7" i="4"/>
  <c r="VC7" i="4"/>
  <c r="VB7" i="4"/>
  <c r="VA7" i="4"/>
  <c r="UZ7" i="4"/>
  <c r="UY7" i="4"/>
  <c r="UX7" i="4"/>
  <c r="UW7" i="4"/>
  <c r="UV7" i="4"/>
  <c r="UU7" i="4"/>
  <c r="UT7" i="4"/>
  <c r="US7" i="4"/>
  <c r="UR7" i="4"/>
  <c r="UQ7" i="4"/>
  <c r="UP7" i="4"/>
  <c r="UO7" i="4"/>
  <c r="UN7" i="4"/>
  <c r="UM7" i="4"/>
  <c r="UL7" i="4"/>
  <c r="UK7" i="4"/>
  <c r="UJ7" i="4"/>
  <c r="UI7" i="4"/>
  <c r="UH7" i="4"/>
  <c r="UG7" i="4"/>
  <c r="UF7" i="4"/>
  <c r="UE7" i="4"/>
  <c r="UD7" i="4"/>
  <c r="UC7" i="4"/>
  <c r="UB7" i="4"/>
  <c r="UA7" i="4"/>
  <c r="TZ7" i="4"/>
  <c r="TY7" i="4"/>
  <c r="TX7" i="4"/>
  <c r="TW7" i="4"/>
  <c r="TV7" i="4"/>
  <c r="TU7" i="4"/>
  <c r="TT7" i="4"/>
  <c r="TS7" i="4"/>
  <c r="TR7" i="4"/>
  <c r="TQ7" i="4"/>
  <c r="TP7" i="4"/>
  <c r="TO7" i="4"/>
  <c r="TN7" i="4"/>
  <c r="TM7" i="4"/>
  <c r="TL7" i="4"/>
  <c r="TK7" i="4"/>
  <c r="TJ7" i="4"/>
  <c r="TI7" i="4"/>
  <c r="TH7" i="4"/>
  <c r="TG7" i="4"/>
  <c r="TF7" i="4"/>
  <c r="TE7" i="4"/>
  <c r="TD7" i="4"/>
  <c r="TC7" i="4"/>
  <c r="TB7" i="4"/>
  <c r="TA7" i="4"/>
  <c r="SZ7" i="4"/>
  <c r="SY7" i="4"/>
  <c r="SX7" i="4"/>
  <c r="SW7" i="4"/>
  <c r="SV7" i="4"/>
  <c r="SU7" i="4"/>
  <c r="ST7" i="4"/>
  <c r="SS7" i="4"/>
  <c r="SR7" i="4"/>
  <c r="SQ7" i="4"/>
  <c r="SP7" i="4"/>
  <c r="SO7" i="4"/>
  <c r="SN7" i="4"/>
  <c r="SM7" i="4"/>
  <c r="SL7" i="4"/>
  <c r="SK7" i="4"/>
  <c r="SJ7" i="4"/>
  <c r="SI7" i="4"/>
  <c r="SH7" i="4"/>
  <c r="SG7" i="4"/>
  <c r="SF7" i="4"/>
  <c r="SE7" i="4"/>
  <c r="SD7" i="4"/>
  <c r="SC7" i="4"/>
  <c r="SB7" i="4"/>
  <c r="SA7" i="4"/>
  <c r="RZ7" i="4"/>
  <c r="RY7" i="4"/>
  <c r="RX7" i="4"/>
  <c r="RW7" i="4"/>
  <c r="RV7" i="4"/>
  <c r="RU7" i="4"/>
  <c r="RT7" i="4"/>
  <c r="RS7" i="4"/>
  <c r="RR7" i="4"/>
  <c r="RQ7" i="4"/>
  <c r="RP7" i="4"/>
  <c r="RO7" i="4"/>
  <c r="RN7" i="4"/>
  <c r="RM7" i="4"/>
  <c r="RL7" i="4"/>
  <c r="RK7" i="4"/>
  <c r="RJ7" i="4"/>
  <c r="RI7" i="4"/>
  <c r="RH7" i="4"/>
  <c r="RG7" i="4"/>
  <c r="RF7" i="4"/>
  <c r="RE7" i="4"/>
  <c r="RD7" i="4"/>
  <c r="RC7" i="4"/>
  <c r="RB7" i="4"/>
  <c r="RA7" i="4"/>
  <c r="QZ7" i="4"/>
  <c r="QY7" i="4"/>
  <c r="QX7" i="4"/>
  <c r="QW7" i="4"/>
  <c r="QV7" i="4"/>
  <c r="QU7" i="4"/>
  <c r="QT7" i="4"/>
  <c r="QS7" i="4"/>
  <c r="QR7" i="4"/>
  <c r="QQ7" i="4"/>
  <c r="QP7" i="4"/>
  <c r="QO7" i="4"/>
  <c r="QN7" i="4"/>
  <c r="QM7" i="4"/>
  <c r="QL7" i="4"/>
  <c r="QK7" i="4"/>
  <c r="QJ7" i="4"/>
  <c r="QI7" i="4"/>
  <c r="QH7" i="4"/>
  <c r="QG7" i="4"/>
  <c r="QF7" i="4"/>
  <c r="QE7" i="4"/>
  <c r="QD7" i="4"/>
  <c r="QC7" i="4"/>
  <c r="QB7" i="4"/>
  <c r="QA7" i="4"/>
  <c r="PZ7" i="4"/>
  <c r="PY7" i="4"/>
  <c r="PX7" i="4"/>
  <c r="PW7" i="4"/>
  <c r="PV7" i="4"/>
  <c r="PU7" i="4"/>
  <c r="PT7" i="4"/>
  <c r="PS7" i="4"/>
  <c r="PR7" i="4"/>
  <c r="PQ7" i="4"/>
  <c r="PP7" i="4"/>
  <c r="PO7" i="4"/>
  <c r="PN7" i="4"/>
  <c r="PM7" i="4"/>
  <c r="PL7" i="4"/>
  <c r="PK7" i="4"/>
  <c r="PJ7" i="4"/>
  <c r="PI7" i="4"/>
  <c r="PH7" i="4"/>
  <c r="PG7" i="4"/>
  <c r="PF7" i="4"/>
  <c r="PE7" i="4"/>
  <c r="PD7" i="4"/>
  <c r="PC7" i="4"/>
  <c r="PB7" i="4"/>
  <c r="PA7" i="4"/>
  <c r="OZ7" i="4"/>
  <c r="OY7" i="4"/>
  <c r="OX7" i="4"/>
  <c r="OW7" i="4"/>
  <c r="OV7" i="4"/>
  <c r="OU7" i="4"/>
  <c r="OT7" i="4"/>
  <c r="OS7" i="4"/>
  <c r="OR7" i="4"/>
  <c r="OQ7" i="4"/>
  <c r="OP7" i="4"/>
  <c r="OO7" i="4"/>
  <c r="ON7" i="4"/>
  <c r="OM7" i="4"/>
  <c r="OL7" i="4"/>
  <c r="OK7" i="4"/>
  <c r="OJ7" i="4"/>
  <c r="OI7" i="4"/>
  <c r="OH7" i="4"/>
  <c r="OG7" i="4"/>
  <c r="OF7" i="4"/>
  <c r="OE7" i="4"/>
  <c r="OD7" i="4"/>
  <c r="OC7" i="4"/>
  <c r="OB7" i="4"/>
  <c r="OA7" i="4"/>
  <c r="NZ7" i="4"/>
  <c r="NY7" i="4"/>
  <c r="NX7" i="4"/>
  <c r="NW7" i="4"/>
  <c r="NV7" i="4"/>
  <c r="NU7" i="4"/>
  <c r="NT7" i="4"/>
  <c r="NS7" i="4"/>
  <c r="NR7" i="4"/>
  <c r="NQ7" i="4"/>
  <c r="NP7" i="4"/>
  <c r="NO7" i="4"/>
  <c r="NN7" i="4"/>
  <c r="NM7" i="4"/>
  <c r="NL7" i="4"/>
  <c r="NK7" i="4"/>
  <c r="NJ7" i="4"/>
  <c r="NI7" i="4"/>
  <c r="NH7" i="4"/>
  <c r="NG7" i="4"/>
  <c r="NF7" i="4"/>
  <c r="NE7" i="4"/>
  <c r="ND7" i="4"/>
  <c r="NC7" i="4"/>
  <c r="NB7" i="4"/>
  <c r="NA7" i="4"/>
  <c r="MZ7" i="4"/>
  <c r="MY7" i="4"/>
  <c r="MX7" i="4"/>
  <c r="MW7" i="4"/>
  <c r="MV7" i="4"/>
  <c r="MU7" i="4"/>
  <c r="MT7" i="4"/>
  <c r="MS7" i="4"/>
  <c r="MR7" i="4"/>
  <c r="MQ7" i="4"/>
  <c r="MP7" i="4"/>
  <c r="MO7" i="4"/>
  <c r="MN7" i="4"/>
  <c r="MM7" i="4"/>
  <c r="ML7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O208" i="5"/>
  <c r="O207" i="5"/>
  <c r="O206" i="5"/>
  <c r="C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G6" i="5"/>
  <c r="O208" i="6"/>
  <c r="O207" i="6"/>
  <c r="O206" i="6"/>
  <c r="C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G12" i="6" l="1"/>
  <c r="F12" i="6"/>
  <c r="F10" i="6"/>
  <c r="F14" i="6"/>
  <c r="F13" i="6"/>
  <c r="F11" i="6"/>
  <c r="P120" i="6"/>
  <c r="G12" i="5"/>
  <c r="F15" i="5"/>
  <c r="F11" i="5"/>
  <c r="P23" i="5"/>
  <c r="F13" i="5"/>
  <c r="P38" i="5"/>
  <c r="F10" i="5"/>
  <c r="F12" i="5"/>
  <c r="P207" i="5"/>
  <c r="P205" i="5"/>
  <c r="P203" i="5"/>
  <c r="P201" i="5"/>
  <c r="P200" i="5"/>
  <c r="P199" i="5"/>
  <c r="P198" i="5"/>
  <c r="P196" i="5"/>
  <c r="P194" i="5"/>
  <c r="P192" i="5"/>
  <c r="P190" i="5"/>
  <c r="P188" i="5"/>
  <c r="P186" i="5"/>
  <c r="P184" i="5"/>
  <c r="P208" i="5"/>
  <c r="P206" i="5"/>
  <c r="P204" i="5"/>
  <c r="P202" i="5"/>
  <c r="P197" i="5"/>
  <c r="P195" i="5"/>
  <c r="P183" i="5"/>
  <c r="P181" i="5"/>
  <c r="P179" i="5"/>
  <c r="P177" i="5"/>
  <c r="P175" i="5"/>
  <c r="P193" i="5"/>
  <c r="P189" i="5"/>
  <c r="P185" i="5"/>
  <c r="P174" i="5"/>
  <c r="P172" i="5"/>
  <c r="P170" i="5"/>
  <c r="P168" i="5"/>
  <c r="P166" i="5"/>
  <c r="P164" i="5"/>
  <c r="P162" i="5"/>
  <c r="P160" i="5"/>
  <c r="P158" i="5"/>
  <c r="P156" i="5"/>
  <c r="P154" i="5"/>
  <c r="P182" i="5"/>
  <c r="P178" i="5"/>
  <c r="P151" i="5"/>
  <c r="P149" i="5"/>
  <c r="P147" i="5"/>
  <c r="P145" i="5"/>
  <c r="P143" i="5"/>
  <c r="P141" i="5"/>
  <c r="P139" i="5"/>
  <c r="P137" i="5"/>
  <c r="P135" i="5"/>
  <c r="P133" i="5"/>
  <c r="P131" i="5"/>
  <c r="P129" i="5"/>
  <c r="P127" i="5"/>
  <c r="P125" i="5"/>
  <c r="P123" i="5"/>
  <c r="P121" i="5"/>
  <c r="P119" i="5"/>
  <c r="P117" i="5"/>
  <c r="P115" i="5"/>
  <c r="P113" i="5"/>
  <c r="P111" i="5"/>
  <c r="P109" i="5"/>
  <c r="P180" i="5"/>
  <c r="P176" i="5"/>
  <c r="P171" i="5"/>
  <c r="P167" i="5"/>
  <c r="P163" i="5"/>
  <c r="P159" i="5"/>
  <c r="P155" i="5"/>
  <c r="P152" i="5"/>
  <c r="P150" i="5"/>
  <c r="P148" i="5"/>
  <c r="P146" i="5"/>
  <c r="P144" i="5"/>
  <c r="P142" i="5"/>
  <c r="P140" i="5"/>
  <c r="P138" i="5"/>
  <c r="P136" i="5"/>
  <c r="P134" i="5"/>
  <c r="P132" i="5"/>
  <c r="P130" i="5"/>
  <c r="P128" i="5"/>
  <c r="P126" i="5"/>
  <c r="P124" i="5"/>
  <c r="P122" i="5"/>
  <c r="P120" i="5"/>
  <c r="P118" i="5"/>
  <c r="P116" i="5"/>
  <c r="P114" i="5"/>
  <c r="P112" i="5"/>
  <c r="P110" i="5"/>
  <c r="P108" i="5"/>
  <c r="P107" i="5"/>
  <c r="P105" i="5"/>
  <c r="P103" i="5"/>
  <c r="P101" i="5"/>
  <c r="P99" i="5"/>
  <c r="P97" i="5"/>
  <c r="P95" i="5"/>
  <c r="P93" i="5"/>
  <c r="P91" i="5"/>
  <c r="P89" i="5"/>
  <c r="P87" i="5"/>
  <c r="P85" i="5"/>
  <c r="P83" i="5"/>
  <c r="P81" i="5"/>
  <c r="P79" i="5"/>
  <c r="P77" i="5"/>
  <c r="P75" i="5"/>
  <c r="P73" i="5"/>
  <c r="P71" i="5"/>
  <c r="P69" i="5"/>
  <c r="P67" i="5"/>
  <c r="P65" i="5"/>
  <c r="P63" i="5"/>
  <c r="P61" i="5"/>
  <c r="P59" i="5"/>
  <c r="P57" i="5"/>
  <c r="P55" i="5"/>
  <c r="P53" i="5"/>
  <c r="P51" i="5"/>
  <c r="P49" i="5"/>
  <c r="P47" i="5"/>
  <c r="P45" i="5"/>
  <c r="P43" i="5"/>
  <c r="P41" i="5"/>
  <c r="P39" i="5"/>
  <c r="P37" i="5"/>
  <c r="P35" i="5"/>
  <c r="P33" i="5"/>
  <c r="P31" i="5"/>
  <c r="P29" i="5"/>
  <c r="P27" i="5"/>
  <c r="P25" i="5"/>
  <c r="P191" i="5"/>
  <c r="P187" i="5"/>
  <c r="P173" i="5"/>
  <c r="P169" i="5"/>
  <c r="P165" i="5"/>
  <c r="P161" i="5"/>
  <c r="P157" i="5"/>
  <c r="P153" i="5"/>
  <c r="P22" i="5"/>
  <c r="P106" i="5"/>
  <c r="P104" i="5"/>
  <c r="P102" i="5"/>
  <c r="P100" i="5"/>
  <c r="P98" i="5"/>
  <c r="P96" i="5"/>
  <c r="P94" i="5"/>
  <c r="P92" i="5"/>
  <c r="P90" i="5"/>
  <c r="P88" i="5"/>
  <c r="P86" i="5"/>
  <c r="P84" i="5"/>
  <c r="P82" i="5"/>
  <c r="P80" i="5"/>
  <c r="P78" i="5"/>
  <c r="P24" i="5"/>
  <c r="P28" i="5"/>
  <c r="P32" i="5"/>
  <c r="P36" i="5"/>
  <c r="P40" i="5"/>
  <c r="P44" i="5"/>
  <c r="P48" i="5"/>
  <c r="P52" i="5"/>
  <c r="P56" i="5"/>
  <c r="P60" i="5"/>
  <c r="P64" i="5"/>
  <c r="P68" i="5"/>
  <c r="P72" i="5"/>
  <c r="P76" i="5"/>
  <c r="P26" i="5"/>
  <c r="P30" i="5"/>
  <c r="P34" i="5"/>
  <c r="P42" i="5"/>
  <c r="P46" i="5"/>
  <c r="P50" i="5"/>
  <c r="P54" i="5"/>
  <c r="P58" i="5"/>
  <c r="P62" i="5"/>
  <c r="P66" i="5"/>
  <c r="P70" i="5"/>
  <c r="P74" i="5"/>
  <c r="P23" i="6"/>
  <c r="P25" i="6"/>
  <c r="P27" i="6"/>
  <c r="P116" i="6"/>
  <c r="P207" i="6"/>
  <c r="P205" i="6"/>
  <c r="P203" i="6"/>
  <c r="P201" i="6"/>
  <c r="P200" i="6"/>
  <c r="P199" i="6"/>
  <c r="P198" i="6"/>
  <c r="P197" i="6"/>
  <c r="P195" i="6"/>
  <c r="P208" i="6"/>
  <c r="P206" i="6"/>
  <c r="P204" i="6"/>
  <c r="P202" i="6"/>
  <c r="P196" i="6"/>
  <c r="P194" i="6"/>
  <c r="P192" i="6"/>
  <c r="P190" i="6"/>
  <c r="P188" i="6"/>
  <c r="P186" i="6"/>
  <c r="P184" i="6"/>
  <c r="P182" i="6"/>
  <c r="P181" i="6"/>
  <c r="P179" i="6"/>
  <c r="P177" i="6"/>
  <c r="P175" i="6"/>
  <c r="P173" i="6"/>
  <c r="P171" i="6"/>
  <c r="P169" i="6"/>
  <c r="P167" i="6"/>
  <c r="P165" i="6"/>
  <c r="P163" i="6"/>
  <c r="P161" i="6"/>
  <c r="P159" i="6"/>
  <c r="P193" i="6"/>
  <c r="P189" i="6"/>
  <c r="P185" i="6"/>
  <c r="P157" i="6"/>
  <c r="P155" i="6"/>
  <c r="P153" i="6"/>
  <c r="P151" i="6"/>
  <c r="P149" i="6"/>
  <c r="P147" i="6"/>
  <c r="P145" i="6"/>
  <c r="P143" i="6"/>
  <c r="P141" i="6"/>
  <c r="P139" i="6"/>
  <c r="P137" i="6"/>
  <c r="P135" i="6"/>
  <c r="P133" i="6"/>
  <c r="P131" i="6"/>
  <c r="P129" i="6"/>
  <c r="P127" i="6"/>
  <c r="P125" i="6"/>
  <c r="P123" i="6"/>
  <c r="P121" i="6"/>
  <c r="P119" i="6"/>
  <c r="P117" i="6"/>
  <c r="P115" i="6"/>
  <c r="P191" i="6"/>
  <c r="P187" i="6"/>
  <c r="P183" i="6"/>
  <c r="P180" i="6"/>
  <c r="P176" i="6"/>
  <c r="P172" i="6"/>
  <c r="P168" i="6"/>
  <c r="P164" i="6"/>
  <c r="P160" i="6"/>
  <c r="P114" i="6"/>
  <c r="P112" i="6"/>
  <c r="P110" i="6"/>
  <c r="P108" i="6"/>
  <c r="P106" i="6"/>
  <c r="P104" i="6"/>
  <c r="P102" i="6"/>
  <c r="P100" i="6"/>
  <c r="P98" i="6"/>
  <c r="P96" i="6"/>
  <c r="P94" i="6"/>
  <c r="P92" i="6"/>
  <c r="P90" i="6"/>
  <c r="P88" i="6"/>
  <c r="P86" i="6"/>
  <c r="P84" i="6"/>
  <c r="P82" i="6"/>
  <c r="P80" i="6"/>
  <c r="P78" i="6"/>
  <c r="P76" i="6"/>
  <c r="P74" i="6"/>
  <c r="P72" i="6"/>
  <c r="P70" i="6"/>
  <c r="P68" i="6"/>
  <c r="P66" i="6"/>
  <c r="P64" i="6"/>
  <c r="P62" i="6"/>
  <c r="P60" i="6"/>
  <c r="P58" i="6"/>
  <c r="P56" i="6"/>
  <c r="P54" i="6"/>
  <c r="P52" i="6"/>
  <c r="P50" i="6"/>
  <c r="P48" i="6"/>
  <c r="P46" i="6"/>
  <c r="P44" i="6"/>
  <c r="P42" i="6"/>
  <c r="P40" i="6"/>
  <c r="P38" i="6"/>
  <c r="P36" i="6"/>
  <c r="P34" i="6"/>
  <c r="P32" i="6"/>
  <c r="P30" i="6"/>
  <c r="P28" i="6"/>
  <c r="P178" i="6"/>
  <c r="P174" i="6"/>
  <c r="P170" i="6"/>
  <c r="P166" i="6"/>
  <c r="P162" i="6"/>
  <c r="P156" i="6"/>
  <c r="P152" i="6"/>
  <c r="P148" i="6"/>
  <c r="P144" i="6"/>
  <c r="P140" i="6"/>
  <c r="P136" i="6"/>
  <c r="P132" i="6"/>
  <c r="P128" i="6"/>
  <c r="P124" i="6"/>
  <c r="P158" i="6"/>
  <c r="P154" i="6"/>
  <c r="P150" i="6"/>
  <c r="P146" i="6"/>
  <c r="P142" i="6"/>
  <c r="P138" i="6"/>
  <c r="P134" i="6"/>
  <c r="P130" i="6"/>
  <c r="P126" i="6"/>
  <c r="P122" i="6"/>
  <c r="P118" i="6"/>
  <c r="P113" i="6"/>
  <c r="P111" i="6"/>
  <c r="P109" i="6"/>
  <c r="P107" i="6"/>
  <c r="P105" i="6"/>
  <c r="P103" i="6"/>
  <c r="P101" i="6"/>
  <c r="P99" i="6"/>
  <c r="P97" i="6"/>
  <c r="P95" i="6"/>
  <c r="P93" i="6"/>
  <c r="P91" i="6"/>
  <c r="P89" i="6"/>
  <c r="P87" i="6"/>
  <c r="P85" i="6"/>
  <c r="P83" i="6"/>
  <c r="P81" i="6"/>
  <c r="P79" i="6"/>
  <c r="P77" i="6"/>
  <c r="P75" i="6"/>
  <c r="P73" i="6"/>
  <c r="P71" i="6"/>
  <c r="P69" i="6"/>
  <c r="P67" i="6"/>
  <c r="P65" i="6"/>
  <c r="P63" i="6"/>
  <c r="P61" i="6"/>
  <c r="P59" i="6"/>
  <c r="P57" i="6"/>
  <c r="P55" i="6"/>
  <c r="P53" i="6"/>
  <c r="P51" i="6"/>
  <c r="P49" i="6"/>
  <c r="P47" i="6"/>
  <c r="P45" i="6"/>
  <c r="P43" i="6"/>
  <c r="P41" i="6"/>
  <c r="P39" i="6"/>
  <c r="P37" i="6"/>
  <c r="P35" i="6"/>
  <c r="P33" i="6"/>
  <c r="P31" i="6"/>
  <c r="P29" i="6"/>
  <c r="P26" i="6"/>
  <c r="P24" i="6"/>
  <c r="P22" i="6"/>
  <c r="F22" i="6" s="1"/>
  <c r="C27" i="5" l="1"/>
  <c r="C29" i="5"/>
  <c r="C31" i="5"/>
  <c r="C33" i="5"/>
  <c r="C35" i="5"/>
  <c r="C37" i="5"/>
  <c r="C39" i="5"/>
  <c r="C41" i="5"/>
  <c r="C43" i="5"/>
  <c r="C45" i="5"/>
  <c r="C47" i="5"/>
  <c r="C49" i="5"/>
  <c r="C51" i="5"/>
  <c r="C53" i="5"/>
  <c r="C55" i="5"/>
  <c r="C57" i="5"/>
  <c r="C59" i="5"/>
  <c r="C61" i="5"/>
  <c r="C63" i="5"/>
  <c r="C65" i="5"/>
  <c r="C67" i="5"/>
  <c r="C69" i="5"/>
  <c r="C71" i="5"/>
  <c r="C73" i="5"/>
  <c r="C75" i="5"/>
  <c r="C77" i="5"/>
  <c r="C79" i="5"/>
  <c r="C81" i="5"/>
  <c r="C83" i="5"/>
  <c r="C85" i="5"/>
  <c r="C87" i="5"/>
  <c r="C89" i="5"/>
  <c r="C91" i="5"/>
  <c r="C93" i="5"/>
  <c r="C95" i="5"/>
  <c r="C97" i="5"/>
  <c r="C99" i="5"/>
  <c r="C101" i="5"/>
  <c r="C103" i="5"/>
  <c r="C105" i="5"/>
  <c r="C107" i="5"/>
  <c r="C109" i="5"/>
  <c r="C111" i="5"/>
  <c r="C113" i="5"/>
  <c r="C115" i="5"/>
  <c r="C117" i="5"/>
  <c r="C119" i="5"/>
  <c r="C121" i="5"/>
  <c r="C123" i="5"/>
  <c r="C125" i="5"/>
  <c r="C127" i="5"/>
  <c r="C129" i="5"/>
  <c r="C131" i="5"/>
  <c r="C133" i="5"/>
  <c r="C135" i="5"/>
  <c r="C137" i="5"/>
  <c r="C139" i="5"/>
  <c r="C14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C183" i="5"/>
  <c r="C185" i="5"/>
  <c r="C187" i="5"/>
  <c r="C189" i="5"/>
  <c r="C191" i="5"/>
  <c r="C193" i="5"/>
  <c r="F22" i="5"/>
  <c r="C26" i="5"/>
  <c r="E26" i="5" s="1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6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5" i="5"/>
  <c r="C25" i="5"/>
  <c r="H194" i="5"/>
  <c r="F194" i="5"/>
  <c r="H192" i="5"/>
  <c r="F192" i="5"/>
  <c r="H190" i="5"/>
  <c r="F190" i="5"/>
  <c r="H188" i="5"/>
  <c r="F188" i="5"/>
  <c r="H186" i="5"/>
  <c r="F186" i="5"/>
  <c r="F195" i="5"/>
  <c r="H195" i="5"/>
  <c r="H193" i="5"/>
  <c r="H191" i="5"/>
  <c r="H189" i="5"/>
  <c r="H187" i="5"/>
  <c r="H185" i="5"/>
  <c r="H183" i="5"/>
  <c r="F183" i="5"/>
  <c r="H181" i="5"/>
  <c r="F181" i="5"/>
  <c r="H179" i="5"/>
  <c r="F179" i="5"/>
  <c r="H177" i="5"/>
  <c r="F177" i="5"/>
  <c r="H175" i="5"/>
  <c r="F175" i="5"/>
  <c r="F193" i="5"/>
  <c r="F189" i="5"/>
  <c r="F185" i="5"/>
  <c r="H184" i="5"/>
  <c r="H182" i="5"/>
  <c r="H180" i="5"/>
  <c r="H178" i="5"/>
  <c r="H176" i="5"/>
  <c r="H174" i="5"/>
  <c r="F174" i="5"/>
  <c r="H172" i="5"/>
  <c r="F172" i="5"/>
  <c r="H170" i="5"/>
  <c r="F170" i="5"/>
  <c r="H168" i="5"/>
  <c r="F168" i="5"/>
  <c r="H166" i="5"/>
  <c r="F166" i="5"/>
  <c r="H164" i="5"/>
  <c r="F164" i="5"/>
  <c r="H162" i="5"/>
  <c r="F162" i="5"/>
  <c r="H160" i="5"/>
  <c r="F160" i="5"/>
  <c r="H158" i="5"/>
  <c r="F158" i="5"/>
  <c r="H156" i="5"/>
  <c r="F156" i="5"/>
  <c r="H154" i="5"/>
  <c r="F154" i="5"/>
  <c r="F191" i="5"/>
  <c r="F187" i="5"/>
  <c r="F182" i="5"/>
  <c r="F178" i="5"/>
  <c r="H173" i="5"/>
  <c r="H171" i="5"/>
  <c r="H169" i="5"/>
  <c r="H167" i="5"/>
  <c r="H165" i="5"/>
  <c r="H163" i="5"/>
  <c r="H161" i="5"/>
  <c r="H159" i="5"/>
  <c r="H157" i="5"/>
  <c r="H155" i="5"/>
  <c r="H153" i="5"/>
  <c r="H151" i="5"/>
  <c r="F151" i="5"/>
  <c r="H149" i="5"/>
  <c r="F149" i="5"/>
  <c r="H147" i="5"/>
  <c r="F147" i="5"/>
  <c r="H145" i="5"/>
  <c r="F145" i="5"/>
  <c r="H143" i="5"/>
  <c r="F143" i="5"/>
  <c r="H141" i="5"/>
  <c r="F141" i="5"/>
  <c r="H139" i="5"/>
  <c r="F139" i="5"/>
  <c r="H137" i="5"/>
  <c r="F137" i="5"/>
  <c r="H135" i="5"/>
  <c r="F135" i="5"/>
  <c r="H133" i="5"/>
  <c r="F133" i="5"/>
  <c r="H131" i="5"/>
  <c r="F131" i="5"/>
  <c r="H129" i="5"/>
  <c r="F129" i="5"/>
  <c r="H127" i="5"/>
  <c r="F127" i="5"/>
  <c r="H125" i="5"/>
  <c r="F125" i="5"/>
  <c r="H123" i="5"/>
  <c r="F123" i="5"/>
  <c r="H121" i="5"/>
  <c r="F121" i="5"/>
  <c r="H119" i="5"/>
  <c r="F119" i="5"/>
  <c r="H117" i="5"/>
  <c r="F117" i="5"/>
  <c r="H115" i="5"/>
  <c r="F115" i="5"/>
  <c r="H113" i="5"/>
  <c r="F113" i="5"/>
  <c r="H111" i="5"/>
  <c r="F111" i="5"/>
  <c r="H109" i="5"/>
  <c r="F109" i="5"/>
  <c r="F171" i="5"/>
  <c r="F167" i="5"/>
  <c r="F163" i="5"/>
  <c r="F159" i="5"/>
  <c r="F155" i="5"/>
  <c r="F152" i="5"/>
  <c r="F150" i="5"/>
  <c r="F148" i="5"/>
  <c r="F146" i="5"/>
  <c r="F144" i="5"/>
  <c r="F142" i="5"/>
  <c r="F140" i="5"/>
  <c r="F138" i="5"/>
  <c r="F136" i="5"/>
  <c r="F134" i="5"/>
  <c r="F132" i="5"/>
  <c r="F130" i="5"/>
  <c r="F128" i="5"/>
  <c r="F126" i="5"/>
  <c r="F124" i="5"/>
  <c r="F122" i="5"/>
  <c r="F120" i="5"/>
  <c r="F118" i="5"/>
  <c r="F116" i="5"/>
  <c r="F114" i="5"/>
  <c r="F112" i="5"/>
  <c r="F110" i="5"/>
  <c r="H107" i="5"/>
  <c r="F107" i="5"/>
  <c r="H105" i="5"/>
  <c r="F105" i="5"/>
  <c r="H103" i="5"/>
  <c r="F103" i="5"/>
  <c r="H101" i="5"/>
  <c r="F101" i="5"/>
  <c r="H99" i="5"/>
  <c r="F99" i="5"/>
  <c r="H97" i="5"/>
  <c r="F97" i="5"/>
  <c r="H95" i="5"/>
  <c r="F95" i="5"/>
  <c r="H93" i="5"/>
  <c r="F93" i="5"/>
  <c r="H91" i="5"/>
  <c r="F91" i="5"/>
  <c r="H89" i="5"/>
  <c r="F89" i="5"/>
  <c r="H87" i="5"/>
  <c r="F87" i="5"/>
  <c r="H85" i="5"/>
  <c r="F85" i="5"/>
  <c r="H83" i="5"/>
  <c r="F83" i="5"/>
  <c r="H81" i="5"/>
  <c r="F81" i="5"/>
  <c r="H79" i="5"/>
  <c r="F79" i="5"/>
  <c r="H77" i="5"/>
  <c r="F77" i="5"/>
  <c r="H75" i="5"/>
  <c r="F75" i="5"/>
  <c r="H73" i="5"/>
  <c r="F73" i="5"/>
  <c r="H71" i="5"/>
  <c r="F71" i="5"/>
  <c r="H69" i="5"/>
  <c r="F69" i="5"/>
  <c r="H67" i="5"/>
  <c r="F67" i="5"/>
  <c r="H65" i="5"/>
  <c r="F65" i="5"/>
  <c r="H63" i="5"/>
  <c r="F63" i="5"/>
  <c r="H61" i="5"/>
  <c r="F61" i="5"/>
  <c r="H59" i="5"/>
  <c r="F59" i="5"/>
  <c r="H57" i="5"/>
  <c r="F57" i="5"/>
  <c r="H55" i="5"/>
  <c r="F55" i="5"/>
  <c r="H53" i="5"/>
  <c r="F53" i="5"/>
  <c r="H51" i="5"/>
  <c r="F51" i="5"/>
  <c r="H49" i="5"/>
  <c r="F49" i="5"/>
  <c r="H47" i="5"/>
  <c r="F47" i="5"/>
  <c r="H45" i="5"/>
  <c r="F45" i="5"/>
  <c r="H43" i="5"/>
  <c r="F43" i="5"/>
  <c r="H41" i="5"/>
  <c r="F41" i="5"/>
  <c r="H39" i="5"/>
  <c r="F39" i="5"/>
  <c r="H37" i="5"/>
  <c r="F37" i="5"/>
  <c r="H35" i="5"/>
  <c r="F35" i="5"/>
  <c r="H33" i="5"/>
  <c r="F33" i="5"/>
  <c r="H31" i="5"/>
  <c r="F31" i="5"/>
  <c r="H29" i="5"/>
  <c r="F29" i="5"/>
  <c r="H27" i="5"/>
  <c r="F27" i="5"/>
  <c r="H25" i="5"/>
  <c r="F25" i="5"/>
  <c r="F184" i="5"/>
  <c r="F180" i="5"/>
  <c r="F176" i="5"/>
  <c r="H152" i="5"/>
  <c r="H150" i="5"/>
  <c r="H148" i="5"/>
  <c r="H146" i="5"/>
  <c r="H144" i="5"/>
  <c r="H142" i="5"/>
  <c r="H140" i="5"/>
  <c r="H138" i="5"/>
  <c r="H136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H106" i="5"/>
  <c r="H104" i="5"/>
  <c r="H102" i="5"/>
  <c r="H100" i="5"/>
  <c r="H98" i="5"/>
  <c r="H96" i="5"/>
  <c r="H94" i="5"/>
  <c r="H92" i="5"/>
  <c r="H90" i="5"/>
  <c r="H88" i="5"/>
  <c r="H86" i="5"/>
  <c r="H84" i="5"/>
  <c r="H82" i="5"/>
  <c r="H80" i="5"/>
  <c r="H78" i="5"/>
  <c r="H76" i="5"/>
  <c r="H74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H40" i="5"/>
  <c r="H38" i="5"/>
  <c r="H36" i="5"/>
  <c r="H34" i="5"/>
  <c r="H32" i="5"/>
  <c r="H30" i="5"/>
  <c r="H28" i="5"/>
  <c r="H26" i="5"/>
  <c r="H24" i="5"/>
  <c r="F24" i="5"/>
  <c r="C23" i="5"/>
  <c r="H22" i="5"/>
  <c r="F173" i="5"/>
  <c r="F169" i="5"/>
  <c r="F165" i="5"/>
  <c r="F161" i="5"/>
  <c r="F157" i="5"/>
  <c r="F153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2" i="5"/>
  <c r="F80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C24" i="5"/>
  <c r="F23" i="5"/>
  <c r="C22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H23" i="5"/>
  <c r="H195" i="6"/>
  <c r="C195" i="6"/>
  <c r="H194" i="6"/>
  <c r="F194" i="6"/>
  <c r="C193" i="6"/>
  <c r="H192" i="6"/>
  <c r="F192" i="6"/>
  <c r="C191" i="6"/>
  <c r="H190" i="6"/>
  <c r="F190" i="6"/>
  <c r="C189" i="6"/>
  <c r="H188" i="6"/>
  <c r="F188" i="6"/>
  <c r="C187" i="6"/>
  <c r="H186" i="6"/>
  <c r="F186" i="6"/>
  <c r="C185" i="6"/>
  <c r="H184" i="6"/>
  <c r="F184" i="6"/>
  <c r="C183" i="6"/>
  <c r="H193" i="6"/>
  <c r="H191" i="6"/>
  <c r="H189" i="6"/>
  <c r="H187" i="6"/>
  <c r="H185" i="6"/>
  <c r="H183" i="6"/>
  <c r="C182" i="6"/>
  <c r="H181" i="6"/>
  <c r="F181" i="6"/>
  <c r="C180" i="6"/>
  <c r="H179" i="6"/>
  <c r="F179" i="6"/>
  <c r="C178" i="6"/>
  <c r="H177" i="6"/>
  <c r="F177" i="6"/>
  <c r="C176" i="6"/>
  <c r="H175" i="6"/>
  <c r="F175" i="6"/>
  <c r="C174" i="6"/>
  <c r="H173" i="6"/>
  <c r="F173" i="6"/>
  <c r="C172" i="6"/>
  <c r="H171" i="6"/>
  <c r="F171" i="6"/>
  <c r="C170" i="6"/>
  <c r="H169" i="6"/>
  <c r="F169" i="6"/>
  <c r="C168" i="6"/>
  <c r="H167" i="6"/>
  <c r="F167" i="6"/>
  <c r="C166" i="6"/>
  <c r="H165" i="6"/>
  <c r="F165" i="6"/>
  <c r="C164" i="6"/>
  <c r="H163" i="6"/>
  <c r="F163" i="6"/>
  <c r="C162" i="6"/>
  <c r="H161" i="6"/>
  <c r="F161" i="6"/>
  <c r="C160" i="6"/>
  <c r="C194" i="6"/>
  <c r="F193" i="6"/>
  <c r="C190" i="6"/>
  <c r="F189" i="6"/>
  <c r="C186" i="6"/>
  <c r="F185" i="6"/>
  <c r="H182" i="6"/>
  <c r="H180" i="6"/>
  <c r="H178" i="6"/>
  <c r="H176" i="6"/>
  <c r="H174" i="6"/>
  <c r="H172" i="6"/>
  <c r="H170" i="6"/>
  <c r="H168" i="6"/>
  <c r="H166" i="6"/>
  <c r="H164" i="6"/>
  <c r="H162" i="6"/>
  <c r="H160" i="6"/>
  <c r="H159" i="6"/>
  <c r="F159" i="6"/>
  <c r="C158" i="6"/>
  <c r="H157" i="6"/>
  <c r="F157" i="6"/>
  <c r="C156" i="6"/>
  <c r="H155" i="6"/>
  <c r="F155" i="6"/>
  <c r="C154" i="6"/>
  <c r="H153" i="6"/>
  <c r="F153" i="6"/>
  <c r="C152" i="6"/>
  <c r="H151" i="6"/>
  <c r="F151" i="6"/>
  <c r="C150" i="6"/>
  <c r="H149" i="6"/>
  <c r="F149" i="6"/>
  <c r="C148" i="6"/>
  <c r="H147" i="6"/>
  <c r="F147" i="6"/>
  <c r="C146" i="6"/>
  <c r="H145" i="6"/>
  <c r="F145" i="6"/>
  <c r="C144" i="6"/>
  <c r="H143" i="6"/>
  <c r="F143" i="6"/>
  <c r="C142" i="6"/>
  <c r="H141" i="6"/>
  <c r="F141" i="6"/>
  <c r="C140" i="6"/>
  <c r="H139" i="6"/>
  <c r="F139" i="6"/>
  <c r="C138" i="6"/>
  <c r="H137" i="6"/>
  <c r="F137" i="6"/>
  <c r="C136" i="6"/>
  <c r="H135" i="6"/>
  <c r="F135" i="6"/>
  <c r="C134" i="6"/>
  <c r="H133" i="6"/>
  <c r="F133" i="6"/>
  <c r="C132" i="6"/>
  <c r="H131" i="6"/>
  <c r="F131" i="6"/>
  <c r="C130" i="6"/>
  <c r="H129" i="6"/>
  <c r="F129" i="6"/>
  <c r="C128" i="6"/>
  <c r="H127" i="6"/>
  <c r="F127" i="6"/>
  <c r="C126" i="6"/>
  <c r="H125" i="6"/>
  <c r="F125" i="6"/>
  <c r="C124" i="6"/>
  <c r="H123" i="6"/>
  <c r="F123" i="6"/>
  <c r="C122" i="6"/>
  <c r="H121" i="6"/>
  <c r="F121" i="6"/>
  <c r="C120" i="6"/>
  <c r="H119" i="6"/>
  <c r="F119" i="6"/>
  <c r="C118" i="6"/>
  <c r="H117" i="6"/>
  <c r="F117" i="6"/>
  <c r="C116" i="6"/>
  <c r="C192" i="6"/>
  <c r="C188" i="6"/>
  <c r="C184" i="6"/>
  <c r="C181" i="6"/>
  <c r="F180" i="6"/>
  <c r="C177" i="6"/>
  <c r="F176" i="6"/>
  <c r="C173" i="6"/>
  <c r="F172" i="6"/>
  <c r="C169" i="6"/>
  <c r="F168" i="6"/>
  <c r="C165" i="6"/>
  <c r="F164" i="6"/>
  <c r="C161" i="6"/>
  <c r="F160" i="6"/>
  <c r="H158" i="6"/>
  <c r="H156" i="6"/>
  <c r="H154" i="6"/>
  <c r="H152" i="6"/>
  <c r="H150" i="6"/>
  <c r="H148" i="6"/>
  <c r="H146" i="6"/>
  <c r="H144" i="6"/>
  <c r="H142" i="6"/>
  <c r="H140" i="6"/>
  <c r="H138" i="6"/>
  <c r="H136" i="6"/>
  <c r="H134" i="6"/>
  <c r="H132" i="6"/>
  <c r="H130" i="6"/>
  <c r="H128" i="6"/>
  <c r="H126" i="6"/>
  <c r="H124" i="6"/>
  <c r="H122" i="6"/>
  <c r="H120" i="6"/>
  <c r="H118" i="6"/>
  <c r="H116" i="6"/>
  <c r="C115" i="6"/>
  <c r="H114" i="6"/>
  <c r="F114" i="6"/>
  <c r="C113" i="6"/>
  <c r="H112" i="6"/>
  <c r="F112" i="6"/>
  <c r="C111" i="6"/>
  <c r="H110" i="6"/>
  <c r="F110" i="6"/>
  <c r="C109" i="6"/>
  <c r="H108" i="6"/>
  <c r="F108" i="6"/>
  <c r="C107" i="6"/>
  <c r="H106" i="6"/>
  <c r="F106" i="6"/>
  <c r="C105" i="6"/>
  <c r="H104" i="6"/>
  <c r="F104" i="6"/>
  <c r="C103" i="6"/>
  <c r="H102" i="6"/>
  <c r="F102" i="6"/>
  <c r="C101" i="6"/>
  <c r="H100" i="6"/>
  <c r="F100" i="6"/>
  <c r="C99" i="6"/>
  <c r="H98" i="6"/>
  <c r="F98" i="6"/>
  <c r="C97" i="6"/>
  <c r="H96" i="6"/>
  <c r="F96" i="6"/>
  <c r="C95" i="6"/>
  <c r="H94" i="6"/>
  <c r="F94" i="6"/>
  <c r="C93" i="6"/>
  <c r="H92" i="6"/>
  <c r="F92" i="6"/>
  <c r="C91" i="6"/>
  <c r="H90" i="6"/>
  <c r="F90" i="6"/>
  <c r="C89" i="6"/>
  <c r="H88" i="6"/>
  <c r="F88" i="6"/>
  <c r="C87" i="6"/>
  <c r="H86" i="6"/>
  <c r="F86" i="6"/>
  <c r="C85" i="6"/>
  <c r="H84" i="6"/>
  <c r="F84" i="6"/>
  <c r="C83" i="6"/>
  <c r="H82" i="6"/>
  <c r="F82" i="6"/>
  <c r="C81" i="6"/>
  <c r="H80" i="6"/>
  <c r="F80" i="6"/>
  <c r="C79" i="6"/>
  <c r="H78" i="6"/>
  <c r="F78" i="6"/>
  <c r="C77" i="6"/>
  <c r="H76" i="6"/>
  <c r="F76" i="6"/>
  <c r="C75" i="6"/>
  <c r="H74" i="6"/>
  <c r="F74" i="6"/>
  <c r="C73" i="6"/>
  <c r="H72" i="6"/>
  <c r="F72" i="6"/>
  <c r="C71" i="6"/>
  <c r="H70" i="6"/>
  <c r="F70" i="6"/>
  <c r="C69" i="6"/>
  <c r="H68" i="6"/>
  <c r="F68" i="6"/>
  <c r="C67" i="6"/>
  <c r="H66" i="6"/>
  <c r="F66" i="6"/>
  <c r="C65" i="6"/>
  <c r="H64" i="6"/>
  <c r="F64" i="6"/>
  <c r="C63" i="6"/>
  <c r="H62" i="6"/>
  <c r="F62" i="6"/>
  <c r="C61" i="6"/>
  <c r="H60" i="6"/>
  <c r="F60" i="6"/>
  <c r="C59" i="6"/>
  <c r="H58" i="6"/>
  <c r="F58" i="6"/>
  <c r="C57" i="6"/>
  <c r="H56" i="6"/>
  <c r="F56" i="6"/>
  <c r="C55" i="6"/>
  <c r="H54" i="6"/>
  <c r="F54" i="6"/>
  <c r="C53" i="6"/>
  <c r="H52" i="6"/>
  <c r="F52" i="6"/>
  <c r="C51" i="6"/>
  <c r="H50" i="6"/>
  <c r="F50" i="6"/>
  <c r="C49" i="6"/>
  <c r="H48" i="6"/>
  <c r="F48" i="6"/>
  <c r="C47" i="6"/>
  <c r="H46" i="6"/>
  <c r="F46" i="6"/>
  <c r="C45" i="6"/>
  <c r="H44" i="6"/>
  <c r="F44" i="6"/>
  <c r="C43" i="6"/>
  <c r="H42" i="6"/>
  <c r="F42" i="6"/>
  <c r="C41" i="6"/>
  <c r="H40" i="6"/>
  <c r="F40" i="6"/>
  <c r="C39" i="6"/>
  <c r="H38" i="6"/>
  <c r="F38" i="6"/>
  <c r="C37" i="6"/>
  <c r="H36" i="6"/>
  <c r="F36" i="6"/>
  <c r="C35" i="6"/>
  <c r="H34" i="6"/>
  <c r="F34" i="6"/>
  <c r="C33" i="6"/>
  <c r="H32" i="6"/>
  <c r="F32" i="6"/>
  <c r="C31" i="6"/>
  <c r="H30" i="6"/>
  <c r="F30" i="6"/>
  <c r="C29" i="6"/>
  <c r="H28" i="6"/>
  <c r="F28" i="6"/>
  <c r="F195" i="6"/>
  <c r="F191" i="6"/>
  <c r="F187" i="6"/>
  <c r="F183" i="6"/>
  <c r="C179" i="6"/>
  <c r="C175" i="6"/>
  <c r="C171" i="6"/>
  <c r="C167" i="6"/>
  <c r="C163" i="6"/>
  <c r="C157" i="6"/>
  <c r="F156" i="6"/>
  <c r="C153" i="6"/>
  <c r="F152" i="6"/>
  <c r="C149" i="6"/>
  <c r="F148" i="6"/>
  <c r="C145" i="6"/>
  <c r="F144" i="6"/>
  <c r="C141" i="6"/>
  <c r="F140" i="6"/>
  <c r="C137" i="6"/>
  <c r="F136" i="6"/>
  <c r="C133" i="6"/>
  <c r="F132" i="6"/>
  <c r="C129" i="6"/>
  <c r="F128" i="6"/>
  <c r="C125" i="6"/>
  <c r="F124" i="6"/>
  <c r="F182" i="6"/>
  <c r="F178" i="6"/>
  <c r="F174" i="6"/>
  <c r="F170" i="6"/>
  <c r="F166" i="6"/>
  <c r="F162" i="6"/>
  <c r="C159" i="6"/>
  <c r="F158" i="6"/>
  <c r="C155" i="6"/>
  <c r="F154" i="6"/>
  <c r="C151" i="6"/>
  <c r="F150" i="6"/>
  <c r="C147" i="6"/>
  <c r="F146" i="6"/>
  <c r="C143" i="6"/>
  <c r="F142" i="6"/>
  <c r="C139" i="6"/>
  <c r="F138" i="6"/>
  <c r="C135" i="6"/>
  <c r="F134" i="6"/>
  <c r="C131" i="6"/>
  <c r="F130" i="6"/>
  <c r="C127" i="6"/>
  <c r="F126" i="6"/>
  <c r="C123" i="6"/>
  <c r="F122" i="6"/>
  <c r="C119" i="6"/>
  <c r="F118" i="6"/>
  <c r="F115" i="6"/>
  <c r="C114" i="6"/>
  <c r="F113" i="6"/>
  <c r="C112" i="6"/>
  <c r="F111" i="6"/>
  <c r="C110" i="6"/>
  <c r="F109" i="6"/>
  <c r="C108" i="6"/>
  <c r="F107" i="6"/>
  <c r="C106" i="6"/>
  <c r="F105" i="6"/>
  <c r="C104" i="6"/>
  <c r="F103" i="6"/>
  <c r="C102" i="6"/>
  <c r="F101" i="6"/>
  <c r="C100" i="6"/>
  <c r="F99" i="6"/>
  <c r="C98" i="6"/>
  <c r="F97" i="6"/>
  <c r="C96" i="6"/>
  <c r="F95" i="6"/>
  <c r="C94" i="6"/>
  <c r="F93" i="6"/>
  <c r="C92" i="6"/>
  <c r="F91" i="6"/>
  <c r="C90" i="6"/>
  <c r="F89" i="6"/>
  <c r="C88" i="6"/>
  <c r="F87" i="6"/>
  <c r="C86" i="6"/>
  <c r="F85" i="6"/>
  <c r="C84" i="6"/>
  <c r="F83" i="6"/>
  <c r="C82" i="6"/>
  <c r="F81" i="6"/>
  <c r="C80" i="6"/>
  <c r="F79" i="6"/>
  <c r="C78" i="6"/>
  <c r="F77" i="6"/>
  <c r="C76" i="6"/>
  <c r="F75" i="6"/>
  <c r="C74" i="6"/>
  <c r="F73" i="6"/>
  <c r="C72" i="6"/>
  <c r="F71" i="6"/>
  <c r="C70" i="6"/>
  <c r="F69" i="6"/>
  <c r="C68" i="6"/>
  <c r="F67" i="6"/>
  <c r="C66" i="6"/>
  <c r="F65" i="6"/>
  <c r="C64" i="6"/>
  <c r="F63" i="6"/>
  <c r="C62" i="6"/>
  <c r="F61" i="6"/>
  <c r="C60" i="6"/>
  <c r="F59" i="6"/>
  <c r="C58" i="6"/>
  <c r="F57" i="6"/>
  <c r="C56" i="6"/>
  <c r="F55" i="6"/>
  <c r="C54" i="6"/>
  <c r="F53" i="6"/>
  <c r="C52" i="6"/>
  <c r="F51" i="6"/>
  <c r="C50" i="6"/>
  <c r="F49" i="6"/>
  <c r="C48" i="6"/>
  <c r="F47" i="6"/>
  <c r="C46" i="6"/>
  <c r="F45" i="6"/>
  <c r="C44" i="6"/>
  <c r="F43" i="6"/>
  <c r="C42" i="6"/>
  <c r="F41" i="6"/>
  <c r="C40" i="6"/>
  <c r="F39" i="6"/>
  <c r="C38" i="6"/>
  <c r="F37" i="6"/>
  <c r="C36" i="6"/>
  <c r="F35" i="6"/>
  <c r="C34" i="6"/>
  <c r="F33" i="6"/>
  <c r="C32" i="6"/>
  <c r="F31" i="6"/>
  <c r="C30" i="6"/>
  <c r="F29" i="6"/>
  <c r="C27" i="6"/>
  <c r="H26" i="6"/>
  <c r="F26" i="6"/>
  <c r="C25" i="6"/>
  <c r="H24" i="6"/>
  <c r="F24" i="6"/>
  <c r="C23" i="6"/>
  <c r="H22" i="6"/>
  <c r="F120" i="6"/>
  <c r="F116" i="6"/>
  <c r="H27" i="6"/>
  <c r="H25" i="6"/>
  <c r="H23" i="6"/>
  <c r="C121" i="6"/>
  <c r="C117" i="6"/>
  <c r="H115" i="6"/>
  <c r="H113" i="6"/>
  <c r="H111" i="6"/>
  <c r="H109" i="6"/>
  <c r="H107" i="6"/>
  <c r="H105" i="6"/>
  <c r="H103" i="6"/>
  <c r="H101" i="6"/>
  <c r="H99" i="6"/>
  <c r="H97" i="6"/>
  <c r="H95" i="6"/>
  <c r="H93" i="6"/>
  <c r="H91" i="6"/>
  <c r="H89" i="6"/>
  <c r="H87" i="6"/>
  <c r="H85" i="6"/>
  <c r="H83" i="6"/>
  <c r="H81" i="6"/>
  <c r="H79" i="6"/>
  <c r="H77" i="6"/>
  <c r="H75" i="6"/>
  <c r="H73" i="6"/>
  <c r="H71" i="6"/>
  <c r="H69" i="6"/>
  <c r="H67" i="6"/>
  <c r="H65" i="6"/>
  <c r="H63" i="6"/>
  <c r="H61" i="6"/>
  <c r="H59" i="6"/>
  <c r="H57" i="6"/>
  <c r="H55" i="6"/>
  <c r="H53" i="6"/>
  <c r="H51" i="6"/>
  <c r="H49" i="6"/>
  <c r="H47" i="6"/>
  <c r="H45" i="6"/>
  <c r="H43" i="6"/>
  <c r="H41" i="6"/>
  <c r="H39" i="6"/>
  <c r="H37" i="6"/>
  <c r="H35" i="6"/>
  <c r="H33" i="6"/>
  <c r="H31" i="6"/>
  <c r="H29" i="6"/>
  <c r="C28" i="6"/>
  <c r="F27" i="6"/>
  <c r="C26" i="6"/>
  <c r="F25" i="6"/>
  <c r="C24" i="6"/>
  <c r="F23" i="6"/>
  <c r="C22" i="6"/>
  <c r="E117" i="6" l="1"/>
  <c r="D117" i="6"/>
  <c r="E30" i="6"/>
  <c r="D30" i="6"/>
  <c r="E34" i="6"/>
  <c r="D34" i="6"/>
  <c r="E38" i="6"/>
  <c r="D38" i="6"/>
  <c r="E42" i="6"/>
  <c r="D42" i="6"/>
  <c r="E46" i="6"/>
  <c r="D46" i="6"/>
  <c r="E50" i="6"/>
  <c r="D50" i="6"/>
  <c r="E54" i="6"/>
  <c r="D54" i="6"/>
  <c r="E58" i="6"/>
  <c r="D58" i="6"/>
  <c r="E62" i="6"/>
  <c r="D62" i="6"/>
  <c r="E66" i="6"/>
  <c r="D66" i="6"/>
  <c r="E70" i="6"/>
  <c r="D70" i="6"/>
  <c r="E74" i="6"/>
  <c r="D74" i="6"/>
  <c r="E78" i="6"/>
  <c r="D78" i="6"/>
  <c r="E82" i="6"/>
  <c r="D82" i="6"/>
  <c r="E86" i="6"/>
  <c r="D86" i="6"/>
  <c r="E90" i="6"/>
  <c r="D90" i="6"/>
  <c r="E94" i="6"/>
  <c r="D94" i="6"/>
  <c r="E98" i="6"/>
  <c r="D98" i="6"/>
  <c r="E102" i="6"/>
  <c r="D102" i="6"/>
  <c r="E106" i="6"/>
  <c r="D106" i="6"/>
  <c r="E110" i="6"/>
  <c r="D110" i="6"/>
  <c r="E114" i="6"/>
  <c r="D114" i="6"/>
  <c r="E171" i="6"/>
  <c r="D171" i="6"/>
  <c r="E28" i="6"/>
  <c r="D28" i="6"/>
  <c r="E121" i="6"/>
  <c r="D121" i="6"/>
  <c r="E119" i="6"/>
  <c r="D119" i="6"/>
  <c r="E123" i="6"/>
  <c r="D123" i="6"/>
  <c r="E127" i="6"/>
  <c r="D127" i="6"/>
  <c r="E131" i="6"/>
  <c r="D131" i="6"/>
  <c r="E135" i="6"/>
  <c r="D135" i="6"/>
  <c r="E139" i="6"/>
  <c r="D139" i="6"/>
  <c r="E143" i="6"/>
  <c r="D143" i="6"/>
  <c r="E147" i="6"/>
  <c r="D147" i="6"/>
  <c r="E151" i="6"/>
  <c r="D151" i="6"/>
  <c r="E155" i="6"/>
  <c r="D155" i="6"/>
  <c r="E159" i="6"/>
  <c r="D159" i="6"/>
  <c r="E125" i="6"/>
  <c r="D125" i="6"/>
  <c r="E129" i="6"/>
  <c r="D129" i="6"/>
  <c r="E133" i="6"/>
  <c r="D133" i="6"/>
  <c r="E137" i="6"/>
  <c r="D137" i="6"/>
  <c r="E141" i="6"/>
  <c r="D141" i="6"/>
  <c r="E145" i="6"/>
  <c r="D145" i="6"/>
  <c r="E149" i="6"/>
  <c r="D149" i="6"/>
  <c r="E153" i="6"/>
  <c r="D153" i="6"/>
  <c r="E157" i="6"/>
  <c r="D157" i="6"/>
  <c r="E167" i="6"/>
  <c r="D167" i="6"/>
  <c r="E175" i="6"/>
  <c r="D175" i="6"/>
  <c r="E29" i="6"/>
  <c r="D29" i="6"/>
  <c r="E33" i="6"/>
  <c r="D33" i="6"/>
  <c r="E37" i="6"/>
  <c r="D37" i="6"/>
  <c r="E41" i="6"/>
  <c r="D41" i="6"/>
  <c r="E45" i="6"/>
  <c r="D45" i="6"/>
  <c r="E49" i="6"/>
  <c r="D49" i="6"/>
  <c r="E53" i="6"/>
  <c r="D53" i="6"/>
  <c r="E57" i="6"/>
  <c r="D57" i="6"/>
  <c r="D61" i="6"/>
  <c r="E61" i="6"/>
  <c r="D65" i="6"/>
  <c r="E65" i="6"/>
  <c r="D69" i="6"/>
  <c r="E69" i="6"/>
  <c r="E73" i="6"/>
  <c r="D73" i="6"/>
  <c r="E77" i="6"/>
  <c r="D77" i="6"/>
  <c r="E81" i="6"/>
  <c r="D81" i="6"/>
  <c r="E85" i="6"/>
  <c r="D85" i="6"/>
  <c r="E89" i="6"/>
  <c r="D89" i="6"/>
  <c r="E93" i="6"/>
  <c r="D93" i="6"/>
  <c r="E97" i="6"/>
  <c r="D97" i="6"/>
  <c r="E101" i="6"/>
  <c r="D101" i="6"/>
  <c r="E105" i="6"/>
  <c r="D105" i="6"/>
  <c r="E109" i="6"/>
  <c r="D109" i="6"/>
  <c r="E113" i="6"/>
  <c r="D113" i="6"/>
  <c r="E184" i="6"/>
  <c r="D184" i="6"/>
  <c r="E192" i="6"/>
  <c r="D192" i="6"/>
  <c r="E118" i="6"/>
  <c r="D118" i="6"/>
  <c r="E122" i="6"/>
  <c r="D122" i="6"/>
  <c r="E126" i="6"/>
  <c r="D126" i="6"/>
  <c r="E130" i="6"/>
  <c r="D130" i="6"/>
  <c r="E134" i="6"/>
  <c r="D134" i="6"/>
  <c r="E138" i="6"/>
  <c r="D138" i="6"/>
  <c r="E142" i="6"/>
  <c r="D142" i="6"/>
  <c r="E146" i="6"/>
  <c r="D146" i="6"/>
  <c r="E150" i="6"/>
  <c r="D150" i="6"/>
  <c r="E154" i="6"/>
  <c r="D154" i="6"/>
  <c r="E158" i="6"/>
  <c r="D158" i="6"/>
  <c r="E186" i="6"/>
  <c r="D186" i="6"/>
  <c r="E190" i="6"/>
  <c r="D190" i="6"/>
  <c r="E194" i="6"/>
  <c r="D194" i="6"/>
  <c r="E162" i="6"/>
  <c r="D162" i="6"/>
  <c r="E166" i="6"/>
  <c r="D166" i="6"/>
  <c r="E170" i="6"/>
  <c r="D170" i="6"/>
  <c r="E174" i="6"/>
  <c r="D174" i="6"/>
  <c r="E178" i="6"/>
  <c r="D178" i="6"/>
  <c r="E182" i="6"/>
  <c r="D182" i="6"/>
  <c r="E185" i="6"/>
  <c r="D185" i="6"/>
  <c r="E189" i="6"/>
  <c r="D189" i="6"/>
  <c r="E193" i="6"/>
  <c r="D193" i="6"/>
  <c r="E32" i="6"/>
  <c r="D32" i="6"/>
  <c r="E36" i="6"/>
  <c r="D36" i="6"/>
  <c r="E40" i="6"/>
  <c r="D40" i="6"/>
  <c r="E44" i="6"/>
  <c r="D44" i="6"/>
  <c r="E48" i="6"/>
  <c r="D48" i="6"/>
  <c r="E52" i="6"/>
  <c r="D52" i="6"/>
  <c r="E56" i="6"/>
  <c r="D56" i="6"/>
  <c r="E60" i="6"/>
  <c r="D60" i="6"/>
  <c r="E64" i="6"/>
  <c r="D64" i="6"/>
  <c r="E68" i="6"/>
  <c r="D68" i="6"/>
  <c r="E72" i="6"/>
  <c r="D72" i="6"/>
  <c r="E76" i="6"/>
  <c r="D76" i="6"/>
  <c r="E80" i="6"/>
  <c r="D80" i="6"/>
  <c r="E84" i="6"/>
  <c r="D84" i="6"/>
  <c r="E88" i="6"/>
  <c r="D88" i="6"/>
  <c r="E92" i="6"/>
  <c r="D92" i="6"/>
  <c r="E96" i="6"/>
  <c r="D96" i="6"/>
  <c r="E100" i="6"/>
  <c r="D100" i="6"/>
  <c r="E104" i="6"/>
  <c r="D104" i="6"/>
  <c r="E108" i="6"/>
  <c r="D108" i="6"/>
  <c r="E112" i="6"/>
  <c r="D112" i="6"/>
  <c r="E163" i="6"/>
  <c r="D163" i="6"/>
  <c r="E179" i="6"/>
  <c r="D179" i="6"/>
  <c r="E31" i="6"/>
  <c r="D31" i="6"/>
  <c r="E35" i="6"/>
  <c r="D35" i="6"/>
  <c r="E39" i="6"/>
  <c r="D39" i="6"/>
  <c r="E43" i="6"/>
  <c r="D43" i="6"/>
  <c r="E47" i="6"/>
  <c r="D47" i="6"/>
  <c r="E51" i="6"/>
  <c r="D51" i="6"/>
  <c r="E55" i="6"/>
  <c r="D55" i="6"/>
  <c r="E59" i="6"/>
  <c r="D59" i="6"/>
  <c r="E63" i="6"/>
  <c r="D63" i="6"/>
  <c r="E67" i="6"/>
  <c r="D67" i="6"/>
  <c r="E71" i="6"/>
  <c r="D71" i="6"/>
  <c r="E75" i="6"/>
  <c r="D75" i="6"/>
  <c r="E79" i="6"/>
  <c r="D79" i="6"/>
  <c r="E83" i="6"/>
  <c r="D83" i="6"/>
  <c r="E87" i="6"/>
  <c r="D87" i="6"/>
  <c r="E91" i="6"/>
  <c r="D91" i="6"/>
  <c r="E95" i="6"/>
  <c r="D95" i="6"/>
  <c r="E99" i="6"/>
  <c r="D99" i="6"/>
  <c r="E103" i="6"/>
  <c r="D103" i="6"/>
  <c r="E107" i="6"/>
  <c r="D107" i="6"/>
  <c r="E111" i="6"/>
  <c r="D111" i="6"/>
  <c r="E115" i="6"/>
  <c r="D115" i="6"/>
  <c r="E161" i="6"/>
  <c r="D161" i="6"/>
  <c r="E165" i="6"/>
  <c r="D165" i="6"/>
  <c r="E169" i="6"/>
  <c r="D169" i="6"/>
  <c r="E173" i="6"/>
  <c r="D173" i="6"/>
  <c r="E177" i="6"/>
  <c r="D177" i="6"/>
  <c r="E181" i="6"/>
  <c r="D181" i="6"/>
  <c r="E188" i="6"/>
  <c r="D188" i="6"/>
  <c r="E116" i="6"/>
  <c r="D116" i="6"/>
  <c r="E120" i="6"/>
  <c r="D120" i="6"/>
  <c r="E124" i="6"/>
  <c r="D124" i="6"/>
  <c r="E128" i="6"/>
  <c r="D128" i="6"/>
  <c r="E132" i="6"/>
  <c r="D132" i="6"/>
  <c r="E136" i="6"/>
  <c r="D136" i="6"/>
  <c r="E140" i="6"/>
  <c r="D140" i="6"/>
  <c r="E144" i="6"/>
  <c r="D144" i="6"/>
  <c r="E148" i="6"/>
  <c r="D148" i="6"/>
  <c r="E152" i="6"/>
  <c r="D152" i="6"/>
  <c r="E156" i="6"/>
  <c r="D156" i="6"/>
  <c r="E160" i="6"/>
  <c r="D160" i="6"/>
  <c r="E164" i="6"/>
  <c r="D164" i="6"/>
  <c r="E168" i="6"/>
  <c r="D168" i="6"/>
  <c r="E172" i="6"/>
  <c r="D172" i="6"/>
  <c r="E176" i="6"/>
  <c r="D176" i="6"/>
  <c r="E180" i="6"/>
  <c r="D180" i="6"/>
  <c r="E183" i="6"/>
  <c r="D183" i="6"/>
  <c r="E187" i="6"/>
  <c r="D187" i="6"/>
  <c r="E191" i="6"/>
  <c r="D191" i="6"/>
  <c r="E195" i="6"/>
  <c r="D195" i="6"/>
  <c r="D25" i="6"/>
  <c r="E25" i="6"/>
  <c r="G25" i="6" s="1"/>
  <c r="N25" i="6" s="1"/>
  <c r="D26" i="6"/>
  <c r="E26" i="6"/>
  <c r="G26" i="6" s="1"/>
  <c r="D27" i="6"/>
  <c r="E27" i="6"/>
  <c r="G27" i="6" s="1"/>
  <c r="N27" i="6" s="1"/>
  <c r="E23" i="6"/>
  <c r="D23" i="6"/>
  <c r="E22" i="6"/>
  <c r="G22" i="6" s="1"/>
  <c r="K22" i="6" s="1"/>
  <c r="D22" i="6"/>
  <c r="E24" i="6"/>
  <c r="G24" i="6" s="1"/>
  <c r="N24" i="6" s="1"/>
  <c r="D24" i="6"/>
  <c r="D196" i="5"/>
  <c r="E196" i="5"/>
  <c r="E29" i="5"/>
  <c r="D29" i="5"/>
  <c r="E33" i="5"/>
  <c r="G33" i="5" s="1"/>
  <c r="N33" i="5" s="1"/>
  <c r="D33" i="5"/>
  <c r="E37" i="5"/>
  <c r="D37" i="5"/>
  <c r="E41" i="5"/>
  <c r="G41" i="5" s="1"/>
  <c r="N41" i="5" s="1"/>
  <c r="D41" i="5"/>
  <c r="E45" i="5"/>
  <c r="D45" i="5"/>
  <c r="E49" i="5"/>
  <c r="G49" i="5" s="1"/>
  <c r="N49" i="5" s="1"/>
  <c r="D49" i="5"/>
  <c r="E53" i="5"/>
  <c r="G53" i="5" s="1"/>
  <c r="N53" i="5" s="1"/>
  <c r="D53" i="5"/>
  <c r="E57" i="5"/>
  <c r="G57" i="5" s="1"/>
  <c r="N57" i="5" s="1"/>
  <c r="D57" i="5"/>
  <c r="E61" i="5"/>
  <c r="G61" i="5" s="1"/>
  <c r="N61" i="5" s="1"/>
  <c r="D61" i="5"/>
  <c r="E65" i="5"/>
  <c r="G65" i="5" s="1"/>
  <c r="N65" i="5" s="1"/>
  <c r="D65" i="5"/>
  <c r="E69" i="5"/>
  <c r="G69" i="5" s="1"/>
  <c r="N69" i="5" s="1"/>
  <c r="D69" i="5"/>
  <c r="E73" i="5"/>
  <c r="G73" i="5" s="1"/>
  <c r="N73" i="5" s="1"/>
  <c r="D73" i="5"/>
  <c r="E77" i="5"/>
  <c r="D77" i="5"/>
  <c r="E154" i="5"/>
  <c r="G154" i="5" s="1"/>
  <c r="N154" i="5" s="1"/>
  <c r="D154" i="5"/>
  <c r="E162" i="5"/>
  <c r="G162" i="5" s="1"/>
  <c r="N162" i="5" s="1"/>
  <c r="D162" i="5"/>
  <c r="E170" i="5"/>
  <c r="G170" i="5" s="1"/>
  <c r="N170" i="5" s="1"/>
  <c r="D170" i="5"/>
  <c r="D26" i="5"/>
  <c r="E30" i="5"/>
  <c r="G30" i="5" s="1"/>
  <c r="N30" i="5" s="1"/>
  <c r="D30" i="5"/>
  <c r="E34" i="5"/>
  <c r="G34" i="5" s="1"/>
  <c r="N34" i="5" s="1"/>
  <c r="D34" i="5"/>
  <c r="E38" i="5"/>
  <c r="G38" i="5" s="1"/>
  <c r="N38" i="5" s="1"/>
  <c r="D38" i="5"/>
  <c r="E42" i="5"/>
  <c r="G42" i="5" s="1"/>
  <c r="N42" i="5" s="1"/>
  <c r="D42" i="5"/>
  <c r="E46" i="5"/>
  <c r="G46" i="5" s="1"/>
  <c r="N46" i="5" s="1"/>
  <c r="D46" i="5"/>
  <c r="E50" i="5"/>
  <c r="G50" i="5" s="1"/>
  <c r="N50" i="5" s="1"/>
  <c r="D50" i="5"/>
  <c r="E54" i="5"/>
  <c r="G54" i="5" s="1"/>
  <c r="N54" i="5" s="1"/>
  <c r="D54" i="5"/>
  <c r="E58" i="5"/>
  <c r="G58" i="5" s="1"/>
  <c r="N58" i="5" s="1"/>
  <c r="D58" i="5"/>
  <c r="E62" i="5"/>
  <c r="G62" i="5" s="1"/>
  <c r="N62" i="5" s="1"/>
  <c r="D62" i="5"/>
  <c r="E66" i="5"/>
  <c r="G66" i="5" s="1"/>
  <c r="N66" i="5" s="1"/>
  <c r="D66" i="5"/>
  <c r="E70" i="5"/>
  <c r="G70" i="5" s="1"/>
  <c r="N70" i="5" s="1"/>
  <c r="D70" i="5"/>
  <c r="E74" i="5"/>
  <c r="G74" i="5" s="1"/>
  <c r="N74" i="5" s="1"/>
  <c r="D74" i="5"/>
  <c r="E78" i="5"/>
  <c r="G78" i="5" s="1"/>
  <c r="N78" i="5" s="1"/>
  <c r="D78" i="5"/>
  <c r="E82" i="5"/>
  <c r="G82" i="5" s="1"/>
  <c r="N82" i="5" s="1"/>
  <c r="D82" i="5"/>
  <c r="E86" i="5"/>
  <c r="G86" i="5" s="1"/>
  <c r="N86" i="5" s="1"/>
  <c r="D86" i="5"/>
  <c r="E90" i="5"/>
  <c r="G90" i="5" s="1"/>
  <c r="N90" i="5" s="1"/>
  <c r="D90" i="5"/>
  <c r="E94" i="5"/>
  <c r="G94" i="5" s="1"/>
  <c r="N94" i="5" s="1"/>
  <c r="D94" i="5"/>
  <c r="E98" i="5"/>
  <c r="G98" i="5" s="1"/>
  <c r="N98" i="5" s="1"/>
  <c r="D98" i="5"/>
  <c r="E102" i="5"/>
  <c r="G102" i="5" s="1"/>
  <c r="N102" i="5" s="1"/>
  <c r="D102" i="5"/>
  <c r="E106" i="5"/>
  <c r="G106" i="5" s="1"/>
  <c r="N106" i="5" s="1"/>
  <c r="D106" i="5"/>
  <c r="E109" i="5"/>
  <c r="G109" i="5" s="1"/>
  <c r="N109" i="5" s="1"/>
  <c r="D109" i="5"/>
  <c r="D111" i="5"/>
  <c r="E111" i="5"/>
  <c r="G111" i="5" s="1"/>
  <c r="N111" i="5" s="1"/>
  <c r="E113" i="5"/>
  <c r="G113" i="5" s="1"/>
  <c r="N113" i="5" s="1"/>
  <c r="D113" i="5"/>
  <c r="D115" i="5"/>
  <c r="E115" i="5"/>
  <c r="G115" i="5" s="1"/>
  <c r="N115" i="5" s="1"/>
  <c r="E117" i="5"/>
  <c r="G117" i="5" s="1"/>
  <c r="N117" i="5" s="1"/>
  <c r="D117" i="5"/>
  <c r="D119" i="5"/>
  <c r="E119" i="5"/>
  <c r="G119" i="5" s="1"/>
  <c r="N119" i="5" s="1"/>
  <c r="E121" i="5"/>
  <c r="G121" i="5" s="1"/>
  <c r="N121" i="5" s="1"/>
  <c r="D121" i="5"/>
  <c r="D123" i="5"/>
  <c r="E123" i="5"/>
  <c r="G123" i="5" s="1"/>
  <c r="N123" i="5" s="1"/>
  <c r="E125" i="5"/>
  <c r="G125" i="5" s="1"/>
  <c r="N125" i="5" s="1"/>
  <c r="D125" i="5"/>
  <c r="D127" i="5"/>
  <c r="E127" i="5"/>
  <c r="G127" i="5" s="1"/>
  <c r="N127" i="5" s="1"/>
  <c r="E129" i="5"/>
  <c r="G129" i="5" s="1"/>
  <c r="N129" i="5" s="1"/>
  <c r="D129" i="5"/>
  <c r="D131" i="5"/>
  <c r="E131" i="5"/>
  <c r="G131" i="5" s="1"/>
  <c r="N131" i="5" s="1"/>
  <c r="E133" i="5"/>
  <c r="G133" i="5" s="1"/>
  <c r="N133" i="5" s="1"/>
  <c r="D133" i="5"/>
  <c r="D135" i="5"/>
  <c r="E135" i="5"/>
  <c r="G135" i="5" s="1"/>
  <c r="N135" i="5" s="1"/>
  <c r="E137" i="5"/>
  <c r="G137" i="5" s="1"/>
  <c r="N137" i="5" s="1"/>
  <c r="D137" i="5"/>
  <c r="D139" i="5"/>
  <c r="E139" i="5"/>
  <c r="G139" i="5" s="1"/>
  <c r="N139" i="5" s="1"/>
  <c r="E141" i="5"/>
  <c r="G141" i="5" s="1"/>
  <c r="N141" i="5" s="1"/>
  <c r="D141" i="5"/>
  <c r="D143" i="5"/>
  <c r="E143" i="5"/>
  <c r="G143" i="5" s="1"/>
  <c r="N143" i="5" s="1"/>
  <c r="E145" i="5"/>
  <c r="G145" i="5" s="1"/>
  <c r="N145" i="5" s="1"/>
  <c r="D145" i="5"/>
  <c r="D147" i="5"/>
  <c r="E147" i="5"/>
  <c r="G147" i="5" s="1"/>
  <c r="N147" i="5" s="1"/>
  <c r="E149" i="5"/>
  <c r="G149" i="5" s="1"/>
  <c r="N149" i="5" s="1"/>
  <c r="D149" i="5"/>
  <c r="D151" i="5"/>
  <c r="E151" i="5"/>
  <c r="E153" i="5"/>
  <c r="G153" i="5" s="1"/>
  <c r="N153" i="5" s="1"/>
  <c r="D153" i="5"/>
  <c r="E156" i="5"/>
  <c r="G156" i="5" s="1"/>
  <c r="N156" i="5" s="1"/>
  <c r="D156" i="5"/>
  <c r="E160" i="5"/>
  <c r="G160" i="5" s="1"/>
  <c r="N160" i="5" s="1"/>
  <c r="D160" i="5"/>
  <c r="E164" i="5"/>
  <c r="G164" i="5" s="1"/>
  <c r="N164" i="5" s="1"/>
  <c r="D164" i="5"/>
  <c r="E168" i="5"/>
  <c r="G168" i="5" s="1"/>
  <c r="N168" i="5" s="1"/>
  <c r="D168" i="5"/>
  <c r="E172" i="5"/>
  <c r="G172" i="5" s="1"/>
  <c r="N172" i="5" s="1"/>
  <c r="D172" i="5"/>
  <c r="E181" i="5"/>
  <c r="G181" i="5" s="1"/>
  <c r="N181" i="5" s="1"/>
  <c r="D181" i="5"/>
  <c r="E110" i="5"/>
  <c r="G110" i="5" s="1"/>
  <c r="N110" i="5" s="1"/>
  <c r="D110" i="5"/>
  <c r="E114" i="5"/>
  <c r="G114" i="5" s="1"/>
  <c r="N114" i="5" s="1"/>
  <c r="D114" i="5"/>
  <c r="E118" i="5"/>
  <c r="G118" i="5" s="1"/>
  <c r="N118" i="5" s="1"/>
  <c r="D118" i="5"/>
  <c r="E122" i="5"/>
  <c r="G122" i="5" s="1"/>
  <c r="N122" i="5" s="1"/>
  <c r="D122" i="5"/>
  <c r="E126" i="5"/>
  <c r="G126" i="5" s="1"/>
  <c r="N126" i="5" s="1"/>
  <c r="D126" i="5"/>
  <c r="E130" i="5"/>
  <c r="G130" i="5" s="1"/>
  <c r="N130" i="5" s="1"/>
  <c r="D130" i="5"/>
  <c r="E134" i="5"/>
  <c r="G134" i="5" s="1"/>
  <c r="N134" i="5" s="1"/>
  <c r="D134" i="5"/>
  <c r="E138" i="5"/>
  <c r="G138" i="5" s="1"/>
  <c r="N138" i="5" s="1"/>
  <c r="D138" i="5"/>
  <c r="E142" i="5"/>
  <c r="G142" i="5" s="1"/>
  <c r="N142" i="5" s="1"/>
  <c r="D142" i="5"/>
  <c r="E146" i="5"/>
  <c r="G146" i="5" s="1"/>
  <c r="N146" i="5" s="1"/>
  <c r="D146" i="5"/>
  <c r="E150" i="5"/>
  <c r="G150" i="5" s="1"/>
  <c r="N150" i="5" s="1"/>
  <c r="D150" i="5"/>
  <c r="D179" i="5"/>
  <c r="E179" i="5"/>
  <c r="D183" i="5"/>
  <c r="E183" i="5"/>
  <c r="G183" i="5" s="1"/>
  <c r="N183" i="5" s="1"/>
  <c r="E157" i="5"/>
  <c r="G157" i="5" s="1"/>
  <c r="N157" i="5" s="1"/>
  <c r="D157" i="5"/>
  <c r="E161" i="5"/>
  <c r="G161" i="5" s="1"/>
  <c r="N161" i="5" s="1"/>
  <c r="D161" i="5"/>
  <c r="E165" i="5"/>
  <c r="G165" i="5" s="1"/>
  <c r="N165" i="5" s="1"/>
  <c r="D165" i="5"/>
  <c r="E169" i="5"/>
  <c r="G169" i="5" s="1"/>
  <c r="N169" i="5" s="1"/>
  <c r="D169" i="5"/>
  <c r="E173" i="5"/>
  <c r="G173" i="5" s="1"/>
  <c r="N173" i="5" s="1"/>
  <c r="D173" i="5"/>
  <c r="E186" i="5"/>
  <c r="G186" i="5" s="1"/>
  <c r="N186" i="5" s="1"/>
  <c r="D186" i="5"/>
  <c r="E190" i="5"/>
  <c r="G190" i="5" s="1"/>
  <c r="N190" i="5" s="1"/>
  <c r="D190" i="5"/>
  <c r="E176" i="5"/>
  <c r="G176" i="5" s="1"/>
  <c r="N176" i="5" s="1"/>
  <c r="D176" i="5"/>
  <c r="E180" i="5"/>
  <c r="G180" i="5" s="1"/>
  <c r="N180" i="5" s="1"/>
  <c r="D180" i="5"/>
  <c r="E184" i="5"/>
  <c r="G184" i="5" s="1"/>
  <c r="N184" i="5" s="1"/>
  <c r="D184" i="5"/>
  <c r="D187" i="5"/>
  <c r="E187" i="5"/>
  <c r="G187" i="5" s="1"/>
  <c r="N187" i="5" s="1"/>
  <c r="D191" i="5"/>
  <c r="E191" i="5"/>
  <c r="G191" i="5" s="1"/>
  <c r="N191" i="5" s="1"/>
  <c r="D195" i="5"/>
  <c r="E195" i="5"/>
  <c r="G195" i="5" s="1"/>
  <c r="N195" i="5" s="1"/>
  <c r="D22" i="5"/>
  <c r="E22" i="5"/>
  <c r="G22" i="5" s="1"/>
  <c r="K22" i="5" s="1"/>
  <c r="D24" i="5"/>
  <c r="E24" i="5"/>
  <c r="G24" i="5" s="1"/>
  <c r="N24" i="5" s="1"/>
  <c r="D27" i="5"/>
  <c r="E27" i="5"/>
  <c r="G27" i="5" s="1"/>
  <c r="N27" i="5" s="1"/>
  <c r="D31" i="5"/>
  <c r="E31" i="5"/>
  <c r="G31" i="5" s="1"/>
  <c r="N31" i="5" s="1"/>
  <c r="D35" i="5"/>
  <c r="E35" i="5"/>
  <c r="G35" i="5" s="1"/>
  <c r="N35" i="5" s="1"/>
  <c r="D39" i="5"/>
  <c r="E39" i="5"/>
  <c r="G39" i="5" s="1"/>
  <c r="N39" i="5" s="1"/>
  <c r="D43" i="5"/>
  <c r="E43" i="5"/>
  <c r="G43" i="5" s="1"/>
  <c r="N43" i="5" s="1"/>
  <c r="D47" i="5"/>
  <c r="E47" i="5"/>
  <c r="G47" i="5" s="1"/>
  <c r="N47" i="5" s="1"/>
  <c r="D51" i="5"/>
  <c r="E51" i="5"/>
  <c r="G51" i="5" s="1"/>
  <c r="N51" i="5" s="1"/>
  <c r="D55" i="5"/>
  <c r="E55" i="5"/>
  <c r="G55" i="5" s="1"/>
  <c r="N55" i="5" s="1"/>
  <c r="E59" i="5"/>
  <c r="G59" i="5" s="1"/>
  <c r="N59" i="5" s="1"/>
  <c r="D59" i="5"/>
  <c r="D63" i="5"/>
  <c r="E63" i="5"/>
  <c r="G63" i="5" s="1"/>
  <c r="N63" i="5" s="1"/>
  <c r="D67" i="5"/>
  <c r="E67" i="5"/>
  <c r="G67" i="5" s="1"/>
  <c r="N67" i="5" s="1"/>
  <c r="D71" i="5"/>
  <c r="E71" i="5"/>
  <c r="G71" i="5" s="1"/>
  <c r="N71" i="5" s="1"/>
  <c r="D75" i="5"/>
  <c r="E75" i="5"/>
  <c r="G75" i="5" s="1"/>
  <c r="N75" i="5" s="1"/>
  <c r="D79" i="5"/>
  <c r="E79" i="5"/>
  <c r="G79" i="5" s="1"/>
  <c r="N79" i="5" s="1"/>
  <c r="E81" i="5"/>
  <c r="G81" i="5" s="1"/>
  <c r="N81" i="5" s="1"/>
  <c r="D81" i="5"/>
  <c r="D83" i="5"/>
  <c r="E83" i="5"/>
  <c r="G83" i="5" s="1"/>
  <c r="N83" i="5" s="1"/>
  <c r="E85" i="5"/>
  <c r="G85" i="5" s="1"/>
  <c r="N85" i="5" s="1"/>
  <c r="D85" i="5"/>
  <c r="D87" i="5"/>
  <c r="E87" i="5"/>
  <c r="G87" i="5" s="1"/>
  <c r="N87" i="5" s="1"/>
  <c r="E89" i="5"/>
  <c r="G89" i="5" s="1"/>
  <c r="N89" i="5" s="1"/>
  <c r="D89" i="5"/>
  <c r="D91" i="5"/>
  <c r="E91" i="5"/>
  <c r="G91" i="5" s="1"/>
  <c r="N91" i="5" s="1"/>
  <c r="E93" i="5"/>
  <c r="G93" i="5" s="1"/>
  <c r="N93" i="5" s="1"/>
  <c r="D93" i="5"/>
  <c r="D95" i="5"/>
  <c r="E95" i="5"/>
  <c r="G95" i="5" s="1"/>
  <c r="N95" i="5" s="1"/>
  <c r="E97" i="5"/>
  <c r="G97" i="5" s="1"/>
  <c r="N97" i="5" s="1"/>
  <c r="D97" i="5"/>
  <c r="D99" i="5"/>
  <c r="E99" i="5"/>
  <c r="G99" i="5" s="1"/>
  <c r="N99" i="5" s="1"/>
  <c r="E101" i="5"/>
  <c r="G101" i="5" s="1"/>
  <c r="N101" i="5" s="1"/>
  <c r="D101" i="5"/>
  <c r="D103" i="5"/>
  <c r="E103" i="5"/>
  <c r="G103" i="5" s="1"/>
  <c r="N103" i="5" s="1"/>
  <c r="E105" i="5"/>
  <c r="G105" i="5" s="1"/>
  <c r="N105" i="5" s="1"/>
  <c r="D105" i="5"/>
  <c r="D107" i="5"/>
  <c r="E107" i="5"/>
  <c r="G107" i="5" s="1"/>
  <c r="N107" i="5" s="1"/>
  <c r="D23" i="5"/>
  <c r="E23" i="5"/>
  <c r="G23" i="5" s="1"/>
  <c r="N23" i="5" s="1"/>
  <c r="E158" i="5"/>
  <c r="G158" i="5" s="1"/>
  <c r="N158" i="5" s="1"/>
  <c r="D158" i="5"/>
  <c r="E166" i="5"/>
  <c r="G166" i="5" s="1"/>
  <c r="N166" i="5" s="1"/>
  <c r="D166" i="5"/>
  <c r="E174" i="5"/>
  <c r="G174" i="5" s="1"/>
  <c r="N174" i="5" s="1"/>
  <c r="D174" i="5"/>
  <c r="E188" i="5"/>
  <c r="G188" i="5" s="1"/>
  <c r="N188" i="5" s="1"/>
  <c r="D188" i="5"/>
  <c r="E28" i="5"/>
  <c r="G28" i="5" s="1"/>
  <c r="N28" i="5" s="1"/>
  <c r="D28" i="5"/>
  <c r="E32" i="5"/>
  <c r="G32" i="5" s="1"/>
  <c r="N32" i="5" s="1"/>
  <c r="D32" i="5"/>
  <c r="E36" i="5"/>
  <c r="G36" i="5" s="1"/>
  <c r="N36" i="5" s="1"/>
  <c r="D36" i="5"/>
  <c r="E40" i="5"/>
  <c r="G40" i="5" s="1"/>
  <c r="N40" i="5" s="1"/>
  <c r="D40" i="5"/>
  <c r="E44" i="5"/>
  <c r="G44" i="5" s="1"/>
  <c r="N44" i="5" s="1"/>
  <c r="D44" i="5"/>
  <c r="E48" i="5"/>
  <c r="G48" i="5" s="1"/>
  <c r="N48" i="5" s="1"/>
  <c r="D48" i="5"/>
  <c r="E52" i="5"/>
  <c r="G52" i="5" s="1"/>
  <c r="N52" i="5" s="1"/>
  <c r="D52" i="5"/>
  <c r="E56" i="5"/>
  <c r="G56" i="5" s="1"/>
  <c r="N56" i="5" s="1"/>
  <c r="D56" i="5"/>
  <c r="E60" i="5"/>
  <c r="G60" i="5" s="1"/>
  <c r="N60" i="5" s="1"/>
  <c r="D60" i="5"/>
  <c r="E64" i="5"/>
  <c r="G64" i="5" s="1"/>
  <c r="N64" i="5" s="1"/>
  <c r="D64" i="5"/>
  <c r="E68" i="5"/>
  <c r="G68" i="5" s="1"/>
  <c r="N68" i="5" s="1"/>
  <c r="D68" i="5"/>
  <c r="E72" i="5"/>
  <c r="G72" i="5" s="1"/>
  <c r="N72" i="5" s="1"/>
  <c r="D72" i="5"/>
  <c r="E76" i="5"/>
  <c r="G76" i="5" s="1"/>
  <c r="N76" i="5" s="1"/>
  <c r="D76" i="5"/>
  <c r="E80" i="5"/>
  <c r="G80" i="5" s="1"/>
  <c r="N80" i="5" s="1"/>
  <c r="D80" i="5"/>
  <c r="E84" i="5"/>
  <c r="G84" i="5" s="1"/>
  <c r="N84" i="5" s="1"/>
  <c r="D84" i="5"/>
  <c r="E88" i="5"/>
  <c r="G88" i="5" s="1"/>
  <c r="N88" i="5" s="1"/>
  <c r="D88" i="5"/>
  <c r="E92" i="5"/>
  <c r="G92" i="5" s="1"/>
  <c r="N92" i="5" s="1"/>
  <c r="D92" i="5"/>
  <c r="E96" i="5"/>
  <c r="G96" i="5" s="1"/>
  <c r="N96" i="5" s="1"/>
  <c r="D96" i="5"/>
  <c r="E100" i="5"/>
  <c r="G100" i="5" s="1"/>
  <c r="N100" i="5" s="1"/>
  <c r="D100" i="5"/>
  <c r="E104" i="5"/>
  <c r="G104" i="5" s="1"/>
  <c r="N104" i="5" s="1"/>
  <c r="D104" i="5"/>
  <c r="E108" i="5"/>
  <c r="G108" i="5" s="1"/>
  <c r="N108" i="5" s="1"/>
  <c r="D108" i="5"/>
  <c r="E177" i="5"/>
  <c r="G177" i="5" s="1"/>
  <c r="N177" i="5" s="1"/>
  <c r="D177" i="5"/>
  <c r="E192" i="5"/>
  <c r="G192" i="5" s="1"/>
  <c r="N192" i="5" s="1"/>
  <c r="D192" i="5"/>
  <c r="E112" i="5"/>
  <c r="G112" i="5" s="1"/>
  <c r="N112" i="5" s="1"/>
  <c r="D112" i="5"/>
  <c r="E116" i="5"/>
  <c r="G116" i="5" s="1"/>
  <c r="N116" i="5" s="1"/>
  <c r="D116" i="5"/>
  <c r="E120" i="5"/>
  <c r="G120" i="5" s="1"/>
  <c r="N120" i="5" s="1"/>
  <c r="D120" i="5"/>
  <c r="E124" i="5"/>
  <c r="G124" i="5" s="1"/>
  <c r="N124" i="5" s="1"/>
  <c r="D124" i="5"/>
  <c r="E128" i="5"/>
  <c r="G128" i="5" s="1"/>
  <c r="N128" i="5" s="1"/>
  <c r="D128" i="5"/>
  <c r="E132" i="5"/>
  <c r="G132" i="5" s="1"/>
  <c r="N132" i="5" s="1"/>
  <c r="D132" i="5"/>
  <c r="E136" i="5"/>
  <c r="G136" i="5" s="1"/>
  <c r="N136" i="5" s="1"/>
  <c r="D136" i="5"/>
  <c r="E140" i="5"/>
  <c r="G140" i="5" s="1"/>
  <c r="N140" i="5" s="1"/>
  <c r="D140" i="5"/>
  <c r="E144" i="5"/>
  <c r="G144" i="5" s="1"/>
  <c r="N144" i="5" s="1"/>
  <c r="D144" i="5"/>
  <c r="E148" i="5"/>
  <c r="G148" i="5" s="1"/>
  <c r="N148" i="5" s="1"/>
  <c r="D148" i="5"/>
  <c r="E152" i="5"/>
  <c r="G152" i="5" s="1"/>
  <c r="N152" i="5" s="1"/>
  <c r="D152" i="5"/>
  <c r="D155" i="5"/>
  <c r="E155" i="5"/>
  <c r="D159" i="5"/>
  <c r="E159" i="5"/>
  <c r="D163" i="5"/>
  <c r="E163" i="5"/>
  <c r="D167" i="5"/>
  <c r="E167" i="5"/>
  <c r="D171" i="5"/>
  <c r="E171" i="5"/>
  <c r="D175" i="5"/>
  <c r="E175" i="5"/>
  <c r="E178" i="5"/>
  <c r="G178" i="5" s="1"/>
  <c r="N178" i="5" s="1"/>
  <c r="D178" i="5"/>
  <c r="E182" i="5"/>
  <c r="G182" i="5" s="1"/>
  <c r="N182" i="5" s="1"/>
  <c r="D182" i="5"/>
  <c r="E194" i="5"/>
  <c r="G194" i="5" s="1"/>
  <c r="N194" i="5" s="1"/>
  <c r="D194" i="5"/>
  <c r="E185" i="5"/>
  <c r="G185" i="5" s="1"/>
  <c r="N185" i="5" s="1"/>
  <c r="D185" i="5"/>
  <c r="E189" i="5"/>
  <c r="G189" i="5" s="1"/>
  <c r="N189" i="5" s="1"/>
  <c r="D189" i="5"/>
  <c r="E193" i="5"/>
  <c r="G193" i="5" s="1"/>
  <c r="N193" i="5" s="1"/>
  <c r="D193" i="5"/>
  <c r="E25" i="5"/>
  <c r="G25" i="5" s="1"/>
  <c r="N25" i="5" s="1"/>
  <c r="D25" i="5"/>
  <c r="M23" i="5"/>
  <c r="L23" i="5"/>
  <c r="L24" i="5"/>
  <c r="M24" i="5"/>
  <c r="M28" i="5"/>
  <c r="K28" i="5"/>
  <c r="L28" i="5"/>
  <c r="M32" i="5"/>
  <c r="K32" i="5"/>
  <c r="L32" i="5"/>
  <c r="M36" i="5"/>
  <c r="K36" i="5"/>
  <c r="L36" i="5"/>
  <c r="M40" i="5"/>
  <c r="K40" i="5"/>
  <c r="L40" i="5"/>
  <c r="M44" i="5"/>
  <c r="K44" i="5"/>
  <c r="L44" i="5"/>
  <c r="M48" i="5"/>
  <c r="K48" i="5"/>
  <c r="L48" i="5"/>
  <c r="M52" i="5"/>
  <c r="K52" i="5"/>
  <c r="L52" i="5"/>
  <c r="M56" i="5"/>
  <c r="K56" i="5"/>
  <c r="L56" i="5"/>
  <c r="M60" i="5"/>
  <c r="K60" i="5"/>
  <c r="L60" i="5"/>
  <c r="M64" i="5"/>
  <c r="K64" i="5"/>
  <c r="L64" i="5"/>
  <c r="M68" i="5"/>
  <c r="K68" i="5"/>
  <c r="L68" i="5"/>
  <c r="M72" i="5"/>
  <c r="K72" i="5"/>
  <c r="L72" i="5"/>
  <c r="M76" i="5"/>
  <c r="K76" i="5"/>
  <c r="L76" i="5"/>
  <c r="M80" i="5"/>
  <c r="K80" i="5"/>
  <c r="L80" i="5"/>
  <c r="M84" i="5"/>
  <c r="K84" i="5"/>
  <c r="L84" i="5"/>
  <c r="M88" i="5"/>
  <c r="K88" i="5"/>
  <c r="L88" i="5"/>
  <c r="M92" i="5"/>
  <c r="K92" i="5"/>
  <c r="L92" i="5"/>
  <c r="M96" i="5"/>
  <c r="K96" i="5"/>
  <c r="L96" i="5"/>
  <c r="M100" i="5"/>
  <c r="K100" i="5"/>
  <c r="L100" i="5"/>
  <c r="M104" i="5"/>
  <c r="K104" i="5"/>
  <c r="L104" i="5"/>
  <c r="M108" i="5"/>
  <c r="K108" i="5"/>
  <c r="L108" i="5"/>
  <c r="M112" i="5"/>
  <c r="K112" i="5"/>
  <c r="L112" i="5"/>
  <c r="M116" i="5"/>
  <c r="K116" i="5"/>
  <c r="L116" i="5"/>
  <c r="M120" i="5"/>
  <c r="K120" i="5"/>
  <c r="L120" i="5"/>
  <c r="M124" i="5"/>
  <c r="K124" i="5"/>
  <c r="L124" i="5"/>
  <c r="M128" i="5"/>
  <c r="K128" i="5"/>
  <c r="L128" i="5"/>
  <c r="M132" i="5"/>
  <c r="K132" i="5"/>
  <c r="L132" i="5"/>
  <c r="M136" i="5"/>
  <c r="K136" i="5"/>
  <c r="L136" i="5"/>
  <c r="M140" i="5"/>
  <c r="K140" i="5"/>
  <c r="L140" i="5"/>
  <c r="M144" i="5"/>
  <c r="K144" i="5"/>
  <c r="L144" i="5"/>
  <c r="M148" i="5"/>
  <c r="K148" i="5"/>
  <c r="L148" i="5"/>
  <c r="M152" i="5"/>
  <c r="K152" i="5"/>
  <c r="L152" i="5"/>
  <c r="L25" i="5"/>
  <c r="M25" i="5"/>
  <c r="L29" i="5"/>
  <c r="K29" i="5"/>
  <c r="M29" i="5"/>
  <c r="L33" i="5"/>
  <c r="K33" i="5"/>
  <c r="M33" i="5"/>
  <c r="L37" i="5"/>
  <c r="K37" i="5"/>
  <c r="M37" i="5"/>
  <c r="L41" i="5"/>
  <c r="K41" i="5"/>
  <c r="M41" i="5"/>
  <c r="L45" i="5"/>
  <c r="K45" i="5"/>
  <c r="M45" i="5"/>
  <c r="L49" i="5"/>
  <c r="K49" i="5"/>
  <c r="M49" i="5"/>
  <c r="L53" i="5"/>
  <c r="K53" i="5"/>
  <c r="M53" i="5"/>
  <c r="L57" i="5"/>
  <c r="K57" i="5"/>
  <c r="M57" i="5"/>
  <c r="L61" i="5"/>
  <c r="K61" i="5"/>
  <c r="M61" i="5"/>
  <c r="L65" i="5"/>
  <c r="K65" i="5"/>
  <c r="M65" i="5"/>
  <c r="L69" i="5"/>
  <c r="K69" i="5"/>
  <c r="M69" i="5"/>
  <c r="L73" i="5"/>
  <c r="K73" i="5"/>
  <c r="M73" i="5"/>
  <c r="L77" i="5"/>
  <c r="K77" i="5"/>
  <c r="M77" i="5"/>
  <c r="L81" i="5"/>
  <c r="K81" i="5"/>
  <c r="M81" i="5"/>
  <c r="L85" i="5"/>
  <c r="K85" i="5"/>
  <c r="M85" i="5"/>
  <c r="L89" i="5"/>
  <c r="K89" i="5"/>
  <c r="M89" i="5"/>
  <c r="L93" i="5"/>
  <c r="K93" i="5"/>
  <c r="M93" i="5"/>
  <c r="L97" i="5"/>
  <c r="K97" i="5"/>
  <c r="M97" i="5"/>
  <c r="L101" i="5"/>
  <c r="K101" i="5"/>
  <c r="M101" i="5"/>
  <c r="L105" i="5"/>
  <c r="K105" i="5"/>
  <c r="M105" i="5"/>
  <c r="L109" i="5"/>
  <c r="M109" i="5"/>
  <c r="K109" i="5"/>
  <c r="L113" i="5"/>
  <c r="M113" i="5"/>
  <c r="K113" i="5"/>
  <c r="L117" i="5"/>
  <c r="M117" i="5"/>
  <c r="K117" i="5"/>
  <c r="L121" i="5"/>
  <c r="M121" i="5"/>
  <c r="K121" i="5"/>
  <c r="L125" i="5"/>
  <c r="M125" i="5"/>
  <c r="K125" i="5"/>
  <c r="L129" i="5"/>
  <c r="M129" i="5"/>
  <c r="K129" i="5"/>
  <c r="L133" i="5"/>
  <c r="M133" i="5"/>
  <c r="K133" i="5"/>
  <c r="L137" i="5"/>
  <c r="M137" i="5"/>
  <c r="K137" i="5"/>
  <c r="L141" i="5"/>
  <c r="M141" i="5"/>
  <c r="K141" i="5"/>
  <c r="L145" i="5"/>
  <c r="M145" i="5"/>
  <c r="K145" i="5"/>
  <c r="L149" i="5"/>
  <c r="M149" i="5"/>
  <c r="K149" i="5"/>
  <c r="M155" i="5"/>
  <c r="K155" i="5"/>
  <c r="L155" i="5"/>
  <c r="M159" i="5"/>
  <c r="K159" i="5"/>
  <c r="L159" i="5"/>
  <c r="M163" i="5"/>
  <c r="K163" i="5"/>
  <c r="L163" i="5"/>
  <c r="M167" i="5"/>
  <c r="K167" i="5"/>
  <c r="L167" i="5"/>
  <c r="M171" i="5"/>
  <c r="K171" i="5"/>
  <c r="L171" i="5"/>
  <c r="G155" i="5"/>
  <c r="N155" i="5" s="1"/>
  <c r="L156" i="5"/>
  <c r="K156" i="5"/>
  <c r="M156" i="5"/>
  <c r="G159" i="5"/>
  <c r="N159" i="5" s="1"/>
  <c r="L160" i="5"/>
  <c r="K160" i="5"/>
  <c r="M160" i="5"/>
  <c r="G163" i="5"/>
  <c r="N163" i="5" s="1"/>
  <c r="L164" i="5"/>
  <c r="K164" i="5"/>
  <c r="M164" i="5"/>
  <c r="G167" i="5"/>
  <c r="N167" i="5" s="1"/>
  <c r="L168" i="5"/>
  <c r="K168" i="5"/>
  <c r="M168" i="5"/>
  <c r="G171" i="5"/>
  <c r="N171" i="5" s="1"/>
  <c r="L172" i="5"/>
  <c r="K172" i="5"/>
  <c r="M172" i="5"/>
  <c r="G175" i="5"/>
  <c r="N175" i="5" s="1"/>
  <c r="M178" i="5"/>
  <c r="K178" i="5"/>
  <c r="L178" i="5"/>
  <c r="M182" i="5"/>
  <c r="K182" i="5"/>
  <c r="L182" i="5"/>
  <c r="L175" i="5"/>
  <c r="K175" i="5"/>
  <c r="M175" i="5"/>
  <c r="L179" i="5"/>
  <c r="K179" i="5"/>
  <c r="M179" i="5"/>
  <c r="L183" i="5"/>
  <c r="K183" i="5"/>
  <c r="M183" i="5"/>
  <c r="M185" i="5"/>
  <c r="K185" i="5"/>
  <c r="L185" i="5"/>
  <c r="M189" i="5"/>
  <c r="K189" i="5"/>
  <c r="L189" i="5"/>
  <c r="M193" i="5"/>
  <c r="K193" i="5"/>
  <c r="L193" i="5"/>
  <c r="L186" i="5"/>
  <c r="K186" i="5"/>
  <c r="M186" i="5"/>
  <c r="L190" i="5"/>
  <c r="K190" i="5"/>
  <c r="M190" i="5"/>
  <c r="L194" i="5"/>
  <c r="M194" i="5"/>
  <c r="K194" i="5"/>
  <c r="G29" i="5"/>
  <c r="N29" i="5" s="1"/>
  <c r="G37" i="5"/>
  <c r="N37" i="5" s="1"/>
  <c r="G45" i="5"/>
  <c r="N45" i="5" s="1"/>
  <c r="G77" i="5"/>
  <c r="N77" i="5" s="1"/>
  <c r="L22" i="5"/>
  <c r="M22" i="5"/>
  <c r="M26" i="5"/>
  <c r="L26" i="5"/>
  <c r="M30" i="5"/>
  <c r="K30" i="5"/>
  <c r="L30" i="5"/>
  <c r="M34" i="5"/>
  <c r="K34" i="5"/>
  <c r="L34" i="5"/>
  <c r="M38" i="5"/>
  <c r="K38" i="5"/>
  <c r="L38" i="5"/>
  <c r="M42" i="5"/>
  <c r="K42" i="5"/>
  <c r="L42" i="5"/>
  <c r="M46" i="5"/>
  <c r="K46" i="5"/>
  <c r="L46" i="5"/>
  <c r="M50" i="5"/>
  <c r="K50" i="5"/>
  <c r="L50" i="5"/>
  <c r="M54" i="5"/>
  <c r="K54" i="5"/>
  <c r="L54" i="5"/>
  <c r="M58" i="5"/>
  <c r="K58" i="5"/>
  <c r="L58" i="5"/>
  <c r="M62" i="5"/>
  <c r="K62" i="5"/>
  <c r="L62" i="5"/>
  <c r="M66" i="5"/>
  <c r="K66" i="5"/>
  <c r="L66" i="5"/>
  <c r="M70" i="5"/>
  <c r="K70" i="5"/>
  <c r="L70" i="5"/>
  <c r="M74" i="5"/>
  <c r="K74" i="5"/>
  <c r="L74" i="5"/>
  <c r="M78" i="5"/>
  <c r="K78" i="5"/>
  <c r="L78" i="5"/>
  <c r="M82" i="5"/>
  <c r="K82" i="5"/>
  <c r="L82" i="5"/>
  <c r="M86" i="5"/>
  <c r="K86" i="5"/>
  <c r="L86" i="5"/>
  <c r="M90" i="5"/>
  <c r="K90" i="5"/>
  <c r="L90" i="5"/>
  <c r="M94" i="5"/>
  <c r="K94" i="5"/>
  <c r="L94" i="5"/>
  <c r="M98" i="5"/>
  <c r="K98" i="5"/>
  <c r="L98" i="5"/>
  <c r="M102" i="5"/>
  <c r="K102" i="5"/>
  <c r="L102" i="5"/>
  <c r="M106" i="5"/>
  <c r="K106" i="5"/>
  <c r="L106" i="5"/>
  <c r="M110" i="5"/>
  <c r="K110" i="5"/>
  <c r="L110" i="5"/>
  <c r="M114" i="5"/>
  <c r="K114" i="5"/>
  <c r="L114" i="5"/>
  <c r="M118" i="5"/>
  <c r="K118" i="5"/>
  <c r="L118" i="5"/>
  <c r="M122" i="5"/>
  <c r="K122" i="5"/>
  <c r="L122" i="5"/>
  <c r="M126" i="5"/>
  <c r="K126" i="5"/>
  <c r="L126" i="5"/>
  <c r="M130" i="5"/>
  <c r="K130" i="5"/>
  <c r="L130" i="5"/>
  <c r="M134" i="5"/>
  <c r="K134" i="5"/>
  <c r="L134" i="5"/>
  <c r="M138" i="5"/>
  <c r="K138" i="5"/>
  <c r="L138" i="5"/>
  <c r="M142" i="5"/>
  <c r="K142" i="5"/>
  <c r="L142" i="5"/>
  <c r="M146" i="5"/>
  <c r="K146" i="5"/>
  <c r="L146" i="5"/>
  <c r="M150" i="5"/>
  <c r="K150" i="5"/>
  <c r="L150" i="5"/>
  <c r="G26" i="5"/>
  <c r="N26" i="5" s="1"/>
  <c r="L27" i="5"/>
  <c r="M27" i="5"/>
  <c r="L31" i="5"/>
  <c r="K31" i="5"/>
  <c r="M31" i="5"/>
  <c r="L35" i="5"/>
  <c r="K35" i="5"/>
  <c r="M35" i="5"/>
  <c r="L39" i="5"/>
  <c r="K39" i="5"/>
  <c r="M39" i="5"/>
  <c r="L43" i="5"/>
  <c r="K43" i="5"/>
  <c r="M43" i="5"/>
  <c r="L47" i="5"/>
  <c r="K47" i="5"/>
  <c r="M47" i="5"/>
  <c r="L51" i="5"/>
  <c r="K51" i="5"/>
  <c r="M51" i="5"/>
  <c r="L55" i="5"/>
  <c r="K55" i="5"/>
  <c r="M55" i="5"/>
  <c r="L59" i="5"/>
  <c r="K59" i="5"/>
  <c r="M59" i="5"/>
  <c r="L63" i="5"/>
  <c r="K63" i="5"/>
  <c r="M63" i="5"/>
  <c r="L67" i="5"/>
  <c r="K67" i="5"/>
  <c r="M67" i="5"/>
  <c r="L71" i="5"/>
  <c r="K71" i="5"/>
  <c r="M71" i="5"/>
  <c r="L75" i="5"/>
  <c r="K75" i="5"/>
  <c r="M75" i="5"/>
  <c r="L79" i="5"/>
  <c r="K79" i="5"/>
  <c r="M79" i="5"/>
  <c r="L83" i="5"/>
  <c r="K83" i="5"/>
  <c r="M83" i="5"/>
  <c r="L87" i="5"/>
  <c r="K87" i="5"/>
  <c r="M87" i="5"/>
  <c r="L91" i="5"/>
  <c r="K91" i="5"/>
  <c r="M91" i="5"/>
  <c r="L95" i="5"/>
  <c r="K95" i="5"/>
  <c r="M95" i="5"/>
  <c r="L99" i="5"/>
  <c r="K99" i="5"/>
  <c r="M99" i="5"/>
  <c r="L103" i="5"/>
  <c r="K103" i="5"/>
  <c r="M103" i="5"/>
  <c r="L107" i="5"/>
  <c r="K107" i="5"/>
  <c r="M107" i="5"/>
  <c r="G151" i="5"/>
  <c r="N151" i="5" s="1"/>
  <c r="L111" i="5"/>
  <c r="M111" i="5"/>
  <c r="K111" i="5"/>
  <c r="L115" i="5"/>
  <c r="M115" i="5"/>
  <c r="K115" i="5"/>
  <c r="L119" i="5"/>
  <c r="M119" i="5"/>
  <c r="K119" i="5"/>
  <c r="L123" i="5"/>
  <c r="M123" i="5"/>
  <c r="K123" i="5"/>
  <c r="L127" i="5"/>
  <c r="M127" i="5"/>
  <c r="K127" i="5"/>
  <c r="L131" i="5"/>
  <c r="M131" i="5"/>
  <c r="K131" i="5"/>
  <c r="L135" i="5"/>
  <c r="M135" i="5"/>
  <c r="K135" i="5"/>
  <c r="L139" i="5"/>
  <c r="M139" i="5"/>
  <c r="K139" i="5"/>
  <c r="L143" i="5"/>
  <c r="M143" i="5"/>
  <c r="K143" i="5"/>
  <c r="L147" i="5"/>
  <c r="M147" i="5"/>
  <c r="K147" i="5"/>
  <c r="L151" i="5"/>
  <c r="M151" i="5"/>
  <c r="K151" i="5"/>
  <c r="M153" i="5"/>
  <c r="K153" i="5"/>
  <c r="L153" i="5"/>
  <c r="M157" i="5"/>
  <c r="K157" i="5"/>
  <c r="L157" i="5"/>
  <c r="M161" i="5"/>
  <c r="K161" i="5"/>
  <c r="L161" i="5"/>
  <c r="M165" i="5"/>
  <c r="K165" i="5"/>
  <c r="L165" i="5"/>
  <c r="M169" i="5"/>
  <c r="K169" i="5"/>
  <c r="L169" i="5"/>
  <c r="M173" i="5"/>
  <c r="K173" i="5"/>
  <c r="L173" i="5"/>
  <c r="G179" i="5"/>
  <c r="N179" i="5" s="1"/>
  <c r="L154" i="5"/>
  <c r="K154" i="5"/>
  <c r="M154" i="5"/>
  <c r="L158" i="5"/>
  <c r="K158" i="5"/>
  <c r="M158" i="5"/>
  <c r="L162" i="5"/>
  <c r="K162" i="5"/>
  <c r="M162" i="5"/>
  <c r="L166" i="5"/>
  <c r="K166" i="5"/>
  <c r="M166" i="5"/>
  <c r="L170" i="5"/>
  <c r="K170" i="5"/>
  <c r="M170" i="5"/>
  <c r="L174" i="5"/>
  <c r="K174" i="5"/>
  <c r="M174" i="5"/>
  <c r="M176" i="5"/>
  <c r="K176" i="5"/>
  <c r="L176" i="5"/>
  <c r="M180" i="5"/>
  <c r="K180" i="5"/>
  <c r="L180" i="5"/>
  <c r="L184" i="5"/>
  <c r="K184" i="5"/>
  <c r="M184" i="5"/>
  <c r="L177" i="5"/>
  <c r="K177" i="5"/>
  <c r="M177" i="5"/>
  <c r="L181" i="5"/>
  <c r="K181" i="5"/>
  <c r="M181" i="5"/>
  <c r="M187" i="5"/>
  <c r="K187" i="5"/>
  <c r="L187" i="5"/>
  <c r="M191" i="5"/>
  <c r="K191" i="5"/>
  <c r="L191" i="5"/>
  <c r="M195" i="5"/>
  <c r="K195" i="5"/>
  <c r="L195" i="5"/>
  <c r="L188" i="5"/>
  <c r="K188" i="5"/>
  <c r="M188" i="5"/>
  <c r="L192" i="5"/>
  <c r="K192" i="5"/>
  <c r="M192" i="5"/>
  <c r="G28" i="6"/>
  <c r="N28" i="6" s="1"/>
  <c r="M31" i="6"/>
  <c r="K31" i="6"/>
  <c r="L31" i="6"/>
  <c r="M35" i="6"/>
  <c r="K35" i="6"/>
  <c r="L35" i="6"/>
  <c r="M39" i="6"/>
  <c r="K39" i="6"/>
  <c r="L39" i="6"/>
  <c r="M43" i="6"/>
  <c r="K43" i="6"/>
  <c r="L43" i="6"/>
  <c r="M47" i="6"/>
  <c r="K47" i="6"/>
  <c r="L47" i="6"/>
  <c r="M51" i="6"/>
  <c r="K51" i="6"/>
  <c r="L51" i="6"/>
  <c r="M55" i="6"/>
  <c r="K55" i="6"/>
  <c r="L55" i="6"/>
  <c r="M59" i="6"/>
  <c r="K59" i="6"/>
  <c r="L59" i="6"/>
  <c r="M63" i="6"/>
  <c r="K63" i="6"/>
  <c r="L63" i="6"/>
  <c r="M67" i="6"/>
  <c r="K67" i="6"/>
  <c r="L67" i="6"/>
  <c r="M71" i="6"/>
  <c r="K71" i="6"/>
  <c r="L71" i="6"/>
  <c r="M75" i="6"/>
  <c r="K75" i="6"/>
  <c r="L75" i="6"/>
  <c r="M79" i="6"/>
  <c r="K79" i="6"/>
  <c r="L79" i="6"/>
  <c r="M83" i="6"/>
  <c r="K83" i="6"/>
  <c r="L83" i="6"/>
  <c r="M87" i="6"/>
  <c r="K87" i="6"/>
  <c r="L87" i="6"/>
  <c r="M91" i="6"/>
  <c r="K91" i="6"/>
  <c r="L91" i="6"/>
  <c r="M95" i="6"/>
  <c r="K95" i="6"/>
  <c r="L95" i="6"/>
  <c r="M99" i="6"/>
  <c r="K99" i="6"/>
  <c r="L99" i="6"/>
  <c r="M103" i="6"/>
  <c r="K103" i="6"/>
  <c r="L103" i="6"/>
  <c r="M107" i="6"/>
  <c r="K107" i="6"/>
  <c r="L107" i="6"/>
  <c r="M111" i="6"/>
  <c r="K111" i="6"/>
  <c r="L111" i="6"/>
  <c r="L115" i="6"/>
  <c r="K115" i="6"/>
  <c r="M115" i="6"/>
  <c r="G121" i="6"/>
  <c r="N121" i="6" s="1"/>
  <c r="M25" i="6"/>
  <c r="G23" i="6"/>
  <c r="N23" i="6" s="1"/>
  <c r="L24" i="6"/>
  <c r="M24" i="6"/>
  <c r="G30" i="6"/>
  <c r="N30" i="6" s="1"/>
  <c r="G32" i="6"/>
  <c r="N32" i="6" s="1"/>
  <c r="G34" i="6"/>
  <c r="N34" i="6" s="1"/>
  <c r="G36" i="6"/>
  <c r="N36" i="6" s="1"/>
  <c r="G38" i="6"/>
  <c r="N38" i="6" s="1"/>
  <c r="G40" i="6"/>
  <c r="N40" i="6" s="1"/>
  <c r="G42" i="6"/>
  <c r="N42" i="6" s="1"/>
  <c r="G44" i="6"/>
  <c r="N44" i="6" s="1"/>
  <c r="G46" i="6"/>
  <c r="N46" i="6" s="1"/>
  <c r="G48" i="6"/>
  <c r="N48" i="6" s="1"/>
  <c r="G50" i="6"/>
  <c r="N50" i="6" s="1"/>
  <c r="G52" i="6"/>
  <c r="N52" i="6" s="1"/>
  <c r="G54" i="6"/>
  <c r="N54" i="6" s="1"/>
  <c r="G56" i="6"/>
  <c r="N56" i="6" s="1"/>
  <c r="G58" i="6"/>
  <c r="N58" i="6" s="1"/>
  <c r="G60" i="6"/>
  <c r="N60" i="6" s="1"/>
  <c r="G62" i="6"/>
  <c r="N62" i="6" s="1"/>
  <c r="G64" i="6"/>
  <c r="N64" i="6" s="1"/>
  <c r="G66" i="6"/>
  <c r="N66" i="6" s="1"/>
  <c r="G68" i="6"/>
  <c r="N68" i="6" s="1"/>
  <c r="G70" i="6"/>
  <c r="N70" i="6" s="1"/>
  <c r="G72" i="6"/>
  <c r="N72" i="6" s="1"/>
  <c r="G74" i="6"/>
  <c r="N74" i="6" s="1"/>
  <c r="G76" i="6"/>
  <c r="N76" i="6" s="1"/>
  <c r="G78" i="6"/>
  <c r="N78" i="6" s="1"/>
  <c r="G80" i="6"/>
  <c r="N80" i="6" s="1"/>
  <c r="G82" i="6"/>
  <c r="N82" i="6" s="1"/>
  <c r="G84" i="6"/>
  <c r="N84" i="6" s="1"/>
  <c r="G86" i="6"/>
  <c r="N86" i="6" s="1"/>
  <c r="G88" i="6"/>
  <c r="N88" i="6" s="1"/>
  <c r="G90" i="6"/>
  <c r="N90" i="6" s="1"/>
  <c r="G92" i="6"/>
  <c r="N92" i="6" s="1"/>
  <c r="G94" i="6"/>
  <c r="N94" i="6" s="1"/>
  <c r="G96" i="6"/>
  <c r="N96" i="6" s="1"/>
  <c r="G98" i="6"/>
  <c r="N98" i="6" s="1"/>
  <c r="G100" i="6"/>
  <c r="N100" i="6" s="1"/>
  <c r="G102" i="6"/>
  <c r="N102" i="6" s="1"/>
  <c r="G104" i="6"/>
  <c r="N104" i="6" s="1"/>
  <c r="G106" i="6"/>
  <c r="N106" i="6" s="1"/>
  <c r="G108" i="6"/>
  <c r="N108" i="6" s="1"/>
  <c r="G110" i="6"/>
  <c r="N110" i="6" s="1"/>
  <c r="G112" i="6"/>
  <c r="N112" i="6" s="1"/>
  <c r="G114" i="6"/>
  <c r="N114" i="6" s="1"/>
  <c r="G163" i="6"/>
  <c r="N163" i="6" s="1"/>
  <c r="G171" i="6"/>
  <c r="N171" i="6" s="1"/>
  <c r="G179" i="6"/>
  <c r="N179" i="6" s="1"/>
  <c r="L28" i="6"/>
  <c r="M28" i="6"/>
  <c r="K28" i="6"/>
  <c r="G31" i="6"/>
  <c r="N31" i="6" s="1"/>
  <c r="L32" i="6"/>
  <c r="M32" i="6"/>
  <c r="K32" i="6"/>
  <c r="G35" i="6"/>
  <c r="N35" i="6" s="1"/>
  <c r="L36" i="6"/>
  <c r="M36" i="6"/>
  <c r="K36" i="6"/>
  <c r="G39" i="6"/>
  <c r="N39" i="6" s="1"/>
  <c r="L40" i="6"/>
  <c r="M40" i="6"/>
  <c r="K40" i="6"/>
  <c r="G43" i="6"/>
  <c r="N43" i="6" s="1"/>
  <c r="L44" i="6"/>
  <c r="M44" i="6"/>
  <c r="K44" i="6"/>
  <c r="G47" i="6"/>
  <c r="N47" i="6" s="1"/>
  <c r="L48" i="6"/>
  <c r="M48" i="6"/>
  <c r="K48" i="6"/>
  <c r="G51" i="6"/>
  <c r="N51" i="6" s="1"/>
  <c r="L52" i="6"/>
  <c r="M52" i="6"/>
  <c r="K52" i="6"/>
  <c r="G55" i="6"/>
  <c r="N55" i="6" s="1"/>
  <c r="L56" i="6"/>
  <c r="M56" i="6"/>
  <c r="K56" i="6"/>
  <c r="G59" i="6"/>
  <c r="N59" i="6" s="1"/>
  <c r="L60" i="6"/>
  <c r="M60" i="6"/>
  <c r="K60" i="6"/>
  <c r="G63" i="6"/>
  <c r="N63" i="6" s="1"/>
  <c r="L64" i="6"/>
  <c r="M64" i="6"/>
  <c r="K64" i="6"/>
  <c r="G67" i="6"/>
  <c r="N67" i="6" s="1"/>
  <c r="L68" i="6"/>
  <c r="M68" i="6"/>
  <c r="K68" i="6"/>
  <c r="G71" i="6"/>
  <c r="N71" i="6" s="1"/>
  <c r="L72" i="6"/>
  <c r="M72" i="6"/>
  <c r="K72" i="6"/>
  <c r="G75" i="6"/>
  <c r="N75" i="6" s="1"/>
  <c r="L76" i="6"/>
  <c r="M76" i="6"/>
  <c r="K76" i="6"/>
  <c r="G79" i="6"/>
  <c r="N79" i="6" s="1"/>
  <c r="L80" i="6"/>
  <c r="M80" i="6"/>
  <c r="K80" i="6"/>
  <c r="G83" i="6"/>
  <c r="N83" i="6" s="1"/>
  <c r="L84" i="6"/>
  <c r="M84" i="6"/>
  <c r="K84" i="6"/>
  <c r="G87" i="6"/>
  <c r="N87" i="6" s="1"/>
  <c r="L88" i="6"/>
  <c r="M88" i="6"/>
  <c r="K88" i="6"/>
  <c r="G91" i="6"/>
  <c r="N91" i="6" s="1"/>
  <c r="L92" i="6"/>
  <c r="M92" i="6"/>
  <c r="K92" i="6"/>
  <c r="G95" i="6"/>
  <c r="N95" i="6" s="1"/>
  <c r="L96" i="6"/>
  <c r="M96" i="6"/>
  <c r="K96" i="6"/>
  <c r="G99" i="6"/>
  <c r="N99" i="6" s="1"/>
  <c r="L100" i="6"/>
  <c r="M100" i="6"/>
  <c r="K100" i="6"/>
  <c r="G103" i="6"/>
  <c r="N103" i="6" s="1"/>
  <c r="L104" i="6"/>
  <c r="M104" i="6"/>
  <c r="K104" i="6"/>
  <c r="G107" i="6"/>
  <c r="N107" i="6" s="1"/>
  <c r="L108" i="6"/>
  <c r="M108" i="6"/>
  <c r="K108" i="6"/>
  <c r="G111" i="6"/>
  <c r="N111" i="6" s="1"/>
  <c r="L112" i="6"/>
  <c r="M112" i="6"/>
  <c r="K112" i="6"/>
  <c r="G115" i="6"/>
  <c r="N115" i="6" s="1"/>
  <c r="M118" i="6"/>
  <c r="K118" i="6"/>
  <c r="L118" i="6"/>
  <c r="M122" i="6"/>
  <c r="K122" i="6"/>
  <c r="L122" i="6"/>
  <c r="M126" i="6"/>
  <c r="K126" i="6"/>
  <c r="L126" i="6"/>
  <c r="M130" i="6"/>
  <c r="K130" i="6"/>
  <c r="L130" i="6"/>
  <c r="M134" i="6"/>
  <c r="K134" i="6"/>
  <c r="L134" i="6"/>
  <c r="M138" i="6"/>
  <c r="K138" i="6"/>
  <c r="L138" i="6"/>
  <c r="M142" i="6"/>
  <c r="K142" i="6"/>
  <c r="L142" i="6"/>
  <c r="M146" i="6"/>
  <c r="K146" i="6"/>
  <c r="L146" i="6"/>
  <c r="M150" i="6"/>
  <c r="K150" i="6"/>
  <c r="L150" i="6"/>
  <c r="M154" i="6"/>
  <c r="K154" i="6"/>
  <c r="L154" i="6"/>
  <c r="M158" i="6"/>
  <c r="K158" i="6"/>
  <c r="L158" i="6"/>
  <c r="G161" i="6"/>
  <c r="N161" i="6" s="1"/>
  <c r="G165" i="6"/>
  <c r="N165" i="6" s="1"/>
  <c r="G169" i="6"/>
  <c r="N169" i="6" s="1"/>
  <c r="G173" i="6"/>
  <c r="N173" i="6" s="1"/>
  <c r="G177" i="6"/>
  <c r="N177" i="6" s="1"/>
  <c r="G181" i="6"/>
  <c r="N181" i="6" s="1"/>
  <c r="G188" i="6"/>
  <c r="N188" i="6" s="1"/>
  <c r="G116" i="6"/>
  <c r="N116" i="6" s="1"/>
  <c r="L117" i="6"/>
  <c r="K117" i="6"/>
  <c r="M117" i="6"/>
  <c r="G120" i="6"/>
  <c r="N120" i="6" s="1"/>
  <c r="L121" i="6"/>
  <c r="K121" i="6"/>
  <c r="M121" i="6"/>
  <c r="G124" i="6"/>
  <c r="N124" i="6" s="1"/>
  <c r="L125" i="6"/>
  <c r="K125" i="6"/>
  <c r="M125" i="6"/>
  <c r="G128" i="6"/>
  <c r="N128" i="6" s="1"/>
  <c r="L129" i="6"/>
  <c r="K129" i="6"/>
  <c r="M129" i="6"/>
  <c r="G132" i="6"/>
  <c r="N132" i="6" s="1"/>
  <c r="L133" i="6"/>
  <c r="K133" i="6"/>
  <c r="M133" i="6"/>
  <c r="G136" i="6"/>
  <c r="N136" i="6" s="1"/>
  <c r="L137" i="6"/>
  <c r="K137" i="6"/>
  <c r="M137" i="6"/>
  <c r="G140" i="6"/>
  <c r="N140" i="6" s="1"/>
  <c r="L141" i="6"/>
  <c r="K141" i="6"/>
  <c r="M141" i="6"/>
  <c r="G144" i="6"/>
  <c r="N144" i="6" s="1"/>
  <c r="L145" i="6"/>
  <c r="K145" i="6"/>
  <c r="M145" i="6"/>
  <c r="G148" i="6"/>
  <c r="N148" i="6" s="1"/>
  <c r="L149" i="6"/>
  <c r="K149" i="6"/>
  <c r="M149" i="6"/>
  <c r="G152" i="6"/>
  <c r="N152" i="6" s="1"/>
  <c r="L153" i="6"/>
  <c r="K153" i="6"/>
  <c r="M153" i="6"/>
  <c r="G156" i="6"/>
  <c r="N156" i="6" s="1"/>
  <c r="L157" i="6"/>
  <c r="K157" i="6"/>
  <c r="M157" i="6"/>
  <c r="M160" i="6"/>
  <c r="K160" i="6"/>
  <c r="L160" i="6"/>
  <c r="M164" i="6"/>
  <c r="K164" i="6"/>
  <c r="L164" i="6"/>
  <c r="M168" i="6"/>
  <c r="K168" i="6"/>
  <c r="L168" i="6"/>
  <c r="M172" i="6"/>
  <c r="K172" i="6"/>
  <c r="L172" i="6"/>
  <c r="M176" i="6"/>
  <c r="K176" i="6"/>
  <c r="L176" i="6"/>
  <c r="M180" i="6"/>
  <c r="K180" i="6"/>
  <c r="L180" i="6"/>
  <c r="G160" i="6"/>
  <c r="N160" i="6" s="1"/>
  <c r="L161" i="6"/>
  <c r="K161" i="6"/>
  <c r="M161" i="6"/>
  <c r="G164" i="6"/>
  <c r="N164" i="6" s="1"/>
  <c r="L165" i="6"/>
  <c r="K165" i="6"/>
  <c r="M165" i="6"/>
  <c r="G168" i="6"/>
  <c r="N168" i="6" s="1"/>
  <c r="L169" i="6"/>
  <c r="K169" i="6"/>
  <c r="M169" i="6"/>
  <c r="G172" i="6"/>
  <c r="N172" i="6" s="1"/>
  <c r="L173" i="6"/>
  <c r="K173" i="6"/>
  <c r="M173" i="6"/>
  <c r="G176" i="6"/>
  <c r="N176" i="6" s="1"/>
  <c r="L177" i="6"/>
  <c r="K177" i="6"/>
  <c r="M177" i="6"/>
  <c r="G180" i="6"/>
  <c r="N180" i="6" s="1"/>
  <c r="L181" i="6"/>
  <c r="K181" i="6"/>
  <c r="M181" i="6"/>
  <c r="M183" i="6"/>
  <c r="K183" i="6"/>
  <c r="L183" i="6"/>
  <c r="M187" i="6"/>
  <c r="K187" i="6"/>
  <c r="L187" i="6"/>
  <c r="M191" i="6"/>
  <c r="K191" i="6"/>
  <c r="L191" i="6"/>
  <c r="G183" i="6"/>
  <c r="N183" i="6" s="1"/>
  <c r="L184" i="6"/>
  <c r="K184" i="6"/>
  <c r="M184" i="6"/>
  <c r="G187" i="6"/>
  <c r="N187" i="6" s="1"/>
  <c r="L188" i="6"/>
  <c r="K188" i="6"/>
  <c r="M188" i="6"/>
  <c r="G191" i="6"/>
  <c r="N191" i="6" s="1"/>
  <c r="L192" i="6"/>
  <c r="K192" i="6"/>
  <c r="M192" i="6"/>
  <c r="G195" i="6"/>
  <c r="N195" i="6" s="1"/>
  <c r="M29" i="6"/>
  <c r="K29" i="6"/>
  <c r="L29" i="6"/>
  <c r="M33" i="6"/>
  <c r="K33" i="6"/>
  <c r="L33" i="6"/>
  <c r="M37" i="6"/>
  <c r="K37" i="6"/>
  <c r="L37" i="6"/>
  <c r="M41" i="6"/>
  <c r="K41" i="6"/>
  <c r="L41" i="6"/>
  <c r="M45" i="6"/>
  <c r="K45" i="6"/>
  <c r="L45" i="6"/>
  <c r="M49" i="6"/>
  <c r="K49" i="6"/>
  <c r="L49" i="6"/>
  <c r="M53" i="6"/>
  <c r="K53" i="6"/>
  <c r="L53" i="6"/>
  <c r="M57" i="6"/>
  <c r="K57" i="6"/>
  <c r="L57" i="6"/>
  <c r="M61" i="6"/>
  <c r="K61" i="6"/>
  <c r="L61" i="6"/>
  <c r="M65" i="6"/>
  <c r="K65" i="6"/>
  <c r="L65" i="6"/>
  <c r="M69" i="6"/>
  <c r="K69" i="6"/>
  <c r="L69" i="6"/>
  <c r="M73" i="6"/>
  <c r="K73" i="6"/>
  <c r="L73" i="6"/>
  <c r="M77" i="6"/>
  <c r="K77" i="6"/>
  <c r="L77" i="6"/>
  <c r="M81" i="6"/>
  <c r="K81" i="6"/>
  <c r="L81" i="6"/>
  <c r="M85" i="6"/>
  <c r="K85" i="6"/>
  <c r="L85" i="6"/>
  <c r="M89" i="6"/>
  <c r="K89" i="6"/>
  <c r="L89" i="6"/>
  <c r="M93" i="6"/>
  <c r="K93" i="6"/>
  <c r="L93" i="6"/>
  <c r="M97" i="6"/>
  <c r="K97" i="6"/>
  <c r="L97" i="6"/>
  <c r="M101" i="6"/>
  <c r="K101" i="6"/>
  <c r="L101" i="6"/>
  <c r="M105" i="6"/>
  <c r="K105" i="6"/>
  <c r="L105" i="6"/>
  <c r="M109" i="6"/>
  <c r="K109" i="6"/>
  <c r="L109" i="6"/>
  <c r="M113" i="6"/>
  <c r="K113" i="6"/>
  <c r="L113" i="6"/>
  <c r="G117" i="6"/>
  <c r="N117" i="6" s="1"/>
  <c r="M23" i="6"/>
  <c r="L23" i="6"/>
  <c r="M27" i="6"/>
  <c r="L27" i="6"/>
  <c r="L22" i="6"/>
  <c r="M22" i="6"/>
  <c r="L26" i="6"/>
  <c r="M26" i="6"/>
  <c r="G119" i="6"/>
  <c r="N119" i="6" s="1"/>
  <c r="G123" i="6"/>
  <c r="N123" i="6" s="1"/>
  <c r="G127" i="6"/>
  <c r="N127" i="6" s="1"/>
  <c r="G131" i="6"/>
  <c r="N131" i="6" s="1"/>
  <c r="G135" i="6"/>
  <c r="N135" i="6" s="1"/>
  <c r="G139" i="6"/>
  <c r="N139" i="6" s="1"/>
  <c r="G143" i="6"/>
  <c r="N143" i="6" s="1"/>
  <c r="G147" i="6"/>
  <c r="N147" i="6" s="1"/>
  <c r="G151" i="6"/>
  <c r="N151" i="6" s="1"/>
  <c r="G155" i="6"/>
  <c r="N155" i="6" s="1"/>
  <c r="G159" i="6"/>
  <c r="N159" i="6" s="1"/>
  <c r="G125" i="6"/>
  <c r="N125" i="6" s="1"/>
  <c r="G129" i="6"/>
  <c r="N129" i="6" s="1"/>
  <c r="G133" i="6"/>
  <c r="N133" i="6" s="1"/>
  <c r="G137" i="6"/>
  <c r="N137" i="6" s="1"/>
  <c r="G141" i="6"/>
  <c r="N141" i="6" s="1"/>
  <c r="G145" i="6"/>
  <c r="N145" i="6" s="1"/>
  <c r="G149" i="6"/>
  <c r="N149" i="6" s="1"/>
  <c r="G153" i="6"/>
  <c r="N153" i="6" s="1"/>
  <c r="G157" i="6"/>
  <c r="N157" i="6" s="1"/>
  <c r="G167" i="6"/>
  <c r="N167" i="6" s="1"/>
  <c r="G175" i="6"/>
  <c r="N175" i="6" s="1"/>
  <c r="G29" i="6"/>
  <c r="N29" i="6" s="1"/>
  <c r="L30" i="6"/>
  <c r="M30" i="6"/>
  <c r="K30" i="6"/>
  <c r="G33" i="6"/>
  <c r="N33" i="6" s="1"/>
  <c r="L34" i="6"/>
  <c r="M34" i="6"/>
  <c r="K34" i="6"/>
  <c r="G37" i="6"/>
  <c r="N37" i="6" s="1"/>
  <c r="L38" i="6"/>
  <c r="M38" i="6"/>
  <c r="K38" i="6"/>
  <c r="G41" i="6"/>
  <c r="N41" i="6" s="1"/>
  <c r="L42" i="6"/>
  <c r="M42" i="6"/>
  <c r="K42" i="6"/>
  <c r="G45" i="6"/>
  <c r="N45" i="6" s="1"/>
  <c r="L46" i="6"/>
  <c r="M46" i="6"/>
  <c r="K46" i="6"/>
  <c r="G49" i="6"/>
  <c r="N49" i="6" s="1"/>
  <c r="L50" i="6"/>
  <c r="M50" i="6"/>
  <c r="K50" i="6"/>
  <c r="G53" i="6"/>
  <c r="N53" i="6" s="1"/>
  <c r="L54" i="6"/>
  <c r="M54" i="6"/>
  <c r="K54" i="6"/>
  <c r="G57" i="6"/>
  <c r="N57" i="6" s="1"/>
  <c r="L58" i="6"/>
  <c r="M58" i="6"/>
  <c r="K58" i="6"/>
  <c r="G61" i="6"/>
  <c r="N61" i="6" s="1"/>
  <c r="L62" i="6"/>
  <c r="M62" i="6"/>
  <c r="K62" i="6"/>
  <c r="G65" i="6"/>
  <c r="N65" i="6" s="1"/>
  <c r="L66" i="6"/>
  <c r="M66" i="6"/>
  <c r="K66" i="6"/>
  <c r="G69" i="6"/>
  <c r="N69" i="6" s="1"/>
  <c r="L70" i="6"/>
  <c r="M70" i="6"/>
  <c r="K70" i="6"/>
  <c r="G73" i="6"/>
  <c r="N73" i="6" s="1"/>
  <c r="L74" i="6"/>
  <c r="M74" i="6"/>
  <c r="K74" i="6"/>
  <c r="G77" i="6"/>
  <c r="N77" i="6" s="1"/>
  <c r="L78" i="6"/>
  <c r="M78" i="6"/>
  <c r="K78" i="6"/>
  <c r="G81" i="6"/>
  <c r="N81" i="6" s="1"/>
  <c r="L82" i="6"/>
  <c r="M82" i="6"/>
  <c r="K82" i="6"/>
  <c r="G85" i="6"/>
  <c r="N85" i="6" s="1"/>
  <c r="L86" i="6"/>
  <c r="M86" i="6"/>
  <c r="K86" i="6"/>
  <c r="G89" i="6"/>
  <c r="N89" i="6" s="1"/>
  <c r="L90" i="6"/>
  <c r="M90" i="6"/>
  <c r="K90" i="6"/>
  <c r="G93" i="6"/>
  <c r="N93" i="6" s="1"/>
  <c r="L94" i="6"/>
  <c r="M94" i="6"/>
  <c r="K94" i="6"/>
  <c r="G97" i="6"/>
  <c r="N97" i="6" s="1"/>
  <c r="L98" i="6"/>
  <c r="M98" i="6"/>
  <c r="K98" i="6"/>
  <c r="G101" i="6"/>
  <c r="N101" i="6" s="1"/>
  <c r="L102" i="6"/>
  <c r="M102" i="6"/>
  <c r="K102" i="6"/>
  <c r="G105" i="6"/>
  <c r="N105" i="6" s="1"/>
  <c r="L106" i="6"/>
  <c r="M106" i="6"/>
  <c r="K106" i="6"/>
  <c r="G109" i="6"/>
  <c r="N109" i="6" s="1"/>
  <c r="L110" i="6"/>
  <c r="M110" i="6"/>
  <c r="K110" i="6"/>
  <c r="G113" i="6"/>
  <c r="N113" i="6" s="1"/>
  <c r="L114" i="6"/>
  <c r="M114" i="6"/>
  <c r="K114" i="6"/>
  <c r="M116" i="6"/>
  <c r="K116" i="6"/>
  <c r="L116" i="6"/>
  <c r="M120" i="6"/>
  <c r="K120" i="6"/>
  <c r="L120" i="6"/>
  <c r="M124" i="6"/>
  <c r="K124" i="6"/>
  <c r="L124" i="6"/>
  <c r="M128" i="6"/>
  <c r="K128" i="6"/>
  <c r="L128" i="6"/>
  <c r="M132" i="6"/>
  <c r="K132" i="6"/>
  <c r="L132" i="6"/>
  <c r="M136" i="6"/>
  <c r="K136" i="6"/>
  <c r="L136" i="6"/>
  <c r="M140" i="6"/>
  <c r="K140" i="6"/>
  <c r="L140" i="6"/>
  <c r="M144" i="6"/>
  <c r="K144" i="6"/>
  <c r="L144" i="6"/>
  <c r="M148" i="6"/>
  <c r="K148" i="6"/>
  <c r="L148" i="6"/>
  <c r="M152" i="6"/>
  <c r="K152" i="6"/>
  <c r="L152" i="6"/>
  <c r="M156" i="6"/>
  <c r="K156" i="6"/>
  <c r="L156" i="6"/>
  <c r="G184" i="6"/>
  <c r="N184" i="6" s="1"/>
  <c r="G192" i="6"/>
  <c r="N192" i="6" s="1"/>
  <c r="G118" i="6"/>
  <c r="N118" i="6" s="1"/>
  <c r="L119" i="6"/>
  <c r="K119" i="6"/>
  <c r="M119" i="6"/>
  <c r="G122" i="6"/>
  <c r="N122" i="6" s="1"/>
  <c r="L123" i="6"/>
  <c r="K123" i="6"/>
  <c r="M123" i="6"/>
  <c r="G126" i="6"/>
  <c r="N126" i="6" s="1"/>
  <c r="L127" i="6"/>
  <c r="K127" i="6"/>
  <c r="M127" i="6"/>
  <c r="G130" i="6"/>
  <c r="N130" i="6" s="1"/>
  <c r="L131" i="6"/>
  <c r="K131" i="6"/>
  <c r="M131" i="6"/>
  <c r="G134" i="6"/>
  <c r="N134" i="6" s="1"/>
  <c r="L135" i="6"/>
  <c r="K135" i="6"/>
  <c r="M135" i="6"/>
  <c r="G138" i="6"/>
  <c r="N138" i="6" s="1"/>
  <c r="L139" i="6"/>
  <c r="K139" i="6"/>
  <c r="M139" i="6"/>
  <c r="G142" i="6"/>
  <c r="N142" i="6" s="1"/>
  <c r="L143" i="6"/>
  <c r="K143" i="6"/>
  <c r="M143" i="6"/>
  <c r="G146" i="6"/>
  <c r="N146" i="6" s="1"/>
  <c r="L147" i="6"/>
  <c r="K147" i="6"/>
  <c r="M147" i="6"/>
  <c r="G150" i="6"/>
  <c r="N150" i="6" s="1"/>
  <c r="L151" i="6"/>
  <c r="K151" i="6"/>
  <c r="M151" i="6"/>
  <c r="G154" i="6"/>
  <c r="N154" i="6" s="1"/>
  <c r="L155" i="6"/>
  <c r="K155" i="6"/>
  <c r="M155" i="6"/>
  <c r="G158" i="6"/>
  <c r="N158" i="6" s="1"/>
  <c r="L159" i="6"/>
  <c r="K159" i="6"/>
  <c r="M159" i="6"/>
  <c r="M162" i="6"/>
  <c r="K162" i="6"/>
  <c r="L162" i="6"/>
  <c r="M166" i="6"/>
  <c r="K166" i="6"/>
  <c r="L166" i="6"/>
  <c r="M170" i="6"/>
  <c r="K170" i="6"/>
  <c r="L170" i="6"/>
  <c r="M174" i="6"/>
  <c r="K174" i="6"/>
  <c r="L174" i="6"/>
  <c r="M178" i="6"/>
  <c r="K178" i="6"/>
  <c r="L178" i="6"/>
  <c r="M182" i="6"/>
  <c r="K182" i="6"/>
  <c r="L182" i="6"/>
  <c r="G186" i="6"/>
  <c r="N186" i="6" s="1"/>
  <c r="G190" i="6"/>
  <c r="N190" i="6" s="1"/>
  <c r="G194" i="6"/>
  <c r="N194" i="6" s="1"/>
  <c r="G162" i="6"/>
  <c r="N162" i="6" s="1"/>
  <c r="L163" i="6"/>
  <c r="K163" i="6"/>
  <c r="M163" i="6"/>
  <c r="G166" i="6"/>
  <c r="N166" i="6" s="1"/>
  <c r="L167" i="6"/>
  <c r="K167" i="6"/>
  <c r="M167" i="6"/>
  <c r="G170" i="6"/>
  <c r="N170" i="6" s="1"/>
  <c r="L171" i="6"/>
  <c r="K171" i="6"/>
  <c r="M171" i="6"/>
  <c r="G174" i="6"/>
  <c r="N174" i="6" s="1"/>
  <c r="L175" i="6"/>
  <c r="K175" i="6"/>
  <c r="M175" i="6"/>
  <c r="G178" i="6"/>
  <c r="N178" i="6" s="1"/>
  <c r="L179" i="6"/>
  <c r="K179" i="6"/>
  <c r="M179" i="6"/>
  <c r="G182" i="6"/>
  <c r="N182" i="6" s="1"/>
  <c r="M185" i="6"/>
  <c r="K185" i="6"/>
  <c r="L185" i="6"/>
  <c r="M189" i="6"/>
  <c r="K189" i="6"/>
  <c r="L189" i="6"/>
  <c r="M193" i="6"/>
  <c r="K193" i="6"/>
  <c r="L193" i="6"/>
  <c r="G185" i="6"/>
  <c r="N185" i="6" s="1"/>
  <c r="L186" i="6"/>
  <c r="K186" i="6"/>
  <c r="M186" i="6"/>
  <c r="G189" i="6"/>
  <c r="N189" i="6" s="1"/>
  <c r="L190" i="6"/>
  <c r="K190" i="6"/>
  <c r="M190" i="6"/>
  <c r="G193" i="6"/>
  <c r="N193" i="6" s="1"/>
  <c r="L194" i="6"/>
  <c r="K194" i="6"/>
  <c r="M194" i="6"/>
  <c r="L195" i="6"/>
  <c r="M195" i="6"/>
  <c r="K195" i="6"/>
  <c r="K27" i="5" l="1"/>
  <c r="K26" i="5"/>
  <c r="L25" i="6"/>
  <c r="N26" i="6"/>
  <c r="K26" i="6"/>
  <c r="K27" i="6"/>
  <c r="K23" i="6"/>
  <c r="K25" i="5"/>
  <c r="K25" i="6"/>
  <c r="K24" i="6"/>
  <c r="K24" i="5"/>
  <c r="G205" i="5"/>
  <c r="G204" i="5"/>
  <c r="K23" i="5"/>
  <c r="G198" i="5"/>
  <c r="G200" i="5" s="1"/>
  <c r="N22" i="5"/>
  <c r="G198" i="6"/>
  <c r="G200" i="6" s="1"/>
  <c r="N22" i="6"/>
  <c r="G205" i="6"/>
  <c r="G204" i="6"/>
  <c r="G203" i="6" l="1"/>
  <c r="G206" i="6" s="1"/>
  <c r="G201" i="6" s="1"/>
  <c r="G203" i="5"/>
  <c r="G206" i="5" s="1"/>
  <c r="G201" i="5" s="1"/>
</calcChain>
</file>

<file path=xl/sharedStrings.xml><?xml version="1.0" encoding="utf-8"?>
<sst xmlns="http://schemas.openxmlformats.org/spreadsheetml/2006/main" count="2484" uniqueCount="2445">
  <si>
    <t>non</t>
  </si>
  <si>
    <t>Votre nom ou raison sociale :</t>
  </si>
  <si>
    <t>Moyens de règlement clients :</t>
  </si>
  <si>
    <t>Complément raison sociale :</t>
  </si>
  <si>
    <t xml:space="preserve">S.A.R.L. au capital de … </t>
  </si>
  <si>
    <t>chèque</t>
  </si>
  <si>
    <t>Adresse de votre siège :</t>
  </si>
  <si>
    <t>virement</t>
  </si>
  <si>
    <t>Code postal :</t>
  </si>
  <si>
    <t>carte bancaire</t>
  </si>
  <si>
    <t>Ville :</t>
  </si>
  <si>
    <t>espèces</t>
  </si>
  <si>
    <t>Téléphone :</t>
  </si>
  <si>
    <t>Numéro Siret :</t>
  </si>
  <si>
    <t>Taux 0</t>
  </si>
  <si>
    <t>Taux 1</t>
  </si>
  <si>
    <t>Taux 2</t>
  </si>
  <si>
    <t>Taux 3</t>
  </si>
  <si>
    <t>Etes-vous exonéré de TVA ? (par exemple oui si vous êtes en micro-entreprise)</t>
  </si>
  <si>
    <t>Numéro client</t>
  </si>
  <si>
    <t>Type</t>
  </si>
  <si>
    <t>Nom prénom ou raison sociale</t>
  </si>
  <si>
    <t>Adresse</t>
  </si>
  <si>
    <t>C. postal</t>
  </si>
  <si>
    <t>Téléphone</t>
  </si>
  <si>
    <t>Portable</t>
  </si>
  <si>
    <t>Site internet</t>
  </si>
  <si>
    <t>E-mail</t>
  </si>
  <si>
    <t>Type 2</t>
  </si>
  <si>
    <t>Remarques</t>
  </si>
  <si>
    <t>C00001</t>
  </si>
  <si>
    <t>Particulier</t>
  </si>
  <si>
    <t>C00002</t>
  </si>
  <si>
    <t>Professionnel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</si>
  <si>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</si>
  <si>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</si>
  <si>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</si>
  <si>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</si>
  <si>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</si>
  <si>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</si>
  <si>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</si>
  <si>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</si>
  <si>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</si>
  <si>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</si>
  <si>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</si>
  <si>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</si>
  <si>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</si>
  <si>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</si>
  <si>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</si>
  <si>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</si>
  <si>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</si>
  <si>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</si>
  <si>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</si>
  <si>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</si>
  <si>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</si>
  <si>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</si>
  <si>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</si>
  <si>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</si>
  <si>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</si>
  <si>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</si>
  <si>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</si>
  <si>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</si>
  <si>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</si>
  <si>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</si>
  <si>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</si>
  <si>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</si>
  <si>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</si>
  <si>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</si>
  <si>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</si>
  <si>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</si>
  <si>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</si>
  <si>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</si>
  <si>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</si>
  <si>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</si>
  <si>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</si>
  <si>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</si>
  <si>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</si>
  <si>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</si>
  <si>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</si>
  <si>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</si>
  <si>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</si>
  <si>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</si>
  <si>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</si>
  <si>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</si>
  <si>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</si>
  <si>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</si>
  <si>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</si>
  <si>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</si>
  <si>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</si>
  <si>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</si>
  <si>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</si>
  <si>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</si>
  <si>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</si>
  <si>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</si>
  <si>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</si>
  <si>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</si>
  <si>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</si>
  <si>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</si>
  <si>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</si>
  <si>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</si>
  <si>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</si>
  <si>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</si>
  <si>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</si>
  <si>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</si>
  <si>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</si>
  <si>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</si>
  <si>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</si>
  <si>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</si>
  <si>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</si>
  <si>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</si>
  <si>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</si>
  <si>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</si>
  <si>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</si>
  <si>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</si>
  <si>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</si>
  <si>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</si>
  <si>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</si>
  <si>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</si>
  <si>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</si>
  <si>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</si>
  <si>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</si>
  <si>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</si>
  <si>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</si>
  <si>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</si>
  <si>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</si>
  <si>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</si>
  <si>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</si>
  <si>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</si>
  <si>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</si>
  <si>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</si>
  <si>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</si>
  <si>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</si>
  <si>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</si>
  <si>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</si>
  <si>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</si>
  <si>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</si>
  <si>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</si>
  <si>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</si>
  <si>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</si>
  <si>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</si>
  <si>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</si>
  <si>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</si>
  <si>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</si>
  <si>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</si>
  <si>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</si>
  <si>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</si>
  <si>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</si>
  <si>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</si>
  <si>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</si>
  <si>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</si>
  <si>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</si>
  <si>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</si>
  <si>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</si>
  <si>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</si>
  <si>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</si>
  <si>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</si>
  <si>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</si>
  <si>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</si>
  <si>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</si>
  <si>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</si>
  <si>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</si>
  <si>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</si>
  <si>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</si>
  <si>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</si>
  <si>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</si>
  <si>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</si>
  <si>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</si>
  <si>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</si>
  <si>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</si>
  <si>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</si>
  <si>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</si>
  <si>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</si>
  <si>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</si>
  <si>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</si>
  <si>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</si>
  <si>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</si>
  <si>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</si>
  <si>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</si>
  <si>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</si>
  <si>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</si>
  <si>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</si>
  <si>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</si>
  <si>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</si>
  <si>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</si>
  <si>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</si>
  <si>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</si>
  <si>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</si>
  <si>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</si>
  <si>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</si>
  <si>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</si>
  <si>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</si>
  <si>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</si>
  <si>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</si>
  <si>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</si>
  <si>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</si>
  <si>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</si>
  <si>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</si>
  <si>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</si>
  <si>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</si>
  <si>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</si>
  <si>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</si>
  <si>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</si>
  <si>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</si>
  <si>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</si>
  <si>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</si>
  <si>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</si>
  <si>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</si>
  <si>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</si>
  <si>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</si>
  <si>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</si>
  <si>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</si>
  <si>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</si>
  <si>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</si>
  <si>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</si>
  <si>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</si>
  <si>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</si>
  <si>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</si>
  <si>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</si>
  <si>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</si>
  <si>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</si>
  <si>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</si>
  <si>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</si>
  <si>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</si>
  <si>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</si>
  <si>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</si>
  <si>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</si>
  <si>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</si>
  <si>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</si>
  <si>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</si>
  <si>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</si>
  <si>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</si>
  <si>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</si>
  <si>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</si>
  <si>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</si>
  <si>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</si>
  <si>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</si>
  <si>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</si>
  <si>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</si>
  <si>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</si>
  <si>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</si>
  <si>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</si>
  <si>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</si>
  <si>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</si>
  <si>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</si>
  <si>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</si>
  <si>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</si>
  <si>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</si>
  <si>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</si>
  <si>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</si>
  <si>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</si>
  <si>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</si>
  <si>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</si>
  <si>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</si>
  <si>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</si>
  <si>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</si>
  <si>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</si>
  <si>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</si>
  <si>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</si>
  <si>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</si>
  <si>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</si>
  <si>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</si>
  <si>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</si>
  <si>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</si>
  <si>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</si>
  <si>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</si>
  <si>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</si>
  <si>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</si>
  <si>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</si>
  <si>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</si>
  <si>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</si>
  <si>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</si>
  <si>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</si>
  <si>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</si>
  <si>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</si>
  <si>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</si>
  <si>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</si>
  <si>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</si>
  <si>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</si>
  <si>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</si>
  <si>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</si>
  <si>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</si>
  <si>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</si>
  <si>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</si>
  <si>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</si>
  <si>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</si>
  <si>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</si>
  <si>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</si>
  <si>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</si>
  <si>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</si>
  <si>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</si>
  <si>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</si>
  <si>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</si>
  <si>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</si>
  <si>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</si>
  <si>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</si>
  <si>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</si>
  <si>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</si>
  <si>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</si>
  <si>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</si>
  <si>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</si>
  <si>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</si>
  <si>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</si>
  <si>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</si>
  <si>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</si>
  <si>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</si>
  <si>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</si>
  <si>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</si>
  <si>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</si>
  <si>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</si>
  <si>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</si>
  <si>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</si>
  <si>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</si>
  <si>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</si>
  <si>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</si>
  <si>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</si>
  <si>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</si>
  <si>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</si>
  <si>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</si>
  <si>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</si>
  <si>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</si>
  <si>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</si>
  <si>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</si>
  <si>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</si>
  <si>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</si>
  <si>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</si>
  <si>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</si>
  <si>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</si>
  <si>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</si>
  <si>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</si>
  <si>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</si>
  <si>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</si>
  <si>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</si>
  <si>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</si>
  <si>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</si>
  <si>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</si>
  <si>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</si>
  <si>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</si>
  <si>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</si>
  <si>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</si>
  <si>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</si>
  <si>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</si>
  <si>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</si>
  <si>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</si>
  <si>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</si>
  <si>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</si>
  <si>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</si>
  <si>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</si>
  <si>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</si>
  <si>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</si>
  <si>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</si>
  <si>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</si>
  <si>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</si>
  <si>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</si>
  <si>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</si>
  <si>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</si>
  <si>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</si>
  <si>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</si>
  <si>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</si>
  <si>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</si>
  <si>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</si>
  <si>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</si>
  <si>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</si>
  <si>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</si>
  <si>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</si>
  <si>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</si>
  <si>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</si>
  <si>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</si>
  <si>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</si>
  <si>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</si>
  <si>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</si>
  <si>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</si>
  <si>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</si>
  <si>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</si>
  <si>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</si>
  <si>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</si>
  <si>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</si>
  <si>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</si>
  <si>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</si>
  <si>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</si>
  <si>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</si>
  <si>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</si>
  <si>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</si>
  <si>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</si>
  <si>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</si>
  <si>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</si>
  <si>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</si>
  <si>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</si>
  <si>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</si>
  <si>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</si>
  <si>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</si>
  <si>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</si>
  <si>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</si>
  <si>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</si>
  <si>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</si>
  <si>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</si>
  <si>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</si>
  <si>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</si>
  <si>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</si>
  <si>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</si>
  <si>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</si>
  <si>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</si>
  <si>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</si>
  <si>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</si>
  <si>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</si>
  <si>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</si>
  <si>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</si>
  <si>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</si>
  <si>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</si>
  <si>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</si>
  <si>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</si>
  <si>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</si>
  <si>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</si>
  <si>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</si>
  <si>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</si>
  <si>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</si>
  <si>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</si>
  <si>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</si>
  <si>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</si>
  <si>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</si>
  <si>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</si>
  <si>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</si>
  <si>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</si>
  <si>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</si>
  <si>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</si>
  <si>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</si>
  <si>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</si>
  <si>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</si>
  <si>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</si>
  <si>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</si>
  <si>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</si>
  <si>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</si>
  <si>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</si>
  <si>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</si>
  <si>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</si>
  <si>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</si>
  <si>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</si>
  <si>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</si>
  <si>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</si>
  <si>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</si>
  <si>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</si>
  <si>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</si>
  <si>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</si>
  <si>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</si>
  <si>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</si>
  <si>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</si>
  <si>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</si>
  <si>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</si>
  <si>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</si>
  <si>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</si>
  <si>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</si>
  <si>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</si>
  <si>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</si>
  <si>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</si>
  <si>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</si>
  <si>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</si>
  <si>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</si>
  <si>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</si>
  <si>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</si>
  <si>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</si>
  <si>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</si>
  <si>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</si>
  <si>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</si>
  <si>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</si>
  <si>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</si>
  <si>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</si>
  <si>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</si>
  <si>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</si>
  <si>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</si>
  <si>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</si>
  <si>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</si>
  <si>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</si>
  <si>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</si>
  <si>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</si>
  <si>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</si>
  <si>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</si>
  <si>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</si>
  <si>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</si>
  <si>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</si>
  <si>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</si>
  <si>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</si>
  <si>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</si>
  <si>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</si>
  <si>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</si>
  <si>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</si>
  <si>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</si>
  <si>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</si>
  <si>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</si>
  <si>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</si>
  <si>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</si>
  <si>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</si>
  <si>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</si>
  <si>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</si>
  <si>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</si>
  <si>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</si>
  <si>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</si>
  <si>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</si>
  <si>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</si>
  <si>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</si>
  <si>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</si>
  <si>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</si>
  <si>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</si>
  <si>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</si>
  <si>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</si>
  <si>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</si>
  <si>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</si>
  <si>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</si>
  <si>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</si>
  <si>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</si>
  <si>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</si>
  <si>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</si>
  <si>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</si>
  <si>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</si>
  <si>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</si>
  <si>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</si>
  <si>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</si>
  <si>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</si>
  <si>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</si>
  <si>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</si>
  <si>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</si>
  <si>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</si>
  <si>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</si>
  <si>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</si>
  <si>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</si>
  <si>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</si>
  <si>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</si>
  <si>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</si>
  <si>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</si>
  <si>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</si>
  <si>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</si>
  <si>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</si>
  <si>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</si>
  <si>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</si>
  <si>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</si>
  <si>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</si>
  <si>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</si>
  <si>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</si>
  <si>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</si>
  <si>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</si>
  <si>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</si>
  <si>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</si>
  <si>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</si>
  <si>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</si>
  <si>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</si>
  <si>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</si>
  <si>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</si>
  <si>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</si>
  <si>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</si>
  <si>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</si>
  <si>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</si>
  <si>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</si>
  <si>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</si>
  <si>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</si>
  <si>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</si>
  <si>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</si>
  <si>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</si>
  <si>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</si>
  <si>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</si>
  <si>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</si>
  <si>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</si>
  <si>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</si>
  <si>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</si>
  <si>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</si>
  <si>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</si>
  <si>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</si>
  <si>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</si>
  <si>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</si>
  <si>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</si>
  <si>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</si>
  <si>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</si>
  <si>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</si>
  <si>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</si>
  <si>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</si>
  <si>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</si>
  <si>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</si>
  <si>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</si>
  <si>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</si>
  <si>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</si>
  <si>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</si>
  <si>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</si>
  <si>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</si>
  <si>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</si>
  <si>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</si>
  <si>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</si>
  <si>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</si>
  <si>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</si>
  <si>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</si>
  <si>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</si>
  <si>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</si>
  <si>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</si>
  <si>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</si>
  <si>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</si>
  <si>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</si>
  <si>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</si>
  <si>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</si>
  <si>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</si>
  <si>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</si>
  <si>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</si>
  <si>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</si>
  <si>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</si>
  <si>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</si>
  <si>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</si>
  <si>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</si>
  <si>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</si>
  <si>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</si>
  <si>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</si>
  <si>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</si>
  <si>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</si>
  <si>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</si>
  <si>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</si>
  <si>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</si>
  <si>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</si>
  <si>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</si>
  <si>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</si>
  <si>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</si>
  <si>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</si>
  <si>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</si>
  <si>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</si>
  <si>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</si>
  <si>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</si>
  <si>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</si>
  <si>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</si>
  <si>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</si>
  <si>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</si>
  <si>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</si>
  <si>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</si>
  <si>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</si>
  <si>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</si>
  <si>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</si>
  <si>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</si>
  <si>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</si>
  <si>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</si>
  <si>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</si>
  <si>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</si>
  <si>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</si>
  <si>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</si>
  <si>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</si>
  <si>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</si>
  <si>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</si>
  <si>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</si>
  <si>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</si>
  <si>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</si>
  <si>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</si>
  <si>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</si>
  <si>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</si>
  <si>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</si>
  <si>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</si>
  <si>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</si>
  <si>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</si>
  <si>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</si>
  <si>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</si>
  <si>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</si>
  <si>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</si>
  <si>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</si>
  <si>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</si>
  <si>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</si>
  <si>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</si>
  <si>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</si>
  <si>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</si>
  <si>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</si>
  <si>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</si>
  <si>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</si>
  <si>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</si>
  <si>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</si>
  <si>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</si>
  <si>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</si>
  <si>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</si>
  <si>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</si>
  <si>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</si>
  <si>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</si>
  <si>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</si>
  <si>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</si>
  <si>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</si>
  <si>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</si>
  <si>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</si>
  <si>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</si>
  <si>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</si>
  <si>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</si>
  <si>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</si>
  <si>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</si>
  <si>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</si>
  <si>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</si>
  <si>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</si>
  <si>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</si>
  <si>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</si>
  <si>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</si>
  <si>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</si>
  <si>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</si>
  <si>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</si>
  <si>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</si>
  <si>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</si>
  <si>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</si>
  <si>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</si>
  <si>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</si>
  <si>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</si>
  <si>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</si>
  <si>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</si>
  <si>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</si>
  <si>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</si>
  <si>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</si>
  <si>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</si>
  <si>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</si>
  <si>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</si>
  <si>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</si>
  <si>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</si>
  <si>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</si>
  <si>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</si>
  <si>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</si>
  <si>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</si>
  <si>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</si>
  <si>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</si>
  <si>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</si>
  <si>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</si>
  <si>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</si>
  <si>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</si>
  <si>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</si>
  <si>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</si>
  <si>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</si>
  <si>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</si>
  <si>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</si>
  <si>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</si>
  <si>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</si>
  <si>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</si>
  <si>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</si>
  <si>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</si>
  <si>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</si>
  <si>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</si>
  <si>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</si>
  <si>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</si>
  <si>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</si>
  <si>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</si>
  <si>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</si>
  <si>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</si>
  <si>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</si>
  <si>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</si>
  <si>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</si>
  <si>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</si>
  <si>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</si>
  <si>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</si>
  <si>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</si>
  <si>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</si>
  <si>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</si>
  <si>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</si>
  <si>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</si>
  <si>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</si>
  <si>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</si>
  <si>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</si>
  <si>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</si>
  <si>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</si>
  <si>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</si>
  <si>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</si>
  <si>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</si>
  <si>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</si>
  <si>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</si>
  <si>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</si>
  <si>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</si>
  <si>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</si>
  <si>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</si>
  <si>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</si>
  <si>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</si>
  <si>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</si>
  <si>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</si>
  <si>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</si>
  <si>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</si>
  <si>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Produits et services</t>
  </si>
  <si>
    <t>Etude de la marge :</t>
  </si>
  <si>
    <t>Référence produit</t>
  </si>
  <si>
    <t>Description</t>
  </si>
  <si>
    <t>Taux TVA</t>
  </si>
  <si>
    <t>Coût d'achat du produit</t>
  </si>
  <si>
    <t>Coeff. marge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</si>
  <si>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</si>
  <si>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</si>
  <si>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</si>
  <si>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</si>
  <si>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</si>
  <si>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</si>
  <si>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</si>
  <si>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</si>
  <si>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</si>
  <si>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</si>
  <si>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</si>
  <si>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</si>
  <si>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</si>
  <si>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</si>
  <si>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</si>
  <si>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</si>
  <si>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</si>
  <si>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</si>
  <si>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</si>
  <si>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</si>
  <si>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</si>
  <si>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</si>
  <si>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</si>
  <si>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</si>
  <si>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</si>
  <si>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</si>
  <si>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</si>
  <si>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</si>
  <si>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</si>
  <si>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</si>
  <si>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</si>
  <si>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</si>
  <si>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</si>
  <si>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</si>
  <si>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</si>
  <si>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</si>
  <si>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</si>
  <si>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</si>
  <si>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</si>
  <si>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</si>
  <si>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</si>
  <si>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</si>
  <si>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</si>
  <si>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</si>
  <si>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</si>
  <si>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</si>
  <si>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</si>
  <si>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</si>
  <si>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</si>
  <si>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</si>
  <si>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</si>
  <si>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</si>
  <si>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</si>
  <si>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</si>
  <si>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</si>
  <si>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</si>
  <si>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</si>
  <si>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</si>
  <si>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</si>
  <si>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</si>
  <si>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</si>
  <si>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</si>
  <si>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</si>
  <si>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</si>
  <si>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</si>
  <si>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</si>
  <si>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</si>
  <si>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</si>
  <si>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</si>
  <si>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</si>
  <si>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</si>
  <si>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</si>
  <si>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</si>
  <si>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</si>
  <si>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</si>
  <si>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</si>
  <si>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</si>
  <si>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</si>
  <si>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</si>
  <si>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</si>
  <si>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</si>
  <si>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</si>
  <si>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</si>
  <si>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</si>
  <si>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</si>
  <si>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</si>
  <si>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</si>
  <si>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</si>
  <si>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</si>
  <si>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</si>
  <si>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</si>
  <si>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</si>
  <si>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</si>
  <si>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</si>
  <si>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</si>
  <si>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</si>
  <si>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</si>
  <si>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</si>
  <si>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</si>
  <si>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</si>
  <si>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</si>
  <si>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</si>
  <si>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</si>
  <si>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</si>
  <si>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</si>
  <si>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</si>
  <si>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</si>
  <si>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</si>
  <si>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</si>
  <si>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</si>
  <si>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</si>
  <si>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</si>
  <si>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</si>
  <si>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</si>
  <si>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</si>
  <si>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</si>
  <si>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</si>
  <si>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</si>
  <si>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</si>
  <si>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</si>
  <si>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</si>
  <si>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</si>
  <si>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</si>
  <si>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</si>
  <si>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</si>
  <si>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</si>
  <si>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</si>
  <si>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</si>
  <si>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</si>
  <si>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</si>
  <si>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</si>
  <si>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</si>
  <si>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</si>
  <si>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</si>
  <si>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</si>
  <si>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</si>
  <si>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</si>
  <si>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</si>
  <si>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</si>
  <si>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</si>
  <si>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</si>
  <si>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</si>
  <si>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</si>
  <si>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</si>
  <si>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</si>
  <si>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</si>
  <si>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</si>
  <si>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</si>
  <si>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</si>
  <si>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</si>
  <si>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</si>
  <si>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</si>
  <si>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</si>
  <si>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</si>
  <si>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</si>
  <si>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</si>
  <si>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</si>
  <si>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</si>
  <si>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</si>
  <si>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</si>
  <si>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</si>
  <si>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</si>
  <si>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</si>
  <si>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</si>
  <si>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</si>
  <si>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</si>
  <si>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</si>
  <si>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</si>
  <si>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</si>
  <si>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</si>
  <si>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</si>
  <si>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</si>
  <si>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</si>
  <si>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</si>
  <si>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</si>
  <si>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</si>
  <si>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</si>
  <si>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</si>
  <si>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</si>
  <si>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</si>
  <si>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</si>
  <si>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</si>
  <si>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</si>
  <si>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</si>
  <si>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</si>
  <si>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</si>
  <si>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</si>
  <si>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</si>
  <si>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</si>
  <si>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</si>
  <si>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</si>
  <si>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</si>
  <si>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</si>
  <si>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</si>
  <si>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</si>
  <si>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</si>
  <si>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</si>
  <si>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</si>
  <si>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</si>
  <si>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</si>
  <si>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</si>
  <si>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</si>
  <si>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</si>
  <si>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</si>
  <si>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</si>
  <si>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</si>
  <si>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</si>
  <si>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</si>
  <si>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</si>
  <si>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</si>
  <si>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</si>
  <si>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</si>
  <si>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</si>
  <si>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</si>
  <si>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</si>
  <si>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</si>
  <si>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</si>
  <si>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</si>
  <si>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</si>
  <si>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</si>
  <si>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</si>
  <si>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</si>
  <si>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</si>
  <si>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</si>
  <si>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</si>
  <si>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</si>
  <si>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</si>
  <si>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</si>
  <si>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</si>
  <si>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</si>
  <si>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</si>
  <si>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</si>
  <si>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</si>
  <si>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</si>
  <si>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</si>
  <si>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</si>
  <si>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</si>
  <si>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</si>
  <si>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</si>
  <si>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</si>
  <si>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</si>
  <si>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</si>
  <si>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</si>
  <si>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</si>
  <si>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</si>
  <si>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</si>
  <si>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</si>
  <si>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</si>
  <si>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</si>
  <si>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</si>
  <si>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</si>
  <si>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</si>
  <si>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</si>
  <si>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</si>
  <si>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</si>
  <si>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</si>
  <si>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</si>
  <si>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</si>
  <si>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</si>
  <si>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</si>
  <si>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</si>
  <si>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</si>
  <si>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</si>
  <si>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</si>
  <si>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</si>
  <si>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</si>
  <si>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</si>
  <si>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</si>
  <si>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</si>
  <si>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</si>
  <si>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</si>
  <si>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</si>
  <si>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</si>
  <si>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</si>
  <si>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</si>
  <si>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</si>
  <si>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</si>
  <si>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</si>
  <si>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</si>
  <si>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</si>
  <si>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</si>
  <si>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</si>
  <si>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</si>
  <si>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</si>
  <si>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</si>
  <si>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</si>
  <si>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</si>
  <si>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</si>
  <si>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</si>
  <si>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</si>
  <si>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</si>
  <si>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</si>
  <si>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</si>
  <si>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</si>
  <si>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</si>
  <si>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</si>
  <si>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</si>
  <si>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</si>
  <si>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</si>
  <si>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</si>
  <si>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</si>
  <si>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</si>
  <si>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</si>
  <si>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</si>
  <si>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</si>
  <si>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</si>
  <si>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</si>
  <si>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</si>
  <si>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</si>
  <si>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</si>
  <si>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</si>
  <si>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</si>
  <si>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</si>
  <si>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</si>
  <si>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</si>
  <si>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</si>
  <si>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</si>
  <si>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</si>
  <si>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</si>
  <si>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</si>
  <si>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</si>
  <si>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</si>
  <si>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</si>
  <si>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</si>
  <si>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</si>
  <si>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</si>
  <si>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</si>
  <si>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</si>
  <si>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</si>
  <si>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</si>
  <si>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</si>
  <si>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</si>
  <si>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</si>
  <si>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</si>
  <si>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</si>
  <si>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</si>
  <si>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</si>
  <si>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</si>
  <si>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</si>
  <si>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</si>
  <si>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</si>
  <si>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</si>
  <si>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</si>
  <si>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</si>
  <si>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</si>
  <si>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</si>
  <si>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</si>
  <si>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</si>
  <si>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</si>
  <si>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</si>
  <si>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</si>
  <si>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</si>
  <si>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</si>
  <si>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</si>
  <si>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</si>
  <si>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</si>
  <si>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</si>
  <si>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</si>
  <si>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</si>
  <si>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</si>
  <si>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</si>
  <si>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</si>
  <si>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</si>
  <si>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</si>
  <si>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</si>
  <si>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</si>
  <si>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</si>
  <si>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</si>
  <si>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</si>
  <si>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</si>
  <si>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</si>
  <si>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</si>
  <si>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</si>
  <si>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</si>
  <si>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</si>
  <si>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</si>
  <si>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</si>
  <si>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</si>
  <si>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</si>
  <si>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</si>
  <si>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</si>
  <si>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</si>
  <si>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</si>
  <si>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</si>
  <si>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</si>
  <si>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</si>
  <si>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</si>
  <si>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</si>
  <si>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</si>
  <si>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</si>
  <si>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</si>
  <si>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</si>
  <si>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</si>
  <si>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</si>
  <si>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</si>
  <si>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</si>
  <si>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</si>
  <si>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</si>
  <si>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</si>
  <si>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</si>
  <si>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</si>
  <si>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</si>
  <si>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</si>
  <si>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</si>
  <si>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</si>
  <si>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</si>
  <si>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</si>
  <si>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</si>
  <si>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</si>
  <si>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</si>
  <si>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</si>
  <si>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</si>
  <si>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</si>
  <si>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</si>
  <si>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</si>
  <si>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</si>
  <si>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</si>
  <si>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</si>
  <si>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</si>
  <si>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</si>
  <si>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</si>
  <si>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</si>
  <si>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</si>
  <si>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</si>
  <si>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</si>
  <si>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</si>
  <si>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</si>
  <si>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</si>
  <si>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</si>
  <si>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</si>
  <si>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</si>
  <si>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</si>
  <si>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</si>
  <si>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</si>
  <si>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</si>
  <si>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</si>
  <si>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</si>
  <si>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</si>
  <si>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</si>
  <si>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</si>
  <si>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</si>
  <si>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</si>
  <si>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</si>
  <si>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</si>
  <si>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</si>
  <si>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</si>
  <si>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</si>
  <si>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</si>
  <si>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</si>
  <si>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</si>
  <si>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</si>
  <si>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</si>
  <si>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</si>
  <si>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</si>
  <si>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</si>
  <si>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</si>
  <si>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</si>
  <si>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</si>
  <si>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</si>
  <si>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</si>
  <si>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</si>
  <si>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</si>
  <si>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</si>
  <si>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</si>
  <si>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</si>
  <si>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</si>
  <si>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</si>
  <si>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</si>
  <si>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</si>
  <si>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</si>
  <si>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</si>
  <si>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</si>
  <si>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</si>
  <si>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</si>
  <si>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</si>
  <si>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</si>
  <si>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</si>
  <si>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</si>
  <si>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</si>
  <si>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</si>
  <si>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</si>
  <si>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</si>
  <si>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</si>
  <si>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</si>
  <si>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</si>
  <si>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</si>
  <si>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</si>
  <si>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</si>
  <si>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</si>
  <si>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</si>
  <si>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</si>
  <si>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</si>
  <si>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</si>
  <si>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</si>
  <si>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</si>
  <si>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</si>
  <si>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</si>
  <si>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</si>
  <si>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</si>
  <si>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</si>
  <si>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</si>
  <si>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</si>
  <si>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</si>
  <si>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</si>
  <si>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</si>
  <si>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</si>
  <si>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</si>
  <si>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</si>
  <si>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</si>
  <si>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</si>
  <si>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</si>
  <si>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</si>
  <si>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</si>
  <si>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</si>
  <si>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</si>
  <si>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</si>
  <si>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</si>
  <si>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</si>
  <si>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</si>
  <si>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</si>
  <si>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</si>
  <si>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</si>
  <si>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</si>
  <si>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</si>
  <si>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</si>
  <si>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</si>
  <si>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</si>
  <si>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</si>
  <si>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</si>
  <si>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</si>
  <si>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</si>
  <si>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</si>
  <si>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</si>
  <si>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</si>
  <si>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</si>
  <si>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</si>
  <si>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</si>
  <si>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</si>
  <si>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</si>
  <si>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</si>
  <si>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</si>
  <si>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</si>
  <si>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</si>
  <si>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</si>
  <si>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</si>
  <si>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</si>
  <si>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</si>
  <si>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</si>
  <si>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</si>
  <si>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</si>
  <si>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</si>
  <si>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</si>
  <si>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</si>
  <si>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</si>
  <si>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</si>
  <si>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</si>
  <si>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</si>
  <si>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</si>
  <si>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</si>
  <si>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</si>
  <si>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</si>
  <si>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</si>
  <si>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</si>
  <si>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</si>
  <si>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</si>
  <si>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</si>
  <si>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</si>
  <si>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</si>
  <si>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</si>
  <si>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</si>
  <si>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</si>
  <si>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</si>
  <si>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</si>
  <si>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</si>
  <si>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</si>
  <si>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</si>
  <si>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</si>
  <si>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</si>
  <si>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</si>
  <si>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</si>
  <si>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</si>
  <si>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</si>
  <si>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</si>
  <si>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</si>
  <si>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</si>
  <si>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</si>
  <si>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</si>
  <si>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</si>
  <si>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</si>
  <si>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</si>
  <si>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</si>
  <si>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</si>
  <si>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</si>
  <si>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</si>
  <si>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</si>
  <si>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</si>
  <si>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</si>
  <si>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</si>
  <si>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</si>
  <si>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</si>
  <si>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257##/</t>
  </si>
  <si>
    <t>DEVIS</t>
  </si>
  <si>
    <t>Date :</t>
  </si>
  <si>
    <t/>
  </si>
  <si>
    <t>A :</t>
  </si>
  <si>
    <t>Adresse :</t>
  </si>
  <si>
    <t>Code client :</t>
  </si>
  <si>
    <t>Référence</t>
  </si>
  <si>
    <t>PU HT</t>
  </si>
  <si>
    <t>Quantité</t>
  </si>
  <si>
    <t>Montant HT</t>
  </si>
  <si>
    <t>Montant TVA taux 1</t>
  </si>
  <si>
    <t>Montant TVA taux 2</t>
  </si>
  <si>
    <t>Montant TVA taux 3</t>
  </si>
  <si>
    <t>Total TVA</t>
  </si>
  <si>
    <t>Ordre</t>
  </si>
  <si>
    <t>Somme</t>
  </si>
  <si>
    <t>Taux de TVA</t>
  </si>
  <si>
    <t>Rang</t>
  </si>
  <si>
    <t>Rang 2</t>
  </si>
  <si>
    <t>Règlement :</t>
  </si>
  <si>
    <t>HT</t>
  </si>
  <si>
    <t>Merci de nous retourner ce devis signé avec 
la mention "bon pour accord"</t>
  </si>
  <si>
    <t>TTC</t>
  </si>
  <si>
    <t>Total TVA :</t>
  </si>
  <si>
    <t>Sélectionnez le numéro de facture :</t>
  </si>
  <si>
    <t>F00001</t>
  </si>
  <si>
    <t>FACTURE N°</t>
  </si>
  <si>
    <t>Échéance :</t>
  </si>
  <si>
    <t>Merci pour votre confiance</t>
  </si>
  <si>
    <t>DEVIS (apparaitra dans l'onglet devis)</t>
  </si>
  <si>
    <t>Numéro d'ordre facture :</t>
  </si>
  <si>
    <t>F00002</t>
  </si>
  <si>
    <t>F00003</t>
  </si>
  <si>
    <t>F00004</t>
  </si>
  <si>
    <t>F00005</t>
  </si>
  <si>
    <t>F00006</t>
  </si>
  <si>
    <t>F00007</t>
  </si>
  <si>
    <t>F00008</t>
  </si>
  <si>
    <t>F00009</t>
  </si>
  <si>
    <t>F00010</t>
  </si>
  <si>
    <t>F00011</t>
  </si>
  <si>
    <t>F00012</t>
  </si>
  <si>
    <t>F00013</t>
  </si>
  <si>
    <t>F00014</t>
  </si>
  <si>
    <t>F00015</t>
  </si>
  <si>
    <t>F00016</t>
  </si>
  <si>
    <t>F00017</t>
  </si>
  <si>
    <t>F00018</t>
  </si>
  <si>
    <t>F00019</t>
  </si>
  <si>
    <t>F00020</t>
  </si>
  <si>
    <t>F00021</t>
  </si>
  <si>
    <t>F00022</t>
  </si>
  <si>
    <t>F00023</t>
  </si>
  <si>
    <t>F00024</t>
  </si>
  <si>
    <t>F00025</t>
  </si>
  <si>
    <t>F00026</t>
  </si>
  <si>
    <t>F00027</t>
  </si>
  <si>
    <t>F00028</t>
  </si>
  <si>
    <t>F00029</t>
  </si>
  <si>
    <t>F00030</t>
  </si>
  <si>
    <t>F00031</t>
  </si>
  <si>
    <t>F00032</t>
  </si>
  <si>
    <t>F00033</t>
  </si>
  <si>
    <t>F00034</t>
  </si>
  <si>
    <t>F00035</t>
  </si>
  <si>
    <t>F00036</t>
  </si>
  <si>
    <t>F00037</t>
  </si>
  <si>
    <t>F00038</t>
  </si>
  <si>
    <t>F00039</t>
  </si>
  <si>
    <t>F00040</t>
  </si>
  <si>
    <t>F00041</t>
  </si>
  <si>
    <t>F00042</t>
  </si>
  <si>
    <t>F00043</t>
  </si>
  <si>
    <t>F00044</t>
  </si>
  <si>
    <t>F00045</t>
  </si>
  <si>
    <t>F00046</t>
  </si>
  <si>
    <t>F00047</t>
  </si>
  <si>
    <t>F00048</t>
  </si>
  <si>
    <t>F00049</t>
  </si>
  <si>
    <t>F00050</t>
  </si>
  <si>
    <t>F00051</t>
  </si>
  <si>
    <t>F00052</t>
  </si>
  <si>
    <t>F00053</t>
  </si>
  <si>
    <t>F00054</t>
  </si>
  <si>
    <t>F00055</t>
  </si>
  <si>
    <t>F00056</t>
  </si>
  <si>
    <t>F00057</t>
  </si>
  <si>
    <t>F00058</t>
  </si>
  <si>
    <t>F00059</t>
  </si>
  <si>
    <t>F00060</t>
  </si>
  <si>
    <t>F00061</t>
  </si>
  <si>
    <t>F00062</t>
  </si>
  <si>
    <t>F00063</t>
  </si>
  <si>
    <t>F00064</t>
  </si>
  <si>
    <t>F00065</t>
  </si>
  <si>
    <t>F00066</t>
  </si>
  <si>
    <t>F00067</t>
  </si>
  <si>
    <t>F00068</t>
  </si>
  <si>
    <t>F00069</t>
  </si>
  <si>
    <t>F00070</t>
  </si>
  <si>
    <t>F00071</t>
  </si>
  <si>
    <t>F00072</t>
  </si>
  <si>
    <t>F00073</t>
  </si>
  <si>
    <t>F00074</t>
  </si>
  <si>
    <t>F00075</t>
  </si>
  <si>
    <t>F00076</t>
  </si>
  <si>
    <t>F00077</t>
  </si>
  <si>
    <t>F00078</t>
  </si>
  <si>
    <t>F00079</t>
  </si>
  <si>
    <t>F00080</t>
  </si>
  <si>
    <t>F00081</t>
  </si>
  <si>
    <t>F00082</t>
  </si>
  <si>
    <t>F00083</t>
  </si>
  <si>
    <t>F00084</t>
  </si>
  <si>
    <t>F00085</t>
  </si>
  <si>
    <t>F00086</t>
  </si>
  <si>
    <t>F00087</t>
  </si>
  <si>
    <t>F00088</t>
  </si>
  <si>
    <t>F00089</t>
  </si>
  <si>
    <t>F00090</t>
  </si>
  <si>
    <t>F00091</t>
  </si>
  <si>
    <t>F00092</t>
  </si>
  <si>
    <t>F00093</t>
  </si>
  <si>
    <t>F00094</t>
  </si>
  <si>
    <t>F00095</t>
  </si>
  <si>
    <t>F00096</t>
  </si>
  <si>
    <t>F00097</t>
  </si>
  <si>
    <t>F00098</t>
  </si>
  <si>
    <t>F00099</t>
  </si>
  <si>
    <t>F00100</t>
  </si>
  <si>
    <t>F00101</t>
  </si>
  <si>
    <t>F00102</t>
  </si>
  <si>
    <t>F00103</t>
  </si>
  <si>
    <t>F00104</t>
  </si>
  <si>
    <t>F00105</t>
  </si>
  <si>
    <t>F00106</t>
  </si>
  <si>
    <t>F00107</t>
  </si>
  <si>
    <t>F00108</t>
  </si>
  <si>
    <t>F00109</t>
  </si>
  <si>
    <t>F00110</t>
  </si>
  <si>
    <t>F00111</t>
  </si>
  <si>
    <t>F00112</t>
  </si>
  <si>
    <t>F00113</t>
  </si>
  <si>
    <t>F00114</t>
  </si>
  <si>
    <t>F00115</t>
  </si>
  <si>
    <t>F00116</t>
  </si>
  <si>
    <t>F00117</t>
  </si>
  <si>
    <t>F00118</t>
  </si>
  <si>
    <t>F00119</t>
  </si>
  <si>
    <t>F00120</t>
  </si>
  <si>
    <t>F00121</t>
  </si>
  <si>
    <t>F00122</t>
  </si>
  <si>
    <t>F00123</t>
  </si>
  <si>
    <t>F00124</t>
  </si>
  <si>
    <t>F00125</t>
  </si>
  <si>
    <t>F00126</t>
  </si>
  <si>
    <t>F00127</t>
  </si>
  <si>
    <t>F00128</t>
  </si>
  <si>
    <t>F00129</t>
  </si>
  <si>
    <t>F00130</t>
  </si>
  <si>
    <t>F00131</t>
  </si>
  <si>
    <t>F00132</t>
  </si>
  <si>
    <t>F00133</t>
  </si>
  <si>
    <t>F00134</t>
  </si>
  <si>
    <t>F00135</t>
  </si>
  <si>
    <t>F00136</t>
  </si>
  <si>
    <t>F00137</t>
  </si>
  <si>
    <t>F00138</t>
  </si>
  <si>
    <t>F00139</t>
  </si>
  <si>
    <t>F00140</t>
  </si>
  <si>
    <t>F00141</t>
  </si>
  <si>
    <t>F00142</t>
  </si>
  <si>
    <t>F00143</t>
  </si>
  <si>
    <t>F00144</t>
  </si>
  <si>
    <t>F00145</t>
  </si>
  <si>
    <t>F00146</t>
  </si>
  <si>
    <t>F00147</t>
  </si>
  <si>
    <t>F00148</t>
  </si>
  <si>
    <t>F00149</t>
  </si>
  <si>
    <t>F00150</t>
  </si>
  <si>
    <t>F00151</t>
  </si>
  <si>
    <t>F00152</t>
  </si>
  <si>
    <t>F00153</t>
  </si>
  <si>
    <t>F00154</t>
  </si>
  <si>
    <t>F00155</t>
  </si>
  <si>
    <t>F00156</t>
  </si>
  <si>
    <t>F00157</t>
  </si>
  <si>
    <t>F00158</t>
  </si>
  <si>
    <t>F00159</t>
  </si>
  <si>
    <t>F00160</t>
  </si>
  <si>
    <t>F00161</t>
  </si>
  <si>
    <t>F00162</t>
  </si>
  <si>
    <t>F00163</t>
  </si>
  <si>
    <t>F00164</t>
  </si>
  <si>
    <t>F00165</t>
  </si>
  <si>
    <t>F00166</t>
  </si>
  <si>
    <t>F00167</t>
  </si>
  <si>
    <t>F00168</t>
  </si>
  <si>
    <t>F00169</t>
  </si>
  <si>
    <t>F00170</t>
  </si>
  <si>
    <t>F00171</t>
  </si>
  <si>
    <t>F00172</t>
  </si>
  <si>
    <t>F00173</t>
  </si>
  <si>
    <t>F00174</t>
  </si>
  <si>
    <t>F00175</t>
  </si>
  <si>
    <t>F00176</t>
  </si>
  <si>
    <t>F00177</t>
  </si>
  <si>
    <t>F00178</t>
  </si>
  <si>
    <t>F00179</t>
  </si>
  <si>
    <t>F00180</t>
  </si>
  <si>
    <t>F00181</t>
  </si>
  <si>
    <t>F00182</t>
  </si>
  <si>
    <t>F00183</t>
  </si>
  <si>
    <t>F00184</t>
  </si>
  <si>
    <t>F00185</t>
  </si>
  <si>
    <t>F00186</t>
  </si>
  <si>
    <t>F00187</t>
  </si>
  <si>
    <t>F00188</t>
  </si>
  <si>
    <t>F00189</t>
  </si>
  <si>
    <t>F00190</t>
  </si>
  <si>
    <t>F00191</t>
  </si>
  <si>
    <t>F00192</t>
  </si>
  <si>
    <t>F00193</t>
  </si>
  <si>
    <t>F00194</t>
  </si>
  <si>
    <t>F00195</t>
  </si>
  <si>
    <t>F00196</t>
  </si>
  <si>
    <t>F00197</t>
  </si>
  <si>
    <t>F00198</t>
  </si>
  <si>
    <t>F00199</t>
  </si>
  <si>
    <t>F00200</t>
  </si>
  <si>
    <t>F00201</t>
  </si>
  <si>
    <t>F00202</t>
  </si>
  <si>
    <t>F00203</t>
  </si>
  <si>
    <t>F00204</t>
  </si>
  <si>
    <t>F00205</t>
  </si>
  <si>
    <t>F00206</t>
  </si>
  <si>
    <t>F00207</t>
  </si>
  <si>
    <t>F00208</t>
  </si>
  <si>
    <t>F00209</t>
  </si>
  <si>
    <t>F00210</t>
  </si>
  <si>
    <t>F00211</t>
  </si>
  <si>
    <t>F00212</t>
  </si>
  <si>
    <t>F00213</t>
  </si>
  <si>
    <t>F00214</t>
  </si>
  <si>
    <t>F00215</t>
  </si>
  <si>
    <t>F00216</t>
  </si>
  <si>
    <t>F00217</t>
  </si>
  <si>
    <t>F00218</t>
  </si>
  <si>
    <t>F00219</t>
  </si>
  <si>
    <t>F00220</t>
  </si>
  <si>
    <t>F00221</t>
  </si>
  <si>
    <t>F00222</t>
  </si>
  <si>
    <t>F00223</t>
  </si>
  <si>
    <t>F00224</t>
  </si>
  <si>
    <t>F00225</t>
  </si>
  <si>
    <t>F00226</t>
  </si>
  <si>
    <t>F00227</t>
  </si>
  <si>
    <t>F00228</t>
  </si>
  <si>
    <t>F00229</t>
  </si>
  <si>
    <t>F00230</t>
  </si>
  <si>
    <t>F00231</t>
  </si>
  <si>
    <t>F00232</t>
  </si>
  <si>
    <t>F00233</t>
  </si>
  <si>
    <t>F00234</t>
  </si>
  <si>
    <t>F00235</t>
  </si>
  <si>
    <t>F00236</t>
  </si>
  <si>
    <t>F00237</t>
  </si>
  <si>
    <t>F00238</t>
  </si>
  <si>
    <t>F00239</t>
  </si>
  <si>
    <t>F00240</t>
  </si>
  <si>
    <t>F00241</t>
  </si>
  <si>
    <t>F00242</t>
  </si>
  <si>
    <t>F00243</t>
  </si>
  <si>
    <t>F00244</t>
  </si>
  <si>
    <t>F00245</t>
  </si>
  <si>
    <t>F00246</t>
  </si>
  <si>
    <t>F00247</t>
  </si>
  <si>
    <t>F00248</t>
  </si>
  <si>
    <t>F00249</t>
  </si>
  <si>
    <t>F00250</t>
  </si>
  <si>
    <t>F00251</t>
  </si>
  <si>
    <t>F00252</t>
  </si>
  <si>
    <t>F00253</t>
  </si>
  <si>
    <t>F00254</t>
  </si>
  <si>
    <t>F00255</t>
  </si>
  <si>
    <t>F00256</t>
  </si>
  <si>
    <t>F00257</t>
  </si>
  <si>
    <t>F00258</t>
  </si>
  <si>
    <t>F00259</t>
  </si>
  <si>
    <t>F00260</t>
  </si>
  <si>
    <t>F00261</t>
  </si>
  <si>
    <t>F00262</t>
  </si>
  <si>
    <t>F00263</t>
  </si>
  <si>
    <t>F00264</t>
  </si>
  <si>
    <t>F00265</t>
  </si>
  <si>
    <t>F00266</t>
  </si>
  <si>
    <t>F00267</t>
  </si>
  <si>
    <t>F00268</t>
  </si>
  <si>
    <t>F00269</t>
  </si>
  <si>
    <t>F00270</t>
  </si>
  <si>
    <t>F00271</t>
  </si>
  <si>
    <t>F00272</t>
  </si>
  <si>
    <t>F00273</t>
  </si>
  <si>
    <t>F00274</t>
  </si>
  <si>
    <t>F00275</t>
  </si>
  <si>
    <t>F00276</t>
  </si>
  <si>
    <t>F00277</t>
  </si>
  <si>
    <t>F00278</t>
  </si>
  <si>
    <t>F00279</t>
  </si>
  <si>
    <t>F00280</t>
  </si>
  <si>
    <t>F00281</t>
  </si>
  <si>
    <t>F00282</t>
  </si>
  <si>
    <t>F00283</t>
  </si>
  <si>
    <t>F00284</t>
  </si>
  <si>
    <t>F00285</t>
  </si>
  <si>
    <t>F00286</t>
  </si>
  <si>
    <t>F00287</t>
  </si>
  <si>
    <t>F00288</t>
  </si>
  <si>
    <t>F00289</t>
  </si>
  <si>
    <t>F00290</t>
  </si>
  <si>
    <t>F00291</t>
  </si>
  <si>
    <t>F00292</t>
  </si>
  <si>
    <t>F00293</t>
  </si>
  <si>
    <t>F00294</t>
  </si>
  <si>
    <t>F00295</t>
  </si>
  <si>
    <t>F00296</t>
  </si>
  <si>
    <t>F00297</t>
  </si>
  <si>
    <t>F00298</t>
  </si>
  <si>
    <t>F00299</t>
  </si>
  <si>
    <t>F00300</t>
  </si>
  <si>
    <t>F00301</t>
  </si>
  <si>
    <t>F00302</t>
  </si>
  <si>
    <t>F00303</t>
  </si>
  <si>
    <t>F00304</t>
  </si>
  <si>
    <t>F00305</t>
  </si>
  <si>
    <t>F00306</t>
  </si>
  <si>
    <t>F00307</t>
  </si>
  <si>
    <t>F00308</t>
  </si>
  <si>
    <t>F00309</t>
  </si>
  <si>
    <t>F00310</t>
  </si>
  <si>
    <t>F00311</t>
  </si>
  <si>
    <t>F00312</t>
  </si>
  <si>
    <t>F00313</t>
  </si>
  <si>
    <t>F00314</t>
  </si>
  <si>
    <t>F00315</t>
  </si>
  <si>
    <t>F00316</t>
  </si>
  <si>
    <t>F00317</t>
  </si>
  <si>
    <t>F00318</t>
  </si>
  <si>
    <t>F00319</t>
  </si>
  <si>
    <t>F00320</t>
  </si>
  <si>
    <t>F00321</t>
  </si>
  <si>
    <t>F00322</t>
  </si>
  <si>
    <t>F00323</t>
  </si>
  <si>
    <t>F00324</t>
  </si>
  <si>
    <t>F00325</t>
  </si>
  <si>
    <t>F00326</t>
  </si>
  <si>
    <t>F00327</t>
  </si>
  <si>
    <t>F00328</t>
  </si>
  <si>
    <t>F00329</t>
  </si>
  <si>
    <t>F00330</t>
  </si>
  <si>
    <t>F00331</t>
  </si>
  <si>
    <t>F00332</t>
  </si>
  <si>
    <t>F00333</t>
  </si>
  <si>
    <t>F00334</t>
  </si>
  <si>
    <t>F00335</t>
  </si>
  <si>
    <t>F00336</t>
  </si>
  <si>
    <t>F00337</t>
  </si>
  <si>
    <t>F00338</t>
  </si>
  <si>
    <t>F00339</t>
  </si>
  <si>
    <t>F00340</t>
  </si>
  <si>
    <t>F00341</t>
  </si>
  <si>
    <t>F00342</t>
  </si>
  <si>
    <t>F00343</t>
  </si>
  <si>
    <t>F00344</t>
  </si>
  <si>
    <t>F00345</t>
  </si>
  <si>
    <t>F00346</t>
  </si>
  <si>
    <t>F00347</t>
  </si>
  <si>
    <t>F00348</t>
  </si>
  <si>
    <t>F00349</t>
  </si>
  <si>
    <t>F00350</t>
  </si>
  <si>
    <t>F00351</t>
  </si>
  <si>
    <t>F00352</t>
  </si>
  <si>
    <t>F00353</t>
  </si>
  <si>
    <t>F00354</t>
  </si>
  <si>
    <t>F00355</t>
  </si>
  <si>
    <t>F00356</t>
  </si>
  <si>
    <t>F00357</t>
  </si>
  <si>
    <t>F00358</t>
  </si>
  <si>
    <t>F00359</t>
  </si>
  <si>
    <t>F00360</t>
  </si>
  <si>
    <t>F00361</t>
  </si>
  <si>
    <t>F00362</t>
  </si>
  <si>
    <t>F00363</t>
  </si>
  <si>
    <t>F00364</t>
  </si>
  <si>
    <t>F00365</t>
  </si>
  <si>
    <t>F00366</t>
  </si>
  <si>
    <t>F00367</t>
  </si>
  <si>
    <t>F00368</t>
  </si>
  <si>
    <t>F00369</t>
  </si>
  <si>
    <t>F00370</t>
  </si>
  <si>
    <t>F00371</t>
  </si>
  <si>
    <t>F00372</t>
  </si>
  <si>
    <t>F00373</t>
  </si>
  <si>
    <t>F00374</t>
  </si>
  <si>
    <t>F00375</t>
  </si>
  <si>
    <t>F00376</t>
  </si>
  <si>
    <t>F00377</t>
  </si>
  <si>
    <t>F00378</t>
  </si>
  <si>
    <t>F00379</t>
  </si>
  <si>
    <t>F00380</t>
  </si>
  <si>
    <t>F00381</t>
  </si>
  <si>
    <t>F00382</t>
  </si>
  <si>
    <t>F00383</t>
  </si>
  <si>
    <t>F00384</t>
  </si>
  <si>
    <t>F00385</t>
  </si>
  <si>
    <t>F00386</t>
  </si>
  <si>
    <t>F00387</t>
  </si>
  <si>
    <t>F00388</t>
  </si>
  <si>
    <t>F00389</t>
  </si>
  <si>
    <t>F00390</t>
  </si>
  <si>
    <t>F00391</t>
  </si>
  <si>
    <t>F00392</t>
  </si>
  <si>
    <t>F00393</t>
  </si>
  <si>
    <t>F00394</t>
  </si>
  <si>
    <t>F00395</t>
  </si>
  <si>
    <t>F00396</t>
  </si>
  <si>
    <t>F00397</t>
  </si>
  <si>
    <t>F00398</t>
  </si>
  <si>
    <t>F00399</t>
  </si>
  <si>
    <t>F00400</t>
  </si>
  <si>
    <t>F00401</t>
  </si>
  <si>
    <t>F00402</t>
  </si>
  <si>
    <t>F00403</t>
  </si>
  <si>
    <t>F00404</t>
  </si>
  <si>
    <t>F00405</t>
  </si>
  <si>
    <t>F00406</t>
  </si>
  <si>
    <t>F00407</t>
  </si>
  <si>
    <t>F00408</t>
  </si>
  <si>
    <t>F00409</t>
  </si>
  <si>
    <t>F00410</t>
  </si>
  <si>
    <t>F00411</t>
  </si>
  <si>
    <t>F00412</t>
  </si>
  <si>
    <t>F00413</t>
  </si>
  <si>
    <t>F00414</t>
  </si>
  <si>
    <t>F00415</t>
  </si>
  <si>
    <t>F00416</t>
  </si>
  <si>
    <t>F00417</t>
  </si>
  <si>
    <t>F00418</t>
  </si>
  <si>
    <t>F00419</t>
  </si>
  <si>
    <t>F00420</t>
  </si>
  <si>
    <t>F00421</t>
  </si>
  <si>
    <t>F00422</t>
  </si>
  <si>
    <t>F00423</t>
  </si>
  <si>
    <t>F00424</t>
  </si>
  <si>
    <t>F00425</t>
  </si>
  <si>
    <t>F00426</t>
  </si>
  <si>
    <t>F00427</t>
  </si>
  <si>
    <t>F00428</t>
  </si>
  <si>
    <t>F00429</t>
  </si>
  <si>
    <t>F00430</t>
  </si>
  <si>
    <t>F00431</t>
  </si>
  <si>
    <t>F00432</t>
  </si>
  <si>
    <t>F00433</t>
  </si>
  <si>
    <t>F00434</t>
  </si>
  <si>
    <t>F00435</t>
  </si>
  <si>
    <t>F00436</t>
  </si>
  <si>
    <t>F00437</t>
  </si>
  <si>
    <t>F00438</t>
  </si>
  <si>
    <t>F00439</t>
  </si>
  <si>
    <t>F00440</t>
  </si>
  <si>
    <t>F00441</t>
  </si>
  <si>
    <t>F00442</t>
  </si>
  <si>
    <t>F00443</t>
  </si>
  <si>
    <t>F00444</t>
  </si>
  <si>
    <t>F00445</t>
  </si>
  <si>
    <t>F00446</t>
  </si>
  <si>
    <t>F00447</t>
  </si>
  <si>
    <t>F00448</t>
  </si>
  <si>
    <t>F00449</t>
  </si>
  <si>
    <t>F00450</t>
  </si>
  <si>
    <t>F00451</t>
  </si>
  <si>
    <t>F00452</t>
  </si>
  <si>
    <t>F00453</t>
  </si>
  <si>
    <t>F00454</t>
  </si>
  <si>
    <t>F00455</t>
  </si>
  <si>
    <t>F00456</t>
  </si>
  <si>
    <t>F00457</t>
  </si>
  <si>
    <t>F00458</t>
  </si>
  <si>
    <t>F00459</t>
  </si>
  <si>
    <t>F00460</t>
  </si>
  <si>
    <t>F00461</t>
  </si>
  <si>
    <t>F00462</t>
  </si>
  <si>
    <t>F00463</t>
  </si>
  <si>
    <t>F00464</t>
  </si>
  <si>
    <t>F00465</t>
  </si>
  <si>
    <t>F00466</t>
  </si>
  <si>
    <t>F00467</t>
  </si>
  <si>
    <t>F00468</t>
  </si>
  <si>
    <t>F00469</t>
  </si>
  <si>
    <t>F00470</t>
  </si>
  <si>
    <t>F00471</t>
  </si>
  <si>
    <t>F00472</t>
  </si>
  <si>
    <t>F00473</t>
  </si>
  <si>
    <t>F00474</t>
  </si>
  <si>
    <t>F00475</t>
  </si>
  <si>
    <t>F00476</t>
  </si>
  <si>
    <t>F00477</t>
  </si>
  <si>
    <t>F00478</t>
  </si>
  <si>
    <t>F00479</t>
  </si>
  <si>
    <t>F00480</t>
  </si>
  <si>
    <t>F00481</t>
  </si>
  <si>
    <t>F00482</t>
  </si>
  <si>
    <t>F00483</t>
  </si>
  <si>
    <t>F00484</t>
  </si>
  <si>
    <t>F00485</t>
  </si>
  <si>
    <t>F00486</t>
  </si>
  <si>
    <t>F00487</t>
  </si>
  <si>
    <t>F00488</t>
  </si>
  <si>
    <t>F00489</t>
  </si>
  <si>
    <t>F00490</t>
  </si>
  <si>
    <t>F00491</t>
  </si>
  <si>
    <t>F00492</t>
  </si>
  <si>
    <t>F00493</t>
  </si>
  <si>
    <t>F00494</t>
  </si>
  <si>
    <t>F00495</t>
  </si>
  <si>
    <t>F00496</t>
  </si>
  <si>
    <t>F00497</t>
  </si>
  <si>
    <t>F00498</t>
  </si>
  <si>
    <t>F00499</t>
  </si>
  <si>
    <t>F00500</t>
  </si>
  <si>
    <t>F00501</t>
  </si>
  <si>
    <t>F00502</t>
  </si>
  <si>
    <t>F00503</t>
  </si>
  <si>
    <t>F00504</t>
  </si>
  <si>
    <t>F00505</t>
  </si>
  <si>
    <t>F00506</t>
  </si>
  <si>
    <t>F00507</t>
  </si>
  <si>
    <t>F00508</t>
  </si>
  <si>
    <t>F00509</t>
  </si>
  <si>
    <t>F00510</t>
  </si>
  <si>
    <t>F00511</t>
  </si>
  <si>
    <t>F00512</t>
  </si>
  <si>
    <t>F00513</t>
  </si>
  <si>
    <t>F00514</t>
  </si>
  <si>
    <t>F00515</t>
  </si>
  <si>
    <t>F00516</t>
  </si>
  <si>
    <t>F00517</t>
  </si>
  <si>
    <t>F00518</t>
  </si>
  <si>
    <t>F00519</t>
  </si>
  <si>
    <t>F00520</t>
  </si>
  <si>
    <t>F00521</t>
  </si>
  <si>
    <t>F00522</t>
  </si>
  <si>
    <t>F00523</t>
  </si>
  <si>
    <t>F00524</t>
  </si>
  <si>
    <t>F00525</t>
  </si>
  <si>
    <t>F00526</t>
  </si>
  <si>
    <t>F00527</t>
  </si>
  <si>
    <t>F00528</t>
  </si>
  <si>
    <t>F00529</t>
  </si>
  <si>
    <t>F00530</t>
  </si>
  <si>
    <t>F00531</t>
  </si>
  <si>
    <t>F00532</t>
  </si>
  <si>
    <t>F00533</t>
  </si>
  <si>
    <t>F00534</t>
  </si>
  <si>
    <t>F00535</t>
  </si>
  <si>
    <t>F00536</t>
  </si>
  <si>
    <t>F00537</t>
  </si>
  <si>
    <t>F00538</t>
  </si>
  <si>
    <t>F00539</t>
  </si>
  <si>
    <t>F00540</t>
  </si>
  <si>
    <t>F00541</t>
  </si>
  <si>
    <t>F00542</t>
  </si>
  <si>
    <t>F00543</t>
  </si>
  <si>
    <t>F00544</t>
  </si>
  <si>
    <t>F00545</t>
  </si>
  <si>
    <t>F00546</t>
  </si>
  <si>
    <t>F00547</t>
  </si>
  <si>
    <t>F00548</t>
  </si>
  <si>
    <t>F00549</t>
  </si>
  <si>
    <t>F00550</t>
  </si>
  <si>
    <t>F00551</t>
  </si>
  <si>
    <t>F00552</t>
  </si>
  <si>
    <t>F00553</t>
  </si>
  <si>
    <t>F00554</t>
  </si>
  <si>
    <t>F00555</t>
  </si>
  <si>
    <t>F00556</t>
  </si>
  <si>
    <t>F00557</t>
  </si>
  <si>
    <t>F00558</t>
  </si>
  <si>
    <t>F00559</t>
  </si>
  <si>
    <t>F00560</t>
  </si>
  <si>
    <t>F00561</t>
  </si>
  <si>
    <t>F00562</t>
  </si>
  <si>
    <t>F00563</t>
  </si>
  <si>
    <t>F00564</t>
  </si>
  <si>
    <t>F00565</t>
  </si>
  <si>
    <t>F00566</t>
  </si>
  <si>
    <t>F00567</t>
  </si>
  <si>
    <t>F00568</t>
  </si>
  <si>
    <t>F00569</t>
  </si>
  <si>
    <t>F00570</t>
  </si>
  <si>
    <t>F00571</t>
  </si>
  <si>
    <t>F00572</t>
  </si>
  <si>
    <t>F00573</t>
  </si>
  <si>
    <t>F00574</t>
  </si>
  <si>
    <t>F00575</t>
  </si>
  <si>
    <t>F00576</t>
  </si>
  <si>
    <t>F00577</t>
  </si>
  <si>
    <t>F00578</t>
  </si>
  <si>
    <t>F00579</t>
  </si>
  <si>
    <t>F00580</t>
  </si>
  <si>
    <t>F00581</t>
  </si>
  <si>
    <t>F00582</t>
  </si>
  <si>
    <t>F00583</t>
  </si>
  <si>
    <t>F00584</t>
  </si>
  <si>
    <t>F00585</t>
  </si>
  <si>
    <t>F00586</t>
  </si>
  <si>
    <t>F00587</t>
  </si>
  <si>
    <t>F00588</t>
  </si>
  <si>
    <t>F00589</t>
  </si>
  <si>
    <t>F00590</t>
  </si>
  <si>
    <t>F00591</t>
  </si>
  <si>
    <t>F00592</t>
  </si>
  <si>
    <t>F00593</t>
  </si>
  <si>
    <t>F00594</t>
  </si>
  <si>
    <t>F00595</t>
  </si>
  <si>
    <t>F00596</t>
  </si>
  <si>
    <t>F00597</t>
  </si>
  <si>
    <t>F00598</t>
  </si>
  <si>
    <t>F00599</t>
  </si>
  <si>
    <t>F00600</t>
  </si>
  <si>
    <t>F00601</t>
  </si>
  <si>
    <t>F00602</t>
  </si>
  <si>
    <t>F00603</t>
  </si>
  <si>
    <t>F00604</t>
  </si>
  <si>
    <t>F00605</t>
  </si>
  <si>
    <t>F00606</t>
  </si>
  <si>
    <t>F00607</t>
  </si>
  <si>
    <t>F00608</t>
  </si>
  <si>
    <t>F00609</t>
  </si>
  <si>
    <t>F00610</t>
  </si>
  <si>
    <t>F00611</t>
  </si>
  <si>
    <t>F00612</t>
  </si>
  <si>
    <t>F00613</t>
  </si>
  <si>
    <t>F00614</t>
  </si>
  <si>
    <t>F00615</t>
  </si>
  <si>
    <t>F00616</t>
  </si>
  <si>
    <t>F00617</t>
  </si>
  <si>
    <t>F00618</t>
  </si>
  <si>
    <t>F00619</t>
  </si>
  <si>
    <t>F00620</t>
  </si>
  <si>
    <t>F00621</t>
  </si>
  <si>
    <t>F00622</t>
  </si>
  <si>
    <t>F00623</t>
  </si>
  <si>
    <t>F00624</t>
  </si>
  <si>
    <t>F00625</t>
  </si>
  <si>
    <t>F00626</t>
  </si>
  <si>
    <t>F00627</t>
  </si>
  <si>
    <t>F00628</t>
  </si>
  <si>
    <t>F00629</t>
  </si>
  <si>
    <t>F00630</t>
  </si>
  <si>
    <t>F00631</t>
  </si>
  <si>
    <t>F00632</t>
  </si>
  <si>
    <t>F00633</t>
  </si>
  <si>
    <t>F00634</t>
  </si>
  <si>
    <t>F00635</t>
  </si>
  <si>
    <t>F00636</t>
  </si>
  <si>
    <t>F00637</t>
  </si>
  <si>
    <t>F00638</t>
  </si>
  <si>
    <t>F00639</t>
  </si>
  <si>
    <t>F00640</t>
  </si>
  <si>
    <t>F00641</t>
  </si>
  <si>
    <t>F00642</t>
  </si>
  <si>
    <t>F00643</t>
  </si>
  <si>
    <t>F00644</t>
  </si>
  <si>
    <t>F00645</t>
  </si>
  <si>
    <t>F00646</t>
  </si>
  <si>
    <t>F00647</t>
  </si>
  <si>
    <t>F00648</t>
  </si>
  <si>
    <t>F00649</t>
  </si>
  <si>
    <t>F00650</t>
  </si>
  <si>
    <t>F00651</t>
  </si>
  <si>
    <t>F00652</t>
  </si>
  <si>
    <t>F00653</t>
  </si>
  <si>
    <t>F00654</t>
  </si>
  <si>
    <t>F00655</t>
  </si>
  <si>
    <t>F00656</t>
  </si>
  <si>
    <t>F00657</t>
  </si>
  <si>
    <t>F00658</t>
  </si>
  <si>
    <t>F00659</t>
  </si>
  <si>
    <t>F00660</t>
  </si>
  <si>
    <t>F00661</t>
  </si>
  <si>
    <t>F00662</t>
  </si>
  <si>
    <t>F00663</t>
  </si>
  <si>
    <t>F00664</t>
  </si>
  <si>
    <t>F00665</t>
  </si>
  <si>
    <t>F00666</t>
  </si>
  <si>
    <t>F00667</t>
  </si>
  <si>
    <t>F00668</t>
  </si>
  <si>
    <t>F00669</t>
  </si>
  <si>
    <t>F00670</t>
  </si>
  <si>
    <t>F00671</t>
  </si>
  <si>
    <t>F00672</t>
  </si>
  <si>
    <t>F00673</t>
  </si>
  <si>
    <t>F00674</t>
  </si>
  <si>
    <t>F00675</t>
  </si>
  <si>
    <t>F00676</t>
  </si>
  <si>
    <t>F00677</t>
  </si>
  <si>
    <t>F00678</t>
  </si>
  <si>
    <t>F00679</t>
  </si>
  <si>
    <t>F00680</t>
  </si>
  <si>
    <t>F00681</t>
  </si>
  <si>
    <t>F00682</t>
  </si>
  <si>
    <t>F00683</t>
  </si>
  <si>
    <t>F00684</t>
  </si>
  <si>
    <t>F00685</t>
  </si>
  <si>
    <t>F00686</t>
  </si>
  <si>
    <t>F00687</t>
  </si>
  <si>
    <t>F00688</t>
  </si>
  <si>
    <t>F00689</t>
  </si>
  <si>
    <t>F00690</t>
  </si>
  <si>
    <t>F00691</t>
  </si>
  <si>
    <t>F00692</t>
  </si>
  <si>
    <t>F00693</t>
  </si>
  <si>
    <t>F00694</t>
  </si>
  <si>
    <t>F00695</t>
  </si>
  <si>
    <t>F00696</t>
  </si>
  <si>
    <t>F00697</t>
  </si>
  <si>
    <t>F00698</t>
  </si>
  <si>
    <t>F00699</t>
  </si>
  <si>
    <t>F00700</t>
  </si>
  <si>
    <t>F00701</t>
  </si>
  <si>
    <t>F00702</t>
  </si>
  <si>
    <t>F00703</t>
  </si>
  <si>
    <t>F00704</t>
  </si>
  <si>
    <t>F00705</t>
  </si>
  <si>
    <t>F00706</t>
  </si>
  <si>
    <t>F00707</t>
  </si>
  <si>
    <t>F00708</t>
  </si>
  <si>
    <t>F00709</t>
  </si>
  <si>
    <t>F00710</t>
  </si>
  <si>
    <t>F00711</t>
  </si>
  <si>
    <t>F00712</t>
  </si>
  <si>
    <t>F00713</t>
  </si>
  <si>
    <t>F00714</t>
  </si>
  <si>
    <t>F00715</t>
  </si>
  <si>
    <t>F00716</t>
  </si>
  <si>
    <t>F00717</t>
  </si>
  <si>
    <t>F00718</t>
  </si>
  <si>
    <t>F00719</t>
  </si>
  <si>
    <t>F00720</t>
  </si>
  <si>
    <t>F00721</t>
  </si>
  <si>
    <t>F00722</t>
  </si>
  <si>
    <t>F00723</t>
  </si>
  <si>
    <t>F00724</t>
  </si>
  <si>
    <t>F00725</t>
  </si>
  <si>
    <t>F00726</t>
  </si>
  <si>
    <t>F00727</t>
  </si>
  <si>
    <t>F00728</t>
  </si>
  <si>
    <t>F00729</t>
  </si>
  <si>
    <t>F00730</t>
  </si>
  <si>
    <t>F00731</t>
  </si>
  <si>
    <t>F00732</t>
  </si>
  <si>
    <t>F00733</t>
  </si>
  <si>
    <t>F00734</t>
  </si>
  <si>
    <t>F00735</t>
  </si>
  <si>
    <t>F00736</t>
  </si>
  <si>
    <t>F00737</t>
  </si>
  <si>
    <t>F00738</t>
  </si>
  <si>
    <t>F00739</t>
  </si>
  <si>
    <t>F00740</t>
  </si>
  <si>
    <t>F00741</t>
  </si>
  <si>
    <t>F00742</t>
  </si>
  <si>
    <t>F00743</t>
  </si>
  <si>
    <t>F00744</t>
  </si>
  <si>
    <t>F00745</t>
  </si>
  <si>
    <t>F00746</t>
  </si>
  <si>
    <t>F00747</t>
  </si>
  <si>
    <t>F00748</t>
  </si>
  <si>
    <t>F00749</t>
  </si>
  <si>
    <t>F00750</t>
  </si>
  <si>
    <t>F00751</t>
  </si>
  <si>
    <t>F00752</t>
  </si>
  <si>
    <t>F00753</t>
  </si>
  <si>
    <t>F00754</t>
  </si>
  <si>
    <t>F00755</t>
  </si>
  <si>
    <t>F00756</t>
  </si>
  <si>
    <t>F00757</t>
  </si>
  <si>
    <t>F00758</t>
  </si>
  <si>
    <t>F00759</t>
  </si>
  <si>
    <t>F00760</t>
  </si>
  <si>
    <t>F00761</t>
  </si>
  <si>
    <t>F00762</t>
  </si>
  <si>
    <t>F00763</t>
  </si>
  <si>
    <t>F00764</t>
  </si>
  <si>
    <t>F00765</t>
  </si>
  <si>
    <t>F00766</t>
  </si>
  <si>
    <t>F00767</t>
  </si>
  <si>
    <t>F00768</t>
  </si>
  <si>
    <t>F00769</t>
  </si>
  <si>
    <t>F00770</t>
  </si>
  <si>
    <t>F00771</t>
  </si>
  <si>
    <t>F00772</t>
  </si>
  <si>
    <t>F00773</t>
  </si>
  <si>
    <t>F00774</t>
  </si>
  <si>
    <t>F00775</t>
  </si>
  <si>
    <t>F00776</t>
  </si>
  <si>
    <t>F00777</t>
  </si>
  <si>
    <t>F00778</t>
  </si>
  <si>
    <t>F00779</t>
  </si>
  <si>
    <t>F00780</t>
  </si>
  <si>
    <t>F00781</t>
  </si>
  <si>
    <t>F00782</t>
  </si>
  <si>
    <t>F00783</t>
  </si>
  <si>
    <t>F00784</t>
  </si>
  <si>
    <t>F00785</t>
  </si>
  <si>
    <t>F00786</t>
  </si>
  <si>
    <t>F00787</t>
  </si>
  <si>
    <t>F00788</t>
  </si>
  <si>
    <t>F00789</t>
  </si>
  <si>
    <t>F00790</t>
  </si>
  <si>
    <t>F00791</t>
  </si>
  <si>
    <t>F00792</t>
  </si>
  <si>
    <t>F00793</t>
  </si>
  <si>
    <t>F00794</t>
  </si>
  <si>
    <t>F00795</t>
  </si>
  <si>
    <t>F00796</t>
  </si>
  <si>
    <t>F00797</t>
  </si>
  <si>
    <t>F00798</t>
  </si>
  <si>
    <t>F00799</t>
  </si>
  <si>
    <t>F00800</t>
  </si>
  <si>
    <t>F00801</t>
  </si>
  <si>
    <t>F00802</t>
  </si>
  <si>
    <t>F00803</t>
  </si>
  <si>
    <t>F00804</t>
  </si>
  <si>
    <t>F00805</t>
  </si>
  <si>
    <t>F00806</t>
  </si>
  <si>
    <t>F00807</t>
  </si>
  <si>
    <t>F00808</t>
  </si>
  <si>
    <t>F00809</t>
  </si>
  <si>
    <t>F00810</t>
  </si>
  <si>
    <t>F00811</t>
  </si>
  <si>
    <t>F00812</t>
  </si>
  <si>
    <t>F00813</t>
  </si>
  <si>
    <t>F00814</t>
  </si>
  <si>
    <t>F00815</t>
  </si>
  <si>
    <t>F00816</t>
  </si>
  <si>
    <t>F00817</t>
  </si>
  <si>
    <t>F00818</t>
  </si>
  <si>
    <t>F00819</t>
  </si>
  <si>
    <t>F00820</t>
  </si>
  <si>
    <t>F00821</t>
  </si>
  <si>
    <t>F00822</t>
  </si>
  <si>
    <t>F00823</t>
  </si>
  <si>
    <t>F00824</t>
  </si>
  <si>
    <t>F00825</t>
  </si>
  <si>
    <t>F00826</t>
  </si>
  <si>
    <t>F00827</t>
  </si>
  <si>
    <t>F00828</t>
  </si>
  <si>
    <t>F00829</t>
  </si>
  <si>
    <t>F00830</t>
  </si>
  <si>
    <t>F00831</t>
  </si>
  <si>
    <t>F00832</t>
  </si>
  <si>
    <t>F00833</t>
  </si>
  <si>
    <t>F00834</t>
  </si>
  <si>
    <t>F00835</t>
  </si>
  <si>
    <t>F00836</t>
  </si>
  <si>
    <t>F00837</t>
  </si>
  <si>
    <t>F00838</t>
  </si>
  <si>
    <t>F00839</t>
  </si>
  <si>
    <t>F00840</t>
  </si>
  <si>
    <t>F00841</t>
  </si>
  <si>
    <t>F00842</t>
  </si>
  <si>
    <t>F00843</t>
  </si>
  <si>
    <t>F00844</t>
  </si>
  <si>
    <t>F00845</t>
  </si>
  <si>
    <t>F00846</t>
  </si>
  <si>
    <t>F00847</t>
  </si>
  <si>
    <t>F00848</t>
  </si>
  <si>
    <t>F00849</t>
  </si>
  <si>
    <t>F00850</t>
  </si>
  <si>
    <t>F00851</t>
  </si>
  <si>
    <t>F00852</t>
  </si>
  <si>
    <t>F00853</t>
  </si>
  <si>
    <t>F00854</t>
  </si>
  <si>
    <t>F00855</t>
  </si>
  <si>
    <t>F00856</t>
  </si>
  <si>
    <t>F00857</t>
  </si>
  <si>
    <t>F00858</t>
  </si>
  <si>
    <t>F00859</t>
  </si>
  <si>
    <t>F00860</t>
  </si>
  <si>
    <t>F00861</t>
  </si>
  <si>
    <t>F00862</t>
  </si>
  <si>
    <t>F00863</t>
  </si>
  <si>
    <t>F00864</t>
  </si>
  <si>
    <t>F00865</t>
  </si>
  <si>
    <t>F00866</t>
  </si>
  <si>
    <t>F00867</t>
  </si>
  <si>
    <t>F00868</t>
  </si>
  <si>
    <t>F00869</t>
  </si>
  <si>
    <t>F00870</t>
  </si>
  <si>
    <t>F00871</t>
  </si>
  <si>
    <t>F00872</t>
  </si>
  <si>
    <t>F00873</t>
  </si>
  <si>
    <t>F00874</t>
  </si>
  <si>
    <t>F00875</t>
  </si>
  <si>
    <t>F00876</t>
  </si>
  <si>
    <t>F00877</t>
  </si>
  <si>
    <t>F00878</t>
  </si>
  <si>
    <t>F00879</t>
  </si>
  <si>
    <t>F00880</t>
  </si>
  <si>
    <t>F00881</t>
  </si>
  <si>
    <t>F00882</t>
  </si>
  <si>
    <t>F00883</t>
  </si>
  <si>
    <t>F00884</t>
  </si>
  <si>
    <t>F00885</t>
  </si>
  <si>
    <t>F00886</t>
  </si>
  <si>
    <t>F00887</t>
  </si>
  <si>
    <t>F00888</t>
  </si>
  <si>
    <t>F00889</t>
  </si>
  <si>
    <t>F00890</t>
  </si>
  <si>
    <t>F00891</t>
  </si>
  <si>
    <t>F00892</t>
  </si>
  <si>
    <t>F00893</t>
  </si>
  <si>
    <t>F00894</t>
  </si>
  <si>
    <t>F00895</t>
  </si>
  <si>
    <t>F00896</t>
  </si>
  <si>
    <t>F00897</t>
  </si>
  <si>
    <t>F00898</t>
  </si>
  <si>
    <t>F00899</t>
  </si>
  <si>
    <t>F00900</t>
  </si>
  <si>
    <t>F00901</t>
  </si>
  <si>
    <t>F00902</t>
  </si>
  <si>
    <t>F00903</t>
  </si>
  <si>
    <t>F00904</t>
  </si>
  <si>
    <t>F00905</t>
  </si>
  <si>
    <t>F00906</t>
  </si>
  <si>
    <t>F00907</t>
  </si>
  <si>
    <t>F00908</t>
  </si>
  <si>
    <t>F00909</t>
  </si>
  <si>
    <t>F00910</t>
  </si>
  <si>
    <t>F00911</t>
  </si>
  <si>
    <t>F00912</t>
  </si>
  <si>
    <t>F00913</t>
  </si>
  <si>
    <t>F00914</t>
  </si>
  <si>
    <t>F00915</t>
  </si>
  <si>
    <t>F00916</t>
  </si>
  <si>
    <t>F00917</t>
  </si>
  <si>
    <t>F00918</t>
  </si>
  <si>
    <t>F00919</t>
  </si>
  <si>
    <t>F00920</t>
  </si>
  <si>
    <t>F00921</t>
  </si>
  <si>
    <t>F00922</t>
  </si>
  <si>
    <t>F00923</t>
  </si>
  <si>
    <t>F00924</t>
  </si>
  <si>
    <t>F00925</t>
  </si>
  <si>
    <t>F00926</t>
  </si>
  <si>
    <t>F00927</t>
  </si>
  <si>
    <t>F00928</t>
  </si>
  <si>
    <t>F00929</t>
  </si>
  <si>
    <t>F00930</t>
  </si>
  <si>
    <t>F00931</t>
  </si>
  <si>
    <t>F00932</t>
  </si>
  <si>
    <t>F00933</t>
  </si>
  <si>
    <t>F00934</t>
  </si>
  <si>
    <t>F00935</t>
  </si>
  <si>
    <t>F00936</t>
  </si>
  <si>
    <t>F00937</t>
  </si>
  <si>
    <t>F00938</t>
  </si>
  <si>
    <t>F00939</t>
  </si>
  <si>
    <t>F00940</t>
  </si>
  <si>
    <t>F00941</t>
  </si>
  <si>
    <t>F00942</t>
  </si>
  <si>
    <t>F00943</t>
  </si>
  <si>
    <t>F00944</t>
  </si>
  <si>
    <t>F00945</t>
  </si>
  <si>
    <t>F00946</t>
  </si>
  <si>
    <t>F00947</t>
  </si>
  <si>
    <t>F00948</t>
  </si>
  <si>
    <t>F00949</t>
  </si>
  <si>
    <t>F00950</t>
  </si>
  <si>
    <t>F00951</t>
  </si>
  <si>
    <t>F00952</t>
  </si>
  <si>
    <t>F00953</t>
  </si>
  <si>
    <t>F00954</t>
  </si>
  <si>
    <t>F00955</t>
  </si>
  <si>
    <t>F00956</t>
  </si>
  <si>
    <t>F00957</t>
  </si>
  <si>
    <t>F00958</t>
  </si>
  <si>
    <t>F00959</t>
  </si>
  <si>
    <t>F00960</t>
  </si>
  <si>
    <t>F00961</t>
  </si>
  <si>
    <t>F00962</t>
  </si>
  <si>
    <t>F00963</t>
  </si>
  <si>
    <t>F00964</t>
  </si>
  <si>
    <t>F00965</t>
  </si>
  <si>
    <t>F00966</t>
  </si>
  <si>
    <t>F00967</t>
  </si>
  <si>
    <t>F00968</t>
  </si>
  <si>
    <t>F00969</t>
  </si>
  <si>
    <t>F00970</t>
  </si>
  <si>
    <t>F00971</t>
  </si>
  <si>
    <t>F00972</t>
  </si>
  <si>
    <t>F00973</t>
  </si>
  <si>
    <t>F00974</t>
  </si>
  <si>
    <t>F00975</t>
  </si>
  <si>
    <t>F00976</t>
  </si>
  <si>
    <t>F00977</t>
  </si>
  <si>
    <t>F00978</t>
  </si>
  <si>
    <t>F00979</t>
  </si>
  <si>
    <t>F00980</t>
  </si>
  <si>
    <t>F00981</t>
  </si>
  <si>
    <t>F00982</t>
  </si>
  <si>
    <t>F00983</t>
  </si>
  <si>
    <t>F00984</t>
  </si>
  <si>
    <t>F00985</t>
  </si>
  <si>
    <t>F00986</t>
  </si>
  <si>
    <t>F00987</t>
  </si>
  <si>
    <t>F00988</t>
  </si>
  <si>
    <t>F00989</t>
  </si>
  <si>
    <t>F00990</t>
  </si>
  <si>
    <t>F00991</t>
  </si>
  <si>
    <t>F00992</t>
  </si>
  <si>
    <t>F00993</t>
  </si>
  <si>
    <t>F00994</t>
  </si>
  <si>
    <t>F00995</t>
  </si>
  <si>
    <t>F00996</t>
  </si>
  <si>
    <t>F00997</t>
  </si>
  <si>
    <t>F00998</t>
  </si>
  <si>
    <t>F00999</t>
  </si>
  <si>
    <t>F01000</t>
  </si>
  <si>
    <t>Sélectionner numéro client :</t>
  </si>
  <si>
    <t>Rappel nom client :</t>
  </si>
  <si>
    <r>
      <t>Saisir date facture</t>
    </r>
    <r>
      <rPr>
        <i/>
        <sz val="11"/>
        <color theme="1"/>
        <rFont val="Calibri"/>
        <family val="2"/>
        <scheme val="minor"/>
      </rPr>
      <t xml:space="preserve"> (Ctrl + touche point virgule) ; </t>
    </r>
    <r>
      <rPr>
        <i/>
        <sz val="11"/>
        <color rgb="FFFF0000"/>
        <rFont val="Calibri"/>
        <family val="2"/>
        <scheme val="minor"/>
      </rPr>
      <t>obligatoire</t>
    </r>
  </si>
  <si>
    <t>Saisir date échéance</t>
  </si>
  <si>
    <t>Choisir moyen de règlement :</t>
  </si>
  <si>
    <r>
      <t xml:space="preserve">Pourcentage de remise global sur la facture </t>
    </r>
    <r>
      <rPr>
        <i/>
        <sz val="11"/>
        <color rgb="FFFF0000"/>
        <rFont val="Calibri"/>
        <family val="2"/>
        <scheme val="minor"/>
      </rPr>
      <t>(facultatif)</t>
    </r>
    <r>
      <rPr>
        <i/>
        <sz val="11"/>
        <color theme="1"/>
        <rFont val="Calibri"/>
        <family val="2"/>
        <scheme val="minor"/>
      </rPr>
      <t xml:space="preserve"> :</t>
    </r>
  </si>
  <si>
    <t>Thierry kamnang</t>
  </si>
  <si>
    <t>Prof SAMA</t>
  </si>
  <si>
    <t>Notion de base en ENR</t>
  </si>
  <si>
    <t>Prix de vente Fcfa HT</t>
  </si>
  <si>
    <t>Logiciel 3D Experience</t>
  </si>
  <si>
    <t>Formation 3D Experience</t>
  </si>
  <si>
    <t>Technicien Photovoltaique</t>
  </si>
  <si>
    <t>Installateur Photovoltaique</t>
  </si>
  <si>
    <t>Electricité Auto</t>
  </si>
  <si>
    <t xml:space="preserve">Incubation </t>
  </si>
  <si>
    <t>(+237)22334455</t>
  </si>
  <si>
    <t>(+49)15254113560</t>
  </si>
  <si>
    <t>(+237)22334456</t>
  </si>
  <si>
    <t>Brasserie</t>
  </si>
  <si>
    <t>Yaoundé-Cameroun</t>
  </si>
  <si>
    <t>(+237)22333</t>
  </si>
  <si>
    <t>Numéro de Contribuable :</t>
  </si>
  <si>
    <t>CRM895645875</t>
  </si>
  <si>
    <t>Digi-Tech-Innov</t>
  </si>
  <si>
    <t>RC123456789</t>
  </si>
  <si>
    <t>Ville-Pays</t>
  </si>
  <si>
    <t>Sousse-Tunisie</t>
  </si>
  <si>
    <t>quittenweg 111</t>
  </si>
  <si>
    <t>12 rue des reves</t>
  </si>
  <si>
    <t>Stuttgart-Allemagne</t>
  </si>
  <si>
    <t>70123</t>
  </si>
  <si>
    <t>4000</t>
  </si>
  <si>
    <t>Virement</t>
  </si>
  <si>
    <t>Espèces</t>
  </si>
  <si>
    <t xml:space="preserve"> </t>
  </si>
  <si>
    <t xml:space="preserve">Definition Contenu </t>
  </si>
  <si>
    <t>Fcfa HT</t>
  </si>
  <si>
    <t>TOTAL FCFA</t>
  </si>
  <si>
    <t>FCFA HT</t>
  </si>
  <si>
    <t>Nestor Mbogni</t>
  </si>
  <si>
    <t>steinweg 15</t>
  </si>
  <si>
    <t>80125</t>
  </si>
  <si>
    <t>Munich-Allemagne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</si>
</sst>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0#&quot; &quot;##&quot; &quot;##&quot; &quot;##&quot; &quot;##"/>
    <numFmt numFmtId="166" formatCode="#,##0.0"/>
    <numFmt numFmtId="167" formatCode="_-* #,##0.00\ _€_-;\-* #,##0.00\ _€_-;_-* &quot;-&quot;??\ _€_-;_-@_-"/>
    <numFmt numFmtId="168" formatCode="[$-12C0C]dd/mm/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8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FFFFFF"/>
      <name val="Arial"/>
      <family val="2"/>
    </font>
    <font>
      <i/>
      <sz val="9"/>
      <name val="Arial"/>
      <family val="2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rgb="FF000000"/>
      <name val="Arial"/>
      <family val="2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3.5"/>
      <color theme="9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color theme="9"/>
      <name val="Calibri"/>
      <family val="2"/>
      <scheme val="minor"/>
    </font>
    <font>
      <b/>
      <sz val="22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4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vertical="center"/>
    </xf>
    <xf numFmtId="0" fontId="0" fillId="2" borderId="3" xfId="0" applyFill="1" applyBorder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0" fillId="2" borderId="5" xfId="0" applyFill="1" applyBorder="1" applyAlignment="1" applyProtection="1">
      <alignment vertical="center"/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8" xfId="0" applyFill="1" applyBorder="1" applyProtection="1">
      <protection locked="0"/>
    </xf>
    <xf numFmtId="49" fontId="0" fillId="2" borderId="5" xfId="0" applyNumberFormat="1" applyFill="1" applyBorder="1" applyAlignment="1" applyProtection="1">
      <alignment horizontal="left" vertical="center"/>
      <protection locked="0"/>
    </xf>
    <xf numFmtId="0" fontId="2" fillId="0" borderId="9" xfId="0" applyFont="1" applyBorder="1" applyAlignment="1">
      <alignment vertical="center" wrapText="1"/>
    </xf>
    <xf numFmtId="0" fontId="0" fillId="2" borderId="10" xfId="0" applyFill="1" applyBorder="1" applyAlignment="1" applyProtection="1">
      <alignment vertical="center"/>
      <protection locked="0"/>
    </xf>
    <xf numFmtId="0" fontId="3" fillId="0" borderId="0" xfId="0" applyFont="1"/>
    <xf numFmtId="0" fontId="2" fillId="0" borderId="11" xfId="0" applyFont="1" applyBorder="1" applyAlignment="1">
      <alignment vertical="center"/>
    </xf>
    <xf numFmtId="164" fontId="0" fillId="2" borderId="12" xfId="1" applyNumberFormat="1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>
      <alignment vertical="center"/>
    </xf>
    <xf numFmtId="164" fontId="0" fillId="2" borderId="10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3" borderId="11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165" fontId="4" fillId="3" borderId="14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5" xfId="0" applyBorder="1" applyAlignment="1">
      <alignment horizontal="left" vertical="center" indent="1"/>
    </xf>
    <xf numFmtId="0" fontId="0" fillId="2" borderId="15" xfId="0" applyFill="1" applyBorder="1" applyAlignment="1" applyProtection="1">
      <alignment vertical="center"/>
      <protection locked="0"/>
    </xf>
    <xf numFmtId="0" fontId="2" fillId="2" borderId="15" xfId="0" applyFont="1" applyFill="1" applyBorder="1" applyAlignment="1" applyProtection="1">
      <alignment vertical="center"/>
      <protection locked="0"/>
    </xf>
    <xf numFmtId="49" fontId="0" fillId="2" borderId="15" xfId="0" applyNumberFormat="1" applyFill="1" applyBorder="1" applyAlignment="1" applyProtection="1">
      <alignment horizontal="center" vertical="center"/>
      <protection locked="0"/>
    </xf>
    <xf numFmtId="165" fontId="0" fillId="2" borderId="15" xfId="0" applyNumberForma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5" fillId="0" borderId="0" xfId="0" applyFont="1"/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2" fontId="0" fillId="0" borderId="0" xfId="1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3" borderId="11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 wrapText="1"/>
    </xf>
    <xf numFmtId="2" fontId="4" fillId="3" borderId="14" xfId="0" applyNumberFormat="1" applyFont="1" applyFill="1" applyBorder="1" applyAlignment="1">
      <alignment horizontal="right" vertical="center" wrapText="1"/>
    </xf>
    <xf numFmtId="0" fontId="4" fillId="3" borderId="14" xfId="0" applyFont="1" applyFill="1" applyBorder="1" applyAlignment="1">
      <alignment horizontal="left" vertical="center" wrapText="1" indent="1"/>
    </xf>
    <xf numFmtId="2" fontId="4" fillId="3" borderId="14" xfId="1" applyNumberFormat="1" applyFont="1" applyFill="1" applyBorder="1" applyAlignment="1">
      <alignment horizontal="center" vertical="center" wrapText="1"/>
    </xf>
    <xf numFmtId="2" fontId="3" fillId="3" borderId="14" xfId="1" applyNumberFormat="1" applyFont="1" applyFill="1" applyBorder="1" applyAlignment="1">
      <alignment horizontal="center" vertical="center" wrapText="1"/>
    </xf>
    <xf numFmtId="2" fontId="0" fillId="2" borderId="15" xfId="0" applyNumberFormat="1" applyFill="1" applyBorder="1" applyAlignment="1" applyProtection="1">
      <alignment horizontal="right" vertical="center" indent="1"/>
      <protection locked="0"/>
    </xf>
    <xf numFmtId="10" fontId="0" fillId="2" borderId="15" xfId="1" applyNumberFormat="1" applyFont="1" applyFill="1" applyBorder="1" applyAlignment="1" applyProtection="1">
      <alignment horizontal="center" vertical="center"/>
      <protection locked="0"/>
    </xf>
    <xf numFmtId="49" fontId="0" fillId="2" borderId="15" xfId="0" applyNumberFormat="1" applyFill="1" applyBorder="1" applyAlignment="1" applyProtection="1">
      <alignment horizontal="left" vertical="center" indent="1"/>
      <protection locked="0"/>
    </xf>
    <xf numFmtId="2" fontId="0" fillId="2" borderId="15" xfId="1" applyNumberFormat="1" applyFont="1" applyFill="1" applyBorder="1" applyAlignment="1" applyProtection="1">
      <alignment horizontal="right" vertical="center" indent="1"/>
      <protection locked="0"/>
    </xf>
    <xf numFmtId="2" fontId="6" fillId="0" borderId="15" xfId="1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0" xfId="0" applyFont="1" applyProtection="1">
      <protection locked="0"/>
    </xf>
    <xf numFmtId="0" fontId="8" fillId="0" borderId="20" xfId="0" applyFont="1" applyBorder="1"/>
    <xf numFmtId="0" fontId="8" fillId="0" borderId="0" xfId="0" applyFont="1"/>
    <xf numFmtId="0" fontId="11" fillId="0" borderId="0" xfId="0" applyFont="1" applyAlignment="1" applyProtection="1">
      <alignment horizontal="left"/>
      <protection locked="0"/>
    </xf>
    <xf numFmtId="0" fontId="12" fillId="0" borderId="0" xfId="0" applyFont="1"/>
    <xf numFmtId="14" fontId="4" fillId="4" borderId="0" xfId="0" applyNumberFormat="1" applyFont="1" applyFill="1" applyAlignment="1">
      <alignment horizontal="left"/>
    </xf>
    <xf numFmtId="0" fontId="0" fillId="0" borderId="20" xfId="0" applyBorder="1"/>
    <xf numFmtId="0" fontId="1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1" fillId="0" borderId="24" xfId="0" applyFont="1" applyBorder="1" applyAlignment="1">
      <alignment horizontal="left"/>
    </xf>
    <xf numFmtId="0" fontId="0" fillId="0" borderId="25" xfId="0" applyBorder="1"/>
    <xf numFmtId="0" fontId="13" fillId="0" borderId="26" xfId="0" applyFont="1" applyBorder="1" applyAlignment="1">
      <alignment horizontal="left" indent="1"/>
    </xf>
    <xf numFmtId="0" fontId="0" fillId="0" borderId="0" xfId="0" applyAlignment="1">
      <alignment horizontal="left"/>
    </xf>
    <xf numFmtId="0" fontId="11" fillId="0" borderId="27" xfId="0" applyFont="1" applyBorder="1"/>
    <xf numFmtId="0" fontId="4" fillId="0" borderId="0" xfId="0" applyFont="1"/>
    <xf numFmtId="0" fontId="0" fillId="0" borderId="28" xfId="0" applyBorder="1"/>
    <xf numFmtId="0" fontId="14" fillId="0" borderId="26" xfId="0" applyFont="1" applyBorder="1" applyAlignment="1">
      <alignment horizontal="left" indent="1"/>
    </xf>
    <xf numFmtId="0" fontId="15" fillId="0" borderId="0" xfId="0" applyFont="1" applyAlignment="1">
      <alignment horizontal="left" indent="1"/>
    </xf>
    <xf numFmtId="0" fontId="0" fillId="0" borderId="27" xfId="0" applyBorder="1"/>
    <xf numFmtId="0" fontId="11" fillId="0" borderId="27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15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left" vertical="top" wrapText="1"/>
    </xf>
    <xf numFmtId="0" fontId="0" fillId="0" borderId="33" xfId="0" applyBorder="1"/>
    <xf numFmtId="0" fontId="11" fillId="0" borderId="0" xfId="0" applyFont="1"/>
    <xf numFmtId="14" fontId="0" fillId="0" borderId="0" xfId="0" applyNumberFormat="1" applyAlignment="1">
      <alignment horizontal="left"/>
    </xf>
    <xf numFmtId="164" fontId="16" fillId="0" borderId="0" xfId="1" applyNumberFormat="1" applyFont="1" applyAlignment="1">
      <alignment horizontal="center"/>
    </xf>
    <xf numFmtId="0" fontId="17" fillId="5" borderId="34" xfId="0" applyFont="1" applyFill="1" applyBorder="1" applyAlignment="1">
      <alignment horizontal="left" vertical="center"/>
    </xf>
    <xf numFmtId="0" fontId="17" fillId="5" borderId="35" xfId="0" applyFont="1" applyFill="1" applyBorder="1" applyAlignment="1">
      <alignment horizontal="left" vertical="center"/>
    </xf>
    <xf numFmtId="0" fontId="17" fillId="5" borderId="35" xfId="0" applyFont="1" applyFill="1" applyBorder="1" applyAlignment="1">
      <alignment horizontal="right" vertical="center" wrapText="1"/>
    </xf>
    <xf numFmtId="0" fontId="17" fillId="5" borderId="34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left"/>
    </xf>
    <xf numFmtId="0" fontId="11" fillId="0" borderId="22" xfId="0" applyFont="1" applyBorder="1" applyAlignment="1">
      <alignment horizontal="right"/>
    </xf>
    <xf numFmtId="0" fontId="11" fillId="0" borderId="22" xfId="0" applyFont="1" applyBorder="1" applyAlignment="1">
      <alignment horizontal="center"/>
    </xf>
    <xf numFmtId="0" fontId="18" fillId="0" borderId="22" xfId="0" applyFont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0" fillId="0" borderId="36" xfId="0" applyBorder="1" applyAlignment="1">
      <alignment horizontal="left" vertical="center" wrapText="1"/>
    </xf>
    <xf numFmtId="2" fontId="0" fillId="0" borderId="36" xfId="0" applyNumberFormat="1" applyBorder="1" applyAlignment="1">
      <alignment vertical="center" wrapText="1"/>
    </xf>
    <xf numFmtId="4" fontId="0" fillId="0" borderId="36" xfId="0" applyNumberFormat="1" applyBorder="1" applyAlignment="1">
      <alignment horizontal="right" vertical="center" wrapText="1"/>
    </xf>
    <xf numFmtId="10" fontId="20" fillId="0" borderId="36" xfId="1" applyNumberFormat="1" applyFont="1" applyFill="1" applyBorder="1" applyAlignment="1">
      <alignment horizontal="center" vertical="center" wrapText="1"/>
    </xf>
    <xf numFmtId="167" fontId="0" fillId="0" borderId="0" xfId="2" applyNumberFormat="1" applyFont="1"/>
    <xf numFmtId="10" fontId="0" fillId="0" borderId="0" xfId="0" applyNumberFormat="1" applyAlignment="1">
      <alignment horizontal="center"/>
    </xf>
    <xf numFmtId="0" fontId="0" fillId="0" borderId="37" xfId="0" applyBorder="1" applyAlignment="1">
      <alignment horizontal="left" vertical="center" wrapText="1"/>
    </xf>
    <xf numFmtId="2" fontId="0" fillId="0" borderId="37" xfId="0" applyNumberFormat="1" applyBorder="1" applyAlignment="1">
      <alignment vertical="center" wrapText="1"/>
    </xf>
    <xf numFmtId="4" fontId="0" fillId="0" borderId="37" xfId="0" applyNumberFormat="1" applyBorder="1" applyAlignment="1">
      <alignment horizontal="right" vertical="center" wrapText="1"/>
    </xf>
    <xf numFmtId="10" fontId="20" fillId="0" borderId="37" xfId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0" fillId="0" borderId="38" xfId="0" applyBorder="1" applyAlignment="1">
      <alignment horizontal="left" vertical="center" wrapText="1"/>
    </xf>
    <xf numFmtId="2" fontId="0" fillId="0" borderId="38" xfId="0" applyNumberFormat="1" applyBorder="1" applyAlignment="1">
      <alignment vertical="center" wrapText="1"/>
    </xf>
    <xf numFmtId="4" fontId="0" fillId="0" borderId="38" xfId="0" applyNumberFormat="1" applyBorder="1" applyAlignment="1">
      <alignment horizontal="right" vertical="center" wrapText="1"/>
    </xf>
    <xf numFmtId="10" fontId="20" fillId="0" borderId="38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left" vertical="center"/>
    </xf>
    <xf numFmtId="0" fontId="11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4" fontId="21" fillId="0" borderId="39" xfId="0" applyNumberFormat="1" applyFont="1" applyBorder="1" applyAlignment="1">
      <alignment horizontal="center" vertical="center"/>
    </xf>
    <xf numFmtId="4" fontId="21" fillId="0" borderId="40" xfId="0" applyNumberFormat="1" applyFont="1" applyBorder="1" applyAlignment="1">
      <alignment vertical="center"/>
    </xf>
    <xf numFmtId="0" fontId="0" fillId="0" borderId="26" xfId="0" applyBorder="1"/>
    <xf numFmtId="0" fontId="22" fillId="0" borderId="0" xfId="0" applyFont="1"/>
    <xf numFmtId="4" fontId="23" fillId="0" borderId="41" xfId="0" applyNumberFormat="1" applyFont="1" applyBorder="1" applyAlignment="1">
      <alignment horizontal="center" vertical="center"/>
    </xf>
    <xf numFmtId="10" fontId="23" fillId="0" borderId="41" xfId="1" applyNumberFormat="1" applyFont="1" applyBorder="1" applyAlignment="1">
      <alignment horizontal="center" vertical="center"/>
    </xf>
    <xf numFmtId="4" fontId="15" fillId="0" borderId="0" xfId="0" applyNumberFormat="1" applyFont="1"/>
    <xf numFmtId="4" fontId="12" fillId="0" borderId="41" xfId="0" applyNumberFormat="1" applyFont="1" applyBorder="1" applyAlignment="1">
      <alignment horizontal="center" vertical="center"/>
    </xf>
    <xf numFmtId="4" fontId="12" fillId="0" borderId="40" xfId="0" applyNumberFormat="1" applyFont="1" applyBorder="1" applyAlignment="1">
      <alignment vertical="center"/>
    </xf>
    <xf numFmtId="0" fontId="6" fillId="0" borderId="42" xfId="0" applyFont="1" applyBorder="1" applyAlignment="1">
      <alignment horizontal="left"/>
    </xf>
    <xf numFmtId="43" fontId="24" fillId="0" borderId="43" xfId="2" applyFont="1" applyBorder="1" applyAlignment="1">
      <alignment horizontal="right"/>
    </xf>
    <xf numFmtId="0" fontId="6" fillId="0" borderId="44" xfId="0" applyFont="1" applyBorder="1" applyAlignment="1">
      <alignment horizontal="left"/>
    </xf>
    <xf numFmtId="43" fontId="24" fillId="0" borderId="45" xfId="2" applyFont="1" applyBorder="1" applyAlignment="1">
      <alignment horizontal="right"/>
    </xf>
    <xf numFmtId="43" fontId="6" fillId="0" borderId="45" xfId="2" applyFont="1" applyBorder="1" applyAlignment="1">
      <alignment horizontal="right" vertical="center"/>
    </xf>
    <xf numFmtId="0" fontId="25" fillId="0" borderId="46" xfId="0" applyFont="1" applyBorder="1" applyAlignment="1">
      <alignment horizontal="left"/>
    </xf>
    <xf numFmtId="43" fontId="25" fillId="0" borderId="47" xfId="2" applyFont="1" applyBorder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26" fillId="0" borderId="0" xfId="0" applyFont="1"/>
    <xf numFmtId="0" fontId="27" fillId="0" borderId="0" xfId="0" applyFont="1" applyAlignment="1">
      <alignment vertical="center"/>
    </xf>
    <xf numFmtId="0" fontId="28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31" fillId="0" borderId="0" xfId="0" applyFont="1"/>
    <xf numFmtId="0" fontId="0" fillId="0" borderId="33" xfId="0" applyBorder="1" applyAlignment="1">
      <alignment vertical="center" wrapText="1"/>
    </xf>
    <xf numFmtId="0" fontId="32" fillId="0" borderId="31" xfId="0" applyFont="1" applyBorder="1" applyAlignment="1">
      <alignment vertical="center"/>
    </xf>
    <xf numFmtId="0" fontId="4" fillId="3" borderId="51" xfId="0" applyFont="1" applyFill="1" applyBorder="1" applyAlignment="1">
      <alignment vertical="center" wrapText="1"/>
    </xf>
    <xf numFmtId="0" fontId="4" fillId="3" borderId="5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3" xfId="0" applyFont="1" applyBorder="1" applyAlignment="1">
      <alignment vertical="center" wrapText="1"/>
    </xf>
    <xf numFmtId="0" fontId="4" fillId="2" borderId="15" xfId="0" applyFont="1" applyFill="1" applyBorder="1" applyAlignment="1" applyProtection="1">
      <alignment horizontal="center" vertical="center"/>
      <protection locked="0"/>
    </xf>
    <xf numFmtId="0" fontId="33" fillId="0" borderId="53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34" fillId="0" borderId="54" xfId="0" applyFont="1" applyBorder="1" applyAlignment="1">
      <alignment horizontal="left" vertical="center" wrapText="1"/>
    </xf>
    <xf numFmtId="14" fontId="2" fillId="2" borderId="55" xfId="0" applyNumberFormat="1" applyFont="1" applyFill="1" applyBorder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0" fontId="2" fillId="2" borderId="55" xfId="1" applyNumberFormat="1" applyFont="1" applyFill="1" applyBorder="1" applyAlignment="1" applyProtection="1">
      <alignment horizontal="center" vertical="center"/>
      <protection locked="0"/>
    </xf>
    <xf numFmtId="0" fontId="2" fillId="0" borderId="54" xfId="0" applyFont="1" applyBorder="1" applyAlignment="1">
      <alignment vertical="center" wrapText="1"/>
    </xf>
    <xf numFmtId="0" fontId="0" fillId="2" borderId="55" xfId="0" applyFill="1" applyBorder="1" applyAlignment="1" applyProtection="1">
      <alignment horizontal="center" vertical="center"/>
      <protection locked="0"/>
    </xf>
    <xf numFmtId="0" fontId="0" fillId="2" borderId="55" xfId="0" applyFill="1" applyBorder="1" applyAlignment="1" applyProtection="1">
      <alignment horizontal="center" vertical="center" wrapText="1"/>
      <protection locked="0"/>
    </xf>
    <xf numFmtId="168" fontId="2" fillId="2" borderId="55" xfId="0" applyNumberFormat="1" applyFont="1" applyFill="1" applyBorder="1" applyAlignment="1" applyProtection="1">
      <alignment horizontal="center" vertical="center"/>
      <protection locked="0"/>
    </xf>
    <xf numFmtId="3" fontId="0" fillId="2" borderId="15" xfId="0" applyNumberFormat="1" applyFill="1" applyBorder="1" applyAlignment="1" applyProtection="1">
      <alignment horizontal="right" vertical="center" indent="1"/>
      <protection locked="0"/>
    </xf>
    <xf numFmtId="0" fontId="37" fillId="0" borderId="26" xfId="0" applyFont="1" applyBorder="1" applyAlignment="1">
      <alignment horizontal="left" indent="1"/>
    </xf>
    <xf numFmtId="0" fontId="5" fillId="0" borderId="0" xfId="0" applyFont="1" applyAlignment="1">
      <alignment horizontal="center"/>
    </xf>
    <xf numFmtId="0" fontId="7" fillId="7" borderId="24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165" fontId="0" fillId="0" borderId="0" xfId="0" applyNumberFormat="1" applyAlignment="1">
      <alignment horizontal="left"/>
    </xf>
    <xf numFmtId="0" fontId="12" fillId="0" borderId="36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23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10" fontId="0" fillId="2" borderId="5" xfId="1" applyNumberFormat="1" applyFont="1" applyFill="1" applyBorder="1" applyAlignment="1" applyProtection="1">
      <alignment horizontal="center" vertical="center"/>
      <protection locked="0"/>
    </xf>
    <xf numFmtId="10" fontId="16" fillId="0" borderId="0" xfId="1" applyNumberFormat="1" applyFont="1" applyAlignment="1">
      <alignment horizontal="center"/>
    </xf>
    <xf numFmtId="0" fontId="0" fillId="0" borderId="23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166" fontId="0" fillId="0" borderId="25" xfId="0" applyNumberFormat="1" applyBorder="1" applyAlignment="1">
      <alignment horizontal="right" vertical="center" wrapText="1"/>
    </xf>
    <xf numFmtId="166" fontId="0" fillId="0" borderId="28" xfId="0" applyNumberFormat="1" applyBorder="1" applyAlignment="1">
      <alignment horizontal="right" vertical="center" wrapText="1"/>
    </xf>
    <xf numFmtId="166" fontId="0" fillId="0" borderId="33" xfId="0" applyNumberFormat="1" applyBorder="1" applyAlignment="1">
      <alignment horizontal="right" vertical="center" wrapText="1"/>
    </xf>
    <xf numFmtId="0" fontId="0" fillId="0" borderId="23" xfId="0" applyBorder="1" applyAlignment="1">
      <alignment horizontal="left" vertical="center"/>
    </xf>
    <xf numFmtId="2" fontId="0" fillId="0" borderId="25" xfId="0" applyNumberFormat="1" applyBorder="1" applyAlignment="1">
      <alignment vertical="center" wrapText="1"/>
    </xf>
    <xf numFmtId="0" fontId="0" fillId="0" borderId="27" xfId="0" applyBorder="1" applyAlignment="1">
      <alignment horizontal="left" vertical="center"/>
    </xf>
    <xf numFmtId="2" fontId="0" fillId="0" borderId="28" xfId="0" applyNumberFormat="1" applyBorder="1" applyAlignment="1">
      <alignment vertical="center" wrapText="1"/>
    </xf>
    <xf numFmtId="0" fontId="0" fillId="0" borderId="31" xfId="0" applyBorder="1" applyAlignment="1">
      <alignment horizontal="left" vertical="center"/>
    </xf>
    <xf numFmtId="2" fontId="0" fillId="0" borderId="33" xfId="0" applyNumberFormat="1" applyBorder="1" applyAlignment="1">
      <alignment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95250</xdr:rowOff>
    </xdr:from>
    <xdr:to>
      <xdr:col>0</xdr:col>
      <xdr:colOff>2247900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1CCDE-F70A-4FB5-92C0-C302B06A0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250"/>
          <a:ext cx="21145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536864</xdr:colOff>
      <xdr:row>5</xdr:row>
      <xdr:rowOff>34637</xdr:rowOff>
    </xdr:from>
    <xdr:to>
      <xdr:col>2</xdr:col>
      <xdr:colOff>2038350</xdr:colOff>
      <xdr:row>6</xdr:row>
      <xdr:rowOff>458067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3367AC-E8B8-4BD4-A30D-C25D651B7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865910"/>
          <a:ext cx="2107623" cy="1012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95250</xdr:colOff>
      <xdr:row>1</xdr:row>
      <xdr:rowOff>1</xdr:rowOff>
    </xdr:from>
    <xdr:to>
      <xdr:col>21</xdr:col>
      <xdr:colOff>488155</xdr:colOff>
      <xdr:row>208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DC2AE4F-4B24-456B-9308-4435F5E9A35D}"/>
            </a:ext>
          </a:extLst>
        </xdr:cNvPr>
        <xdr:cNvSpPr/>
      </xdr:nvSpPr>
      <xdr:spPr>
        <a:xfrm>
          <a:off x="11906250" y="190501"/>
          <a:ext cx="10763249" cy="1527571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539750</xdr:colOff>
      <xdr:row>5</xdr:row>
      <xdr:rowOff>111125</xdr:rowOff>
    </xdr:from>
    <xdr:to>
      <xdr:col>3</xdr:col>
      <xdr:colOff>355600</xdr:colOff>
      <xdr:row>6</xdr:row>
      <xdr:rowOff>542925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FEF35-EFEB-42E8-B8C2-59CE2EFF0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1016000"/>
          <a:ext cx="210185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404813</xdr:colOff>
      <xdr:row>1</xdr:row>
      <xdr:rowOff>107156</xdr:rowOff>
    </xdr:from>
    <xdr:to>
      <xdr:col>25</xdr:col>
      <xdr:colOff>23813</xdr:colOff>
      <xdr:row>209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E892AE5-96E0-4C7D-BCB3-ABF98A538BDE}"/>
            </a:ext>
          </a:extLst>
        </xdr:cNvPr>
        <xdr:cNvSpPr/>
      </xdr:nvSpPr>
      <xdr:spPr>
        <a:xfrm>
          <a:off x="10036969" y="297656"/>
          <a:ext cx="11858625" cy="152876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erry/Downloads/Facturier-Outil-de-facturation-Excel-gratu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s données"/>
      <sheetName val="Base clients"/>
      <sheetName val="Base produits"/>
      <sheetName val="Base facturation"/>
      <sheetName val="FACTURE"/>
      <sheetName val="DEVIS"/>
      <sheetName val="Chiffre affaires"/>
      <sheetName val="Nos offres"/>
    </sheetNames>
    <sheetDataSet>
      <sheetData sheetId="0">
        <row r="24">
          <cell r="A24" t="str">
            <v>non</v>
          </cell>
        </row>
      </sheetData>
      <sheetData sheetId="1">
        <row r="6">
          <cell r="A6" t="str">
            <v>C00001</v>
          </cell>
          <cell r="B6" t="str">
            <v>Particulier</v>
          </cell>
          <cell r="C6" t="str">
            <v>David Durand</v>
          </cell>
        </row>
        <row r="7">
          <cell r="A7" t="str">
            <v>C00002</v>
          </cell>
          <cell r="B7" t="str">
            <v>Professionnel</v>
          </cell>
          <cell r="C7" t="str">
            <v>SARL Dubois</v>
          </cell>
        </row>
        <row r="8">
          <cell r="A8" t="str">
            <v>C00003</v>
          </cell>
        </row>
        <row r="9">
          <cell r="A9" t="str">
            <v>C00004</v>
          </cell>
        </row>
        <row r="10">
          <cell r="A10" t="str">
            <v>C00005</v>
          </cell>
        </row>
        <row r="11">
          <cell r="A11" t="str">
            <v>C00006</v>
          </cell>
        </row>
        <row r="12">
          <cell r="A12" t="str">
            <v>C00007</v>
          </cell>
        </row>
        <row r="13">
          <cell r="A13" t="str">
            <v>C00008</v>
          </cell>
        </row>
        <row r="14">
          <cell r="A14" t="str">
            <v>C00009</v>
          </cell>
        </row>
        <row r="15">
          <cell r="A15" t="str">
            <v>C00010</v>
          </cell>
        </row>
        <row r="16">
          <cell r="A16" t="str">
            <v>C00011</v>
          </cell>
        </row>
        <row r="17">
          <cell r="A17" t="str">
            <v>C00012</v>
          </cell>
        </row>
        <row r="18">
          <cell r="A18" t="str">
            <v>C00013</v>
          </cell>
        </row>
        <row r="19">
          <cell r="A19" t="str">
            <v>C00014</v>
          </cell>
        </row>
        <row r="20">
          <cell r="A20" t="str">
            <v>C00015</v>
          </cell>
        </row>
        <row r="21">
          <cell r="A21" t="str">
            <v>C00016</v>
          </cell>
        </row>
        <row r="22">
          <cell r="A22" t="str">
            <v>C00017</v>
          </cell>
        </row>
        <row r="23">
          <cell r="A23" t="str">
            <v>C00018</v>
          </cell>
        </row>
        <row r="24">
          <cell r="A24" t="str">
            <v>C00019</v>
          </cell>
        </row>
        <row r="25">
          <cell r="A25" t="str">
            <v>C00020</v>
          </cell>
        </row>
        <row r="26">
          <cell r="A26" t="str">
            <v>C00021</v>
          </cell>
        </row>
        <row r="27">
          <cell r="A27" t="str">
            <v>C00022</v>
          </cell>
        </row>
        <row r="28">
          <cell r="A28" t="str">
            <v>C00023</v>
          </cell>
        </row>
        <row r="29">
          <cell r="A29" t="str">
            <v>C00024</v>
          </cell>
        </row>
        <row r="30">
          <cell r="A30" t="str">
            <v>C00025</v>
          </cell>
        </row>
        <row r="31">
          <cell r="A31" t="str">
            <v>C00026</v>
          </cell>
        </row>
        <row r="32">
          <cell r="A32" t="str">
            <v>C00027</v>
          </cell>
        </row>
        <row r="33">
          <cell r="A33" t="str">
            <v>C00028</v>
          </cell>
        </row>
        <row r="34">
          <cell r="A34" t="str">
            <v>C00029</v>
          </cell>
        </row>
        <row r="35">
          <cell r="A35" t="str">
            <v>C00030</v>
          </cell>
        </row>
        <row r="36">
          <cell r="A36" t="str">
            <v>C00031</v>
          </cell>
        </row>
        <row r="37">
          <cell r="A37" t="str">
            <v>C00032</v>
          </cell>
        </row>
        <row r="38">
          <cell r="A38" t="str">
            <v>C00033</v>
          </cell>
        </row>
        <row r="39">
          <cell r="A39" t="str">
            <v>C00034</v>
          </cell>
        </row>
        <row r="40">
          <cell r="A40" t="str">
            <v>C00035</v>
          </cell>
        </row>
        <row r="41">
          <cell r="A41" t="str">
            <v>C00036</v>
          </cell>
        </row>
        <row r="42">
          <cell r="A42" t="str">
            <v>C00037</v>
          </cell>
        </row>
        <row r="43">
          <cell r="A43" t="str">
            <v>C00038</v>
          </cell>
        </row>
        <row r="44">
          <cell r="A44" t="str">
            <v>C00039</v>
          </cell>
        </row>
        <row r="45">
          <cell r="A45" t="str">
            <v>C00040</v>
          </cell>
        </row>
        <row r="46">
          <cell r="A46" t="str">
            <v>C00041</v>
          </cell>
        </row>
        <row r="47">
          <cell r="A47" t="str">
            <v>C00042</v>
          </cell>
        </row>
        <row r="48">
          <cell r="A48" t="str">
            <v>C00043</v>
          </cell>
        </row>
        <row r="49">
          <cell r="A49" t="str">
            <v>C00044</v>
          </cell>
        </row>
        <row r="50">
          <cell r="A50" t="str">
            <v>C00045</v>
          </cell>
        </row>
        <row r="51">
          <cell r="A51" t="str">
            <v>C00046</v>
          </cell>
        </row>
        <row r="52">
          <cell r="A52" t="str">
            <v>C00047</v>
          </cell>
        </row>
        <row r="53">
          <cell r="A53" t="str">
            <v>C00048</v>
          </cell>
        </row>
        <row r="54">
          <cell r="A54" t="str">
            <v>C00049</v>
          </cell>
        </row>
        <row r="55">
          <cell r="A55" t="str">
            <v>C00050</v>
          </cell>
        </row>
        <row r="56">
          <cell r="A56" t="str">
            <v>C00051</v>
          </cell>
        </row>
        <row r="57">
          <cell r="A57" t="str">
            <v>C00052</v>
          </cell>
        </row>
        <row r="58">
          <cell r="A58" t="str">
            <v>C00053</v>
          </cell>
        </row>
        <row r="59">
          <cell r="A59" t="str">
            <v>C00054</v>
          </cell>
        </row>
        <row r="60">
          <cell r="A60" t="str">
            <v>C00055</v>
          </cell>
        </row>
        <row r="61">
          <cell r="A61" t="str">
            <v>C00056</v>
          </cell>
        </row>
        <row r="62">
          <cell r="A62" t="str">
            <v>C00057</v>
          </cell>
        </row>
        <row r="63">
          <cell r="A63" t="str">
            <v>C00058</v>
          </cell>
        </row>
        <row r="64">
          <cell r="A64" t="str">
            <v>C00059</v>
          </cell>
        </row>
        <row r="65">
          <cell r="A65" t="str">
            <v>C00060</v>
          </cell>
        </row>
        <row r="66">
          <cell r="A66" t="str">
            <v>C00061</v>
          </cell>
        </row>
        <row r="67">
          <cell r="A67" t="str">
            <v>C00062</v>
          </cell>
        </row>
        <row r="68">
          <cell r="A68" t="str">
            <v>C00063</v>
          </cell>
        </row>
        <row r="69">
          <cell r="A69" t="str">
            <v>C00064</v>
          </cell>
        </row>
        <row r="70">
          <cell r="A70" t="str">
            <v>C00065</v>
          </cell>
        </row>
        <row r="71">
          <cell r="A71" t="str">
            <v>C00066</v>
          </cell>
        </row>
        <row r="72">
          <cell r="A72" t="str">
            <v>C00067</v>
          </cell>
        </row>
        <row r="73">
          <cell r="A73" t="str">
            <v>C00068</v>
          </cell>
        </row>
        <row r="74">
          <cell r="A74" t="str">
            <v>C00069</v>
          </cell>
        </row>
        <row r="75">
          <cell r="A75" t="str">
            <v>C00070</v>
          </cell>
        </row>
        <row r="76">
          <cell r="A76" t="str">
            <v>C00071</v>
          </cell>
        </row>
        <row r="77">
          <cell r="A77" t="str">
            <v>C00072</v>
          </cell>
        </row>
        <row r="78">
          <cell r="A78" t="str">
            <v>C00073</v>
          </cell>
        </row>
        <row r="79">
          <cell r="A79" t="str">
            <v>C00074</v>
          </cell>
        </row>
        <row r="80">
          <cell r="A80" t="str">
            <v>C00075</v>
          </cell>
        </row>
        <row r="81">
          <cell r="A81" t="str">
            <v>C00076</v>
          </cell>
        </row>
        <row r="82">
          <cell r="A82" t="str">
            <v>C00077</v>
          </cell>
        </row>
        <row r="83">
          <cell r="A83" t="str">
            <v>C00078</v>
          </cell>
        </row>
        <row r="84">
          <cell r="A84" t="str">
            <v>C00079</v>
          </cell>
        </row>
        <row r="85">
          <cell r="A85" t="str">
            <v>C00080</v>
          </cell>
        </row>
        <row r="86">
          <cell r="A86" t="str">
            <v>C00081</v>
          </cell>
        </row>
        <row r="87">
          <cell r="A87" t="str">
            <v>C00082</v>
          </cell>
        </row>
        <row r="88">
          <cell r="A88" t="str">
            <v>C00083</v>
          </cell>
        </row>
        <row r="89">
          <cell r="A89" t="str">
            <v>C00084</v>
          </cell>
        </row>
        <row r="90">
          <cell r="A90" t="str">
            <v>C00085</v>
          </cell>
        </row>
        <row r="91">
          <cell r="A91" t="str">
            <v>C00086</v>
          </cell>
        </row>
        <row r="92">
          <cell r="A92" t="str">
            <v>C00087</v>
          </cell>
        </row>
        <row r="93">
          <cell r="A93" t="str">
            <v>C00088</v>
          </cell>
        </row>
        <row r="94">
          <cell r="A94" t="str">
            <v>C00089</v>
          </cell>
        </row>
        <row r="95">
          <cell r="A95" t="str">
            <v>C00090</v>
          </cell>
        </row>
        <row r="96">
          <cell r="A96" t="str">
            <v>C00091</v>
          </cell>
        </row>
        <row r="97">
          <cell r="A97" t="str">
            <v>C00092</v>
          </cell>
        </row>
        <row r="98">
          <cell r="A98" t="str">
            <v>C00093</v>
          </cell>
        </row>
        <row r="99">
          <cell r="A99" t="str">
            <v>C00094</v>
          </cell>
        </row>
        <row r="100">
          <cell r="A100" t="str">
            <v>C00095</v>
          </cell>
        </row>
        <row r="101">
          <cell r="A101" t="str">
            <v>C00096</v>
          </cell>
        </row>
        <row r="102">
          <cell r="A102" t="str">
            <v>C00097</v>
          </cell>
        </row>
        <row r="103">
          <cell r="A103" t="str">
            <v>C00098</v>
          </cell>
        </row>
        <row r="104">
          <cell r="A104" t="str">
            <v>C00099</v>
          </cell>
        </row>
        <row r="105">
          <cell r="A105" t="str">
            <v>C00100</v>
          </cell>
        </row>
        <row r="106">
          <cell r="A106" t="str">
            <v>C00101</v>
          </cell>
        </row>
        <row r="107">
          <cell r="A107" t="str">
            <v>C00102</v>
          </cell>
        </row>
        <row r="108">
          <cell r="A108" t="str">
            <v>C00103</v>
          </cell>
        </row>
        <row r="109">
          <cell r="A109" t="str">
            <v>C00104</v>
          </cell>
        </row>
        <row r="110">
          <cell r="A110" t="str">
            <v>C00105</v>
          </cell>
        </row>
        <row r="111">
          <cell r="A111" t="str">
            <v>C00106</v>
          </cell>
        </row>
        <row r="112">
          <cell r="A112" t="str">
            <v>C00107</v>
          </cell>
        </row>
        <row r="113">
          <cell r="A113" t="str">
            <v>C00108</v>
          </cell>
        </row>
        <row r="114">
          <cell r="A114" t="str">
            <v>C00109</v>
          </cell>
        </row>
        <row r="115">
          <cell r="A115" t="str">
            <v>C00110</v>
          </cell>
        </row>
        <row r="116">
          <cell r="A116" t="str">
            <v>C00111</v>
          </cell>
        </row>
        <row r="117">
          <cell r="A117" t="str">
            <v>C00112</v>
          </cell>
        </row>
        <row r="118">
          <cell r="A118" t="str">
            <v>C00113</v>
          </cell>
        </row>
        <row r="119">
          <cell r="A119" t="str">
            <v>C00114</v>
          </cell>
        </row>
        <row r="120">
          <cell r="A120" t="str">
            <v>C00115</v>
          </cell>
        </row>
        <row r="121">
          <cell r="A121" t="str">
            <v>C00116</v>
          </cell>
        </row>
        <row r="122">
          <cell r="A122" t="str">
            <v>C00117</v>
          </cell>
        </row>
        <row r="123">
          <cell r="A123" t="str">
            <v>C00118</v>
          </cell>
        </row>
        <row r="124">
          <cell r="A124" t="str">
            <v>C00119</v>
          </cell>
        </row>
        <row r="125">
          <cell r="A125" t="str">
            <v>C00120</v>
          </cell>
        </row>
        <row r="126">
          <cell r="A126" t="str">
            <v>C00121</v>
          </cell>
        </row>
        <row r="127">
          <cell r="A127" t="str">
            <v>C00122</v>
          </cell>
        </row>
        <row r="128">
          <cell r="A128" t="str">
            <v>C00123</v>
          </cell>
        </row>
        <row r="129">
          <cell r="A129" t="str">
            <v>C00124</v>
          </cell>
        </row>
        <row r="130">
          <cell r="A130" t="str">
            <v>C00125</v>
          </cell>
        </row>
        <row r="131">
          <cell r="A131" t="str">
            <v>C00126</v>
          </cell>
        </row>
        <row r="132">
          <cell r="A132" t="str">
            <v>C00127</v>
          </cell>
        </row>
        <row r="133">
          <cell r="A133" t="str">
            <v>C00128</v>
          </cell>
        </row>
        <row r="134">
          <cell r="A134" t="str">
            <v>C00129</v>
          </cell>
        </row>
        <row r="135">
          <cell r="A135" t="str">
            <v>C00130</v>
          </cell>
        </row>
        <row r="136">
          <cell r="A136" t="str">
            <v>C00131</v>
          </cell>
        </row>
        <row r="137">
          <cell r="A137" t="str">
            <v>C00132</v>
          </cell>
        </row>
        <row r="138">
          <cell r="A138" t="str">
            <v>C00133</v>
          </cell>
        </row>
        <row r="139">
          <cell r="A139" t="str">
            <v>C00134</v>
          </cell>
        </row>
        <row r="140">
          <cell r="A140" t="str">
            <v>C00135</v>
          </cell>
        </row>
        <row r="141">
          <cell r="A141" t="str">
            <v>C00136</v>
          </cell>
        </row>
        <row r="142">
          <cell r="A142" t="str">
            <v>C00137</v>
          </cell>
        </row>
        <row r="143">
          <cell r="A143" t="str">
            <v>C00138</v>
          </cell>
        </row>
        <row r="144">
          <cell r="A144" t="str">
            <v>C00139</v>
          </cell>
        </row>
        <row r="145">
          <cell r="A145" t="str">
            <v>C00140</v>
          </cell>
        </row>
        <row r="146">
          <cell r="A146" t="str">
            <v>C00141</v>
          </cell>
        </row>
        <row r="147">
          <cell r="A147" t="str">
            <v>C00142</v>
          </cell>
        </row>
        <row r="148">
          <cell r="A148" t="str">
            <v>C00143</v>
          </cell>
        </row>
        <row r="149">
          <cell r="A149" t="str">
            <v>C00144</v>
          </cell>
        </row>
        <row r="150">
          <cell r="A150" t="str">
            <v>C00145</v>
          </cell>
        </row>
        <row r="151">
          <cell r="A151" t="str">
            <v>C00146</v>
          </cell>
        </row>
        <row r="152">
          <cell r="A152" t="str">
            <v>C00147</v>
          </cell>
        </row>
        <row r="153">
          <cell r="A153" t="str">
            <v>C00148</v>
          </cell>
        </row>
        <row r="154">
          <cell r="A154" t="str">
            <v>C00149</v>
          </cell>
        </row>
        <row r="155">
          <cell r="A155" t="str">
            <v>C00150</v>
          </cell>
        </row>
        <row r="156">
          <cell r="A156" t="str">
            <v>C00151</v>
          </cell>
        </row>
        <row r="157">
          <cell r="A157" t="str">
            <v>C00152</v>
          </cell>
        </row>
        <row r="158">
          <cell r="A158" t="str">
            <v>C00153</v>
          </cell>
        </row>
        <row r="159">
          <cell r="A159" t="str">
            <v>C00154</v>
          </cell>
        </row>
        <row r="160">
          <cell r="A160" t="str">
            <v>C00155</v>
          </cell>
        </row>
        <row r="161">
          <cell r="A161" t="str">
            <v>C00156</v>
          </cell>
        </row>
        <row r="162">
          <cell r="A162" t="str">
            <v>C00157</v>
          </cell>
        </row>
        <row r="163">
          <cell r="A163" t="str">
            <v>C00158</v>
          </cell>
        </row>
        <row r="164">
          <cell r="A164" t="str">
            <v>C00159</v>
          </cell>
        </row>
        <row r="165">
          <cell r="A165" t="str">
            <v>C00160</v>
          </cell>
        </row>
        <row r="166">
          <cell r="A166" t="str">
            <v>C00161</v>
          </cell>
        </row>
        <row r="167">
          <cell r="A167" t="str">
            <v>C00162</v>
          </cell>
        </row>
        <row r="168">
          <cell r="A168" t="str">
            <v>C00163</v>
          </cell>
        </row>
        <row r="169">
          <cell r="A169" t="str">
            <v>C00164</v>
          </cell>
        </row>
        <row r="170">
          <cell r="A170" t="str">
            <v>C00165</v>
          </cell>
        </row>
        <row r="171">
          <cell r="A171" t="str">
            <v>C00166</v>
          </cell>
        </row>
        <row r="172">
          <cell r="A172" t="str">
            <v>C00167</v>
          </cell>
        </row>
        <row r="173">
          <cell r="A173" t="str">
            <v>C00168</v>
          </cell>
        </row>
        <row r="174">
          <cell r="A174" t="str">
            <v>C00169</v>
          </cell>
        </row>
        <row r="175">
          <cell r="A175" t="str">
            <v>C00170</v>
          </cell>
        </row>
        <row r="176">
          <cell r="A176" t="str">
            <v>C00171</v>
          </cell>
        </row>
        <row r="177">
          <cell r="A177" t="str">
            <v>C00172</v>
          </cell>
        </row>
        <row r="178">
          <cell r="A178" t="str">
            <v>C00173</v>
          </cell>
        </row>
        <row r="179">
          <cell r="A179" t="str">
            <v>C00174</v>
          </cell>
        </row>
        <row r="180">
          <cell r="A180" t="str">
            <v>C00175</v>
          </cell>
        </row>
        <row r="181">
          <cell r="A181" t="str">
            <v>C00176</v>
          </cell>
        </row>
        <row r="182">
          <cell r="A182" t="str">
            <v>C00177</v>
          </cell>
        </row>
        <row r="183">
          <cell r="A183" t="str">
            <v>C00178</v>
          </cell>
        </row>
        <row r="184">
          <cell r="A184" t="str">
            <v>C00179</v>
          </cell>
        </row>
        <row r="185">
          <cell r="A185" t="str">
            <v>C00180</v>
          </cell>
        </row>
        <row r="186">
          <cell r="A186" t="str">
            <v>C00181</v>
          </cell>
        </row>
        <row r="187">
          <cell r="A187" t="str">
            <v>C00182</v>
          </cell>
        </row>
        <row r="188">
          <cell r="A188" t="str">
            <v>C00183</v>
          </cell>
        </row>
        <row r="189">
          <cell r="A189" t="str">
            <v>C00184</v>
          </cell>
        </row>
        <row r="190">
          <cell r="A190" t="str">
            <v>C00185</v>
          </cell>
        </row>
        <row r="191">
          <cell r="A191" t="str">
            <v>C00186</v>
          </cell>
        </row>
        <row r="192">
          <cell r="A192" t="str">
            <v>C00187</v>
          </cell>
        </row>
        <row r="193">
          <cell r="A193" t="str">
            <v>C00188</v>
          </cell>
        </row>
        <row r="194">
          <cell r="A194" t="str">
            <v>C00189</v>
          </cell>
        </row>
        <row r="195">
          <cell r="A195" t="str">
            <v>C00190</v>
          </cell>
        </row>
        <row r="196">
          <cell r="A196" t="str">
            <v>C00191</v>
          </cell>
        </row>
        <row r="197">
          <cell r="A197" t="str">
            <v>C00192</v>
          </cell>
        </row>
        <row r="198">
          <cell r="A198" t="str">
            <v>C00193</v>
          </cell>
        </row>
        <row r="199">
          <cell r="A199" t="str">
            <v>C00194</v>
          </cell>
        </row>
        <row r="200">
          <cell r="A200" t="str">
            <v>C00195</v>
          </cell>
        </row>
        <row r="201">
          <cell r="A201" t="str">
            <v>C00196</v>
          </cell>
        </row>
        <row r="202">
          <cell r="A202" t="str">
            <v>C00197</v>
          </cell>
        </row>
        <row r="203">
          <cell r="A203" t="str">
            <v>C00198</v>
          </cell>
        </row>
        <row r="204">
          <cell r="A204" t="str">
            <v>C00199</v>
          </cell>
        </row>
        <row r="205">
          <cell r="A205" t="str">
            <v>C00200</v>
          </cell>
        </row>
        <row r="206">
          <cell r="A206" t="str">
            <v>C00201</v>
          </cell>
        </row>
        <row r="207">
          <cell r="A207" t="str">
            <v>C00202</v>
          </cell>
        </row>
        <row r="208">
          <cell r="A208" t="str">
            <v>C00203</v>
          </cell>
        </row>
        <row r="209">
          <cell r="A209" t="str">
            <v>C00204</v>
          </cell>
        </row>
        <row r="210">
          <cell r="A210" t="str">
            <v>C00205</v>
          </cell>
        </row>
        <row r="211">
          <cell r="A211" t="str">
            <v>C00206</v>
          </cell>
        </row>
        <row r="212">
          <cell r="A212" t="str">
            <v>C00207</v>
          </cell>
        </row>
        <row r="213">
          <cell r="A213" t="str">
            <v>C00208</v>
          </cell>
        </row>
        <row r="214">
          <cell r="A214" t="str">
            <v>C00209</v>
          </cell>
        </row>
        <row r="215">
          <cell r="A215" t="str">
            <v>C00210</v>
          </cell>
        </row>
        <row r="216">
          <cell r="A216" t="str">
            <v>C00211</v>
          </cell>
        </row>
        <row r="217">
          <cell r="A217" t="str">
            <v>C00212</v>
          </cell>
        </row>
        <row r="218">
          <cell r="A218" t="str">
            <v>C00213</v>
          </cell>
        </row>
        <row r="219">
          <cell r="A219" t="str">
            <v>C00214</v>
          </cell>
        </row>
        <row r="220">
          <cell r="A220" t="str">
            <v>C00215</v>
          </cell>
        </row>
        <row r="221">
          <cell r="A221" t="str">
            <v>C00216</v>
          </cell>
        </row>
        <row r="222">
          <cell r="A222" t="str">
            <v>C00217</v>
          </cell>
        </row>
        <row r="223">
          <cell r="A223" t="str">
            <v>C00218</v>
          </cell>
        </row>
        <row r="224">
          <cell r="A224" t="str">
            <v>C00219</v>
          </cell>
        </row>
        <row r="225">
          <cell r="A225" t="str">
            <v>C00220</v>
          </cell>
        </row>
        <row r="226">
          <cell r="A226" t="str">
            <v>C00221</v>
          </cell>
        </row>
        <row r="227">
          <cell r="A227" t="str">
            <v>C00222</v>
          </cell>
        </row>
        <row r="228">
          <cell r="A228" t="str">
            <v>C00223</v>
          </cell>
        </row>
        <row r="229">
          <cell r="A229" t="str">
            <v>C00224</v>
          </cell>
        </row>
        <row r="230">
          <cell r="A230" t="str">
            <v>C00225</v>
          </cell>
        </row>
        <row r="231">
          <cell r="A231" t="str">
            <v>C00226</v>
          </cell>
        </row>
        <row r="232">
          <cell r="A232" t="str">
            <v>C00227</v>
          </cell>
        </row>
        <row r="233">
          <cell r="A233" t="str">
            <v>C00228</v>
          </cell>
        </row>
        <row r="234">
          <cell r="A234" t="str">
            <v>C00229</v>
          </cell>
        </row>
        <row r="235">
          <cell r="A235" t="str">
            <v>C00230</v>
          </cell>
        </row>
        <row r="236">
          <cell r="A236" t="str">
            <v>C00231</v>
          </cell>
        </row>
        <row r="237">
          <cell r="A237" t="str">
            <v>C00232</v>
          </cell>
        </row>
        <row r="238">
          <cell r="A238" t="str">
            <v>C00233</v>
          </cell>
        </row>
        <row r="239">
          <cell r="A239" t="str">
            <v>C00234</v>
          </cell>
        </row>
        <row r="240">
          <cell r="A240" t="str">
            <v>C00235</v>
          </cell>
        </row>
        <row r="241">
          <cell r="A241" t="str">
            <v>C00236</v>
          </cell>
        </row>
        <row r="242">
          <cell r="A242" t="str">
            <v>C00237</v>
          </cell>
        </row>
        <row r="243">
          <cell r="A243" t="str">
            <v>C00238</v>
          </cell>
        </row>
        <row r="244">
          <cell r="A244" t="str">
            <v>C00239</v>
          </cell>
        </row>
        <row r="245">
          <cell r="A245" t="str">
            <v>C00240</v>
          </cell>
        </row>
        <row r="246">
          <cell r="A246" t="str">
            <v>C00241</v>
          </cell>
        </row>
        <row r="247">
          <cell r="A247" t="str">
            <v>C00242</v>
          </cell>
        </row>
        <row r="248">
          <cell r="A248" t="str">
            <v>C00243</v>
          </cell>
        </row>
        <row r="249">
          <cell r="A249" t="str">
            <v>C00244</v>
          </cell>
        </row>
        <row r="250">
          <cell r="A250" t="str">
            <v>C00245</v>
          </cell>
        </row>
        <row r="251">
          <cell r="A251" t="str">
            <v>C00246</v>
          </cell>
        </row>
        <row r="252">
          <cell r="A252" t="str">
            <v>C00247</v>
          </cell>
        </row>
        <row r="253">
          <cell r="A253" t="str">
            <v>C00248</v>
          </cell>
        </row>
        <row r="254">
          <cell r="A254" t="str">
            <v>C00249</v>
          </cell>
        </row>
        <row r="255">
          <cell r="A255" t="str">
            <v>C00250</v>
          </cell>
        </row>
        <row r="256">
          <cell r="A256" t="str">
            <v>C00251</v>
          </cell>
        </row>
        <row r="257">
          <cell r="A257" t="str">
            <v>C00252</v>
          </cell>
        </row>
        <row r="258">
          <cell r="A258" t="str">
            <v>C00253</v>
          </cell>
        </row>
        <row r="259">
          <cell r="A259" t="str">
            <v>C00254</v>
          </cell>
        </row>
        <row r="260">
          <cell r="A260" t="str">
            <v>C00255</v>
          </cell>
        </row>
        <row r="261">
          <cell r="A261" t="str">
            <v>C00256</v>
          </cell>
        </row>
        <row r="262">
          <cell r="A262" t="str">
            <v>C00257</v>
          </cell>
        </row>
        <row r="263">
          <cell r="A263" t="str">
            <v>C00258</v>
          </cell>
        </row>
        <row r="264">
          <cell r="A264" t="str">
            <v>C00259</v>
          </cell>
        </row>
        <row r="265">
          <cell r="A265" t="str">
            <v>C00260</v>
          </cell>
        </row>
        <row r="266">
          <cell r="A266" t="str">
            <v>C00261</v>
          </cell>
        </row>
        <row r="267">
          <cell r="A267" t="str">
            <v>C00262</v>
          </cell>
        </row>
        <row r="268">
          <cell r="A268" t="str">
            <v>C00263</v>
          </cell>
        </row>
        <row r="269">
          <cell r="A269" t="str">
            <v>C00264</v>
          </cell>
        </row>
        <row r="270">
          <cell r="A270" t="str">
            <v>C00265</v>
          </cell>
        </row>
        <row r="271">
          <cell r="A271" t="str">
            <v>C00266</v>
          </cell>
        </row>
        <row r="272">
          <cell r="A272" t="str">
            <v>C00267</v>
          </cell>
        </row>
        <row r="273">
          <cell r="A273" t="str">
            <v>C00268</v>
          </cell>
        </row>
        <row r="274">
          <cell r="A274" t="str">
            <v>C00269</v>
          </cell>
        </row>
        <row r="275">
          <cell r="A275" t="str">
            <v>C00270</v>
          </cell>
        </row>
        <row r="276">
          <cell r="A276" t="str">
            <v>C00271</v>
          </cell>
        </row>
        <row r="277">
          <cell r="A277" t="str">
            <v>C00272</v>
          </cell>
        </row>
        <row r="278">
          <cell r="A278" t="str">
            <v>C00273</v>
          </cell>
        </row>
        <row r="279">
          <cell r="A279" t="str">
            <v>C00274</v>
          </cell>
        </row>
        <row r="280">
          <cell r="A280" t="str">
            <v>C00275</v>
          </cell>
        </row>
        <row r="281">
          <cell r="A281" t="str">
            <v>C00276</v>
          </cell>
        </row>
        <row r="282">
          <cell r="A282" t="str">
            <v>C00277</v>
          </cell>
        </row>
        <row r="283">
          <cell r="A283" t="str">
            <v>C00278</v>
          </cell>
        </row>
        <row r="284">
          <cell r="A284" t="str">
            <v>C00279</v>
          </cell>
        </row>
        <row r="285">
          <cell r="A285" t="str">
            <v>C00280</v>
          </cell>
        </row>
        <row r="286">
          <cell r="A286" t="str">
            <v>C00281</v>
          </cell>
        </row>
        <row r="287">
          <cell r="A287" t="str">
            <v>C00282</v>
          </cell>
        </row>
        <row r="288">
          <cell r="A288" t="str">
            <v>C00283</v>
          </cell>
        </row>
        <row r="289">
          <cell r="A289" t="str">
            <v>C00284</v>
          </cell>
        </row>
        <row r="290">
          <cell r="A290" t="str">
            <v>C00285</v>
          </cell>
        </row>
        <row r="291">
          <cell r="A291" t="str">
            <v>C00286</v>
          </cell>
        </row>
        <row r="292">
          <cell r="A292" t="str">
            <v>C00287</v>
          </cell>
        </row>
        <row r="293">
          <cell r="A293" t="str">
            <v>C00288</v>
          </cell>
        </row>
        <row r="294">
          <cell r="A294" t="str">
            <v>C00289</v>
          </cell>
        </row>
        <row r="295">
          <cell r="A295" t="str">
            <v>C00290</v>
          </cell>
        </row>
        <row r="296">
          <cell r="A296" t="str">
            <v>C00291</v>
          </cell>
        </row>
        <row r="297">
          <cell r="A297" t="str">
            <v>C00292</v>
          </cell>
        </row>
        <row r="298">
          <cell r="A298" t="str">
            <v>C00293</v>
          </cell>
        </row>
        <row r="299">
          <cell r="A299" t="str">
            <v>C00294</v>
          </cell>
        </row>
        <row r="300">
          <cell r="A300" t="str">
            <v>C00295</v>
          </cell>
        </row>
        <row r="301">
          <cell r="A301" t="str">
            <v>C00296</v>
          </cell>
        </row>
        <row r="302">
          <cell r="A302" t="str">
            <v>C00297</v>
          </cell>
        </row>
        <row r="303">
          <cell r="A303" t="str">
            <v>C00298</v>
          </cell>
        </row>
        <row r="304">
          <cell r="A304" t="str">
            <v>C00299</v>
          </cell>
        </row>
        <row r="305">
          <cell r="A305" t="str">
            <v>C00300</v>
          </cell>
        </row>
        <row r="306">
          <cell r="A306" t="str">
            <v>C00301</v>
          </cell>
        </row>
        <row r="307">
          <cell r="A307" t="str">
            <v>C00302</v>
          </cell>
        </row>
        <row r="308">
          <cell r="A308" t="str">
            <v>C00303</v>
          </cell>
        </row>
        <row r="309">
          <cell r="A309" t="str">
            <v>C00304</v>
          </cell>
        </row>
        <row r="310">
          <cell r="A310" t="str">
            <v>C00305</v>
          </cell>
        </row>
        <row r="311">
          <cell r="A311" t="str">
            <v>C00306</v>
          </cell>
        </row>
        <row r="312">
          <cell r="A312" t="str">
            <v>C00307</v>
          </cell>
        </row>
        <row r="313">
          <cell r="A313" t="str">
            <v>C00308</v>
          </cell>
        </row>
        <row r="314">
          <cell r="A314" t="str">
            <v>C00309</v>
          </cell>
        </row>
        <row r="315">
          <cell r="A315" t="str">
            <v>C00310</v>
          </cell>
        </row>
        <row r="316">
          <cell r="A316" t="str">
            <v>C00311</v>
          </cell>
        </row>
        <row r="317">
          <cell r="A317" t="str">
            <v>C00312</v>
          </cell>
        </row>
        <row r="318">
          <cell r="A318" t="str">
            <v>C00313</v>
          </cell>
        </row>
        <row r="319">
          <cell r="A319" t="str">
            <v>C00314</v>
          </cell>
        </row>
        <row r="320">
          <cell r="A320" t="str">
            <v>C00315</v>
          </cell>
        </row>
        <row r="321">
          <cell r="A321" t="str">
            <v>C00316</v>
          </cell>
        </row>
        <row r="322">
          <cell r="A322" t="str">
            <v>C00317</v>
          </cell>
        </row>
        <row r="323">
          <cell r="A323" t="str">
            <v>C00318</v>
          </cell>
        </row>
        <row r="324">
          <cell r="A324" t="str">
            <v>C00319</v>
          </cell>
        </row>
        <row r="325">
          <cell r="A325" t="str">
            <v>C00320</v>
          </cell>
        </row>
        <row r="326">
          <cell r="A326" t="str">
            <v>C00321</v>
          </cell>
        </row>
        <row r="327">
          <cell r="A327" t="str">
            <v>C00322</v>
          </cell>
        </row>
        <row r="328">
          <cell r="A328" t="str">
            <v>C00323</v>
          </cell>
        </row>
        <row r="329">
          <cell r="A329" t="str">
            <v>C00324</v>
          </cell>
        </row>
        <row r="330">
          <cell r="A330" t="str">
            <v>C00325</v>
          </cell>
        </row>
        <row r="331">
          <cell r="A331" t="str">
            <v>C00326</v>
          </cell>
        </row>
        <row r="332">
          <cell r="A332" t="str">
            <v>C00327</v>
          </cell>
        </row>
        <row r="333">
          <cell r="A333" t="str">
            <v>C00328</v>
          </cell>
        </row>
        <row r="334">
          <cell r="A334" t="str">
            <v>C00329</v>
          </cell>
        </row>
        <row r="335">
          <cell r="A335" t="str">
            <v>C00330</v>
          </cell>
        </row>
        <row r="336">
          <cell r="A336" t="str">
            <v>C00331</v>
          </cell>
        </row>
        <row r="337">
          <cell r="A337" t="str">
            <v>C00332</v>
          </cell>
        </row>
        <row r="338">
          <cell r="A338" t="str">
            <v>C00333</v>
          </cell>
        </row>
        <row r="339">
          <cell r="A339" t="str">
            <v>C00334</v>
          </cell>
        </row>
        <row r="340">
          <cell r="A340" t="str">
            <v>C00335</v>
          </cell>
        </row>
        <row r="341">
          <cell r="A341" t="str">
            <v>C00336</v>
          </cell>
        </row>
        <row r="342">
          <cell r="A342" t="str">
            <v>C00337</v>
          </cell>
        </row>
        <row r="343">
          <cell r="A343" t="str">
            <v>C00338</v>
          </cell>
        </row>
        <row r="344">
          <cell r="A344" t="str">
            <v>C00339</v>
          </cell>
        </row>
        <row r="345">
          <cell r="A345" t="str">
            <v>C00340</v>
          </cell>
        </row>
        <row r="346">
          <cell r="A346" t="str">
            <v>C00341</v>
          </cell>
        </row>
        <row r="347">
          <cell r="A347" t="str">
            <v>C00342</v>
          </cell>
        </row>
        <row r="348">
          <cell r="A348" t="str">
            <v>C00343</v>
          </cell>
        </row>
        <row r="349">
          <cell r="A349" t="str">
            <v>C00344</v>
          </cell>
        </row>
        <row r="350">
          <cell r="A350" t="str">
            <v>C00345</v>
          </cell>
        </row>
        <row r="351">
          <cell r="A351" t="str">
            <v>C00346</v>
          </cell>
        </row>
        <row r="352">
          <cell r="A352" t="str">
            <v>C00347</v>
          </cell>
        </row>
        <row r="353">
          <cell r="A353" t="str">
            <v>C00348</v>
          </cell>
        </row>
        <row r="354">
          <cell r="A354" t="str">
            <v>C00349</v>
          </cell>
        </row>
        <row r="355">
          <cell r="A355" t="str">
            <v>C00350</v>
          </cell>
        </row>
        <row r="356">
          <cell r="A356" t="str">
            <v>C00351</v>
          </cell>
        </row>
        <row r="357">
          <cell r="A357" t="str">
            <v>C00352</v>
          </cell>
        </row>
        <row r="358">
          <cell r="A358" t="str">
            <v>C00353</v>
          </cell>
        </row>
        <row r="359">
          <cell r="A359" t="str">
            <v>C00354</v>
          </cell>
        </row>
        <row r="360">
          <cell r="A360" t="str">
            <v>C00355</v>
          </cell>
        </row>
        <row r="361">
          <cell r="A361" t="str">
            <v>C00356</v>
          </cell>
        </row>
        <row r="362">
          <cell r="A362" t="str">
            <v>C00357</v>
          </cell>
        </row>
        <row r="363">
          <cell r="A363" t="str">
            <v>C00358</v>
          </cell>
        </row>
        <row r="364">
          <cell r="A364" t="str">
            <v>C00359</v>
          </cell>
        </row>
        <row r="365">
          <cell r="A365" t="str">
            <v>C00360</v>
          </cell>
        </row>
        <row r="366">
          <cell r="A366" t="str">
            <v>C00361</v>
          </cell>
        </row>
        <row r="367">
          <cell r="A367" t="str">
            <v>C00362</v>
          </cell>
        </row>
        <row r="368">
          <cell r="A368" t="str">
            <v>C00363</v>
          </cell>
        </row>
        <row r="369">
          <cell r="A369" t="str">
            <v>C00364</v>
          </cell>
        </row>
        <row r="370">
          <cell r="A370" t="str">
            <v>C00365</v>
          </cell>
        </row>
        <row r="371">
          <cell r="A371" t="str">
            <v>C00366</v>
          </cell>
        </row>
        <row r="372">
          <cell r="A372" t="str">
            <v>C00367</v>
          </cell>
        </row>
        <row r="373">
          <cell r="A373" t="str">
            <v>C00368</v>
          </cell>
        </row>
        <row r="374">
          <cell r="A374" t="str">
            <v>C00369</v>
          </cell>
        </row>
        <row r="375">
          <cell r="A375" t="str">
            <v>C00370</v>
          </cell>
        </row>
        <row r="376">
          <cell r="A376" t="str">
            <v>C00371</v>
          </cell>
        </row>
        <row r="377">
          <cell r="A377" t="str">
            <v>C00372</v>
          </cell>
        </row>
        <row r="378">
          <cell r="A378" t="str">
            <v>C00373</v>
          </cell>
        </row>
        <row r="379">
          <cell r="A379" t="str">
            <v>C00374</v>
          </cell>
        </row>
        <row r="380">
          <cell r="A380" t="str">
            <v>C00375</v>
          </cell>
        </row>
        <row r="381">
          <cell r="A381" t="str">
            <v>C00376</v>
          </cell>
        </row>
        <row r="382">
          <cell r="A382" t="str">
            <v>C00377</v>
          </cell>
        </row>
        <row r="383">
          <cell r="A383" t="str">
            <v>C00378</v>
          </cell>
        </row>
        <row r="384">
          <cell r="A384" t="str">
            <v>C00379</v>
          </cell>
        </row>
        <row r="385">
          <cell r="A385" t="str">
            <v>C00380</v>
          </cell>
        </row>
        <row r="386">
          <cell r="A386" t="str">
            <v>C00381</v>
          </cell>
        </row>
        <row r="387">
          <cell r="A387" t="str">
            <v>C00382</v>
          </cell>
        </row>
        <row r="388">
          <cell r="A388" t="str">
            <v>C00383</v>
          </cell>
        </row>
        <row r="389">
          <cell r="A389" t="str">
            <v>C00384</v>
          </cell>
        </row>
        <row r="390">
          <cell r="A390" t="str">
            <v>C00385</v>
          </cell>
        </row>
        <row r="391">
          <cell r="A391" t="str">
            <v>C00386</v>
          </cell>
        </row>
        <row r="392">
          <cell r="A392" t="str">
            <v>C00387</v>
          </cell>
        </row>
        <row r="393">
          <cell r="A393" t="str">
            <v>C00388</v>
          </cell>
        </row>
        <row r="394">
          <cell r="A394" t="str">
            <v>C00389</v>
          </cell>
        </row>
        <row r="395">
          <cell r="A395" t="str">
            <v>C00390</v>
          </cell>
        </row>
        <row r="396">
          <cell r="A396" t="str">
            <v>C00391</v>
          </cell>
        </row>
        <row r="397">
          <cell r="A397" t="str">
            <v>C00392</v>
          </cell>
        </row>
        <row r="398">
          <cell r="A398" t="str">
            <v>C00393</v>
          </cell>
        </row>
        <row r="399">
          <cell r="A399" t="str">
            <v>C00394</v>
          </cell>
        </row>
        <row r="400">
          <cell r="A400" t="str">
            <v>C00395</v>
          </cell>
        </row>
        <row r="401">
          <cell r="A401" t="str">
            <v>C00396</v>
          </cell>
        </row>
        <row r="402">
          <cell r="A402" t="str">
            <v>C00397</v>
          </cell>
        </row>
        <row r="403">
          <cell r="A403" t="str">
            <v>C00398</v>
          </cell>
        </row>
        <row r="404">
          <cell r="A404" t="str">
            <v>C00399</v>
          </cell>
        </row>
        <row r="405">
          <cell r="A405" t="str">
            <v>C00400</v>
          </cell>
        </row>
        <row r="406">
          <cell r="A406" t="str">
            <v>C00401</v>
          </cell>
        </row>
        <row r="407">
          <cell r="A407" t="str">
            <v>C00402</v>
          </cell>
        </row>
        <row r="408">
          <cell r="A408" t="str">
            <v>C00403</v>
          </cell>
        </row>
        <row r="409">
          <cell r="A409" t="str">
            <v>C00404</v>
          </cell>
        </row>
        <row r="410">
          <cell r="A410" t="str">
            <v>C00405</v>
          </cell>
        </row>
        <row r="411">
          <cell r="A411" t="str">
            <v>C00406</v>
          </cell>
        </row>
        <row r="412">
          <cell r="A412" t="str">
            <v>C00407</v>
          </cell>
        </row>
        <row r="413">
          <cell r="A413" t="str">
            <v>C00408</v>
          </cell>
        </row>
        <row r="414">
          <cell r="A414" t="str">
            <v>C00409</v>
          </cell>
        </row>
        <row r="415">
          <cell r="A415" t="str">
            <v>C00410</v>
          </cell>
        </row>
        <row r="416">
          <cell r="A416" t="str">
            <v>C00411</v>
          </cell>
        </row>
        <row r="417">
          <cell r="A417" t="str">
            <v>C00412</v>
          </cell>
        </row>
        <row r="418">
          <cell r="A418" t="str">
            <v>C00413</v>
          </cell>
        </row>
        <row r="419">
          <cell r="A419" t="str">
            <v>C00414</v>
          </cell>
        </row>
        <row r="420">
          <cell r="A420" t="str">
            <v>C00415</v>
          </cell>
        </row>
        <row r="421">
          <cell r="A421" t="str">
            <v>C00416</v>
          </cell>
        </row>
        <row r="422">
          <cell r="A422" t="str">
            <v>C00417</v>
          </cell>
        </row>
        <row r="423">
          <cell r="A423" t="str">
            <v>C00418</v>
          </cell>
        </row>
        <row r="424">
          <cell r="A424" t="str">
            <v>C00419</v>
          </cell>
        </row>
        <row r="425">
          <cell r="A425" t="str">
            <v>C00420</v>
          </cell>
        </row>
        <row r="426">
          <cell r="A426" t="str">
            <v>C00421</v>
          </cell>
        </row>
        <row r="427">
          <cell r="A427" t="str">
            <v>C00422</v>
          </cell>
        </row>
        <row r="428">
          <cell r="A428" t="str">
            <v>C00423</v>
          </cell>
        </row>
        <row r="429">
          <cell r="A429" t="str">
            <v>C00424</v>
          </cell>
        </row>
        <row r="430">
          <cell r="A430" t="str">
            <v>C00425</v>
          </cell>
        </row>
        <row r="431">
          <cell r="A431" t="str">
            <v>C00426</v>
          </cell>
        </row>
        <row r="432">
          <cell r="A432" t="str">
            <v>C00427</v>
          </cell>
        </row>
        <row r="433">
          <cell r="A433" t="str">
            <v>C00428</v>
          </cell>
        </row>
        <row r="434">
          <cell r="A434" t="str">
            <v>C00429</v>
          </cell>
        </row>
        <row r="435">
          <cell r="A435" t="str">
            <v>C00430</v>
          </cell>
        </row>
        <row r="436">
          <cell r="A436" t="str">
            <v>C00431</v>
          </cell>
        </row>
        <row r="437">
          <cell r="A437" t="str">
            <v>C00432</v>
          </cell>
        </row>
        <row r="438">
          <cell r="A438" t="str">
            <v>C00433</v>
          </cell>
        </row>
        <row r="439">
          <cell r="A439" t="str">
            <v>C00434</v>
          </cell>
        </row>
        <row r="440">
          <cell r="A440" t="str">
            <v>C00435</v>
          </cell>
        </row>
        <row r="441">
          <cell r="A441" t="str">
            <v>C00436</v>
          </cell>
        </row>
        <row r="442">
          <cell r="A442" t="str">
            <v>C00437</v>
          </cell>
        </row>
        <row r="443">
          <cell r="A443" t="str">
            <v>C00438</v>
          </cell>
        </row>
        <row r="444">
          <cell r="A444" t="str">
            <v>C00439</v>
          </cell>
        </row>
        <row r="445">
          <cell r="A445" t="str">
            <v>C00440</v>
          </cell>
        </row>
        <row r="446">
          <cell r="A446" t="str">
            <v>C00441</v>
          </cell>
        </row>
        <row r="447">
          <cell r="A447" t="str">
            <v>C00442</v>
          </cell>
        </row>
        <row r="448">
          <cell r="A448" t="str">
            <v>C00443</v>
          </cell>
        </row>
        <row r="449">
          <cell r="A449" t="str">
            <v>C00444</v>
          </cell>
        </row>
        <row r="450">
          <cell r="A450" t="str">
            <v>C00445</v>
          </cell>
        </row>
        <row r="451">
          <cell r="A451" t="str">
            <v>C00446</v>
          </cell>
        </row>
        <row r="452">
          <cell r="A452" t="str">
            <v>C00447</v>
          </cell>
        </row>
        <row r="453">
          <cell r="A453" t="str">
            <v>C00448</v>
          </cell>
        </row>
        <row r="454">
          <cell r="A454" t="str">
            <v>C00449</v>
          </cell>
        </row>
        <row r="455">
          <cell r="A455" t="str">
            <v>C00450</v>
          </cell>
        </row>
        <row r="456">
          <cell r="A456" t="str">
            <v>C00451</v>
          </cell>
        </row>
        <row r="457">
          <cell r="A457" t="str">
            <v>C00452</v>
          </cell>
        </row>
        <row r="458">
          <cell r="A458" t="str">
            <v>C00453</v>
          </cell>
        </row>
        <row r="459">
          <cell r="A459" t="str">
            <v>C00454</v>
          </cell>
        </row>
        <row r="460">
          <cell r="A460" t="str">
            <v>C00455</v>
          </cell>
        </row>
        <row r="461">
          <cell r="A461" t="str">
            <v>C00456</v>
          </cell>
        </row>
        <row r="462">
          <cell r="A462" t="str">
            <v>C00457</v>
          </cell>
        </row>
        <row r="463">
          <cell r="A463" t="str">
            <v>C00458</v>
          </cell>
        </row>
        <row r="464">
          <cell r="A464" t="str">
            <v>C00459</v>
          </cell>
        </row>
        <row r="465">
          <cell r="A465" t="str">
            <v>C00460</v>
          </cell>
        </row>
        <row r="466">
          <cell r="A466" t="str">
            <v>C00461</v>
          </cell>
        </row>
        <row r="467">
          <cell r="A467" t="str">
            <v>C00462</v>
          </cell>
        </row>
        <row r="468">
          <cell r="A468" t="str">
            <v>C00463</v>
          </cell>
        </row>
        <row r="469">
          <cell r="A469" t="str">
            <v>C00464</v>
          </cell>
        </row>
        <row r="470">
          <cell r="A470" t="str">
            <v>C00465</v>
          </cell>
        </row>
        <row r="471">
          <cell r="A471" t="str">
            <v>C00466</v>
          </cell>
        </row>
        <row r="472">
          <cell r="A472" t="str">
            <v>C00467</v>
          </cell>
        </row>
        <row r="473">
          <cell r="A473" t="str">
            <v>C00468</v>
          </cell>
        </row>
        <row r="474">
          <cell r="A474" t="str">
            <v>C00469</v>
          </cell>
        </row>
        <row r="475">
          <cell r="A475" t="str">
            <v>C00470</v>
          </cell>
        </row>
        <row r="476">
          <cell r="A476" t="str">
            <v>C00471</v>
          </cell>
        </row>
        <row r="477">
          <cell r="A477" t="str">
            <v>C00472</v>
          </cell>
        </row>
        <row r="478">
          <cell r="A478" t="str">
            <v>C00473</v>
          </cell>
        </row>
        <row r="479">
          <cell r="A479" t="str">
            <v>C00474</v>
          </cell>
        </row>
        <row r="480">
          <cell r="A480" t="str">
            <v>C00475</v>
          </cell>
        </row>
        <row r="481">
          <cell r="A481" t="str">
            <v>C00476</v>
          </cell>
        </row>
        <row r="482">
          <cell r="A482" t="str">
            <v>C00477</v>
          </cell>
        </row>
        <row r="483">
          <cell r="A483" t="str">
            <v>C00478</v>
          </cell>
        </row>
        <row r="484">
          <cell r="A484" t="str">
            <v>C00479</v>
          </cell>
        </row>
        <row r="485">
          <cell r="A485" t="str">
            <v>C00480</v>
          </cell>
        </row>
        <row r="486">
          <cell r="A486" t="str">
            <v>C00481</v>
          </cell>
        </row>
        <row r="487">
          <cell r="A487" t="str">
            <v>C00482</v>
          </cell>
        </row>
        <row r="488">
          <cell r="A488" t="str">
            <v>C00483</v>
          </cell>
        </row>
        <row r="489">
          <cell r="A489" t="str">
            <v>C00484</v>
          </cell>
        </row>
        <row r="490">
          <cell r="A490" t="str">
            <v>C00485</v>
          </cell>
        </row>
        <row r="491">
          <cell r="A491" t="str">
            <v>C00486</v>
          </cell>
        </row>
        <row r="492">
          <cell r="A492" t="str">
            <v>C00487</v>
          </cell>
        </row>
        <row r="493">
          <cell r="A493" t="str">
            <v>C00488</v>
          </cell>
        </row>
        <row r="494">
          <cell r="A494" t="str">
            <v>C00489</v>
          </cell>
        </row>
        <row r="495">
          <cell r="A495" t="str">
            <v>C00490</v>
          </cell>
        </row>
        <row r="496">
          <cell r="A496" t="str">
            <v>C00491</v>
          </cell>
        </row>
        <row r="497">
          <cell r="A497" t="str">
            <v>C00492</v>
          </cell>
        </row>
        <row r="498">
          <cell r="A498" t="str">
            <v>C00493</v>
          </cell>
        </row>
        <row r="499">
          <cell r="A499" t="str">
            <v>C00494</v>
          </cell>
        </row>
        <row r="500">
          <cell r="A500" t="str">
            <v>C00495</v>
          </cell>
        </row>
        <row r="501">
          <cell r="A501" t="str">
            <v>C00496</v>
          </cell>
        </row>
        <row r="502">
          <cell r="A502" t="str">
            <v>C00497</v>
          </cell>
        </row>
        <row r="503">
          <cell r="A503" t="str">
            <v>C00498</v>
          </cell>
        </row>
        <row r="504">
          <cell r="A504" t="str">
            <v>C00499</v>
          </cell>
        </row>
        <row r="505">
          <cell r="A505" t="str">
            <v>C00500</v>
          </cell>
        </row>
        <row r="506">
          <cell r="A506" t="str">
            <v>C00501</v>
          </cell>
        </row>
        <row r="507">
          <cell r="A507" t="str">
            <v>C00502</v>
          </cell>
        </row>
        <row r="508">
          <cell r="A508" t="str">
            <v>C00503</v>
          </cell>
        </row>
        <row r="509">
          <cell r="A509" t="str">
            <v>C00504</v>
          </cell>
        </row>
        <row r="510">
          <cell r="A510" t="str">
            <v>C00505</v>
          </cell>
        </row>
        <row r="511">
          <cell r="A511" t="str">
            <v>C00506</v>
          </cell>
        </row>
        <row r="512">
          <cell r="A512" t="str">
            <v>C00507</v>
          </cell>
        </row>
        <row r="513">
          <cell r="A513" t="str">
            <v>C00508</v>
          </cell>
        </row>
        <row r="514">
          <cell r="A514" t="str">
            <v>C00509</v>
          </cell>
        </row>
        <row r="515">
          <cell r="A515" t="str">
            <v>C00510</v>
          </cell>
        </row>
        <row r="516">
          <cell r="A516" t="str">
            <v>C00511</v>
          </cell>
        </row>
        <row r="517">
          <cell r="A517" t="str">
            <v>C00512</v>
          </cell>
        </row>
        <row r="518">
          <cell r="A518" t="str">
            <v>C00513</v>
          </cell>
        </row>
        <row r="519">
          <cell r="A519" t="str">
            <v>C00514</v>
          </cell>
        </row>
        <row r="520">
          <cell r="A520" t="str">
            <v>C00515</v>
          </cell>
        </row>
        <row r="521">
          <cell r="A521" t="str">
            <v>C00516</v>
          </cell>
        </row>
        <row r="522">
          <cell r="A522" t="str">
            <v>C00517</v>
          </cell>
        </row>
        <row r="523">
          <cell r="A523" t="str">
            <v>C00518</v>
          </cell>
        </row>
        <row r="524">
          <cell r="A524" t="str">
            <v>C00519</v>
          </cell>
        </row>
        <row r="525">
          <cell r="A525" t="str">
            <v>C00520</v>
          </cell>
        </row>
        <row r="526">
          <cell r="A526" t="str">
            <v>C00521</v>
          </cell>
        </row>
        <row r="527">
          <cell r="A527" t="str">
            <v>C00522</v>
          </cell>
        </row>
        <row r="528">
          <cell r="A528" t="str">
            <v>C00523</v>
          </cell>
        </row>
        <row r="529">
          <cell r="A529" t="str">
            <v>C00524</v>
          </cell>
        </row>
        <row r="530">
          <cell r="A530" t="str">
            <v>C00525</v>
          </cell>
        </row>
        <row r="531">
          <cell r="A531" t="str">
            <v>C00526</v>
          </cell>
        </row>
        <row r="532">
          <cell r="A532" t="str">
            <v>C00527</v>
          </cell>
        </row>
        <row r="533">
          <cell r="A533" t="str">
            <v>C00528</v>
          </cell>
        </row>
        <row r="534">
          <cell r="A534" t="str">
            <v>C00529</v>
          </cell>
        </row>
        <row r="535">
          <cell r="A535" t="str">
            <v>C00530</v>
          </cell>
        </row>
        <row r="536">
          <cell r="A536" t="str">
            <v>C00531</v>
          </cell>
        </row>
        <row r="537">
          <cell r="A537" t="str">
            <v>C00532</v>
          </cell>
        </row>
        <row r="538">
          <cell r="A538" t="str">
            <v>C00533</v>
          </cell>
        </row>
        <row r="539">
          <cell r="A539" t="str">
            <v>C00534</v>
          </cell>
        </row>
        <row r="540">
          <cell r="A540" t="str">
            <v>C00535</v>
          </cell>
        </row>
        <row r="541">
          <cell r="A541" t="str">
            <v>C00536</v>
          </cell>
        </row>
        <row r="542">
          <cell r="A542" t="str">
            <v>C00537</v>
          </cell>
        </row>
        <row r="543">
          <cell r="A543" t="str">
            <v>C00538</v>
          </cell>
        </row>
        <row r="544">
          <cell r="A544" t="str">
            <v>C00539</v>
          </cell>
        </row>
        <row r="545">
          <cell r="A545" t="str">
            <v>C00540</v>
          </cell>
        </row>
        <row r="546">
          <cell r="A546" t="str">
            <v>C00541</v>
          </cell>
        </row>
        <row r="547">
          <cell r="A547" t="str">
            <v>C00542</v>
          </cell>
        </row>
        <row r="548">
          <cell r="A548" t="str">
            <v>C00543</v>
          </cell>
        </row>
        <row r="549">
          <cell r="A549" t="str">
            <v>C00544</v>
          </cell>
        </row>
        <row r="550">
          <cell r="A550" t="str">
            <v>C00545</v>
          </cell>
        </row>
        <row r="551">
          <cell r="A551" t="str">
            <v>C00546</v>
          </cell>
        </row>
        <row r="552">
          <cell r="A552" t="str">
            <v>C00547</v>
          </cell>
        </row>
        <row r="553">
          <cell r="A553" t="str">
            <v>C00548</v>
          </cell>
        </row>
        <row r="554">
          <cell r="A554" t="str">
            <v>C00549</v>
          </cell>
        </row>
        <row r="555">
          <cell r="A555" t="str">
            <v>C00550</v>
          </cell>
        </row>
        <row r="556">
          <cell r="A556" t="str">
            <v>C00551</v>
          </cell>
        </row>
        <row r="557">
          <cell r="A557" t="str">
            <v>C00552</v>
          </cell>
        </row>
        <row r="558">
          <cell r="A558" t="str">
            <v>C00553</v>
          </cell>
        </row>
        <row r="559">
          <cell r="A559" t="str">
            <v>C00554</v>
          </cell>
        </row>
        <row r="560">
          <cell r="A560" t="str">
            <v>C00555</v>
          </cell>
        </row>
        <row r="561">
          <cell r="A561" t="str">
            <v>C00556</v>
          </cell>
        </row>
        <row r="562">
          <cell r="A562" t="str">
            <v>C00557</v>
          </cell>
        </row>
        <row r="563">
          <cell r="A563" t="str">
            <v>C00558</v>
          </cell>
        </row>
        <row r="564">
          <cell r="A564" t="str">
            <v>C00559</v>
          </cell>
        </row>
        <row r="565">
          <cell r="A565" t="str">
            <v>C00560</v>
          </cell>
        </row>
        <row r="566">
          <cell r="A566" t="str">
            <v>C00561</v>
          </cell>
        </row>
        <row r="567">
          <cell r="A567" t="str">
            <v>C00562</v>
          </cell>
        </row>
        <row r="568">
          <cell r="A568" t="str">
            <v>C00563</v>
          </cell>
        </row>
        <row r="569">
          <cell r="A569" t="str">
            <v>C00564</v>
          </cell>
        </row>
        <row r="570">
          <cell r="A570" t="str">
            <v>C00565</v>
          </cell>
        </row>
        <row r="571">
          <cell r="A571" t="str">
            <v>C00566</v>
          </cell>
        </row>
        <row r="572">
          <cell r="A572" t="str">
            <v>C00567</v>
          </cell>
        </row>
        <row r="573">
          <cell r="A573" t="str">
            <v>C00568</v>
          </cell>
        </row>
        <row r="574">
          <cell r="A574" t="str">
            <v>C00569</v>
          </cell>
        </row>
        <row r="575">
          <cell r="A575" t="str">
            <v>C00570</v>
          </cell>
        </row>
        <row r="576">
          <cell r="A576" t="str">
            <v>C00571</v>
          </cell>
        </row>
        <row r="577">
          <cell r="A577" t="str">
            <v>C00572</v>
          </cell>
        </row>
        <row r="578">
          <cell r="A578" t="str">
            <v>C00573</v>
          </cell>
        </row>
        <row r="579">
          <cell r="A579" t="str">
            <v>C00574</v>
          </cell>
        </row>
        <row r="580">
          <cell r="A580" t="str">
            <v>C00575</v>
          </cell>
        </row>
        <row r="581">
          <cell r="A581" t="str">
            <v>C00576</v>
          </cell>
        </row>
        <row r="582">
          <cell r="A582" t="str">
            <v>C00577</v>
          </cell>
        </row>
        <row r="583">
          <cell r="A583" t="str">
            <v>C00578</v>
          </cell>
        </row>
        <row r="584">
          <cell r="A584" t="str">
            <v>C00579</v>
          </cell>
        </row>
        <row r="585">
          <cell r="A585" t="str">
            <v>C00580</v>
          </cell>
        </row>
        <row r="586">
          <cell r="A586" t="str">
            <v>C00581</v>
          </cell>
        </row>
        <row r="587">
          <cell r="A587" t="str">
            <v>C00582</v>
          </cell>
        </row>
        <row r="588">
          <cell r="A588" t="str">
            <v>C00583</v>
          </cell>
        </row>
        <row r="589">
          <cell r="A589" t="str">
            <v>C00584</v>
          </cell>
        </row>
        <row r="590">
          <cell r="A590" t="str">
            <v>C00585</v>
          </cell>
        </row>
        <row r="591">
          <cell r="A591" t="str">
            <v>C00586</v>
          </cell>
        </row>
        <row r="592">
          <cell r="A592" t="str">
            <v>C00587</v>
          </cell>
        </row>
        <row r="593">
          <cell r="A593" t="str">
            <v>C00588</v>
          </cell>
        </row>
        <row r="594">
          <cell r="A594" t="str">
            <v>C00589</v>
          </cell>
        </row>
        <row r="595">
          <cell r="A595" t="str">
            <v>C00590</v>
          </cell>
        </row>
        <row r="596">
          <cell r="A596" t="str">
            <v>C00591</v>
          </cell>
        </row>
        <row r="597">
          <cell r="A597" t="str">
            <v>C00592</v>
          </cell>
        </row>
        <row r="598">
          <cell r="A598" t="str">
            <v>C00593</v>
          </cell>
        </row>
        <row r="599">
          <cell r="A599" t="str">
            <v>C00594</v>
          </cell>
        </row>
        <row r="600">
          <cell r="A600" t="str">
            <v>C00595</v>
          </cell>
        </row>
        <row r="601">
          <cell r="A601" t="str">
            <v>C00596</v>
          </cell>
        </row>
        <row r="602">
          <cell r="A602" t="str">
            <v>C00597</v>
          </cell>
        </row>
        <row r="603">
          <cell r="A603" t="str">
            <v>C00598</v>
          </cell>
        </row>
        <row r="604">
          <cell r="A604" t="str">
            <v>C00599</v>
          </cell>
        </row>
        <row r="605">
          <cell r="A605" t="str">
            <v>C00600</v>
          </cell>
        </row>
        <row r="606">
          <cell r="A606" t="str">
            <v>C00601</v>
          </cell>
        </row>
        <row r="607">
          <cell r="A607" t="str">
            <v>C00602</v>
          </cell>
        </row>
        <row r="608">
          <cell r="A608" t="str">
            <v>C00603</v>
          </cell>
        </row>
        <row r="609">
          <cell r="A609" t="str">
            <v>C00604</v>
          </cell>
        </row>
        <row r="610">
          <cell r="A610" t="str">
            <v>C00605</v>
          </cell>
        </row>
        <row r="611">
          <cell r="A611" t="str">
            <v>C00606</v>
          </cell>
        </row>
        <row r="612">
          <cell r="A612" t="str">
            <v>C00607</v>
          </cell>
        </row>
        <row r="613">
          <cell r="A613" t="str">
            <v>C00608</v>
          </cell>
        </row>
        <row r="614">
          <cell r="A614" t="str">
            <v>C00609</v>
          </cell>
        </row>
        <row r="615">
          <cell r="A615" t="str">
            <v>C00610</v>
          </cell>
        </row>
        <row r="616">
          <cell r="A616" t="str">
            <v>C00611</v>
          </cell>
        </row>
        <row r="617">
          <cell r="A617" t="str">
            <v>C00612</v>
          </cell>
        </row>
        <row r="618">
          <cell r="A618" t="str">
            <v>C00613</v>
          </cell>
        </row>
        <row r="619">
          <cell r="A619" t="str">
            <v>C00614</v>
          </cell>
        </row>
        <row r="620">
          <cell r="A620" t="str">
            <v>C00615</v>
          </cell>
        </row>
        <row r="621">
          <cell r="A621" t="str">
            <v>C00616</v>
          </cell>
        </row>
        <row r="622">
          <cell r="A622" t="str">
            <v>C00617</v>
          </cell>
        </row>
        <row r="623">
          <cell r="A623" t="str">
            <v>C00618</v>
          </cell>
        </row>
        <row r="624">
          <cell r="A624" t="str">
            <v>C00619</v>
          </cell>
        </row>
        <row r="625">
          <cell r="A625" t="str">
            <v>C00620</v>
          </cell>
        </row>
        <row r="626">
          <cell r="A626" t="str">
            <v>C00621</v>
          </cell>
        </row>
        <row r="627">
          <cell r="A627" t="str">
            <v>C00622</v>
          </cell>
        </row>
        <row r="628">
          <cell r="A628" t="str">
            <v>C00623</v>
          </cell>
        </row>
        <row r="629">
          <cell r="A629" t="str">
            <v>C00624</v>
          </cell>
        </row>
        <row r="630">
          <cell r="A630" t="str">
            <v>C00625</v>
          </cell>
        </row>
        <row r="631">
          <cell r="A631" t="str">
            <v>C00626</v>
          </cell>
        </row>
        <row r="632">
          <cell r="A632" t="str">
            <v>C00627</v>
          </cell>
        </row>
        <row r="633">
          <cell r="A633" t="str">
            <v>C00628</v>
          </cell>
        </row>
        <row r="634">
          <cell r="A634" t="str">
            <v>C00629</v>
          </cell>
        </row>
        <row r="635">
          <cell r="A635" t="str">
            <v>C00630</v>
          </cell>
        </row>
        <row r="636">
          <cell r="A636" t="str">
            <v>C00631</v>
          </cell>
        </row>
        <row r="637">
          <cell r="A637" t="str">
            <v>C00632</v>
          </cell>
        </row>
        <row r="638">
          <cell r="A638" t="str">
            <v>C00633</v>
          </cell>
        </row>
        <row r="639">
          <cell r="A639" t="str">
            <v>C00634</v>
          </cell>
        </row>
        <row r="640">
          <cell r="A640" t="str">
            <v>C00635</v>
          </cell>
        </row>
        <row r="641">
          <cell r="A641" t="str">
            <v>C00636</v>
          </cell>
        </row>
        <row r="642">
          <cell r="A642" t="str">
            <v>C00637</v>
          </cell>
        </row>
        <row r="643">
          <cell r="A643" t="str">
            <v>C00638</v>
          </cell>
        </row>
        <row r="644">
          <cell r="A644" t="str">
            <v>C00639</v>
          </cell>
        </row>
        <row r="645">
          <cell r="A645" t="str">
            <v>C00640</v>
          </cell>
        </row>
        <row r="646">
          <cell r="A646" t="str">
            <v>C00641</v>
          </cell>
        </row>
        <row r="647">
          <cell r="A647" t="str">
            <v>C00642</v>
          </cell>
        </row>
        <row r="648">
          <cell r="A648" t="str">
            <v>C00643</v>
          </cell>
        </row>
        <row r="649">
          <cell r="A649" t="str">
            <v>C00644</v>
          </cell>
        </row>
        <row r="650">
          <cell r="A650" t="str">
            <v>C00645</v>
          </cell>
        </row>
        <row r="651">
          <cell r="A651" t="str">
            <v>C00646</v>
          </cell>
        </row>
        <row r="652">
          <cell r="A652" t="str">
            <v>C00647</v>
          </cell>
        </row>
        <row r="653">
          <cell r="A653" t="str">
            <v>C00648</v>
          </cell>
        </row>
        <row r="654">
          <cell r="A654" t="str">
            <v>C00649</v>
          </cell>
        </row>
        <row r="655">
          <cell r="A655" t="str">
            <v>C00650</v>
          </cell>
        </row>
        <row r="656">
          <cell r="A656" t="str">
            <v>C00651</v>
          </cell>
        </row>
        <row r="657">
          <cell r="A657" t="str">
            <v>C00652</v>
          </cell>
        </row>
        <row r="658">
          <cell r="A658" t="str">
            <v>C00653</v>
          </cell>
        </row>
        <row r="659">
          <cell r="A659" t="str">
            <v>C00654</v>
          </cell>
        </row>
        <row r="660">
          <cell r="A660" t="str">
            <v>C00655</v>
          </cell>
        </row>
        <row r="661">
          <cell r="A661" t="str">
            <v>C00656</v>
          </cell>
        </row>
        <row r="662">
          <cell r="A662" t="str">
            <v>C00657</v>
          </cell>
        </row>
        <row r="663">
          <cell r="A663" t="str">
            <v>C00658</v>
          </cell>
        </row>
        <row r="664">
          <cell r="A664" t="str">
            <v>C00659</v>
          </cell>
        </row>
        <row r="665">
          <cell r="A665" t="str">
            <v>C00660</v>
          </cell>
        </row>
        <row r="666">
          <cell r="A666" t="str">
            <v>C00661</v>
          </cell>
        </row>
        <row r="667">
          <cell r="A667" t="str">
            <v>C00662</v>
          </cell>
        </row>
        <row r="668">
          <cell r="A668" t="str">
            <v>C00663</v>
          </cell>
        </row>
        <row r="669">
          <cell r="A669" t="str">
            <v>C00664</v>
          </cell>
        </row>
        <row r="670">
          <cell r="A670" t="str">
            <v>C00665</v>
          </cell>
        </row>
        <row r="671">
          <cell r="A671" t="str">
            <v>C00666</v>
          </cell>
        </row>
        <row r="672">
          <cell r="A672" t="str">
            <v>C00667</v>
          </cell>
        </row>
        <row r="673">
          <cell r="A673" t="str">
            <v>C00668</v>
          </cell>
        </row>
        <row r="674">
          <cell r="A674" t="str">
            <v>C00669</v>
          </cell>
        </row>
        <row r="675">
          <cell r="A675" t="str">
            <v>C00670</v>
          </cell>
        </row>
        <row r="676">
          <cell r="A676" t="str">
            <v>C00671</v>
          </cell>
        </row>
        <row r="677">
          <cell r="A677" t="str">
            <v>C00672</v>
          </cell>
        </row>
        <row r="678">
          <cell r="A678" t="str">
            <v>C00673</v>
          </cell>
        </row>
        <row r="679">
          <cell r="A679" t="str">
            <v>C00674</v>
          </cell>
        </row>
        <row r="680">
          <cell r="A680" t="str">
            <v>C00675</v>
          </cell>
        </row>
        <row r="681">
          <cell r="A681" t="str">
            <v>C00676</v>
          </cell>
        </row>
        <row r="682">
          <cell r="A682" t="str">
            <v>C00677</v>
          </cell>
        </row>
        <row r="683">
          <cell r="A683" t="str">
            <v>C00678</v>
          </cell>
        </row>
        <row r="684">
          <cell r="A684" t="str">
            <v>C00679</v>
          </cell>
        </row>
        <row r="685">
          <cell r="A685" t="str">
            <v>C00680</v>
          </cell>
        </row>
        <row r="686">
          <cell r="A686" t="str">
            <v>C00681</v>
          </cell>
        </row>
        <row r="687">
          <cell r="A687" t="str">
            <v>C00682</v>
          </cell>
        </row>
        <row r="688">
          <cell r="A688" t="str">
            <v>C00683</v>
          </cell>
        </row>
        <row r="689">
          <cell r="A689" t="str">
            <v>C00684</v>
          </cell>
        </row>
        <row r="690">
          <cell r="A690" t="str">
            <v>C00685</v>
          </cell>
        </row>
        <row r="691">
          <cell r="A691" t="str">
            <v>C00686</v>
          </cell>
        </row>
        <row r="692">
          <cell r="A692" t="str">
            <v>C00687</v>
          </cell>
        </row>
        <row r="693">
          <cell r="A693" t="str">
            <v>C00688</v>
          </cell>
        </row>
        <row r="694">
          <cell r="A694" t="str">
            <v>C00689</v>
          </cell>
        </row>
        <row r="695">
          <cell r="A695" t="str">
            <v>C00690</v>
          </cell>
        </row>
        <row r="696">
          <cell r="A696" t="str">
            <v>C00691</v>
          </cell>
        </row>
        <row r="697">
          <cell r="A697" t="str">
            <v>C00692</v>
          </cell>
        </row>
        <row r="698">
          <cell r="A698" t="str">
            <v>C00693</v>
          </cell>
        </row>
        <row r="699">
          <cell r="A699" t="str">
            <v>C00694</v>
          </cell>
        </row>
        <row r="700">
          <cell r="A700" t="str">
            <v>C00695</v>
          </cell>
        </row>
        <row r="701">
          <cell r="A701" t="str">
            <v>C00696</v>
          </cell>
        </row>
        <row r="702">
          <cell r="A702" t="str">
            <v>C00697</v>
          </cell>
        </row>
        <row r="703">
          <cell r="A703" t="str">
            <v>C00698</v>
          </cell>
        </row>
        <row r="704">
          <cell r="A704" t="str">
            <v>C00699</v>
          </cell>
        </row>
        <row r="705">
          <cell r="A705" t="str">
            <v>C00700</v>
          </cell>
        </row>
        <row r="706">
          <cell r="A706" t="str">
            <v>C00701</v>
          </cell>
        </row>
        <row r="707">
          <cell r="A707" t="str">
            <v>C00702</v>
          </cell>
        </row>
        <row r="708">
          <cell r="A708" t="str">
            <v>C00703</v>
          </cell>
        </row>
        <row r="709">
          <cell r="A709" t="str">
            <v>C00704</v>
          </cell>
        </row>
        <row r="710">
          <cell r="A710" t="str">
            <v>C00705</v>
          </cell>
        </row>
        <row r="711">
          <cell r="A711" t="str">
            <v>C00706</v>
          </cell>
        </row>
        <row r="712">
          <cell r="A712" t="str">
            <v>C00707</v>
          </cell>
        </row>
        <row r="713">
          <cell r="A713" t="str">
            <v>C00708</v>
          </cell>
        </row>
        <row r="714">
          <cell r="A714" t="str">
            <v>C00709</v>
          </cell>
        </row>
        <row r="715">
          <cell r="A715" t="str">
            <v>C00710</v>
          </cell>
        </row>
        <row r="716">
          <cell r="A716" t="str">
            <v>C00711</v>
          </cell>
        </row>
        <row r="717">
          <cell r="A717" t="str">
            <v>C00712</v>
          </cell>
        </row>
        <row r="718">
          <cell r="A718" t="str">
            <v>C00713</v>
          </cell>
        </row>
        <row r="719">
          <cell r="A719" t="str">
            <v>C00714</v>
          </cell>
        </row>
        <row r="720">
          <cell r="A720" t="str">
            <v>C00715</v>
          </cell>
        </row>
        <row r="721">
          <cell r="A721" t="str">
            <v>C00716</v>
          </cell>
        </row>
        <row r="722">
          <cell r="A722" t="str">
            <v>C00717</v>
          </cell>
        </row>
        <row r="723">
          <cell r="A723" t="str">
            <v>C00718</v>
          </cell>
        </row>
        <row r="724">
          <cell r="A724" t="str">
            <v>C00719</v>
          </cell>
        </row>
        <row r="725">
          <cell r="A725" t="str">
            <v>C00720</v>
          </cell>
        </row>
        <row r="726">
          <cell r="A726" t="str">
            <v>C00721</v>
          </cell>
        </row>
        <row r="727">
          <cell r="A727" t="str">
            <v>C00722</v>
          </cell>
        </row>
        <row r="728">
          <cell r="A728" t="str">
            <v>C00723</v>
          </cell>
        </row>
        <row r="729">
          <cell r="A729" t="str">
            <v>C00724</v>
          </cell>
        </row>
        <row r="730">
          <cell r="A730" t="str">
            <v>C00725</v>
          </cell>
        </row>
        <row r="731">
          <cell r="A731" t="str">
            <v>C00726</v>
          </cell>
        </row>
        <row r="732">
          <cell r="A732" t="str">
            <v>C00727</v>
          </cell>
        </row>
        <row r="733">
          <cell r="A733" t="str">
            <v>C00728</v>
          </cell>
        </row>
        <row r="734">
          <cell r="A734" t="str">
            <v>C00729</v>
          </cell>
        </row>
        <row r="735">
          <cell r="A735" t="str">
            <v>C00730</v>
          </cell>
        </row>
        <row r="736">
          <cell r="A736" t="str">
            <v>C00731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730F-36A0-4EF7-8C02-3CD1BDBC2A7B}">
  <dimension ref="A7:D25"/>
  <sheetViews>
    <sheetView showGridLines="0" workbookViewId="0">
      <selection activeCell="B14" sqref="B14"/>
    </sheetView>
  </sheetViews>
  <sheetFormatPr defaultRowHeight="15" x14ac:dyDescent="0.25"/>
  <cols>
    <col min="1" max="1" width="72.85546875" bestFit="1" customWidth="1"/>
    <col min="2" max="2" width="21.85546875" bestFit="1" customWidth="1"/>
    <col min="3" max="3" width="11.28515625" customWidth="1"/>
    <col min="4" max="4" width="31.140625" bestFit="1" customWidth="1"/>
  </cols>
  <sheetData>
    <row r="7" spans="1:4" ht="19.5" customHeight="1" x14ac:dyDescent="0.25">
      <c r="A7" s="2" t="s">
        <v>1</v>
      </c>
      <c r="B7" s="3" t="s">
        <v>2425</v>
      </c>
      <c r="D7" s="4" t="s">
        <v>2</v>
      </c>
    </row>
    <row r="8" spans="1:4" ht="19.5" customHeight="1" x14ac:dyDescent="0.25">
      <c r="A8" s="5" t="s">
        <v>3</v>
      </c>
      <c r="B8" s="6" t="s">
        <v>4</v>
      </c>
      <c r="D8" s="7" t="s">
        <v>5</v>
      </c>
    </row>
    <row r="9" spans="1:4" ht="19.5" customHeight="1" x14ac:dyDescent="0.25">
      <c r="A9" s="5" t="s">
        <v>6</v>
      </c>
      <c r="B9" s="6" t="s">
        <v>2420</v>
      </c>
      <c r="D9" s="8" t="s">
        <v>7</v>
      </c>
    </row>
    <row r="10" spans="1:4" ht="19.5" customHeight="1" x14ac:dyDescent="0.25">
      <c r="A10" s="5" t="s">
        <v>8</v>
      </c>
      <c r="B10" s="9">
        <v>64000</v>
      </c>
      <c r="D10" s="8" t="s">
        <v>9</v>
      </c>
    </row>
    <row r="11" spans="1:4" ht="19.5" customHeight="1" x14ac:dyDescent="0.25">
      <c r="A11" s="5" t="s">
        <v>10</v>
      </c>
      <c r="B11" s="6" t="s">
        <v>2421</v>
      </c>
      <c r="D11" s="8" t="s">
        <v>11</v>
      </c>
    </row>
    <row r="12" spans="1:4" ht="19.5" customHeight="1" x14ac:dyDescent="0.25">
      <c r="A12" s="5" t="s">
        <v>12</v>
      </c>
      <c r="B12" s="6" t="s">
        <v>2422</v>
      </c>
      <c r="D12" s="10"/>
    </row>
    <row r="13" spans="1:4" ht="19.5" customHeight="1" x14ac:dyDescent="0.25">
      <c r="A13" s="5" t="s">
        <v>13</v>
      </c>
      <c r="B13" s="11" t="s">
        <v>2426</v>
      </c>
    </row>
    <row r="14" spans="1:4" ht="47.25" customHeight="1" x14ac:dyDescent="0.25">
      <c r="A14" s="12" t="s">
        <v>2423</v>
      </c>
      <c r="B14" s="13" t="s">
        <v>2424</v>
      </c>
    </row>
    <row r="15" spans="1:4" x14ac:dyDescent="0.25">
      <c r="A15" s="1"/>
    </row>
    <row r="16" spans="1:4" x14ac:dyDescent="0.25">
      <c r="A16" s="1"/>
    </row>
    <row r="17" spans="1:2" ht="15.75" x14ac:dyDescent="0.25">
      <c r="A17" s="14" t="s">
        <v>1370</v>
      </c>
    </row>
    <row r="18" spans="1:2" x14ac:dyDescent="0.25">
      <c r="A18" s="15" t="s">
        <v>14</v>
      </c>
      <c r="B18" s="16">
        <v>0</v>
      </c>
    </row>
    <row r="19" spans="1:2" x14ac:dyDescent="0.25">
      <c r="A19" s="5" t="s">
        <v>15</v>
      </c>
      <c r="B19" s="173">
        <v>0.1925</v>
      </c>
    </row>
    <row r="20" spans="1:2" x14ac:dyDescent="0.25">
      <c r="A20" s="5" t="s">
        <v>16</v>
      </c>
      <c r="B20" s="173">
        <v>5.5E-2</v>
      </c>
    </row>
    <row r="21" spans="1:2" x14ac:dyDescent="0.25">
      <c r="A21" s="17" t="s">
        <v>17</v>
      </c>
      <c r="B21" s="18">
        <v>0</v>
      </c>
    </row>
    <row r="22" spans="1:2" x14ac:dyDescent="0.25">
      <c r="A22" s="1"/>
    </row>
    <row r="23" spans="1:2" x14ac:dyDescent="0.25">
      <c r="A23" s="1" t="s">
        <v>18</v>
      </c>
    </row>
    <row r="24" spans="1:2" x14ac:dyDescent="0.25">
      <c r="A24" s="19" t="s">
        <v>0</v>
      </c>
    </row>
    <row r="25" spans="1:2" x14ac:dyDescent="0.25">
      <c r="A25" s="1"/>
    </row>
  </sheetData>
  <dataValidations count="1">
    <dataValidation type="list" allowBlank="1" showInputMessage="1" showErrorMessage="1" sqref="A24" xr:uid="{4EFA953C-1B15-4404-BE59-1DE1F7D7BFCB}">
      <formula1>$H$5:$H$6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FA67-832E-4350-AF1B-7AC2894E8ECD}">
  <dimension ref="A5:L736"/>
  <sheetViews>
    <sheetView workbookViewId="0">
      <selection activeCell="F11" sqref="F11"/>
    </sheetView>
  </sheetViews>
  <sheetFormatPr defaultRowHeight="15" x14ac:dyDescent="0.25"/>
  <cols>
    <col min="2" max="2" width="13.42578125" bestFit="1" customWidth="1"/>
    <col min="3" max="3" width="31.5703125" bestFit="1" customWidth="1"/>
    <col min="4" max="4" width="20" bestFit="1" customWidth="1"/>
    <col min="5" max="5" width="9.28515625" bestFit="1" customWidth="1"/>
    <col min="6" max="6" width="19.28515625" bestFit="1" customWidth="1"/>
    <col min="7" max="7" width="14.5703125" bestFit="1" customWidth="1"/>
    <col min="8" max="8" width="16.5703125" bestFit="1" customWidth="1"/>
    <col min="10" max="10" width="7" bestFit="1" customWidth="1"/>
    <col min="12" max="12" width="11.85546875" bestFit="1" customWidth="1"/>
  </cols>
  <sheetData>
    <row r="5" spans="1:12" s="25" customFormat="1" ht="36.75" customHeight="1" x14ac:dyDescent="0.25">
      <c r="A5" s="20" t="s">
        <v>19</v>
      </c>
      <c r="B5" s="21" t="s">
        <v>20</v>
      </c>
      <c r="C5" s="22" t="s">
        <v>21</v>
      </c>
      <c r="D5" s="22" t="s">
        <v>22</v>
      </c>
      <c r="E5" s="23" t="s">
        <v>23</v>
      </c>
      <c r="F5" s="22" t="s">
        <v>2427</v>
      </c>
      <c r="G5" s="24" t="s">
        <v>24</v>
      </c>
      <c r="H5" s="24" t="s">
        <v>25</v>
      </c>
      <c r="I5" s="22" t="s">
        <v>26</v>
      </c>
      <c r="J5" s="22" t="s">
        <v>27</v>
      </c>
      <c r="K5" s="22" t="s">
        <v>28</v>
      </c>
      <c r="L5" s="22" t="s">
        <v>29</v>
      </c>
    </row>
    <row r="6" spans="1:12" s="31" customFormat="1" x14ac:dyDescent="0.25">
      <c r="A6" s="26" t="s">
        <v>30</v>
      </c>
      <c r="B6" s="27" t="s">
        <v>31</v>
      </c>
      <c r="C6" s="28" t="s">
        <v>2407</v>
      </c>
      <c r="D6" s="27" t="s">
        <v>2430</v>
      </c>
      <c r="E6" s="29" t="s">
        <v>2433</v>
      </c>
      <c r="F6" s="27" t="s">
        <v>2428</v>
      </c>
      <c r="G6" s="30" t="s">
        <v>2417</v>
      </c>
      <c r="H6" s="30" t="s">
        <v>2418</v>
      </c>
      <c r="I6" s="27"/>
      <c r="J6" s="27"/>
      <c r="K6" s="27"/>
      <c r="L6" s="27"/>
    </row>
    <row r="7" spans="1:12" s="31" customFormat="1" x14ac:dyDescent="0.25">
      <c r="A7" s="26" t="s">
        <v>32</v>
      </c>
      <c r="B7" s="27" t="s">
        <v>33</v>
      </c>
      <c r="C7" s="28" t="s">
        <v>2408</v>
      </c>
      <c r="D7" s="27" t="s">
        <v>2429</v>
      </c>
      <c r="E7" s="29" t="s">
        <v>2432</v>
      </c>
      <c r="F7" s="27" t="s">
        <v>2431</v>
      </c>
      <c r="G7" s="30" t="s">
        <v>2419</v>
      </c>
      <c r="H7" s="30" t="s">
        <v>2418</v>
      </c>
      <c r="I7" s="27"/>
      <c r="J7" s="27"/>
      <c r="K7" s="27"/>
      <c r="L7" s="27"/>
    </row>
    <row r="8" spans="1:12" s="31" customFormat="1" x14ac:dyDescent="0.25">
      <c r="A8" s="26" t="s">
        <v>34</v>
      </c>
      <c r="B8" s="27" t="s">
        <v>31</v>
      </c>
      <c r="C8" s="28" t="s">
        <v>2441</v>
      </c>
      <c r="D8" s="27" t="s">
        <v>2442</v>
      </c>
      <c r="E8" s="29" t="s">
        <v>2443</v>
      </c>
      <c r="F8" s="27" t="s">
        <v>2444</v>
      </c>
      <c r="G8" s="30">
        <v>123254</v>
      </c>
      <c r="H8" s="30">
        <v>12546987</v>
      </c>
      <c r="I8" s="27"/>
      <c r="J8" s="27"/>
      <c r="K8" s="27"/>
      <c r="L8" s="27"/>
    </row>
    <row r="9" spans="1:12" s="31" customFormat="1" x14ac:dyDescent="0.25">
      <c r="A9" s="26" t="s">
        <v>35</v>
      </c>
      <c r="B9" s="27"/>
      <c r="C9" s="28"/>
      <c r="D9" s="27"/>
      <c r="E9" s="29"/>
      <c r="F9" s="27"/>
      <c r="G9" s="30"/>
      <c r="H9" s="30"/>
      <c r="I9" s="27"/>
      <c r="J9" s="27"/>
      <c r="K9" s="27"/>
      <c r="L9" s="27"/>
    </row>
    <row r="10" spans="1:12" s="31" customFormat="1" x14ac:dyDescent="0.25">
      <c r="A10" s="26" t="s">
        <v>36</v>
      </c>
      <c r="B10" s="27"/>
      <c r="C10" s="28"/>
      <c r="D10" s="27"/>
      <c r="E10" s="29"/>
      <c r="F10" s="27"/>
      <c r="G10" s="30"/>
      <c r="H10" s="30"/>
      <c r="I10" s="27"/>
      <c r="J10" s="27"/>
      <c r="K10" s="27"/>
      <c r="L10" s="27"/>
    </row>
    <row r="11" spans="1:12" s="31" customFormat="1" x14ac:dyDescent="0.25">
      <c r="A11" s="26" t="s">
        <v>37</v>
      </c>
      <c r="B11" s="27"/>
      <c r="C11" s="28"/>
      <c r="D11" s="27"/>
      <c r="E11" s="29"/>
      <c r="F11" s="27"/>
      <c r="G11" s="30"/>
      <c r="H11" s="30"/>
      <c r="I11" s="27"/>
      <c r="J11" s="27"/>
      <c r="K11" s="27"/>
      <c r="L11" s="27"/>
    </row>
    <row r="12" spans="1:12" s="31" customFormat="1" x14ac:dyDescent="0.25">
      <c r="A12" s="26" t="s">
        <v>38</v>
      </c>
      <c r="B12" s="27"/>
      <c r="C12" s="28"/>
      <c r="D12" s="27"/>
      <c r="E12" s="29"/>
      <c r="F12" s="27"/>
      <c r="G12" s="30"/>
      <c r="H12" s="30"/>
      <c r="I12" s="27"/>
      <c r="J12" s="27"/>
      <c r="K12" s="27"/>
      <c r="L12" s="27"/>
    </row>
    <row r="13" spans="1:12" s="31" customFormat="1" x14ac:dyDescent="0.25">
      <c r="A13" s="26" t="s">
        <v>39</v>
      </c>
      <c r="B13" s="27"/>
      <c r="C13" s="28"/>
      <c r="D13" s="27"/>
      <c r="E13" s="29"/>
      <c r="F13" s="27"/>
      <c r="G13" s="30"/>
      <c r="H13" s="30"/>
      <c r="I13" s="27"/>
      <c r="J13" s="27"/>
      <c r="K13" s="27"/>
      <c r="L13" s="27"/>
    </row>
    <row r="14" spans="1:12" s="31" customFormat="1" x14ac:dyDescent="0.25">
      <c r="A14" s="26" t="s">
        <v>40</v>
      </c>
      <c r="B14" s="27"/>
      <c r="C14" s="28"/>
      <c r="D14" s="27"/>
      <c r="E14" s="29"/>
      <c r="F14" s="27"/>
      <c r="G14" s="30"/>
      <c r="H14" s="30"/>
      <c r="I14" s="27"/>
      <c r="J14" s="27"/>
      <c r="K14" s="27"/>
      <c r="L14" s="27"/>
    </row>
    <row r="15" spans="1:12" s="31" customFormat="1" x14ac:dyDescent="0.25">
      <c r="A15" s="26" t="s">
        <v>41</v>
      </c>
      <c r="B15" s="27"/>
      <c r="C15" s="28"/>
      <c r="D15" s="27"/>
      <c r="E15" s="29"/>
      <c r="F15" s="27"/>
      <c r="G15" s="30"/>
      <c r="H15" s="30"/>
      <c r="I15" s="27"/>
      <c r="J15" s="27"/>
      <c r="K15" s="27"/>
      <c r="L15" s="27"/>
    </row>
    <row r="16" spans="1:12" s="31" customFormat="1" x14ac:dyDescent="0.25">
      <c r="A16" s="26" t="s">
        <v>42</v>
      </c>
      <c r="B16" s="27"/>
      <c r="C16" s="28"/>
      <c r="D16" s="27"/>
      <c r="E16" s="29"/>
      <c r="F16" s="27"/>
      <c r="G16" s="30"/>
      <c r="H16" s="30"/>
      <c r="I16" s="27"/>
      <c r="J16" s="27"/>
      <c r="K16" s="27"/>
      <c r="L16" s="27"/>
    </row>
    <row r="17" spans="1:12" s="31" customFormat="1" x14ac:dyDescent="0.25">
      <c r="A17" s="26" t="s">
        <v>43</v>
      </c>
      <c r="B17" s="27"/>
      <c r="C17" s="28"/>
      <c r="D17" s="27"/>
      <c r="E17" s="29"/>
      <c r="F17" s="27"/>
      <c r="G17" s="30"/>
      <c r="H17" s="30"/>
      <c r="I17" s="27"/>
      <c r="J17" s="27"/>
      <c r="K17" s="27"/>
      <c r="L17" s="27"/>
    </row>
    <row r="18" spans="1:12" s="31" customFormat="1" x14ac:dyDescent="0.25">
      <c r="A18" s="26" t="s">
        <v>44</v>
      </c>
      <c r="B18" s="27"/>
      <c r="C18" s="28"/>
      <c r="D18" s="27"/>
      <c r="E18" s="29"/>
      <c r="F18" s="27"/>
      <c r="G18" s="30"/>
      <c r="H18" s="30"/>
      <c r="I18" s="27"/>
      <c r="J18" s="27"/>
      <c r="K18" s="27"/>
      <c r="L18" s="27"/>
    </row>
    <row r="19" spans="1:12" s="31" customFormat="1" x14ac:dyDescent="0.25">
      <c r="A19" s="26" t="s">
        <v>45</v>
      </c>
      <c r="B19" s="27"/>
      <c r="C19" s="28"/>
      <c r="D19" s="27"/>
      <c r="E19" s="29"/>
      <c r="F19" s="27"/>
      <c r="G19" s="30"/>
      <c r="H19" s="30"/>
      <c r="I19" s="27"/>
      <c r="J19" s="27"/>
      <c r="K19" s="27"/>
      <c r="L19" s="27"/>
    </row>
    <row r="20" spans="1:12" s="31" customFormat="1" x14ac:dyDescent="0.25">
      <c r="A20" s="26" t="s">
        <v>46</v>
      </c>
      <c r="B20" s="27"/>
      <c r="C20" s="28"/>
      <c r="D20" s="27"/>
      <c r="E20" s="29"/>
      <c r="F20" s="27"/>
      <c r="G20" s="30"/>
      <c r="H20" s="30"/>
      <c r="I20" s="27"/>
      <c r="J20" s="27"/>
      <c r="K20" s="27"/>
      <c r="L20" s="27"/>
    </row>
    <row r="21" spans="1:12" s="31" customFormat="1" x14ac:dyDescent="0.25">
      <c r="A21" s="26" t="s">
        <v>47</v>
      </c>
      <c r="B21" s="27"/>
      <c r="C21" s="28"/>
      <c r="D21" s="27"/>
      <c r="E21" s="29"/>
      <c r="F21" s="27"/>
      <c r="G21" s="30"/>
      <c r="H21" s="30"/>
      <c r="I21" s="27"/>
      <c r="J21" s="27"/>
      <c r="K21" s="27"/>
      <c r="L21" s="27"/>
    </row>
    <row r="22" spans="1:12" s="31" customFormat="1" x14ac:dyDescent="0.25">
      <c r="A22" s="26" t="s">
        <v>48</v>
      </c>
      <c r="B22" s="27"/>
      <c r="C22" s="28"/>
      <c r="D22" s="27"/>
      <c r="E22" s="29"/>
      <c r="F22" s="27"/>
      <c r="G22" s="30"/>
      <c r="H22" s="30"/>
      <c r="I22" s="27"/>
      <c r="J22" s="27"/>
      <c r="K22" s="27"/>
      <c r="L22" s="27"/>
    </row>
    <row r="23" spans="1:12" s="31" customFormat="1" x14ac:dyDescent="0.25">
      <c r="A23" s="26" t="s">
        <v>49</v>
      </c>
      <c r="B23" s="27"/>
      <c r="C23" s="28"/>
      <c r="D23" s="27"/>
      <c r="E23" s="29"/>
      <c r="F23" s="27"/>
      <c r="G23" s="30"/>
      <c r="H23" s="30"/>
      <c r="I23" s="27"/>
      <c r="J23" s="27"/>
      <c r="K23" s="27"/>
      <c r="L23" s="27"/>
    </row>
    <row r="24" spans="1:12" s="31" customFormat="1" x14ac:dyDescent="0.25">
      <c r="A24" s="26" t="s">
        <v>50</v>
      </c>
      <c r="B24" s="27"/>
      <c r="C24" s="28"/>
      <c r="D24" s="27"/>
      <c r="E24" s="29"/>
      <c r="F24" s="27"/>
      <c r="G24" s="30"/>
      <c r="H24" s="30"/>
      <c r="I24" s="27"/>
      <c r="J24" s="27"/>
      <c r="K24" s="27"/>
      <c r="L24" s="27"/>
    </row>
    <row r="25" spans="1:12" s="31" customFormat="1" x14ac:dyDescent="0.25">
      <c r="A25" s="26" t="s">
        <v>51</v>
      </c>
      <c r="B25" s="27"/>
      <c r="C25" s="28"/>
      <c r="D25" s="27"/>
      <c r="E25" s="29"/>
      <c r="F25" s="27"/>
      <c r="G25" s="30"/>
      <c r="H25" s="30"/>
      <c r="I25" s="27"/>
      <c r="J25" s="27"/>
      <c r="K25" s="27"/>
      <c r="L25" s="27"/>
    </row>
    <row r="26" spans="1:12" s="31" customFormat="1" x14ac:dyDescent="0.25">
      <c r="A26" s="26" t="s">
        <v>52</v>
      </c>
      <c r="B26" s="27"/>
      <c r="C26" s="28"/>
      <c r="D26" s="27"/>
      <c r="E26" s="29"/>
      <c r="F26" s="27"/>
      <c r="G26" s="30"/>
      <c r="H26" s="30"/>
      <c r="I26" s="27"/>
      <c r="J26" s="27"/>
      <c r="K26" s="27"/>
      <c r="L26" s="27"/>
    </row>
    <row r="27" spans="1:12" s="31" customFormat="1" x14ac:dyDescent="0.25">
      <c r="A27" s="26" t="s">
        <v>53</v>
      </c>
      <c r="B27" s="27"/>
      <c r="C27" s="28"/>
      <c r="D27" s="27"/>
      <c r="E27" s="29"/>
      <c r="F27" s="27"/>
      <c r="G27" s="30"/>
      <c r="H27" s="30"/>
      <c r="I27" s="27"/>
      <c r="J27" s="27"/>
      <c r="K27" s="27"/>
      <c r="L27" s="27"/>
    </row>
    <row r="28" spans="1:12" s="31" customFormat="1" x14ac:dyDescent="0.25">
      <c r="A28" s="26" t="s">
        <v>54</v>
      </c>
      <c r="B28" s="27"/>
      <c r="C28" s="28"/>
      <c r="D28" s="27"/>
      <c r="E28" s="29"/>
      <c r="F28" s="27"/>
      <c r="G28" s="30"/>
      <c r="H28" s="30"/>
      <c r="I28" s="27"/>
      <c r="J28" s="27"/>
      <c r="K28" s="27"/>
      <c r="L28" s="27"/>
    </row>
    <row r="29" spans="1:12" s="31" customFormat="1" x14ac:dyDescent="0.25">
      <c r="A29" s="26" t="s">
        <v>55</v>
      </c>
      <c r="B29" s="27"/>
      <c r="C29" s="28"/>
      <c r="D29" s="27"/>
      <c r="E29" s="29"/>
      <c r="F29" s="27"/>
      <c r="G29" s="30"/>
      <c r="H29" s="30"/>
      <c r="I29" s="27"/>
      <c r="J29" s="27"/>
      <c r="K29" s="27"/>
      <c r="L29" s="27"/>
    </row>
    <row r="30" spans="1:12" s="31" customFormat="1" x14ac:dyDescent="0.25">
      <c r="A30" s="26" t="s">
        <v>56</v>
      </c>
      <c r="B30" s="27"/>
      <c r="C30" s="28"/>
      <c r="D30" s="27"/>
      <c r="E30" s="29"/>
      <c r="F30" s="27"/>
      <c r="G30" s="30"/>
      <c r="H30" s="30"/>
      <c r="I30" s="27"/>
      <c r="J30" s="27"/>
      <c r="K30" s="27"/>
      <c r="L30" s="27"/>
    </row>
    <row r="31" spans="1:12" s="31" customFormat="1" x14ac:dyDescent="0.25">
      <c r="A31" s="26" t="s">
        <v>57</v>
      </c>
      <c r="B31" s="27"/>
      <c r="C31" s="28"/>
      <c r="D31" s="27"/>
      <c r="E31" s="29"/>
      <c r="F31" s="27"/>
      <c r="G31" s="30"/>
      <c r="H31" s="30"/>
      <c r="I31" s="27"/>
      <c r="J31" s="27"/>
      <c r="K31" s="27"/>
      <c r="L31" s="27"/>
    </row>
    <row r="32" spans="1:12" s="31" customFormat="1" x14ac:dyDescent="0.25">
      <c r="A32" s="26" t="s">
        <v>58</v>
      </c>
      <c r="B32" s="27"/>
      <c r="C32" s="28"/>
      <c r="D32" s="27"/>
      <c r="E32" s="29"/>
      <c r="F32" s="27"/>
      <c r="G32" s="30"/>
      <c r="H32" s="30"/>
      <c r="I32" s="27"/>
      <c r="J32" s="27"/>
      <c r="K32" s="27"/>
      <c r="L32" s="27"/>
    </row>
    <row r="33" spans="1:12" s="31" customFormat="1" x14ac:dyDescent="0.25">
      <c r="A33" s="26" t="s">
        <v>59</v>
      </c>
      <c r="B33" s="27"/>
      <c r="C33" s="28"/>
      <c r="D33" s="27"/>
      <c r="E33" s="29"/>
      <c r="F33" s="27"/>
      <c r="G33" s="30"/>
      <c r="H33" s="30"/>
      <c r="I33" s="27"/>
      <c r="J33" s="27"/>
      <c r="K33" s="27"/>
      <c r="L33" s="27"/>
    </row>
    <row r="34" spans="1:12" s="31" customFormat="1" x14ac:dyDescent="0.25">
      <c r="A34" s="26" t="s">
        <v>60</v>
      </c>
      <c r="B34" s="27"/>
      <c r="C34" s="28"/>
      <c r="D34" s="27"/>
      <c r="E34" s="29"/>
      <c r="F34" s="27"/>
      <c r="G34" s="30"/>
      <c r="H34" s="30"/>
      <c r="I34" s="27"/>
      <c r="J34" s="27"/>
      <c r="K34" s="27"/>
      <c r="L34" s="27"/>
    </row>
    <row r="35" spans="1:12" s="31" customFormat="1" x14ac:dyDescent="0.25">
      <c r="A35" s="26" t="s">
        <v>61</v>
      </c>
      <c r="B35" s="27"/>
      <c r="C35" s="28"/>
      <c r="D35" s="27"/>
      <c r="E35" s="29"/>
      <c r="F35" s="27"/>
      <c r="G35" s="30"/>
      <c r="H35" s="30"/>
      <c r="I35" s="27"/>
      <c r="J35" s="27"/>
      <c r="K35" s="27"/>
      <c r="L35" s="27"/>
    </row>
    <row r="36" spans="1:12" s="31" customFormat="1" x14ac:dyDescent="0.25">
      <c r="A36" s="26" t="s">
        <v>62</v>
      </c>
      <c r="B36" s="27"/>
      <c r="C36" s="28"/>
      <c r="D36" s="27"/>
      <c r="E36" s="29"/>
      <c r="F36" s="27"/>
      <c r="G36" s="30"/>
      <c r="H36" s="30"/>
      <c r="I36" s="27"/>
      <c r="J36" s="27"/>
      <c r="K36" s="27"/>
      <c r="L36" s="27"/>
    </row>
    <row r="37" spans="1:12" s="31" customFormat="1" x14ac:dyDescent="0.25">
      <c r="A37" s="26" t="s">
        <v>63</v>
      </c>
      <c r="B37" s="27"/>
      <c r="C37" s="28"/>
      <c r="D37" s="27"/>
      <c r="E37" s="29"/>
      <c r="F37" s="27"/>
      <c r="G37" s="30"/>
      <c r="H37" s="30"/>
      <c r="I37" s="27"/>
      <c r="J37" s="27"/>
      <c r="K37" s="27"/>
      <c r="L37" s="27"/>
    </row>
    <row r="38" spans="1:12" s="31" customFormat="1" x14ac:dyDescent="0.25">
      <c r="A38" s="26" t="s">
        <v>64</v>
      </c>
      <c r="B38" s="27"/>
      <c r="C38" s="28"/>
      <c r="D38" s="27"/>
      <c r="E38" s="29"/>
      <c r="F38" s="27"/>
      <c r="G38" s="30"/>
      <c r="H38" s="30"/>
      <c r="I38" s="27"/>
      <c r="J38" s="27"/>
      <c r="K38" s="27"/>
      <c r="L38" s="27"/>
    </row>
    <row r="39" spans="1:12" s="31" customFormat="1" x14ac:dyDescent="0.25">
      <c r="A39" s="26" t="s">
        <v>65</v>
      </c>
      <c r="B39" s="27"/>
      <c r="C39" s="28"/>
      <c r="D39" s="27"/>
      <c r="E39" s="29"/>
      <c r="F39" s="27"/>
      <c r="G39" s="30"/>
      <c r="H39" s="30"/>
      <c r="I39" s="27"/>
      <c r="J39" s="27"/>
      <c r="K39" s="27"/>
      <c r="L39" s="27"/>
    </row>
    <row r="40" spans="1:12" s="31" customFormat="1" x14ac:dyDescent="0.25">
      <c r="A40" s="26" t="s">
        <v>66</v>
      </c>
      <c r="B40" s="27"/>
      <c r="C40" s="28"/>
      <c r="D40" s="27"/>
      <c r="E40" s="29"/>
      <c r="F40" s="27"/>
      <c r="G40" s="30"/>
      <c r="H40" s="30"/>
      <c r="I40" s="27"/>
      <c r="J40" s="27"/>
      <c r="K40" s="27"/>
      <c r="L40" s="27"/>
    </row>
    <row r="41" spans="1:12" s="31" customFormat="1" x14ac:dyDescent="0.25">
      <c r="A41" s="26" t="s">
        <v>67</v>
      </c>
      <c r="B41" s="27"/>
      <c r="C41" s="28"/>
      <c r="D41" s="27"/>
      <c r="E41" s="29"/>
      <c r="F41" s="27"/>
      <c r="G41" s="30"/>
      <c r="H41" s="30"/>
      <c r="I41" s="27"/>
      <c r="J41" s="27"/>
      <c r="K41" s="27"/>
      <c r="L41" s="27"/>
    </row>
    <row r="42" spans="1:12" s="31" customFormat="1" x14ac:dyDescent="0.25">
      <c r="A42" s="26" t="s">
        <v>68</v>
      </c>
      <c r="B42" s="27"/>
      <c r="C42" s="28"/>
      <c r="D42" s="27"/>
      <c r="E42" s="29"/>
      <c r="F42" s="27"/>
      <c r="G42" s="30"/>
      <c r="H42" s="30"/>
      <c r="I42" s="27"/>
      <c r="J42" s="27"/>
      <c r="K42" s="27"/>
      <c r="L42" s="27"/>
    </row>
    <row r="43" spans="1:12" s="31" customFormat="1" x14ac:dyDescent="0.25">
      <c r="A43" s="26" t="s">
        <v>69</v>
      </c>
      <c r="B43" s="27"/>
      <c r="C43" s="28"/>
      <c r="D43" s="27"/>
      <c r="E43" s="29"/>
      <c r="F43" s="27"/>
      <c r="G43" s="30"/>
      <c r="H43" s="30"/>
      <c r="I43" s="27"/>
      <c r="J43" s="27"/>
      <c r="K43" s="27"/>
      <c r="L43" s="27"/>
    </row>
    <row r="44" spans="1:12" s="31" customFormat="1" x14ac:dyDescent="0.25">
      <c r="A44" s="26" t="s">
        <v>70</v>
      </c>
      <c r="B44" s="27"/>
      <c r="C44" s="28"/>
      <c r="D44" s="27"/>
      <c r="E44" s="29"/>
      <c r="F44" s="27"/>
      <c r="G44" s="30"/>
      <c r="H44" s="30"/>
      <c r="I44" s="27"/>
      <c r="J44" s="27"/>
      <c r="K44" s="27"/>
      <c r="L44" s="27"/>
    </row>
    <row r="45" spans="1:12" s="31" customFormat="1" x14ac:dyDescent="0.25">
      <c r="A45" s="26" t="s">
        <v>71</v>
      </c>
      <c r="B45" s="27"/>
      <c r="C45" s="28"/>
      <c r="D45" s="27"/>
      <c r="E45" s="29"/>
      <c r="F45" s="27"/>
      <c r="G45" s="30"/>
      <c r="H45" s="30"/>
      <c r="I45" s="27"/>
      <c r="J45" s="27"/>
      <c r="K45" s="27"/>
      <c r="L45" s="27"/>
    </row>
    <row r="46" spans="1:12" s="31" customFormat="1" x14ac:dyDescent="0.25">
      <c r="A46" s="26" t="s">
        <v>72</v>
      </c>
      <c r="B46" s="27"/>
      <c r="C46" s="28"/>
      <c r="D46" s="27"/>
      <c r="E46" s="29"/>
      <c r="F46" s="27"/>
      <c r="G46" s="30"/>
      <c r="H46" s="30"/>
      <c r="I46" s="27"/>
      <c r="J46" s="27"/>
      <c r="K46" s="27"/>
      <c r="L46" s="27"/>
    </row>
    <row r="47" spans="1:12" s="31" customFormat="1" x14ac:dyDescent="0.25">
      <c r="A47" s="26" t="s">
        <v>73</v>
      </c>
      <c r="B47" s="27"/>
      <c r="C47" s="28"/>
      <c r="D47" s="27"/>
      <c r="E47" s="29"/>
      <c r="F47" s="27"/>
      <c r="G47" s="30"/>
      <c r="H47" s="30"/>
      <c r="I47" s="27"/>
      <c r="J47" s="27"/>
      <c r="K47" s="27"/>
      <c r="L47" s="27"/>
    </row>
    <row r="48" spans="1:12" s="31" customFormat="1" x14ac:dyDescent="0.25">
      <c r="A48" s="26" t="s">
        <v>74</v>
      </c>
      <c r="B48" s="27"/>
      <c r="C48" s="28"/>
      <c r="D48" s="27"/>
      <c r="E48" s="29"/>
      <c r="F48" s="27"/>
      <c r="G48" s="30"/>
      <c r="H48" s="30"/>
      <c r="I48" s="27"/>
      <c r="J48" s="27"/>
      <c r="K48" s="27"/>
      <c r="L48" s="27"/>
    </row>
    <row r="49" spans="1:12" s="31" customFormat="1" x14ac:dyDescent="0.25">
      <c r="A49" s="26" t="s">
        <v>75</v>
      </c>
      <c r="B49" s="27"/>
      <c r="C49" s="28"/>
      <c r="D49" s="27"/>
      <c r="E49" s="29"/>
      <c r="F49" s="27"/>
      <c r="G49" s="30"/>
      <c r="H49" s="30"/>
      <c r="I49" s="27"/>
      <c r="J49" s="27"/>
      <c r="K49" s="27"/>
      <c r="L49" s="27"/>
    </row>
    <row r="50" spans="1:12" s="31" customFormat="1" x14ac:dyDescent="0.25">
      <c r="A50" s="26" t="s">
        <v>76</v>
      </c>
      <c r="B50" s="27"/>
      <c r="C50" s="28"/>
      <c r="D50" s="27"/>
      <c r="E50" s="29"/>
      <c r="F50" s="27"/>
      <c r="G50" s="30"/>
      <c r="H50" s="30"/>
      <c r="I50" s="27"/>
      <c r="J50" s="27"/>
      <c r="K50" s="27"/>
      <c r="L50" s="27"/>
    </row>
    <row r="51" spans="1:12" s="31" customFormat="1" x14ac:dyDescent="0.25">
      <c r="A51" s="26" t="s">
        <v>77</v>
      </c>
      <c r="B51" s="27"/>
      <c r="C51" s="28"/>
      <c r="D51" s="27"/>
      <c r="E51" s="29"/>
      <c r="F51" s="27"/>
      <c r="G51" s="30"/>
      <c r="H51" s="30"/>
      <c r="I51" s="27"/>
      <c r="J51" s="27"/>
      <c r="K51" s="27"/>
      <c r="L51" s="27"/>
    </row>
    <row r="52" spans="1:12" s="31" customFormat="1" x14ac:dyDescent="0.25">
      <c r="A52" s="26" t="s">
        <v>78</v>
      </c>
      <c r="B52" s="27"/>
      <c r="C52" s="28"/>
      <c r="D52" s="27"/>
      <c r="E52" s="29"/>
      <c r="F52" s="27"/>
      <c r="G52" s="30"/>
      <c r="H52" s="30"/>
      <c r="I52" s="27"/>
      <c r="J52" s="27"/>
      <c r="K52" s="27"/>
      <c r="L52" s="27"/>
    </row>
    <row r="53" spans="1:12" s="31" customFormat="1" x14ac:dyDescent="0.25">
      <c r="A53" s="26" t="s">
        <v>79</v>
      </c>
      <c r="B53" s="27"/>
      <c r="C53" s="28"/>
      <c r="D53" s="27"/>
      <c r="E53" s="29"/>
      <c r="F53" s="27"/>
      <c r="G53" s="30"/>
      <c r="H53" s="30"/>
      <c r="I53" s="27"/>
      <c r="J53" s="27"/>
      <c r="K53" s="27"/>
      <c r="L53" s="27"/>
    </row>
    <row r="54" spans="1:12" s="31" customFormat="1" x14ac:dyDescent="0.25">
      <c r="A54" s="26" t="s">
        <v>80</v>
      </c>
      <c r="B54" s="27"/>
      <c r="C54" s="28"/>
      <c r="D54" s="27"/>
      <c r="E54" s="29"/>
      <c r="F54" s="27"/>
      <c r="G54" s="30"/>
      <c r="H54" s="30"/>
      <c r="I54" s="27"/>
      <c r="J54" s="27"/>
      <c r="K54" s="27"/>
      <c r="L54" s="27"/>
    </row>
    <row r="55" spans="1:12" s="31" customFormat="1" x14ac:dyDescent="0.25">
      <c r="A55" s="26" t="s">
        <v>81</v>
      </c>
      <c r="B55" s="27"/>
      <c r="C55" s="28"/>
      <c r="D55" s="27"/>
      <c r="E55" s="29"/>
      <c r="F55" s="27"/>
      <c r="G55" s="30"/>
      <c r="H55" s="30"/>
      <c r="I55" s="27"/>
      <c r="J55" s="27"/>
      <c r="K55" s="27"/>
      <c r="L55" s="27"/>
    </row>
    <row r="56" spans="1:12" s="31" customFormat="1" x14ac:dyDescent="0.25">
      <c r="A56" s="26" t="s">
        <v>82</v>
      </c>
      <c r="B56" s="27"/>
      <c r="C56" s="28"/>
      <c r="D56" s="27"/>
      <c r="E56" s="29"/>
      <c r="F56" s="27"/>
      <c r="G56" s="30"/>
      <c r="H56" s="30"/>
      <c r="I56" s="27"/>
      <c r="J56" s="27"/>
      <c r="K56" s="27"/>
      <c r="L56" s="27"/>
    </row>
    <row r="57" spans="1:12" s="31" customFormat="1" x14ac:dyDescent="0.25">
      <c r="A57" s="26" t="s">
        <v>83</v>
      </c>
      <c r="B57" s="27"/>
      <c r="C57" s="28"/>
      <c r="D57" s="27"/>
      <c r="E57" s="29"/>
      <c r="F57" s="27"/>
      <c r="G57" s="30"/>
      <c r="H57" s="30"/>
      <c r="I57" s="27"/>
      <c r="J57" s="27"/>
      <c r="K57" s="27"/>
      <c r="L57" s="27"/>
    </row>
    <row r="58" spans="1:12" s="31" customFormat="1" x14ac:dyDescent="0.25">
      <c r="A58" s="26" t="s">
        <v>84</v>
      </c>
      <c r="B58" s="27"/>
      <c r="C58" s="28"/>
      <c r="D58" s="27"/>
      <c r="E58" s="29"/>
      <c r="F58" s="27"/>
      <c r="G58" s="30"/>
      <c r="H58" s="30"/>
      <c r="I58" s="27"/>
      <c r="J58" s="27"/>
      <c r="K58" s="27"/>
      <c r="L58" s="27"/>
    </row>
    <row r="59" spans="1:12" s="31" customFormat="1" x14ac:dyDescent="0.25">
      <c r="A59" s="26" t="s">
        <v>85</v>
      </c>
      <c r="B59" s="27"/>
      <c r="C59" s="28"/>
      <c r="D59" s="27"/>
      <c r="E59" s="29"/>
      <c r="F59" s="27"/>
      <c r="G59" s="30"/>
      <c r="H59" s="30"/>
      <c r="I59" s="27"/>
      <c r="J59" s="27"/>
      <c r="K59" s="27"/>
      <c r="L59" s="27"/>
    </row>
    <row r="60" spans="1:12" s="31" customFormat="1" x14ac:dyDescent="0.25">
      <c r="A60" s="26" t="s">
        <v>86</v>
      </c>
      <c r="B60" s="27"/>
      <c r="C60" s="28"/>
      <c r="D60" s="27"/>
      <c r="E60" s="29"/>
      <c r="F60" s="27"/>
      <c r="G60" s="30"/>
      <c r="H60" s="30"/>
      <c r="I60" s="27"/>
      <c r="J60" s="27"/>
      <c r="K60" s="27"/>
      <c r="L60" s="27"/>
    </row>
    <row r="61" spans="1:12" s="31" customFormat="1" x14ac:dyDescent="0.25">
      <c r="A61" s="26" t="s">
        <v>87</v>
      </c>
      <c r="B61" s="27"/>
      <c r="C61" s="28"/>
      <c r="D61" s="27"/>
      <c r="E61" s="29"/>
      <c r="F61" s="27"/>
      <c r="G61" s="30"/>
      <c r="H61" s="30"/>
      <c r="I61" s="27"/>
      <c r="J61" s="27"/>
      <c r="K61" s="27"/>
      <c r="L61" s="27"/>
    </row>
    <row r="62" spans="1:12" s="31" customFormat="1" x14ac:dyDescent="0.25">
      <c r="A62" s="26" t="s">
        <v>88</v>
      </c>
      <c r="B62" s="27"/>
      <c r="C62" s="28"/>
      <c r="D62" s="27"/>
      <c r="E62" s="29"/>
      <c r="F62" s="27"/>
      <c r="G62" s="30"/>
      <c r="H62" s="30"/>
      <c r="I62" s="27"/>
      <c r="J62" s="27"/>
      <c r="K62" s="27"/>
      <c r="L62" s="27"/>
    </row>
    <row r="63" spans="1:12" s="31" customFormat="1" x14ac:dyDescent="0.25">
      <c r="A63" s="26" t="s">
        <v>89</v>
      </c>
      <c r="B63" s="27"/>
      <c r="C63" s="28"/>
      <c r="D63" s="27"/>
      <c r="E63" s="29"/>
      <c r="F63" s="27"/>
      <c r="G63" s="30"/>
      <c r="H63" s="30"/>
      <c r="I63" s="27"/>
      <c r="J63" s="27"/>
      <c r="K63" s="27"/>
      <c r="L63" s="27"/>
    </row>
    <row r="64" spans="1:12" s="31" customFormat="1" x14ac:dyDescent="0.25">
      <c r="A64" s="26" t="s">
        <v>90</v>
      </c>
      <c r="B64" s="27"/>
      <c r="C64" s="28"/>
      <c r="D64" s="27"/>
      <c r="E64" s="29"/>
      <c r="F64" s="27"/>
      <c r="G64" s="30"/>
      <c r="H64" s="30"/>
      <c r="I64" s="27"/>
      <c r="J64" s="27"/>
      <c r="K64" s="27"/>
      <c r="L64" s="27"/>
    </row>
    <row r="65" spans="1:12" s="31" customFormat="1" x14ac:dyDescent="0.25">
      <c r="A65" s="26" t="s">
        <v>91</v>
      </c>
      <c r="B65" s="27"/>
      <c r="C65" s="28"/>
      <c r="D65" s="27"/>
      <c r="E65" s="29"/>
      <c r="F65" s="27"/>
      <c r="G65" s="30"/>
      <c r="H65" s="30"/>
      <c r="I65" s="27"/>
      <c r="J65" s="27"/>
      <c r="K65" s="27"/>
      <c r="L65" s="27"/>
    </row>
    <row r="66" spans="1:12" s="31" customFormat="1" x14ac:dyDescent="0.25">
      <c r="A66" s="26" t="s">
        <v>92</v>
      </c>
      <c r="B66" s="27"/>
      <c r="C66" s="28"/>
      <c r="D66" s="27"/>
      <c r="E66" s="29"/>
      <c r="F66" s="27"/>
      <c r="G66" s="30"/>
      <c r="H66" s="30"/>
      <c r="I66" s="27"/>
      <c r="J66" s="27"/>
      <c r="K66" s="27"/>
      <c r="L66" s="27"/>
    </row>
    <row r="67" spans="1:12" s="31" customFormat="1" x14ac:dyDescent="0.25">
      <c r="A67" s="26" t="s">
        <v>93</v>
      </c>
      <c r="B67" s="27"/>
      <c r="C67" s="28"/>
      <c r="D67" s="27"/>
      <c r="E67" s="29"/>
      <c r="F67" s="27"/>
      <c r="G67" s="30"/>
      <c r="H67" s="30"/>
      <c r="I67" s="27"/>
      <c r="J67" s="27"/>
      <c r="K67" s="27"/>
      <c r="L67" s="27"/>
    </row>
    <row r="68" spans="1:12" s="31" customFormat="1" x14ac:dyDescent="0.25">
      <c r="A68" s="26" t="s">
        <v>94</v>
      </c>
      <c r="B68" s="27"/>
      <c r="C68" s="28"/>
      <c r="D68" s="27"/>
      <c r="E68" s="29"/>
      <c r="F68" s="27"/>
      <c r="G68" s="30"/>
      <c r="H68" s="30"/>
      <c r="I68" s="27"/>
      <c r="J68" s="27"/>
      <c r="K68" s="27"/>
      <c r="L68" s="27"/>
    </row>
    <row r="69" spans="1:12" s="31" customFormat="1" x14ac:dyDescent="0.25">
      <c r="A69" s="26" t="s">
        <v>95</v>
      </c>
      <c r="B69" s="27"/>
      <c r="C69" s="28"/>
      <c r="D69" s="27"/>
      <c r="E69" s="29"/>
      <c r="F69" s="27"/>
      <c r="G69" s="30"/>
      <c r="H69" s="30"/>
      <c r="I69" s="27"/>
      <c r="J69" s="27"/>
      <c r="K69" s="27"/>
      <c r="L69" s="27"/>
    </row>
    <row r="70" spans="1:12" s="31" customFormat="1" x14ac:dyDescent="0.25">
      <c r="A70" s="26" t="s">
        <v>96</v>
      </c>
      <c r="B70" s="27"/>
      <c r="C70" s="28"/>
      <c r="D70" s="27"/>
      <c r="E70" s="29"/>
      <c r="F70" s="27"/>
      <c r="G70" s="30"/>
      <c r="H70" s="30"/>
      <c r="I70" s="27"/>
      <c r="J70" s="27"/>
      <c r="K70" s="27"/>
      <c r="L70" s="27"/>
    </row>
    <row r="71" spans="1:12" s="31" customFormat="1" x14ac:dyDescent="0.25">
      <c r="A71" s="26" t="s">
        <v>97</v>
      </c>
      <c r="B71" s="27"/>
      <c r="C71" s="28"/>
      <c r="D71" s="27"/>
      <c r="E71" s="29"/>
      <c r="F71" s="27"/>
      <c r="G71" s="30"/>
      <c r="H71" s="30"/>
      <c r="I71" s="27"/>
      <c r="J71" s="27"/>
      <c r="K71" s="27"/>
      <c r="L71" s="27"/>
    </row>
    <row r="72" spans="1:12" s="31" customFormat="1" x14ac:dyDescent="0.25">
      <c r="A72" s="26" t="s">
        <v>98</v>
      </c>
      <c r="B72" s="27"/>
      <c r="C72" s="28"/>
      <c r="D72" s="27"/>
      <c r="E72" s="29"/>
      <c r="F72" s="27"/>
      <c r="G72" s="30"/>
      <c r="H72" s="30"/>
      <c r="I72" s="27"/>
      <c r="J72" s="27"/>
      <c r="K72" s="27"/>
      <c r="L72" s="27"/>
    </row>
    <row r="73" spans="1:12" s="31" customFormat="1" x14ac:dyDescent="0.25">
      <c r="A73" s="26" t="s">
        <v>99</v>
      </c>
      <c r="B73" s="27"/>
      <c r="C73" s="28"/>
      <c r="D73" s="27"/>
      <c r="E73" s="29"/>
      <c r="F73" s="27"/>
      <c r="G73" s="30"/>
      <c r="H73" s="30"/>
      <c r="I73" s="27"/>
      <c r="J73" s="27"/>
      <c r="K73" s="27"/>
      <c r="L73" s="27"/>
    </row>
    <row r="74" spans="1:12" s="31" customFormat="1" x14ac:dyDescent="0.25">
      <c r="A74" s="26" t="s">
        <v>100</v>
      </c>
      <c r="B74" s="27"/>
      <c r="C74" s="28"/>
      <c r="D74" s="27"/>
      <c r="E74" s="29"/>
      <c r="F74" s="27"/>
      <c r="G74" s="30"/>
      <c r="H74" s="30"/>
      <c r="I74" s="27"/>
      <c r="J74" s="27"/>
      <c r="K74" s="27"/>
      <c r="L74" s="27"/>
    </row>
    <row r="75" spans="1:12" s="31" customFormat="1" x14ac:dyDescent="0.25">
      <c r="A75" s="26" t="s">
        <v>101</v>
      </c>
      <c r="B75" s="27"/>
      <c r="C75" s="28"/>
      <c r="D75" s="27"/>
      <c r="E75" s="29"/>
      <c r="F75" s="27"/>
      <c r="G75" s="30"/>
      <c r="H75" s="30"/>
      <c r="I75" s="27"/>
      <c r="J75" s="27"/>
      <c r="K75" s="27"/>
      <c r="L75" s="27"/>
    </row>
    <row r="76" spans="1:12" s="31" customFormat="1" x14ac:dyDescent="0.25">
      <c r="A76" s="26" t="s">
        <v>102</v>
      </c>
      <c r="B76" s="27"/>
      <c r="C76" s="28"/>
      <c r="D76" s="27"/>
      <c r="E76" s="29"/>
      <c r="F76" s="27"/>
      <c r="G76" s="30"/>
      <c r="H76" s="30"/>
      <c r="I76" s="27"/>
      <c r="J76" s="27"/>
      <c r="K76" s="27"/>
      <c r="L76" s="27"/>
    </row>
    <row r="77" spans="1:12" s="31" customFormat="1" x14ac:dyDescent="0.25">
      <c r="A77" s="26" t="s">
        <v>103</v>
      </c>
      <c r="B77" s="27"/>
      <c r="C77" s="28"/>
      <c r="D77" s="27"/>
      <c r="E77" s="29"/>
      <c r="F77" s="27"/>
      <c r="G77" s="30"/>
      <c r="H77" s="30"/>
      <c r="I77" s="27"/>
      <c r="J77" s="27"/>
      <c r="K77" s="27"/>
      <c r="L77" s="27"/>
    </row>
    <row r="78" spans="1:12" s="31" customFormat="1" x14ac:dyDescent="0.25">
      <c r="A78" s="26" t="s">
        <v>104</v>
      </c>
      <c r="B78" s="27"/>
      <c r="C78" s="28"/>
      <c r="D78" s="27"/>
      <c r="E78" s="29"/>
      <c r="F78" s="27"/>
      <c r="G78" s="30"/>
      <c r="H78" s="30"/>
      <c r="I78" s="27"/>
      <c r="J78" s="27"/>
      <c r="K78" s="27"/>
      <c r="L78" s="27"/>
    </row>
    <row r="79" spans="1:12" s="31" customFormat="1" x14ac:dyDescent="0.25">
      <c r="A79" s="26" t="s">
        <v>105</v>
      </c>
      <c r="B79" s="27"/>
      <c r="C79" s="28"/>
      <c r="D79" s="27"/>
      <c r="E79" s="29"/>
      <c r="F79" s="27"/>
      <c r="G79" s="30"/>
      <c r="H79" s="30"/>
      <c r="I79" s="27"/>
      <c r="J79" s="27"/>
      <c r="K79" s="27"/>
      <c r="L79" s="27"/>
    </row>
    <row r="80" spans="1:12" s="31" customFormat="1" x14ac:dyDescent="0.25">
      <c r="A80" s="26" t="s">
        <v>106</v>
      </c>
      <c r="B80" s="27"/>
      <c r="C80" s="28"/>
      <c r="D80" s="27"/>
      <c r="E80" s="29"/>
      <c r="F80" s="27"/>
      <c r="G80" s="30"/>
      <c r="H80" s="30"/>
      <c r="I80" s="27"/>
      <c r="J80" s="27"/>
      <c r="K80" s="27"/>
      <c r="L80" s="27"/>
    </row>
    <row r="81" spans="1:12" s="31" customFormat="1" x14ac:dyDescent="0.25">
      <c r="A81" s="26" t="s">
        <v>107</v>
      </c>
      <c r="B81" s="27"/>
      <c r="C81" s="28"/>
      <c r="D81" s="27"/>
      <c r="E81" s="29"/>
      <c r="F81" s="27"/>
      <c r="G81" s="30"/>
      <c r="H81" s="30"/>
      <c r="I81" s="27"/>
      <c r="J81" s="27"/>
      <c r="K81" s="27"/>
      <c r="L81" s="27"/>
    </row>
    <row r="82" spans="1:12" s="31" customFormat="1" x14ac:dyDescent="0.25">
      <c r="A82" s="26" t="s">
        <v>108</v>
      </c>
      <c r="B82" s="27"/>
      <c r="C82" s="28"/>
      <c r="D82" s="27"/>
      <c r="E82" s="29"/>
      <c r="F82" s="27"/>
      <c r="G82" s="30"/>
      <c r="H82" s="30"/>
      <c r="I82" s="27"/>
      <c r="J82" s="27"/>
      <c r="K82" s="27"/>
      <c r="L82" s="27"/>
    </row>
    <row r="83" spans="1:12" s="31" customFormat="1" x14ac:dyDescent="0.25">
      <c r="A83" s="26" t="s">
        <v>109</v>
      </c>
      <c r="B83" s="27"/>
      <c r="C83" s="28"/>
      <c r="D83" s="27"/>
      <c r="E83" s="29"/>
      <c r="F83" s="27"/>
      <c r="G83" s="30"/>
      <c r="H83" s="30"/>
      <c r="I83" s="27"/>
      <c r="J83" s="27"/>
      <c r="K83" s="27"/>
      <c r="L83" s="27"/>
    </row>
    <row r="84" spans="1:12" s="31" customFormat="1" x14ac:dyDescent="0.25">
      <c r="A84" s="26" t="s">
        <v>110</v>
      </c>
      <c r="B84" s="27"/>
      <c r="C84" s="28"/>
      <c r="D84" s="27"/>
      <c r="E84" s="29"/>
      <c r="F84" s="27"/>
      <c r="G84" s="30"/>
      <c r="H84" s="30"/>
      <c r="I84" s="27"/>
      <c r="J84" s="27"/>
      <c r="K84" s="27"/>
      <c r="L84" s="27"/>
    </row>
    <row r="85" spans="1:12" s="31" customFormat="1" x14ac:dyDescent="0.25">
      <c r="A85" s="26" t="s">
        <v>111</v>
      </c>
      <c r="B85" s="27"/>
      <c r="C85" s="28"/>
      <c r="D85" s="27"/>
      <c r="E85" s="29"/>
      <c r="F85" s="27"/>
      <c r="G85" s="30"/>
      <c r="H85" s="30"/>
      <c r="I85" s="27"/>
      <c r="J85" s="27"/>
      <c r="K85" s="27"/>
      <c r="L85" s="27"/>
    </row>
    <row r="86" spans="1:12" s="31" customFormat="1" x14ac:dyDescent="0.25">
      <c r="A86" s="26" t="s">
        <v>112</v>
      </c>
      <c r="B86" s="27"/>
      <c r="C86" s="28"/>
      <c r="D86" s="27"/>
      <c r="E86" s="29"/>
      <c r="F86" s="27"/>
      <c r="G86" s="30"/>
      <c r="H86" s="30"/>
      <c r="I86" s="27"/>
      <c r="J86" s="27"/>
      <c r="K86" s="27"/>
      <c r="L86" s="27"/>
    </row>
    <row r="87" spans="1:12" s="31" customFormat="1" x14ac:dyDescent="0.25">
      <c r="A87" s="26" t="s">
        <v>113</v>
      </c>
      <c r="B87" s="27"/>
      <c r="C87" s="28"/>
      <c r="D87" s="27"/>
      <c r="E87" s="29"/>
      <c r="F87" s="27"/>
      <c r="G87" s="30"/>
      <c r="H87" s="30"/>
      <c r="I87" s="27"/>
      <c r="J87" s="27"/>
      <c r="K87" s="27"/>
      <c r="L87" s="27"/>
    </row>
    <row r="88" spans="1:12" s="31" customFormat="1" x14ac:dyDescent="0.25">
      <c r="A88" s="26" t="s">
        <v>114</v>
      </c>
      <c r="B88" s="27"/>
      <c r="C88" s="28"/>
      <c r="D88" s="27"/>
      <c r="E88" s="29"/>
      <c r="F88" s="27"/>
      <c r="G88" s="30"/>
      <c r="H88" s="30"/>
      <c r="I88" s="27"/>
      <c r="J88" s="27"/>
      <c r="K88" s="27"/>
      <c r="L88" s="27"/>
    </row>
    <row r="89" spans="1:12" s="31" customFormat="1" x14ac:dyDescent="0.25">
      <c r="A89" s="26" t="s">
        <v>115</v>
      </c>
      <c r="B89" s="27"/>
      <c r="C89" s="28"/>
      <c r="D89" s="27"/>
      <c r="E89" s="29"/>
      <c r="F89" s="27"/>
      <c r="G89" s="30"/>
      <c r="H89" s="30"/>
      <c r="I89" s="27"/>
      <c r="J89" s="27"/>
      <c r="K89" s="27"/>
      <c r="L89" s="27"/>
    </row>
    <row r="90" spans="1:12" s="31" customFormat="1" x14ac:dyDescent="0.25">
      <c r="A90" s="26" t="s">
        <v>116</v>
      </c>
      <c r="B90" s="27"/>
      <c r="C90" s="28"/>
      <c r="D90" s="27"/>
      <c r="E90" s="29"/>
      <c r="F90" s="27"/>
      <c r="G90" s="30"/>
      <c r="H90" s="30"/>
      <c r="I90" s="27"/>
      <c r="J90" s="27"/>
      <c r="K90" s="27"/>
      <c r="L90" s="27"/>
    </row>
    <row r="91" spans="1:12" s="31" customFormat="1" x14ac:dyDescent="0.25">
      <c r="A91" s="26" t="s">
        <v>117</v>
      </c>
      <c r="B91" s="27"/>
      <c r="C91" s="28"/>
      <c r="D91" s="27"/>
      <c r="E91" s="29"/>
      <c r="F91" s="27"/>
      <c r="G91" s="30"/>
      <c r="H91" s="30"/>
      <c r="I91" s="27"/>
      <c r="J91" s="27"/>
      <c r="K91" s="27"/>
      <c r="L91" s="27"/>
    </row>
    <row r="92" spans="1:12" s="31" customFormat="1" x14ac:dyDescent="0.25">
      <c r="A92" s="26" t="s">
        <v>118</v>
      </c>
      <c r="B92" s="27"/>
      <c r="C92" s="28"/>
      <c r="D92" s="27"/>
      <c r="E92" s="29"/>
      <c r="F92" s="27"/>
      <c r="G92" s="30"/>
      <c r="H92" s="30"/>
      <c r="I92" s="27"/>
      <c r="J92" s="27"/>
      <c r="K92" s="27"/>
      <c r="L92" s="27"/>
    </row>
    <row r="93" spans="1:12" s="31" customFormat="1" x14ac:dyDescent="0.25">
      <c r="A93" s="26" t="s">
        <v>119</v>
      </c>
      <c r="B93" s="27"/>
      <c r="C93" s="28"/>
      <c r="D93" s="27"/>
      <c r="E93" s="29"/>
      <c r="F93" s="27"/>
      <c r="G93" s="30"/>
      <c r="H93" s="30"/>
      <c r="I93" s="27"/>
      <c r="J93" s="27"/>
      <c r="K93" s="27"/>
      <c r="L93" s="27"/>
    </row>
    <row r="94" spans="1:12" s="31" customFormat="1" x14ac:dyDescent="0.25">
      <c r="A94" s="26" t="s">
        <v>120</v>
      </c>
      <c r="B94" s="27"/>
      <c r="C94" s="28"/>
      <c r="D94" s="27"/>
      <c r="E94" s="29"/>
      <c r="F94" s="27"/>
      <c r="G94" s="30"/>
      <c r="H94" s="30"/>
      <c r="I94" s="27"/>
      <c r="J94" s="27"/>
      <c r="K94" s="27"/>
      <c r="L94" s="27"/>
    </row>
    <row r="95" spans="1:12" s="31" customFormat="1" x14ac:dyDescent="0.25">
      <c r="A95" s="26" t="s">
        <v>121</v>
      </c>
      <c r="B95" s="27"/>
      <c r="C95" s="28"/>
      <c r="D95" s="27"/>
      <c r="E95" s="29"/>
      <c r="F95" s="27"/>
      <c r="G95" s="30"/>
      <c r="H95" s="30"/>
      <c r="I95" s="27"/>
      <c r="J95" s="27"/>
      <c r="K95" s="27"/>
      <c r="L95" s="27"/>
    </row>
    <row r="96" spans="1:12" s="31" customFormat="1" x14ac:dyDescent="0.25">
      <c r="A96" s="26" t="s">
        <v>122</v>
      </c>
      <c r="B96" s="27"/>
      <c r="C96" s="28"/>
      <c r="D96" s="27"/>
      <c r="E96" s="29"/>
      <c r="F96" s="27"/>
      <c r="G96" s="30"/>
      <c r="H96" s="30"/>
      <c r="I96" s="27"/>
      <c r="J96" s="27"/>
      <c r="K96" s="27"/>
      <c r="L96" s="27"/>
    </row>
    <row r="97" spans="1:12" s="31" customFormat="1" x14ac:dyDescent="0.25">
      <c r="A97" s="26" t="s">
        <v>123</v>
      </c>
      <c r="B97" s="27"/>
      <c r="C97" s="28"/>
      <c r="D97" s="27"/>
      <c r="E97" s="29"/>
      <c r="F97" s="27"/>
      <c r="G97" s="30"/>
      <c r="H97" s="30"/>
      <c r="I97" s="27"/>
      <c r="J97" s="27"/>
      <c r="K97" s="27"/>
      <c r="L97" s="27"/>
    </row>
    <row r="98" spans="1:12" s="31" customFormat="1" x14ac:dyDescent="0.25">
      <c r="A98" s="26" t="s">
        <v>124</v>
      </c>
      <c r="B98" s="27"/>
      <c r="C98" s="28"/>
      <c r="D98" s="27"/>
      <c r="E98" s="29"/>
      <c r="F98" s="27"/>
      <c r="G98" s="30"/>
      <c r="H98" s="30"/>
      <c r="I98" s="27"/>
      <c r="J98" s="27"/>
      <c r="K98" s="27"/>
      <c r="L98" s="27"/>
    </row>
    <row r="99" spans="1:12" s="31" customFormat="1" x14ac:dyDescent="0.25">
      <c r="A99" s="26" t="s">
        <v>125</v>
      </c>
      <c r="B99" s="27"/>
      <c r="C99" s="28"/>
      <c r="D99" s="27"/>
      <c r="E99" s="29"/>
      <c r="F99" s="27"/>
      <c r="G99" s="30"/>
      <c r="H99" s="30"/>
      <c r="I99" s="27"/>
      <c r="J99" s="27"/>
      <c r="K99" s="27"/>
      <c r="L99" s="27"/>
    </row>
    <row r="100" spans="1:12" s="31" customFormat="1" x14ac:dyDescent="0.25">
      <c r="A100" s="26" t="s">
        <v>126</v>
      </c>
      <c r="B100" s="27"/>
      <c r="C100" s="28"/>
      <c r="D100" s="27"/>
      <c r="E100" s="29"/>
      <c r="F100" s="27"/>
      <c r="G100" s="30"/>
      <c r="H100" s="30"/>
      <c r="I100" s="27"/>
      <c r="J100" s="27"/>
      <c r="K100" s="27"/>
      <c r="L100" s="27"/>
    </row>
    <row r="101" spans="1:12" s="31" customFormat="1" x14ac:dyDescent="0.25">
      <c r="A101" s="26" t="s">
        <v>127</v>
      </c>
      <c r="B101" s="27"/>
      <c r="C101" s="28"/>
      <c r="D101" s="27"/>
      <c r="E101" s="29"/>
      <c r="F101" s="27"/>
      <c r="G101" s="30"/>
      <c r="H101" s="30"/>
      <c r="I101" s="27"/>
      <c r="J101" s="27"/>
      <c r="K101" s="27"/>
      <c r="L101" s="27"/>
    </row>
    <row r="102" spans="1:12" s="31" customFormat="1" x14ac:dyDescent="0.25">
      <c r="A102" s="26" t="s">
        <v>128</v>
      </c>
      <c r="B102" s="27"/>
      <c r="C102" s="28"/>
      <c r="D102" s="27"/>
      <c r="E102" s="29"/>
      <c r="F102" s="27"/>
      <c r="G102" s="30"/>
      <c r="H102" s="30"/>
      <c r="I102" s="27"/>
      <c r="J102" s="27"/>
      <c r="K102" s="27"/>
      <c r="L102" s="27"/>
    </row>
    <row r="103" spans="1:12" s="31" customFormat="1" x14ac:dyDescent="0.25">
      <c r="A103" s="26" t="s">
        <v>129</v>
      </c>
      <c r="B103" s="27"/>
      <c r="C103" s="28"/>
      <c r="D103" s="27"/>
      <c r="E103" s="29"/>
      <c r="F103" s="27"/>
      <c r="G103" s="30"/>
      <c r="H103" s="30"/>
      <c r="I103" s="27"/>
      <c r="J103" s="27"/>
      <c r="K103" s="27"/>
      <c r="L103" s="27"/>
    </row>
    <row r="104" spans="1:12" s="31" customFormat="1" x14ac:dyDescent="0.25">
      <c r="A104" s="26" t="s">
        <v>130</v>
      </c>
      <c r="B104" s="27"/>
      <c r="C104" s="28"/>
      <c r="D104" s="27"/>
      <c r="E104" s="29"/>
      <c r="F104" s="27"/>
      <c r="G104" s="30"/>
      <c r="H104" s="30"/>
      <c r="I104" s="27"/>
      <c r="J104" s="27"/>
      <c r="K104" s="27"/>
      <c r="L104" s="27"/>
    </row>
    <row r="105" spans="1:12" s="31" customFormat="1" x14ac:dyDescent="0.25">
      <c r="A105" s="26" t="s">
        <v>131</v>
      </c>
      <c r="B105" s="27"/>
      <c r="C105" s="28"/>
      <c r="D105" s="27"/>
      <c r="E105" s="29"/>
      <c r="F105" s="27"/>
      <c r="G105" s="30"/>
      <c r="H105" s="30"/>
      <c r="I105" s="27"/>
      <c r="J105" s="27"/>
      <c r="K105" s="27"/>
      <c r="L105" s="27"/>
    </row>
    <row r="106" spans="1:12" s="31" customFormat="1" x14ac:dyDescent="0.25">
      <c r="A106" s="26" t="s">
        <v>132</v>
      </c>
      <c r="B106" s="27"/>
      <c r="C106" s="28"/>
      <c r="D106" s="27"/>
      <c r="E106" s="29"/>
      <c r="F106" s="27"/>
      <c r="G106" s="30"/>
      <c r="H106" s="30"/>
      <c r="I106" s="27"/>
      <c r="J106" s="27"/>
      <c r="K106" s="27"/>
      <c r="L106" s="27"/>
    </row>
    <row r="107" spans="1:12" s="31" customFormat="1" x14ac:dyDescent="0.25">
      <c r="A107" s="26" t="s">
        <v>133</v>
      </c>
      <c r="B107" s="27"/>
      <c r="C107" s="28"/>
      <c r="D107" s="27"/>
      <c r="E107" s="29"/>
      <c r="F107" s="27"/>
      <c r="G107" s="30"/>
      <c r="H107" s="30"/>
      <c r="I107" s="27"/>
      <c r="J107" s="27"/>
      <c r="K107" s="27"/>
      <c r="L107" s="27"/>
    </row>
    <row r="108" spans="1:12" s="31" customFormat="1" x14ac:dyDescent="0.25">
      <c r="A108" s="26" t="s">
        <v>134</v>
      </c>
      <c r="B108" s="27"/>
      <c r="C108" s="28"/>
      <c r="D108" s="27"/>
      <c r="E108" s="29"/>
      <c r="F108" s="27"/>
      <c r="G108" s="30"/>
      <c r="H108" s="30"/>
      <c r="I108" s="27"/>
      <c r="J108" s="27"/>
      <c r="K108" s="27"/>
      <c r="L108" s="27"/>
    </row>
    <row r="109" spans="1:12" s="31" customFormat="1" x14ac:dyDescent="0.25">
      <c r="A109" s="26" t="s">
        <v>135</v>
      </c>
      <c r="B109" s="27"/>
      <c r="C109" s="28"/>
      <c r="D109" s="27"/>
      <c r="E109" s="29"/>
      <c r="F109" s="27"/>
      <c r="G109" s="30"/>
      <c r="H109" s="30"/>
      <c r="I109" s="27"/>
      <c r="J109" s="27"/>
      <c r="K109" s="27"/>
      <c r="L109" s="27"/>
    </row>
    <row r="110" spans="1:12" s="31" customFormat="1" x14ac:dyDescent="0.25">
      <c r="A110" s="26" t="s">
        <v>136</v>
      </c>
      <c r="B110" s="27"/>
      <c r="C110" s="28"/>
      <c r="D110" s="27"/>
      <c r="E110" s="29"/>
      <c r="F110" s="27"/>
      <c r="G110" s="30"/>
      <c r="H110" s="30"/>
      <c r="I110" s="27"/>
      <c r="J110" s="27"/>
      <c r="K110" s="27"/>
      <c r="L110" s="27"/>
    </row>
    <row r="111" spans="1:12" s="31" customFormat="1" x14ac:dyDescent="0.25">
      <c r="A111" s="26" t="s">
        <v>137</v>
      </c>
      <c r="B111" s="27"/>
      <c r="C111" s="28"/>
      <c r="D111" s="27"/>
      <c r="E111" s="29"/>
      <c r="F111" s="27"/>
      <c r="G111" s="30"/>
      <c r="H111" s="30"/>
      <c r="I111" s="27"/>
      <c r="J111" s="27"/>
      <c r="K111" s="27"/>
      <c r="L111" s="27"/>
    </row>
    <row r="112" spans="1:12" s="31" customFormat="1" x14ac:dyDescent="0.25">
      <c r="A112" s="26" t="s">
        <v>138</v>
      </c>
      <c r="B112" s="27"/>
      <c r="C112" s="28"/>
      <c r="D112" s="27"/>
      <c r="E112" s="29"/>
      <c r="F112" s="27"/>
      <c r="G112" s="30"/>
      <c r="H112" s="30"/>
      <c r="I112" s="27"/>
      <c r="J112" s="27"/>
      <c r="K112" s="27"/>
      <c r="L112" s="27"/>
    </row>
    <row r="113" spans="1:12" s="31" customFormat="1" x14ac:dyDescent="0.25">
      <c r="A113" s="26" t="s">
        <v>139</v>
      </c>
      <c r="B113" s="27"/>
      <c r="C113" s="28"/>
      <c r="D113" s="27"/>
      <c r="E113" s="29"/>
      <c r="F113" s="27"/>
      <c r="G113" s="30"/>
      <c r="H113" s="30"/>
      <c r="I113" s="27"/>
      <c r="J113" s="27"/>
      <c r="K113" s="27"/>
      <c r="L113" s="27"/>
    </row>
    <row r="114" spans="1:12" s="31" customFormat="1" x14ac:dyDescent="0.25">
      <c r="A114" s="26" t="s">
        <v>140</v>
      </c>
      <c r="B114" s="27"/>
      <c r="C114" s="28"/>
      <c r="D114" s="27"/>
      <c r="E114" s="29"/>
      <c r="F114" s="27"/>
      <c r="G114" s="30"/>
      <c r="H114" s="30"/>
      <c r="I114" s="27"/>
      <c r="J114" s="27"/>
      <c r="K114" s="27"/>
      <c r="L114" s="27"/>
    </row>
    <row r="115" spans="1:12" s="31" customFormat="1" x14ac:dyDescent="0.25">
      <c r="A115" s="26" t="s">
        <v>141</v>
      </c>
      <c r="B115" s="27"/>
      <c r="C115" s="28"/>
      <c r="D115" s="27"/>
      <c r="E115" s="29"/>
      <c r="F115" s="27"/>
      <c r="G115" s="30"/>
      <c r="H115" s="30"/>
      <c r="I115" s="27"/>
      <c r="J115" s="27"/>
      <c r="K115" s="27"/>
      <c r="L115" s="27"/>
    </row>
    <row r="116" spans="1:12" s="31" customFormat="1" x14ac:dyDescent="0.25">
      <c r="A116" s="26" t="s">
        <v>142</v>
      </c>
      <c r="B116" s="27"/>
      <c r="C116" s="28"/>
      <c r="D116" s="27"/>
      <c r="E116" s="29"/>
      <c r="F116" s="27"/>
      <c r="G116" s="30"/>
      <c r="H116" s="30"/>
      <c r="I116" s="27"/>
      <c r="J116" s="27"/>
      <c r="K116" s="27"/>
      <c r="L116" s="27"/>
    </row>
    <row r="117" spans="1:12" s="31" customFormat="1" x14ac:dyDescent="0.25">
      <c r="A117" s="26" t="s">
        <v>143</v>
      </c>
      <c r="B117" s="27"/>
      <c r="C117" s="28"/>
      <c r="D117" s="27"/>
      <c r="E117" s="29"/>
      <c r="F117" s="27"/>
      <c r="G117" s="30"/>
      <c r="H117" s="30"/>
      <c r="I117" s="27"/>
      <c r="J117" s="27"/>
      <c r="K117" s="27"/>
      <c r="L117" s="27"/>
    </row>
    <row r="118" spans="1:12" s="31" customFormat="1" x14ac:dyDescent="0.25">
      <c r="A118" s="26" t="s">
        <v>144</v>
      </c>
      <c r="B118" s="27"/>
      <c r="C118" s="28"/>
      <c r="D118" s="27"/>
      <c r="E118" s="29"/>
      <c r="F118" s="27"/>
      <c r="G118" s="30"/>
      <c r="H118" s="30"/>
      <c r="I118" s="27"/>
      <c r="J118" s="27"/>
      <c r="K118" s="27"/>
      <c r="L118" s="27"/>
    </row>
    <row r="119" spans="1:12" s="31" customFormat="1" x14ac:dyDescent="0.25">
      <c r="A119" s="26" t="s">
        <v>145</v>
      </c>
      <c r="B119" s="27"/>
      <c r="C119" s="28"/>
      <c r="D119" s="27"/>
      <c r="E119" s="29"/>
      <c r="F119" s="27"/>
      <c r="G119" s="30"/>
      <c r="H119" s="30"/>
      <c r="I119" s="27"/>
      <c r="J119" s="27"/>
      <c r="K119" s="27"/>
      <c r="L119" s="27"/>
    </row>
    <row r="120" spans="1:12" s="31" customFormat="1" x14ac:dyDescent="0.25">
      <c r="A120" s="26" t="s">
        <v>146</v>
      </c>
      <c r="B120" s="27"/>
      <c r="C120" s="28"/>
      <c r="D120" s="27"/>
      <c r="E120" s="29"/>
      <c r="F120" s="27"/>
      <c r="G120" s="30"/>
      <c r="H120" s="30"/>
      <c r="I120" s="27"/>
      <c r="J120" s="27"/>
      <c r="K120" s="27"/>
      <c r="L120" s="27"/>
    </row>
    <row r="121" spans="1:12" s="31" customFormat="1" x14ac:dyDescent="0.25">
      <c r="A121" s="26" t="s">
        <v>147</v>
      </c>
      <c r="B121" s="27"/>
      <c r="C121" s="28"/>
      <c r="D121" s="27"/>
      <c r="E121" s="29"/>
      <c r="F121" s="27"/>
      <c r="G121" s="30"/>
      <c r="H121" s="30"/>
      <c r="I121" s="27"/>
      <c r="J121" s="27"/>
      <c r="K121" s="27"/>
      <c r="L121" s="27"/>
    </row>
    <row r="122" spans="1:12" s="31" customFormat="1" x14ac:dyDescent="0.25">
      <c r="A122" s="26" t="s">
        <v>148</v>
      </c>
      <c r="B122" s="27"/>
      <c r="C122" s="28"/>
      <c r="D122" s="27"/>
      <c r="E122" s="29"/>
      <c r="F122" s="27"/>
      <c r="G122" s="30"/>
      <c r="H122" s="30"/>
      <c r="I122" s="27"/>
      <c r="J122" s="27"/>
      <c r="K122" s="27"/>
      <c r="L122" s="27"/>
    </row>
    <row r="123" spans="1:12" s="31" customFormat="1" x14ac:dyDescent="0.25">
      <c r="A123" s="26" t="s">
        <v>149</v>
      </c>
      <c r="B123" s="27"/>
      <c r="C123" s="28"/>
      <c r="D123" s="27"/>
      <c r="E123" s="29"/>
      <c r="F123" s="27"/>
      <c r="G123" s="30"/>
      <c r="H123" s="30"/>
      <c r="I123" s="27"/>
      <c r="J123" s="27"/>
      <c r="K123" s="27"/>
      <c r="L123" s="27"/>
    </row>
    <row r="124" spans="1:12" s="31" customFormat="1" x14ac:dyDescent="0.25">
      <c r="A124" s="26" t="s">
        <v>150</v>
      </c>
      <c r="B124" s="27"/>
      <c r="C124" s="28"/>
      <c r="D124" s="27"/>
      <c r="E124" s="29"/>
      <c r="F124" s="27"/>
      <c r="G124" s="30"/>
      <c r="H124" s="30"/>
      <c r="I124" s="27"/>
      <c r="J124" s="27"/>
      <c r="K124" s="27"/>
      <c r="L124" s="27"/>
    </row>
    <row r="125" spans="1:12" s="31" customFormat="1" x14ac:dyDescent="0.25">
      <c r="A125" s="26" t="s">
        <v>151</v>
      </c>
      <c r="B125" s="27"/>
      <c r="C125" s="28"/>
      <c r="D125" s="27"/>
      <c r="E125" s="29"/>
      <c r="F125" s="27"/>
      <c r="G125" s="30"/>
      <c r="H125" s="30"/>
      <c r="I125" s="27"/>
      <c r="J125" s="27"/>
      <c r="K125" s="27"/>
      <c r="L125" s="27"/>
    </row>
    <row r="126" spans="1:12" s="31" customFormat="1" x14ac:dyDescent="0.25">
      <c r="A126" s="26" t="s">
        <v>152</v>
      </c>
      <c r="B126" s="27"/>
      <c r="C126" s="28"/>
      <c r="D126" s="27"/>
      <c r="E126" s="29"/>
      <c r="F126" s="27"/>
      <c r="G126" s="30"/>
      <c r="H126" s="30"/>
      <c r="I126" s="27"/>
      <c r="J126" s="27"/>
      <c r="K126" s="27"/>
      <c r="L126" s="27"/>
    </row>
    <row r="127" spans="1:12" s="31" customFormat="1" x14ac:dyDescent="0.25">
      <c r="A127" s="26" t="s">
        <v>153</v>
      </c>
      <c r="B127" s="27"/>
      <c r="C127" s="28"/>
      <c r="D127" s="27"/>
      <c r="E127" s="29"/>
      <c r="F127" s="27"/>
      <c r="G127" s="30"/>
      <c r="H127" s="30"/>
      <c r="I127" s="27"/>
      <c r="J127" s="27"/>
      <c r="K127" s="27"/>
      <c r="L127" s="27"/>
    </row>
    <row r="128" spans="1:12" s="31" customFormat="1" x14ac:dyDescent="0.25">
      <c r="A128" s="26" t="s">
        <v>154</v>
      </c>
      <c r="B128" s="27"/>
      <c r="C128" s="28"/>
      <c r="D128" s="27"/>
      <c r="E128" s="29"/>
      <c r="F128" s="27"/>
      <c r="G128" s="30"/>
      <c r="H128" s="30"/>
      <c r="I128" s="27"/>
      <c r="J128" s="27"/>
      <c r="K128" s="27"/>
      <c r="L128" s="27"/>
    </row>
    <row r="129" spans="1:12" s="31" customFormat="1" x14ac:dyDescent="0.25">
      <c r="A129" s="26" t="s">
        <v>155</v>
      </c>
      <c r="B129" s="27"/>
      <c r="C129" s="28"/>
      <c r="D129" s="27"/>
      <c r="E129" s="29"/>
      <c r="F129" s="27"/>
      <c r="G129" s="30"/>
      <c r="H129" s="30"/>
      <c r="I129" s="27"/>
      <c r="J129" s="27"/>
      <c r="K129" s="27"/>
      <c r="L129" s="27"/>
    </row>
    <row r="130" spans="1:12" s="31" customFormat="1" x14ac:dyDescent="0.25">
      <c r="A130" s="26" t="s">
        <v>156</v>
      </c>
      <c r="B130" s="27"/>
      <c r="C130" s="28"/>
      <c r="D130" s="27"/>
      <c r="E130" s="29"/>
      <c r="F130" s="27"/>
      <c r="G130" s="30"/>
      <c r="H130" s="30"/>
      <c r="I130" s="27"/>
      <c r="J130" s="27"/>
      <c r="K130" s="27"/>
      <c r="L130" s="27"/>
    </row>
    <row r="131" spans="1:12" s="31" customFormat="1" x14ac:dyDescent="0.25">
      <c r="A131" s="26" t="s">
        <v>157</v>
      </c>
      <c r="B131" s="27"/>
      <c r="C131" s="28"/>
      <c r="D131" s="27"/>
      <c r="E131" s="29"/>
      <c r="F131" s="27"/>
      <c r="G131" s="30"/>
      <c r="H131" s="30"/>
      <c r="I131" s="27"/>
      <c r="J131" s="27"/>
      <c r="K131" s="27"/>
      <c r="L131" s="27"/>
    </row>
    <row r="132" spans="1:12" s="31" customFormat="1" x14ac:dyDescent="0.25">
      <c r="A132" s="26" t="s">
        <v>158</v>
      </c>
      <c r="B132" s="27"/>
      <c r="C132" s="28"/>
      <c r="D132" s="27"/>
      <c r="E132" s="29"/>
      <c r="F132" s="27"/>
      <c r="G132" s="30"/>
      <c r="H132" s="30"/>
      <c r="I132" s="27"/>
      <c r="J132" s="27"/>
      <c r="K132" s="27"/>
      <c r="L132" s="27"/>
    </row>
    <row r="133" spans="1:12" s="31" customFormat="1" x14ac:dyDescent="0.25">
      <c r="A133" s="26" t="s">
        <v>159</v>
      </c>
      <c r="B133" s="27"/>
      <c r="C133" s="28"/>
      <c r="D133" s="27"/>
      <c r="E133" s="29"/>
      <c r="F133" s="27"/>
      <c r="G133" s="30"/>
      <c r="H133" s="30"/>
      <c r="I133" s="27"/>
      <c r="J133" s="27"/>
      <c r="K133" s="27"/>
      <c r="L133" s="27"/>
    </row>
    <row r="134" spans="1:12" s="31" customFormat="1" x14ac:dyDescent="0.25">
      <c r="A134" s="26" t="s">
        <v>160</v>
      </c>
      <c r="B134" s="27"/>
      <c r="C134" s="28"/>
      <c r="D134" s="27"/>
      <c r="E134" s="29"/>
      <c r="F134" s="27"/>
      <c r="G134" s="30"/>
      <c r="H134" s="30"/>
      <c r="I134" s="27"/>
      <c r="J134" s="27"/>
      <c r="K134" s="27"/>
      <c r="L134" s="27"/>
    </row>
    <row r="135" spans="1:12" s="31" customFormat="1" x14ac:dyDescent="0.25">
      <c r="A135" s="26" t="s">
        <v>161</v>
      </c>
      <c r="B135" s="27"/>
      <c r="C135" s="28"/>
      <c r="D135" s="27"/>
      <c r="E135" s="29"/>
      <c r="F135" s="27"/>
      <c r="G135" s="30"/>
      <c r="H135" s="30"/>
      <c r="I135" s="27"/>
      <c r="J135" s="27"/>
      <c r="K135" s="27"/>
      <c r="L135" s="27"/>
    </row>
    <row r="136" spans="1:12" s="31" customFormat="1" x14ac:dyDescent="0.25">
      <c r="A136" s="26" t="s">
        <v>162</v>
      </c>
      <c r="B136" s="27"/>
      <c r="C136" s="28"/>
      <c r="D136" s="27"/>
      <c r="E136" s="29"/>
      <c r="F136" s="27"/>
      <c r="G136" s="30"/>
      <c r="H136" s="30"/>
      <c r="I136" s="27"/>
      <c r="J136" s="27"/>
      <c r="K136" s="27"/>
      <c r="L136" s="27"/>
    </row>
    <row r="137" spans="1:12" s="31" customFormat="1" x14ac:dyDescent="0.25">
      <c r="A137" s="26" t="s">
        <v>163</v>
      </c>
      <c r="B137" s="27"/>
      <c r="C137" s="28"/>
      <c r="D137" s="27"/>
      <c r="E137" s="29"/>
      <c r="F137" s="27"/>
      <c r="G137" s="30"/>
      <c r="H137" s="30"/>
      <c r="I137" s="27"/>
      <c r="J137" s="27"/>
      <c r="K137" s="27"/>
      <c r="L137" s="27"/>
    </row>
    <row r="138" spans="1:12" s="31" customFormat="1" x14ac:dyDescent="0.25">
      <c r="A138" s="26" t="s">
        <v>164</v>
      </c>
      <c r="B138" s="27"/>
      <c r="C138" s="28"/>
      <c r="D138" s="27"/>
      <c r="E138" s="29"/>
      <c r="F138" s="27"/>
      <c r="G138" s="30"/>
      <c r="H138" s="30"/>
      <c r="I138" s="27"/>
      <c r="J138" s="27"/>
      <c r="K138" s="27"/>
      <c r="L138" s="27"/>
    </row>
    <row r="139" spans="1:12" s="31" customFormat="1" x14ac:dyDescent="0.25">
      <c r="A139" s="26" t="s">
        <v>165</v>
      </c>
      <c r="B139" s="27"/>
      <c r="C139" s="28"/>
      <c r="D139" s="27"/>
      <c r="E139" s="29"/>
      <c r="F139" s="27"/>
      <c r="G139" s="30"/>
      <c r="H139" s="30"/>
      <c r="I139" s="27"/>
      <c r="J139" s="27"/>
      <c r="K139" s="27"/>
      <c r="L139" s="27"/>
    </row>
    <row r="140" spans="1:12" s="31" customFormat="1" x14ac:dyDescent="0.25">
      <c r="A140" s="26" t="s">
        <v>166</v>
      </c>
      <c r="B140" s="27"/>
      <c r="C140" s="28"/>
      <c r="D140" s="27"/>
      <c r="E140" s="29"/>
      <c r="F140" s="27"/>
      <c r="G140" s="30"/>
      <c r="H140" s="30"/>
      <c r="I140" s="27"/>
      <c r="J140" s="27"/>
      <c r="K140" s="27"/>
      <c r="L140" s="27"/>
    </row>
    <row r="141" spans="1:12" s="31" customFormat="1" x14ac:dyDescent="0.25">
      <c r="A141" s="26" t="s">
        <v>167</v>
      </c>
      <c r="B141" s="27"/>
      <c r="C141" s="28"/>
      <c r="D141" s="27"/>
      <c r="E141" s="29"/>
      <c r="F141" s="27"/>
      <c r="G141" s="30"/>
      <c r="H141" s="30"/>
      <c r="I141" s="27"/>
      <c r="J141" s="27"/>
      <c r="K141" s="27"/>
      <c r="L141" s="27"/>
    </row>
    <row r="142" spans="1:12" s="31" customFormat="1" x14ac:dyDescent="0.25">
      <c r="A142" s="26" t="s">
        <v>168</v>
      </c>
      <c r="B142" s="27"/>
      <c r="C142" s="28"/>
      <c r="D142" s="27"/>
      <c r="E142" s="29"/>
      <c r="F142" s="27"/>
      <c r="G142" s="30"/>
      <c r="H142" s="30"/>
      <c r="I142" s="27"/>
      <c r="J142" s="27"/>
      <c r="K142" s="27"/>
      <c r="L142" s="27"/>
    </row>
    <row r="143" spans="1:12" s="31" customFormat="1" x14ac:dyDescent="0.25">
      <c r="A143" s="26" t="s">
        <v>169</v>
      </c>
      <c r="B143" s="27"/>
      <c r="C143" s="28"/>
      <c r="D143" s="27"/>
      <c r="E143" s="29"/>
      <c r="F143" s="27"/>
      <c r="G143" s="30"/>
      <c r="H143" s="30"/>
      <c r="I143" s="27"/>
      <c r="J143" s="27"/>
      <c r="K143" s="27"/>
      <c r="L143" s="27"/>
    </row>
    <row r="144" spans="1:12" s="31" customFormat="1" x14ac:dyDescent="0.25">
      <c r="A144" s="26" t="s">
        <v>170</v>
      </c>
      <c r="B144" s="27"/>
      <c r="C144" s="28"/>
      <c r="D144" s="27"/>
      <c r="E144" s="29"/>
      <c r="F144" s="27"/>
      <c r="G144" s="30"/>
      <c r="H144" s="30"/>
      <c r="I144" s="27"/>
      <c r="J144" s="27"/>
      <c r="K144" s="27"/>
      <c r="L144" s="27"/>
    </row>
    <row r="145" spans="1:12" s="31" customFormat="1" x14ac:dyDescent="0.25">
      <c r="A145" s="26" t="s">
        <v>171</v>
      </c>
      <c r="B145" s="27"/>
      <c r="C145" s="28"/>
      <c r="D145" s="27"/>
      <c r="E145" s="29"/>
      <c r="F145" s="27"/>
      <c r="G145" s="30"/>
      <c r="H145" s="30"/>
      <c r="I145" s="27"/>
      <c r="J145" s="27"/>
      <c r="K145" s="27"/>
      <c r="L145" s="27"/>
    </row>
    <row r="146" spans="1:12" s="31" customFormat="1" x14ac:dyDescent="0.25">
      <c r="A146" s="26" t="s">
        <v>172</v>
      </c>
      <c r="B146" s="27"/>
      <c r="C146" s="28"/>
      <c r="D146" s="27"/>
      <c r="E146" s="29"/>
      <c r="F146" s="27"/>
      <c r="G146" s="30"/>
      <c r="H146" s="30"/>
      <c r="I146" s="27"/>
      <c r="J146" s="27"/>
      <c r="K146" s="27"/>
      <c r="L146" s="27"/>
    </row>
    <row r="147" spans="1:12" s="31" customFormat="1" x14ac:dyDescent="0.25">
      <c r="A147" s="26" t="s">
        <v>173</v>
      </c>
      <c r="B147" s="27"/>
      <c r="C147" s="28"/>
      <c r="D147" s="27"/>
      <c r="E147" s="29"/>
      <c r="F147" s="27"/>
      <c r="G147" s="30"/>
      <c r="H147" s="30"/>
      <c r="I147" s="27"/>
      <c r="J147" s="27"/>
      <c r="K147" s="27"/>
      <c r="L147" s="27"/>
    </row>
    <row r="148" spans="1:12" s="31" customFormat="1" x14ac:dyDescent="0.25">
      <c r="A148" s="26" t="s">
        <v>174</v>
      </c>
      <c r="B148" s="27"/>
      <c r="C148" s="28"/>
      <c r="D148" s="27"/>
      <c r="E148" s="29"/>
      <c r="F148" s="27"/>
      <c r="G148" s="30"/>
      <c r="H148" s="30"/>
      <c r="I148" s="27"/>
      <c r="J148" s="27"/>
      <c r="K148" s="27"/>
      <c r="L148" s="27"/>
    </row>
    <row r="149" spans="1:12" s="31" customFormat="1" x14ac:dyDescent="0.25">
      <c r="A149" s="26" t="s">
        <v>175</v>
      </c>
      <c r="B149" s="27"/>
      <c r="C149" s="28"/>
      <c r="D149" s="27"/>
      <c r="E149" s="29"/>
      <c r="F149" s="27"/>
      <c r="G149" s="30"/>
      <c r="H149" s="30"/>
      <c r="I149" s="27"/>
      <c r="J149" s="27"/>
      <c r="K149" s="27"/>
      <c r="L149" s="27"/>
    </row>
    <row r="150" spans="1:12" s="31" customFormat="1" x14ac:dyDescent="0.25">
      <c r="A150" s="26" t="s">
        <v>176</v>
      </c>
      <c r="B150" s="27"/>
      <c r="C150" s="28"/>
      <c r="D150" s="27"/>
      <c r="E150" s="29"/>
      <c r="F150" s="27"/>
      <c r="G150" s="30"/>
      <c r="H150" s="30"/>
      <c r="I150" s="27"/>
      <c r="J150" s="27"/>
      <c r="K150" s="27"/>
      <c r="L150" s="27"/>
    </row>
    <row r="151" spans="1:12" s="31" customFormat="1" x14ac:dyDescent="0.25">
      <c r="A151" s="26" t="s">
        <v>177</v>
      </c>
      <c r="B151" s="27"/>
      <c r="C151" s="28"/>
      <c r="D151" s="27"/>
      <c r="E151" s="29"/>
      <c r="F151" s="27"/>
      <c r="G151" s="30"/>
      <c r="H151" s="30"/>
      <c r="I151" s="27"/>
      <c r="J151" s="27"/>
      <c r="K151" s="27"/>
      <c r="L151" s="27"/>
    </row>
    <row r="152" spans="1:12" s="31" customFormat="1" x14ac:dyDescent="0.25">
      <c r="A152" s="26" t="s">
        <v>178</v>
      </c>
      <c r="B152" s="27"/>
      <c r="C152" s="28"/>
      <c r="D152" s="27"/>
      <c r="E152" s="29"/>
      <c r="F152" s="27"/>
      <c r="G152" s="30"/>
      <c r="H152" s="30"/>
      <c r="I152" s="27"/>
      <c r="J152" s="27"/>
      <c r="K152" s="27"/>
      <c r="L152" s="27"/>
    </row>
    <row r="153" spans="1:12" s="31" customFormat="1" x14ac:dyDescent="0.25">
      <c r="A153" s="26" t="s">
        <v>179</v>
      </c>
      <c r="B153" s="27"/>
      <c r="C153" s="28"/>
      <c r="D153" s="27"/>
      <c r="E153" s="29"/>
      <c r="F153" s="27"/>
      <c r="G153" s="30"/>
      <c r="H153" s="30"/>
      <c r="I153" s="27"/>
      <c r="J153" s="27"/>
      <c r="K153" s="27"/>
      <c r="L153" s="27"/>
    </row>
    <row r="154" spans="1:12" s="31" customFormat="1" x14ac:dyDescent="0.25">
      <c r="A154" s="26" t="s">
        <v>180</v>
      </c>
      <c r="B154" s="27"/>
      <c r="C154" s="28"/>
      <c r="D154" s="27"/>
      <c r="E154" s="29"/>
      <c r="F154" s="27"/>
      <c r="G154" s="30"/>
      <c r="H154" s="30"/>
      <c r="I154" s="27"/>
      <c r="J154" s="27"/>
      <c r="K154" s="27"/>
      <c r="L154" s="27"/>
    </row>
    <row r="155" spans="1:12" s="31" customFormat="1" x14ac:dyDescent="0.25">
      <c r="A155" s="26" t="s">
        <v>181</v>
      </c>
      <c r="B155" s="27"/>
      <c r="C155" s="28"/>
      <c r="D155" s="27"/>
      <c r="E155" s="29"/>
      <c r="F155" s="27"/>
      <c r="G155" s="30"/>
      <c r="H155" s="30"/>
      <c r="I155" s="27"/>
      <c r="J155" s="27"/>
      <c r="K155" s="27"/>
      <c r="L155" s="27"/>
    </row>
    <row r="156" spans="1:12" s="31" customFormat="1" x14ac:dyDescent="0.25">
      <c r="A156" s="26" t="s">
        <v>182</v>
      </c>
      <c r="B156" s="27"/>
      <c r="C156" s="28"/>
      <c r="D156" s="27"/>
      <c r="E156" s="29"/>
      <c r="F156" s="27"/>
      <c r="G156" s="30"/>
      <c r="H156" s="30"/>
      <c r="I156" s="27"/>
      <c r="J156" s="27"/>
      <c r="K156" s="27"/>
      <c r="L156" s="27"/>
    </row>
    <row r="157" spans="1:12" s="31" customFormat="1" x14ac:dyDescent="0.25">
      <c r="A157" s="26" t="s">
        <v>183</v>
      </c>
      <c r="B157" s="27"/>
      <c r="C157" s="28"/>
      <c r="D157" s="27"/>
      <c r="E157" s="29"/>
      <c r="F157" s="27"/>
      <c r="G157" s="30"/>
      <c r="H157" s="30"/>
      <c r="I157" s="27"/>
      <c r="J157" s="27"/>
      <c r="K157" s="27"/>
      <c r="L157" s="27"/>
    </row>
    <row r="158" spans="1:12" s="31" customFormat="1" x14ac:dyDescent="0.25">
      <c r="A158" s="26" t="s">
        <v>184</v>
      </c>
      <c r="B158" s="27"/>
      <c r="C158" s="28"/>
      <c r="D158" s="27"/>
      <c r="E158" s="29"/>
      <c r="F158" s="27"/>
      <c r="G158" s="30"/>
      <c r="H158" s="30"/>
      <c r="I158" s="27"/>
      <c r="J158" s="27"/>
      <c r="K158" s="27"/>
      <c r="L158" s="27"/>
    </row>
    <row r="159" spans="1:12" s="31" customFormat="1" x14ac:dyDescent="0.25">
      <c r="A159" s="26" t="s">
        <v>185</v>
      </c>
      <c r="B159" s="27"/>
      <c r="C159" s="28"/>
      <c r="D159" s="27"/>
      <c r="E159" s="29"/>
      <c r="F159" s="27"/>
      <c r="G159" s="30"/>
      <c r="H159" s="30"/>
      <c r="I159" s="27"/>
      <c r="J159" s="27"/>
      <c r="K159" s="27"/>
      <c r="L159" s="27"/>
    </row>
    <row r="160" spans="1:12" s="31" customFormat="1" x14ac:dyDescent="0.25">
      <c r="A160" s="26" t="s">
        <v>186</v>
      </c>
      <c r="B160" s="27"/>
      <c r="C160" s="28"/>
      <c r="D160" s="27"/>
      <c r="E160" s="29"/>
      <c r="F160" s="27"/>
      <c r="G160" s="30"/>
      <c r="H160" s="30"/>
      <c r="I160" s="27"/>
      <c r="J160" s="27"/>
      <c r="K160" s="27"/>
      <c r="L160" s="27"/>
    </row>
    <row r="161" spans="1:12" s="31" customFormat="1" x14ac:dyDescent="0.25">
      <c r="A161" s="26" t="s">
        <v>187</v>
      </c>
      <c r="B161" s="27"/>
      <c r="C161" s="28"/>
      <c r="D161" s="27"/>
      <c r="E161" s="29"/>
      <c r="F161" s="27"/>
      <c r="G161" s="30"/>
      <c r="H161" s="30"/>
      <c r="I161" s="27"/>
      <c r="J161" s="27"/>
      <c r="K161" s="27"/>
      <c r="L161" s="27"/>
    </row>
    <row r="162" spans="1:12" s="31" customFormat="1" x14ac:dyDescent="0.25">
      <c r="A162" s="26" t="s">
        <v>188</v>
      </c>
      <c r="B162" s="27"/>
      <c r="C162" s="28"/>
      <c r="D162" s="27"/>
      <c r="E162" s="29"/>
      <c r="F162" s="27"/>
      <c r="G162" s="30"/>
      <c r="H162" s="30"/>
      <c r="I162" s="27"/>
      <c r="J162" s="27"/>
      <c r="K162" s="27"/>
      <c r="L162" s="27"/>
    </row>
    <row r="163" spans="1:12" s="31" customFormat="1" x14ac:dyDescent="0.25">
      <c r="A163" s="26" t="s">
        <v>189</v>
      </c>
      <c r="B163" s="27"/>
      <c r="C163" s="28"/>
      <c r="D163" s="27"/>
      <c r="E163" s="29"/>
      <c r="F163" s="27"/>
      <c r="G163" s="30"/>
      <c r="H163" s="30"/>
      <c r="I163" s="27"/>
      <c r="J163" s="27"/>
      <c r="K163" s="27"/>
      <c r="L163" s="27"/>
    </row>
    <row r="164" spans="1:12" s="31" customFormat="1" x14ac:dyDescent="0.25">
      <c r="A164" s="26" t="s">
        <v>190</v>
      </c>
      <c r="B164" s="27"/>
      <c r="C164" s="28"/>
      <c r="D164" s="27"/>
      <c r="E164" s="29"/>
      <c r="F164" s="27"/>
      <c r="G164" s="30"/>
      <c r="H164" s="30"/>
      <c r="I164" s="27"/>
      <c r="J164" s="27"/>
      <c r="K164" s="27"/>
      <c r="L164" s="27"/>
    </row>
    <row r="165" spans="1:12" s="31" customFormat="1" x14ac:dyDescent="0.25">
      <c r="A165" s="26" t="s">
        <v>191</v>
      </c>
      <c r="B165" s="27"/>
      <c r="C165" s="28"/>
      <c r="D165" s="27"/>
      <c r="E165" s="29"/>
      <c r="F165" s="27"/>
      <c r="G165" s="30"/>
      <c r="H165" s="30"/>
      <c r="I165" s="27"/>
      <c r="J165" s="27"/>
      <c r="K165" s="27"/>
      <c r="L165" s="27"/>
    </row>
    <row r="166" spans="1:12" s="31" customFormat="1" x14ac:dyDescent="0.25">
      <c r="A166" s="26" t="s">
        <v>192</v>
      </c>
      <c r="B166" s="27"/>
      <c r="C166" s="28"/>
      <c r="D166" s="27"/>
      <c r="E166" s="29"/>
      <c r="F166" s="27"/>
      <c r="G166" s="30"/>
      <c r="H166" s="30"/>
      <c r="I166" s="27"/>
      <c r="J166" s="27"/>
      <c r="K166" s="27"/>
      <c r="L166" s="27"/>
    </row>
    <row r="167" spans="1:12" s="31" customFormat="1" x14ac:dyDescent="0.25">
      <c r="A167" s="26" t="s">
        <v>193</v>
      </c>
      <c r="B167" s="27"/>
      <c r="C167" s="28"/>
      <c r="D167" s="27"/>
      <c r="E167" s="29"/>
      <c r="F167" s="27"/>
      <c r="G167" s="30"/>
      <c r="H167" s="30"/>
      <c r="I167" s="27"/>
      <c r="J167" s="27"/>
      <c r="K167" s="27"/>
      <c r="L167" s="27"/>
    </row>
    <row r="168" spans="1:12" s="31" customFormat="1" x14ac:dyDescent="0.25">
      <c r="A168" s="26" t="s">
        <v>194</v>
      </c>
      <c r="B168" s="27"/>
      <c r="C168" s="28"/>
      <c r="D168" s="27"/>
      <c r="E168" s="29"/>
      <c r="F168" s="27"/>
      <c r="G168" s="30"/>
      <c r="H168" s="30"/>
      <c r="I168" s="27"/>
      <c r="J168" s="27"/>
      <c r="K168" s="27"/>
      <c r="L168" s="27"/>
    </row>
    <row r="169" spans="1:12" s="31" customFormat="1" x14ac:dyDescent="0.25">
      <c r="A169" s="26" t="s">
        <v>195</v>
      </c>
      <c r="B169" s="27"/>
      <c r="C169" s="28"/>
      <c r="D169" s="27"/>
      <c r="E169" s="29"/>
      <c r="F169" s="27"/>
      <c r="G169" s="30"/>
      <c r="H169" s="30"/>
      <c r="I169" s="27"/>
      <c r="J169" s="27"/>
      <c r="K169" s="27"/>
      <c r="L169" s="27"/>
    </row>
    <row r="170" spans="1:12" s="31" customFormat="1" x14ac:dyDescent="0.25">
      <c r="A170" s="26" t="s">
        <v>196</v>
      </c>
      <c r="B170" s="27"/>
      <c r="C170" s="28"/>
      <c r="D170" s="27"/>
      <c r="E170" s="29"/>
      <c r="F170" s="27"/>
      <c r="G170" s="30"/>
      <c r="H170" s="30"/>
      <c r="I170" s="27"/>
      <c r="J170" s="27"/>
      <c r="K170" s="27"/>
      <c r="L170" s="27"/>
    </row>
    <row r="171" spans="1:12" s="31" customFormat="1" x14ac:dyDescent="0.25">
      <c r="A171" s="26" t="s">
        <v>197</v>
      </c>
      <c r="B171" s="27"/>
      <c r="C171" s="28"/>
      <c r="D171" s="27"/>
      <c r="E171" s="29"/>
      <c r="F171" s="27"/>
      <c r="G171" s="30"/>
      <c r="H171" s="30"/>
      <c r="I171" s="27"/>
      <c r="J171" s="27"/>
      <c r="K171" s="27"/>
      <c r="L171" s="27"/>
    </row>
    <row r="172" spans="1:12" s="31" customFormat="1" x14ac:dyDescent="0.25">
      <c r="A172" s="26" t="s">
        <v>198</v>
      </c>
      <c r="B172" s="27"/>
      <c r="C172" s="28"/>
      <c r="D172" s="27"/>
      <c r="E172" s="29"/>
      <c r="F172" s="27"/>
      <c r="G172" s="30"/>
      <c r="H172" s="30"/>
      <c r="I172" s="27"/>
      <c r="J172" s="27"/>
      <c r="K172" s="27"/>
      <c r="L172" s="27"/>
    </row>
    <row r="173" spans="1:12" s="31" customFormat="1" x14ac:dyDescent="0.25">
      <c r="A173" s="26" t="s">
        <v>199</v>
      </c>
      <c r="B173" s="27"/>
      <c r="C173" s="28"/>
      <c r="D173" s="27"/>
      <c r="E173" s="29"/>
      <c r="F173" s="27"/>
      <c r="G173" s="30"/>
      <c r="H173" s="30"/>
      <c r="I173" s="27"/>
      <c r="J173" s="27"/>
      <c r="K173" s="27"/>
      <c r="L173" s="27"/>
    </row>
    <row r="174" spans="1:12" s="31" customFormat="1" x14ac:dyDescent="0.25">
      <c r="A174" s="26" t="s">
        <v>200</v>
      </c>
      <c r="B174" s="27"/>
      <c r="C174" s="28"/>
      <c r="D174" s="27"/>
      <c r="E174" s="29"/>
      <c r="F174" s="27"/>
      <c r="G174" s="30"/>
      <c r="H174" s="30"/>
      <c r="I174" s="27"/>
      <c r="J174" s="27"/>
      <c r="K174" s="27"/>
      <c r="L174" s="27"/>
    </row>
    <row r="175" spans="1:12" s="31" customFormat="1" x14ac:dyDescent="0.25">
      <c r="A175" s="26" t="s">
        <v>201</v>
      </c>
      <c r="B175" s="27"/>
      <c r="C175" s="28"/>
      <c r="D175" s="27"/>
      <c r="E175" s="29"/>
      <c r="F175" s="27"/>
      <c r="G175" s="30"/>
      <c r="H175" s="30"/>
      <c r="I175" s="27"/>
      <c r="J175" s="27"/>
      <c r="K175" s="27"/>
      <c r="L175" s="27"/>
    </row>
    <row r="176" spans="1:12" s="31" customFormat="1" x14ac:dyDescent="0.25">
      <c r="A176" s="26" t="s">
        <v>202</v>
      </c>
      <c r="B176" s="27"/>
      <c r="C176" s="28"/>
      <c r="D176" s="27"/>
      <c r="E176" s="29"/>
      <c r="F176" s="27"/>
      <c r="G176" s="30"/>
      <c r="H176" s="30"/>
      <c r="I176" s="27"/>
      <c r="J176" s="27"/>
      <c r="K176" s="27"/>
      <c r="L176" s="27"/>
    </row>
    <row r="177" spans="1:12" s="31" customFormat="1" x14ac:dyDescent="0.25">
      <c r="A177" s="26" t="s">
        <v>203</v>
      </c>
      <c r="B177" s="27"/>
      <c r="C177" s="28"/>
      <c r="D177" s="27"/>
      <c r="E177" s="29"/>
      <c r="F177" s="27"/>
      <c r="G177" s="30"/>
      <c r="H177" s="30"/>
      <c r="I177" s="27"/>
      <c r="J177" s="27"/>
      <c r="K177" s="27"/>
      <c r="L177" s="27"/>
    </row>
    <row r="178" spans="1:12" s="31" customFormat="1" x14ac:dyDescent="0.25">
      <c r="A178" s="26" t="s">
        <v>204</v>
      </c>
      <c r="B178" s="27"/>
      <c r="C178" s="28"/>
      <c r="D178" s="27"/>
      <c r="E178" s="29"/>
      <c r="F178" s="27"/>
      <c r="G178" s="30"/>
      <c r="H178" s="30"/>
      <c r="I178" s="27"/>
      <c r="J178" s="27"/>
      <c r="K178" s="27"/>
      <c r="L178" s="27"/>
    </row>
    <row r="179" spans="1:12" s="31" customFormat="1" x14ac:dyDescent="0.25">
      <c r="A179" s="26" t="s">
        <v>205</v>
      </c>
      <c r="B179" s="27"/>
      <c r="C179" s="28"/>
      <c r="D179" s="27"/>
      <c r="E179" s="29"/>
      <c r="F179" s="27"/>
      <c r="G179" s="30"/>
      <c r="H179" s="30"/>
      <c r="I179" s="27"/>
      <c r="J179" s="27"/>
      <c r="K179" s="27"/>
      <c r="L179" s="27"/>
    </row>
    <row r="180" spans="1:12" s="31" customFormat="1" x14ac:dyDescent="0.25">
      <c r="A180" s="26" t="s">
        <v>206</v>
      </c>
      <c r="B180" s="27"/>
      <c r="C180" s="28"/>
      <c r="D180" s="27"/>
      <c r="E180" s="29"/>
      <c r="F180" s="27"/>
      <c r="G180" s="30"/>
      <c r="H180" s="30"/>
      <c r="I180" s="27"/>
      <c r="J180" s="27"/>
      <c r="K180" s="27"/>
      <c r="L180" s="27"/>
    </row>
    <row r="181" spans="1:12" s="31" customFormat="1" x14ac:dyDescent="0.25">
      <c r="A181" s="26" t="s">
        <v>207</v>
      </c>
      <c r="B181" s="27"/>
      <c r="C181" s="28"/>
      <c r="D181" s="27"/>
      <c r="E181" s="29"/>
      <c r="F181" s="27"/>
      <c r="G181" s="30"/>
      <c r="H181" s="30"/>
      <c r="I181" s="27"/>
      <c r="J181" s="27"/>
      <c r="K181" s="27"/>
      <c r="L181" s="27"/>
    </row>
    <row r="182" spans="1:12" s="31" customFormat="1" x14ac:dyDescent="0.25">
      <c r="A182" s="26" t="s">
        <v>208</v>
      </c>
      <c r="B182" s="27"/>
      <c r="C182" s="28"/>
      <c r="D182" s="27"/>
      <c r="E182" s="29"/>
      <c r="F182" s="27"/>
      <c r="G182" s="30"/>
      <c r="H182" s="30"/>
      <c r="I182" s="27"/>
      <c r="J182" s="27"/>
      <c r="K182" s="27"/>
      <c r="L182" s="27"/>
    </row>
    <row r="183" spans="1:12" s="31" customFormat="1" x14ac:dyDescent="0.25">
      <c r="A183" s="26" t="s">
        <v>209</v>
      </c>
      <c r="B183" s="27"/>
      <c r="C183" s="28"/>
      <c r="D183" s="27"/>
      <c r="E183" s="29"/>
      <c r="F183" s="27"/>
      <c r="G183" s="30"/>
      <c r="H183" s="30"/>
      <c r="I183" s="27"/>
      <c r="J183" s="27"/>
      <c r="K183" s="27"/>
      <c r="L183" s="27"/>
    </row>
    <row r="184" spans="1:12" s="31" customFormat="1" x14ac:dyDescent="0.25">
      <c r="A184" s="26" t="s">
        <v>210</v>
      </c>
      <c r="B184" s="27"/>
      <c r="C184" s="28"/>
      <c r="D184" s="27"/>
      <c r="E184" s="29"/>
      <c r="F184" s="27"/>
      <c r="G184" s="30"/>
      <c r="H184" s="30"/>
      <c r="I184" s="27"/>
      <c r="J184" s="27"/>
      <c r="K184" s="27"/>
      <c r="L184" s="27"/>
    </row>
    <row r="185" spans="1:12" s="31" customFormat="1" x14ac:dyDescent="0.25">
      <c r="A185" s="26" t="s">
        <v>211</v>
      </c>
      <c r="B185" s="27"/>
      <c r="C185" s="28"/>
      <c r="D185" s="27"/>
      <c r="E185" s="29"/>
      <c r="F185" s="27"/>
      <c r="G185" s="30"/>
      <c r="H185" s="30"/>
      <c r="I185" s="27"/>
      <c r="J185" s="27"/>
      <c r="K185" s="27"/>
      <c r="L185" s="27"/>
    </row>
    <row r="186" spans="1:12" s="31" customFormat="1" x14ac:dyDescent="0.25">
      <c r="A186" s="26" t="s">
        <v>212</v>
      </c>
      <c r="B186" s="27"/>
      <c r="C186" s="28"/>
      <c r="D186" s="27"/>
      <c r="E186" s="29"/>
      <c r="F186" s="27"/>
      <c r="G186" s="30"/>
      <c r="H186" s="30"/>
      <c r="I186" s="27"/>
      <c r="J186" s="27"/>
      <c r="K186" s="27"/>
      <c r="L186" s="27"/>
    </row>
    <row r="187" spans="1:12" s="31" customFormat="1" x14ac:dyDescent="0.25">
      <c r="A187" s="26" t="s">
        <v>213</v>
      </c>
      <c r="B187" s="27"/>
      <c r="C187" s="28"/>
      <c r="D187" s="27"/>
      <c r="E187" s="29"/>
      <c r="F187" s="27"/>
      <c r="G187" s="30"/>
      <c r="H187" s="30"/>
      <c r="I187" s="27"/>
      <c r="J187" s="27"/>
      <c r="K187" s="27"/>
      <c r="L187" s="27"/>
    </row>
    <row r="188" spans="1:12" s="31" customFormat="1" x14ac:dyDescent="0.25">
      <c r="A188" s="26" t="s">
        <v>214</v>
      </c>
      <c r="B188" s="27"/>
      <c r="C188" s="28"/>
      <c r="D188" s="27"/>
      <c r="E188" s="29"/>
      <c r="F188" s="27"/>
      <c r="G188" s="30"/>
      <c r="H188" s="30"/>
      <c r="I188" s="27"/>
      <c r="J188" s="27"/>
      <c r="K188" s="27"/>
      <c r="L188" s="27"/>
    </row>
    <row r="189" spans="1:12" s="31" customFormat="1" x14ac:dyDescent="0.25">
      <c r="A189" s="26" t="s">
        <v>215</v>
      </c>
      <c r="B189" s="27"/>
      <c r="C189" s="28"/>
      <c r="D189" s="27"/>
      <c r="E189" s="29"/>
      <c r="F189" s="27"/>
      <c r="G189" s="30"/>
      <c r="H189" s="30"/>
      <c r="I189" s="27"/>
      <c r="J189" s="27"/>
      <c r="K189" s="27"/>
      <c r="L189" s="27"/>
    </row>
    <row r="190" spans="1:12" s="31" customFormat="1" x14ac:dyDescent="0.25">
      <c r="A190" s="26" t="s">
        <v>216</v>
      </c>
      <c r="B190" s="27"/>
      <c r="C190" s="28"/>
      <c r="D190" s="27"/>
      <c r="E190" s="29"/>
      <c r="F190" s="27"/>
      <c r="G190" s="30"/>
      <c r="H190" s="30"/>
      <c r="I190" s="27"/>
      <c r="J190" s="27"/>
      <c r="K190" s="27"/>
      <c r="L190" s="27"/>
    </row>
    <row r="191" spans="1:12" s="31" customFormat="1" x14ac:dyDescent="0.25">
      <c r="A191" s="26" t="s">
        <v>217</v>
      </c>
      <c r="B191" s="27"/>
      <c r="C191" s="28"/>
      <c r="D191" s="27"/>
      <c r="E191" s="29"/>
      <c r="F191" s="27"/>
      <c r="G191" s="30"/>
      <c r="H191" s="30"/>
      <c r="I191" s="27"/>
      <c r="J191" s="27"/>
      <c r="K191" s="27"/>
      <c r="L191" s="27"/>
    </row>
    <row r="192" spans="1:12" s="31" customFormat="1" x14ac:dyDescent="0.25">
      <c r="A192" s="26" t="s">
        <v>218</v>
      </c>
      <c r="B192" s="27"/>
      <c r="C192" s="28"/>
      <c r="D192" s="27"/>
      <c r="E192" s="29"/>
      <c r="F192" s="27"/>
      <c r="G192" s="30"/>
      <c r="H192" s="30"/>
      <c r="I192" s="27"/>
      <c r="J192" s="27"/>
      <c r="K192" s="27"/>
      <c r="L192" s="27"/>
    </row>
    <row r="193" spans="1:12" s="31" customFormat="1" x14ac:dyDescent="0.25">
      <c r="A193" s="26" t="s">
        <v>219</v>
      </c>
      <c r="B193" s="27"/>
      <c r="C193" s="28"/>
      <c r="D193" s="27"/>
      <c r="E193" s="29"/>
      <c r="F193" s="27"/>
      <c r="G193" s="30"/>
      <c r="H193" s="30"/>
      <c r="I193" s="27"/>
      <c r="J193" s="27"/>
      <c r="K193" s="27"/>
      <c r="L193" s="27"/>
    </row>
    <row r="194" spans="1:12" s="31" customFormat="1" x14ac:dyDescent="0.25">
      <c r="A194" s="26" t="s">
        <v>220</v>
      </c>
      <c r="B194" s="27"/>
      <c r="C194" s="28"/>
      <c r="D194" s="27"/>
      <c r="E194" s="29"/>
      <c r="F194" s="27"/>
      <c r="G194" s="30"/>
      <c r="H194" s="30"/>
      <c r="I194" s="27"/>
      <c r="J194" s="27"/>
      <c r="K194" s="27"/>
      <c r="L194" s="27"/>
    </row>
    <row r="195" spans="1:12" s="31" customFormat="1" x14ac:dyDescent="0.25">
      <c r="A195" s="26" t="s">
        <v>221</v>
      </c>
      <c r="B195" s="27"/>
      <c r="C195" s="28"/>
      <c r="D195" s="27"/>
      <c r="E195" s="29"/>
      <c r="F195" s="27"/>
      <c r="G195" s="30"/>
      <c r="H195" s="30"/>
      <c r="I195" s="27"/>
      <c r="J195" s="27"/>
      <c r="K195" s="27"/>
      <c r="L195" s="27"/>
    </row>
    <row r="196" spans="1:12" s="31" customFormat="1" x14ac:dyDescent="0.25">
      <c r="A196" s="26" t="s">
        <v>222</v>
      </c>
      <c r="B196" s="27"/>
      <c r="C196" s="28"/>
      <c r="D196" s="27"/>
      <c r="E196" s="29"/>
      <c r="F196" s="27"/>
      <c r="G196" s="30"/>
      <c r="H196" s="30"/>
      <c r="I196" s="27"/>
      <c r="J196" s="27"/>
      <c r="K196" s="27"/>
      <c r="L196" s="27"/>
    </row>
    <row r="197" spans="1:12" s="31" customFormat="1" x14ac:dyDescent="0.25">
      <c r="A197" s="26" t="s">
        <v>223</v>
      </c>
      <c r="B197" s="27"/>
      <c r="C197" s="28"/>
      <c r="D197" s="27"/>
      <c r="E197" s="29"/>
      <c r="F197" s="27"/>
      <c r="G197" s="30"/>
      <c r="H197" s="30"/>
      <c r="I197" s="27"/>
      <c r="J197" s="27"/>
      <c r="K197" s="27"/>
      <c r="L197" s="27"/>
    </row>
    <row r="198" spans="1:12" s="31" customFormat="1" x14ac:dyDescent="0.25">
      <c r="A198" s="26" t="s">
        <v>224</v>
      </c>
      <c r="B198" s="27"/>
      <c r="C198" s="28"/>
      <c r="D198" s="27"/>
      <c r="E198" s="29"/>
      <c r="F198" s="27"/>
      <c r="G198" s="30"/>
      <c r="H198" s="30"/>
      <c r="I198" s="27"/>
      <c r="J198" s="27"/>
      <c r="K198" s="27"/>
      <c r="L198" s="27"/>
    </row>
    <row r="199" spans="1:12" s="31" customFormat="1" x14ac:dyDescent="0.25">
      <c r="A199" s="26" t="s">
        <v>225</v>
      </c>
      <c r="B199" s="27"/>
      <c r="C199" s="28"/>
      <c r="D199" s="27"/>
      <c r="E199" s="29"/>
      <c r="F199" s="27"/>
      <c r="G199" s="30"/>
      <c r="H199" s="30"/>
      <c r="I199" s="27"/>
      <c r="J199" s="27"/>
      <c r="K199" s="27"/>
      <c r="L199" s="27"/>
    </row>
    <row r="200" spans="1:12" s="31" customFormat="1" x14ac:dyDescent="0.25">
      <c r="A200" s="26" t="s">
        <v>226</v>
      </c>
      <c r="B200" s="27"/>
      <c r="C200" s="28"/>
      <c r="D200" s="27"/>
      <c r="E200" s="29"/>
      <c r="F200" s="27"/>
      <c r="G200" s="30"/>
      <c r="H200" s="30"/>
      <c r="I200" s="27"/>
      <c r="J200" s="27"/>
      <c r="K200" s="27"/>
      <c r="L200" s="27"/>
    </row>
    <row r="201" spans="1:12" s="31" customFormat="1" x14ac:dyDescent="0.25">
      <c r="A201" s="26" t="s">
        <v>227</v>
      </c>
      <c r="B201" s="27"/>
      <c r="C201" s="28"/>
      <c r="D201" s="27"/>
      <c r="E201" s="29"/>
      <c r="F201" s="27"/>
      <c r="G201" s="30"/>
      <c r="H201" s="30"/>
      <c r="I201" s="27"/>
      <c r="J201" s="27"/>
      <c r="K201" s="27"/>
      <c r="L201" s="27"/>
    </row>
    <row r="202" spans="1:12" s="31" customFormat="1" x14ac:dyDescent="0.25">
      <c r="A202" s="26" t="s">
        <v>228</v>
      </c>
      <c r="B202" s="27"/>
      <c r="C202" s="28"/>
      <c r="D202" s="27"/>
      <c r="E202" s="29"/>
      <c r="F202" s="27"/>
      <c r="G202" s="30"/>
      <c r="H202" s="30"/>
      <c r="I202" s="27"/>
      <c r="J202" s="27"/>
      <c r="K202" s="27"/>
      <c r="L202" s="27"/>
    </row>
    <row r="203" spans="1:12" s="31" customFormat="1" x14ac:dyDescent="0.25">
      <c r="A203" s="26" t="s">
        <v>229</v>
      </c>
      <c r="B203" s="27"/>
      <c r="C203" s="28"/>
      <c r="D203" s="27"/>
      <c r="E203" s="29"/>
      <c r="F203" s="27"/>
      <c r="G203" s="30"/>
      <c r="H203" s="30"/>
      <c r="I203" s="27"/>
      <c r="J203" s="27"/>
      <c r="K203" s="27"/>
      <c r="L203" s="27"/>
    </row>
    <row r="204" spans="1:12" s="31" customFormat="1" x14ac:dyDescent="0.25">
      <c r="A204" s="26" t="s">
        <v>230</v>
      </c>
      <c r="B204" s="27"/>
      <c r="C204" s="28"/>
      <c r="D204" s="27"/>
      <c r="E204" s="29"/>
      <c r="F204" s="27"/>
      <c r="G204" s="30"/>
      <c r="H204" s="30"/>
      <c r="I204" s="27"/>
      <c r="J204" s="27"/>
      <c r="K204" s="27"/>
      <c r="L204" s="27"/>
    </row>
    <row r="205" spans="1:12" s="31" customFormat="1" x14ac:dyDescent="0.25">
      <c r="A205" s="26" t="s">
        <v>231</v>
      </c>
      <c r="B205" s="27"/>
      <c r="C205" s="28"/>
      <c r="D205" s="27"/>
      <c r="E205" s="29"/>
      <c r="F205" s="27"/>
      <c r="G205" s="30"/>
      <c r="H205" s="30"/>
      <c r="I205" s="27"/>
      <c r="J205" s="27"/>
      <c r="K205" s="27"/>
      <c r="L205" s="27"/>
    </row>
    <row r="206" spans="1:12" s="31" customFormat="1" x14ac:dyDescent="0.25">
      <c r="A206" s="26" t="s">
        <v>232</v>
      </c>
      <c r="B206" s="27"/>
      <c r="C206" s="28"/>
      <c r="D206" s="27"/>
      <c r="E206" s="29"/>
      <c r="F206" s="27"/>
      <c r="G206" s="30"/>
      <c r="H206" s="30"/>
      <c r="I206" s="27"/>
      <c r="J206" s="27"/>
      <c r="K206" s="27"/>
      <c r="L206" s="27"/>
    </row>
    <row r="207" spans="1:12" s="31" customFormat="1" x14ac:dyDescent="0.25">
      <c r="A207" s="26" t="s">
        <v>233</v>
      </c>
      <c r="B207" s="27"/>
      <c r="C207" s="28"/>
      <c r="D207" s="27"/>
      <c r="E207" s="29"/>
      <c r="F207" s="27"/>
      <c r="G207" s="30"/>
      <c r="H207" s="30"/>
      <c r="I207" s="27"/>
      <c r="J207" s="27"/>
      <c r="K207" s="27"/>
      <c r="L207" s="27"/>
    </row>
    <row r="208" spans="1:12" s="31" customFormat="1" x14ac:dyDescent="0.25">
      <c r="A208" s="26" t="s">
        <v>234</v>
      </c>
      <c r="B208" s="27"/>
      <c r="C208" s="28"/>
      <c r="D208" s="27"/>
      <c r="E208" s="29"/>
      <c r="F208" s="27"/>
      <c r="G208" s="30"/>
      <c r="H208" s="30"/>
      <c r="I208" s="27"/>
      <c r="J208" s="27"/>
      <c r="K208" s="27"/>
      <c r="L208" s="27"/>
    </row>
    <row r="209" spans="1:12" s="31" customFormat="1" x14ac:dyDescent="0.25">
      <c r="A209" s="26" t="s">
        <v>235</v>
      </c>
      <c r="B209" s="27"/>
      <c r="C209" s="28"/>
      <c r="D209" s="27"/>
      <c r="E209" s="29"/>
      <c r="F209" s="27"/>
      <c r="G209" s="30"/>
      <c r="H209" s="30"/>
      <c r="I209" s="27"/>
      <c r="J209" s="27"/>
      <c r="K209" s="27"/>
      <c r="L209" s="27"/>
    </row>
    <row r="210" spans="1:12" s="31" customFormat="1" x14ac:dyDescent="0.25">
      <c r="A210" s="26" t="s">
        <v>236</v>
      </c>
      <c r="B210" s="27"/>
      <c r="C210" s="28"/>
      <c r="D210" s="27"/>
      <c r="E210" s="29"/>
      <c r="F210" s="27"/>
      <c r="G210" s="30"/>
      <c r="H210" s="30"/>
      <c r="I210" s="27"/>
      <c r="J210" s="27"/>
      <c r="K210" s="27"/>
      <c r="L210" s="27"/>
    </row>
    <row r="211" spans="1:12" s="31" customFormat="1" x14ac:dyDescent="0.25">
      <c r="A211" s="26" t="s">
        <v>237</v>
      </c>
      <c r="B211" s="27"/>
      <c r="C211" s="28"/>
      <c r="D211" s="27"/>
      <c r="E211" s="29"/>
      <c r="F211" s="27"/>
      <c r="G211" s="30"/>
      <c r="H211" s="30"/>
      <c r="I211" s="27"/>
      <c r="J211" s="27"/>
      <c r="K211" s="27"/>
      <c r="L211" s="27"/>
    </row>
    <row r="212" spans="1:12" s="31" customFormat="1" x14ac:dyDescent="0.25">
      <c r="A212" s="26" t="s">
        <v>238</v>
      </c>
      <c r="B212" s="27"/>
      <c r="C212" s="28"/>
      <c r="D212" s="27"/>
      <c r="E212" s="29"/>
      <c r="F212" s="27"/>
      <c r="G212" s="30"/>
      <c r="H212" s="30"/>
      <c r="I212" s="27"/>
      <c r="J212" s="27"/>
      <c r="K212" s="27"/>
      <c r="L212" s="27"/>
    </row>
    <row r="213" spans="1:12" s="31" customFormat="1" x14ac:dyDescent="0.25">
      <c r="A213" s="26" t="s">
        <v>239</v>
      </c>
      <c r="B213" s="27"/>
      <c r="C213" s="28"/>
      <c r="D213" s="27"/>
      <c r="E213" s="29"/>
      <c r="F213" s="27"/>
      <c r="G213" s="30"/>
      <c r="H213" s="30"/>
      <c r="I213" s="27"/>
      <c r="J213" s="27"/>
      <c r="K213" s="27"/>
      <c r="L213" s="27"/>
    </row>
    <row r="214" spans="1:12" s="31" customFormat="1" x14ac:dyDescent="0.25">
      <c r="A214" s="26" t="s">
        <v>240</v>
      </c>
      <c r="B214" s="27"/>
      <c r="C214" s="28"/>
      <c r="D214" s="27"/>
      <c r="E214" s="29"/>
      <c r="F214" s="27"/>
      <c r="G214" s="30"/>
      <c r="H214" s="30"/>
      <c r="I214" s="27"/>
      <c r="J214" s="27"/>
      <c r="K214" s="27"/>
      <c r="L214" s="27"/>
    </row>
    <row r="215" spans="1:12" s="31" customFormat="1" x14ac:dyDescent="0.25">
      <c r="A215" s="26" t="s">
        <v>241</v>
      </c>
      <c r="B215" s="27"/>
      <c r="C215" s="28"/>
      <c r="D215" s="27"/>
      <c r="E215" s="29"/>
      <c r="F215" s="27"/>
      <c r="G215" s="30"/>
      <c r="H215" s="30"/>
      <c r="I215" s="27"/>
      <c r="J215" s="27"/>
      <c r="K215" s="27"/>
      <c r="L215" s="27"/>
    </row>
    <row r="216" spans="1:12" s="31" customFormat="1" x14ac:dyDescent="0.25">
      <c r="A216" s="26" t="s">
        <v>242</v>
      </c>
      <c r="B216" s="27"/>
      <c r="C216" s="28"/>
      <c r="D216" s="27"/>
      <c r="E216" s="29"/>
      <c r="F216" s="27"/>
      <c r="G216" s="30"/>
      <c r="H216" s="30"/>
      <c r="I216" s="27"/>
      <c r="J216" s="27"/>
      <c r="K216" s="27"/>
      <c r="L216" s="27"/>
    </row>
    <row r="217" spans="1:12" s="31" customFormat="1" x14ac:dyDescent="0.25">
      <c r="A217" s="26" t="s">
        <v>243</v>
      </c>
      <c r="B217" s="27"/>
      <c r="C217" s="28"/>
      <c r="D217" s="27"/>
      <c r="E217" s="29"/>
      <c r="F217" s="27"/>
      <c r="G217" s="30"/>
      <c r="H217" s="30"/>
      <c r="I217" s="27"/>
      <c r="J217" s="27"/>
      <c r="K217" s="27"/>
      <c r="L217" s="27"/>
    </row>
    <row r="218" spans="1:12" s="31" customFormat="1" x14ac:dyDescent="0.25">
      <c r="A218" s="26" t="s">
        <v>244</v>
      </c>
      <c r="B218" s="27"/>
      <c r="C218" s="28"/>
      <c r="D218" s="27"/>
      <c r="E218" s="29"/>
      <c r="F218" s="27"/>
      <c r="G218" s="30"/>
      <c r="H218" s="30"/>
      <c r="I218" s="27"/>
      <c r="J218" s="27"/>
      <c r="K218" s="27"/>
      <c r="L218" s="27"/>
    </row>
    <row r="219" spans="1:12" s="31" customFormat="1" x14ac:dyDescent="0.25">
      <c r="A219" s="26" t="s">
        <v>245</v>
      </c>
      <c r="B219" s="27"/>
      <c r="C219" s="28"/>
      <c r="D219" s="27"/>
      <c r="E219" s="29"/>
      <c r="F219" s="27"/>
      <c r="G219" s="30"/>
      <c r="H219" s="30"/>
      <c r="I219" s="27"/>
      <c r="J219" s="27"/>
      <c r="K219" s="27"/>
      <c r="L219" s="27"/>
    </row>
    <row r="220" spans="1:12" s="31" customFormat="1" x14ac:dyDescent="0.25">
      <c r="A220" s="26" t="s">
        <v>246</v>
      </c>
      <c r="B220" s="27"/>
      <c r="C220" s="28"/>
      <c r="D220" s="27"/>
      <c r="E220" s="29"/>
      <c r="F220" s="27"/>
      <c r="G220" s="30"/>
      <c r="H220" s="30"/>
      <c r="I220" s="27"/>
      <c r="J220" s="27"/>
      <c r="K220" s="27"/>
      <c r="L220" s="27"/>
    </row>
    <row r="221" spans="1:12" s="31" customFormat="1" x14ac:dyDescent="0.25">
      <c r="A221" s="26" t="s">
        <v>247</v>
      </c>
      <c r="B221" s="27"/>
      <c r="C221" s="28"/>
      <c r="D221" s="27"/>
      <c r="E221" s="29"/>
      <c r="F221" s="27"/>
      <c r="G221" s="30"/>
      <c r="H221" s="30"/>
      <c r="I221" s="27"/>
      <c r="J221" s="27"/>
      <c r="K221" s="27"/>
      <c r="L221" s="27"/>
    </row>
    <row r="222" spans="1:12" s="31" customFormat="1" x14ac:dyDescent="0.25">
      <c r="A222" s="26" t="s">
        <v>248</v>
      </c>
      <c r="B222" s="27"/>
      <c r="C222" s="28"/>
      <c r="D222" s="27"/>
      <c r="E222" s="29"/>
      <c r="F222" s="27"/>
      <c r="G222" s="30"/>
      <c r="H222" s="30"/>
      <c r="I222" s="27"/>
      <c r="J222" s="27"/>
      <c r="K222" s="27"/>
      <c r="L222" s="27"/>
    </row>
    <row r="223" spans="1:12" s="31" customFormat="1" x14ac:dyDescent="0.25">
      <c r="A223" s="26" t="s">
        <v>249</v>
      </c>
      <c r="B223" s="27"/>
      <c r="C223" s="28"/>
      <c r="D223" s="27"/>
      <c r="E223" s="29"/>
      <c r="F223" s="27"/>
      <c r="G223" s="30"/>
      <c r="H223" s="30"/>
      <c r="I223" s="27"/>
      <c r="J223" s="27"/>
      <c r="K223" s="27"/>
      <c r="L223" s="27"/>
    </row>
    <row r="224" spans="1:12" s="31" customFormat="1" x14ac:dyDescent="0.25">
      <c r="A224" s="26" t="s">
        <v>250</v>
      </c>
      <c r="B224" s="27"/>
      <c r="C224" s="28"/>
      <c r="D224" s="27"/>
      <c r="E224" s="29"/>
      <c r="F224" s="27"/>
      <c r="G224" s="30"/>
      <c r="H224" s="30"/>
      <c r="I224" s="27"/>
      <c r="J224" s="27"/>
      <c r="K224" s="27"/>
      <c r="L224" s="27"/>
    </row>
    <row r="225" spans="1:12" s="31" customFormat="1" x14ac:dyDescent="0.25">
      <c r="A225" s="26" t="s">
        <v>251</v>
      </c>
      <c r="B225" s="27"/>
      <c r="C225" s="28"/>
      <c r="D225" s="27"/>
      <c r="E225" s="29"/>
      <c r="F225" s="27"/>
      <c r="G225" s="30"/>
      <c r="H225" s="30"/>
      <c r="I225" s="27"/>
      <c r="J225" s="27"/>
      <c r="K225" s="27"/>
      <c r="L225" s="27"/>
    </row>
    <row r="226" spans="1:12" s="31" customFormat="1" x14ac:dyDescent="0.25">
      <c r="A226" s="26" t="s">
        <v>252</v>
      </c>
      <c r="B226" s="27"/>
      <c r="C226" s="28"/>
      <c r="D226" s="27"/>
      <c r="E226" s="29"/>
      <c r="F226" s="27"/>
      <c r="G226" s="30"/>
      <c r="H226" s="30"/>
      <c r="I226" s="27"/>
      <c r="J226" s="27"/>
      <c r="K226" s="27"/>
      <c r="L226" s="27"/>
    </row>
    <row r="227" spans="1:12" s="31" customFormat="1" x14ac:dyDescent="0.25">
      <c r="A227" s="26" t="s">
        <v>253</v>
      </c>
      <c r="B227" s="27"/>
      <c r="C227" s="28"/>
      <c r="D227" s="27"/>
      <c r="E227" s="29"/>
      <c r="F227" s="27"/>
      <c r="G227" s="30"/>
      <c r="H227" s="30"/>
      <c r="I227" s="27"/>
      <c r="J227" s="27"/>
      <c r="K227" s="27"/>
      <c r="L227" s="27"/>
    </row>
    <row r="228" spans="1:12" s="31" customFormat="1" x14ac:dyDescent="0.25">
      <c r="A228" s="26" t="s">
        <v>254</v>
      </c>
      <c r="B228" s="27"/>
      <c r="C228" s="28"/>
      <c r="D228" s="27"/>
      <c r="E228" s="29"/>
      <c r="F228" s="27"/>
      <c r="G228" s="30"/>
      <c r="H228" s="30"/>
      <c r="I228" s="27"/>
      <c r="J228" s="27"/>
      <c r="K228" s="27"/>
      <c r="L228" s="27"/>
    </row>
    <row r="229" spans="1:12" s="31" customFormat="1" x14ac:dyDescent="0.25">
      <c r="A229" s="26" t="s">
        <v>255</v>
      </c>
      <c r="B229" s="27"/>
      <c r="C229" s="28"/>
      <c r="D229" s="27"/>
      <c r="E229" s="29"/>
      <c r="F229" s="27"/>
      <c r="G229" s="30"/>
      <c r="H229" s="30"/>
      <c r="I229" s="27"/>
      <c r="J229" s="27"/>
      <c r="K229" s="27"/>
      <c r="L229" s="27"/>
    </row>
    <row r="230" spans="1:12" s="31" customFormat="1" x14ac:dyDescent="0.25">
      <c r="A230" s="26" t="s">
        <v>256</v>
      </c>
      <c r="B230" s="27"/>
      <c r="C230" s="28"/>
      <c r="D230" s="27"/>
      <c r="E230" s="29"/>
      <c r="F230" s="27"/>
      <c r="G230" s="30"/>
      <c r="H230" s="30"/>
      <c r="I230" s="27"/>
      <c r="J230" s="27"/>
      <c r="K230" s="27"/>
      <c r="L230" s="27"/>
    </row>
    <row r="231" spans="1:12" s="31" customFormat="1" x14ac:dyDescent="0.25">
      <c r="A231" s="26" t="s">
        <v>257</v>
      </c>
      <c r="B231" s="27"/>
      <c r="C231" s="28"/>
      <c r="D231" s="27"/>
      <c r="E231" s="29"/>
      <c r="F231" s="27"/>
      <c r="G231" s="30"/>
      <c r="H231" s="30"/>
      <c r="I231" s="27"/>
      <c r="J231" s="27"/>
      <c r="K231" s="27"/>
      <c r="L231" s="27"/>
    </row>
    <row r="232" spans="1:12" s="31" customFormat="1" x14ac:dyDescent="0.25">
      <c r="A232" s="26" t="s">
        <v>258</v>
      </c>
      <c r="B232" s="27"/>
      <c r="C232" s="28"/>
      <c r="D232" s="27"/>
      <c r="E232" s="29"/>
      <c r="F232" s="27"/>
      <c r="G232" s="30"/>
      <c r="H232" s="30"/>
      <c r="I232" s="27"/>
      <c r="J232" s="27"/>
      <c r="K232" s="27"/>
      <c r="L232" s="27"/>
    </row>
    <row r="233" spans="1:12" s="31" customFormat="1" x14ac:dyDescent="0.25">
      <c r="A233" s="26" t="s">
        <v>259</v>
      </c>
      <c r="B233" s="27"/>
      <c r="C233" s="28"/>
      <c r="D233" s="27"/>
      <c r="E233" s="29"/>
      <c r="F233" s="27"/>
      <c r="G233" s="30"/>
      <c r="H233" s="30"/>
      <c r="I233" s="27"/>
      <c r="J233" s="27"/>
      <c r="K233" s="27"/>
      <c r="L233" s="27"/>
    </row>
    <row r="234" spans="1:12" s="31" customFormat="1" x14ac:dyDescent="0.25">
      <c r="A234" s="26" t="s">
        <v>260</v>
      </c>
      <c r="B234" s="27"/>
      <c r="C234" s="28"/>
      <c r="D234" s="27"/>
      <c r="E234" s="29"/>
      <c r="F234" s="27"/>
      <c r="G234" s="30"/>
      <c r="H234" s="30"/>
      <c r="I234" s="27"/>
      <c r="J234" s="27"/>
      <c r="K234" s="27"/>
      <c r="L234" s="27"/>
    </row>
    <row r="235" spans="1:12" s="31" customFormat="1" x14ac:dyDescent="0.25">
      <c r="A235" s="26" t="s">
        <v>261</v>
      </c>
      <c r="B235" s="27"/>
      <c r="C235" s="28"/>
      <c r="D235" s="27"/>
      <c r="E235" s="29"/>
      <c r="F235" s="27"/>
      <c r="G235" s="30"/>
      <c r="H235" s="30"/>
      <c r="I235" s="27"/>
      <c r="J235" s="27"/>
      <c r="K235" s="27"/>
      <c r="L235" s="27"/>
    </row>
    <row r="236" spans="1:12" s="31" customFormat="1" x14ac:dyDescent="0.25">
      <c r="A236" s="26" t="s">
        <v>262</v>
      </c>
      <c r="B236" s="27"/>
      <c r="C236" s="28"/>
      <c r="D236" s="27"/>
      <c r="E236" s="29"/>
      <c r="F236" s="27"/>
      <c r="G236" s="30"/>
      <c r="H236" s="30"/>
      <c r="I236" s="27"/>
      <c r="J236" s="27"/>
      <c r="K236" s="27"/>
      <c r="L236" s="27"/>
    </row>
    <row r="237" spans="1:12" s="31" customFormat="1" x14ac:dyDescent="0.25">
      <c r="A237" s="26" t="s">
        <v>263</v>
      </c>
      <c r="B237" s="27"/>
      <c r="C237" s="28"/>
      <c r="D237" s="27"/>
      <c r="E237" s="29"/>
      <c r="F237" s="27"/>
      <c r="G237" s="30"/>
      <c r="H237" s="30"/>
      <c r="I237" s="27"/>
      <c r="J237" s="27"/>
      <c r="K237" s="27"/>
      <c r="L237" s="27"/>
    </row>
    <row r="238" spans="1:12" s="31" customFormat="1" x14ac:dyDescent="0.25">
      <c r="A238" s="26" t="s">
        <v>264</v>
      </c>
      <c r="B238" s="27"/>
      <c r="C238" s="28"/>
      <c r="D238" s="27"/>
      <c r="E238" s="29"/>
      <c r="F238" s="27"/>
      <c r="G238" s="30"/>
      <c r="H238" s="30"/>
      <c r="I238" s="27"/>
      <c r="J238" s="27"/>
      <c r="K238" s="27"/>
      <c r="L238" s="27"/>
    </row>
    <row r="239" spans="1:12" s="31" customFormat="1" x14ac:dyDescent="0.25">
      <c r="A239" s="26" t="s">
        <v>265</v>
      </c>
      <c r="B239" s="27"/>
      <c r="C239" s="28"/>
      <c r="D239" s="27"/>
      <c r="E239" s="29"/>
      <c r="F239" s="27"/>
      <c r="G239" s="30"/>
      <c r="H239" s="30"/>
      <c r="I239" s="27"/>
      <c r="J239" s="27"/>
      <c r="K239" s="27"/>
      <c r="L239" s="27"/>
    </row>
    <row r="240" spans="1:12" s="31" customFormat="1" x14ac:dyDescent="0.25">
      <c r="A240" s="26" t="s">
        <v>266</v>
      </c>
      <c r="B240" s="27"/>
      <c r="C240" s="28"/>
      <c r="D240" s="27"/>
      <c r="E240" s="29"/>
      <c r="F240" s="27"/>
      <c r="G240" s="30"/>
      <c r="H240" s="30"/>
      <c r="I240" s="27"/>
      <c r="J240" s="27"/>
      <c r="K240" s="27"/>
      <c r="L240" s="27"/>
    </row>
    <row r="241" spans="1:12" s="31" customFormat="1" x14ac:dyDescent="0.25">
      <c r="A241" s="26" t="s">
        <v>267</v>
      </c>
      <c r="B241" s="27"/>
      <c r="C241" s="28"/>
      <c r="D241" s="27"/>
      <c r="E241" s="29"/>
      <c r="F241" s="27"/>
      <c r="G241" s="30"/>
      <c r="H241" s="30"/>
      <c r="I241" s="27"/>
      <c r="J241" s="27"/>
      <c r="K241" s="27"/>
      <c r="L241" s="27"/>
    </row>
    <row r="242" spans="1:12" s="31" customFormat="1" x14ac:dyDescent="0.25">
      <c r="A242" s="26" t="s">
        <v>268</v>
      </c>
      <c r="B242" s="27"/>
      <c r="C242" s="28"/>
      <c r="D242" s="27"/>
      <c r="E242" s="29"/>
      <c r="F242" s="27"/>
      <c r="G242" s="30"/>
      <c r="H242" s="30"/>
      <c r="I242" s="27"/>
      <c r="J242" s="27"/>
      <c r="K242" s="27"/>
      <c r="L242" s="27"/>
    </row>
    <row r="243" spans="1:12" s="31" customFormat="1" x14ac:dyDescent="0.25">
      <c r="A243" s="26" t="s">
        <v>269</v>
      </c>
      <c r="B243" s="27"/>
      <c r="C243" s="28"/>
      <c r="D243" s="27"/>
      <c r="E243" s="29"/>
      <c r="F243" s="27"/>
      <c r="G243" s="30"/>
      <c r="H243" s="30"/>
      <c r="I243" s="27"/>
      <c r="J243" s="27"/>
      <c r="K243" s="27"/>
      <c r="L243" s="27"/>
    </row>
    <row r="244" spans="1:12" s="31" customFormat="1" x14ac:dyDescent="0.25">
      <c r="A244" s="26" t="s">
        <v>270</v>
      </c>
      <c r="B244" s="27"/>
      <c r="C244" s="28"/>
      <c r="D244" s="27"/>
      <c r="E244" s="29"/>
      <c r="F244" s="27"/>
      <c r="G244" s="30"/>
      <c r="H244" s="30"/>
      <c r="I244" s="27"/>
      <c r="J244" s="27"/>
      <c r="K244" s="27"/>
      <c r="L244" s="27"/>
    </row>
    <row r="245" spans="1:12" s="31" customFormat="1" x14ac:dyDescent="0.25">
      <c r="A245" s="26" t="s">
        <v>271</v>
      </c>
      <c r="B245" s="27"/>
      <c r="C245" s="28"/>
      <c r="D245" s="27"/>
      <c r="E245" s="29"/>
      <c r="F245" s="27"/>
      <c r="G245" s="30"/>
      <c r="H245" s="30"/>
      <c r="I245" s="27"/>
      <c r="J245" s="27"/>
      <c r="K245" s="27"/>
      <c r="L245" s="27"/>
    </row>
    <row r="246" spans="1:12" s="31" customFormat="1" x14ac:dyDescent="0.25">
      <c r="A246" s="26" t="s">
        <v>272</v>
      </c>
      <c r="B246" s="27"/>
      <c r="C246" s="28"/>
      <c r="D246" s="27"/>
      <c r="E246" s="29"/>
      <c r="F246" s="27"/>
      <c r="G246" s="30"/>
      <c r="H246" s="30"/>
      <c r="I246" s="27"/>
      <c r="J246" s="27"/>
      <c r="K246" s="27"/>
      <c r="L246" s="27"/>
    </row>
    <row r="247" spans="1:12" s="31" customFormat="1" x14ac:dyDescent="0.25">
      <c r="A247" s="26" t="s">
        <v>273</v>
      </c>
      <c r="B247" s="27"/>
      <c r="C247" s="28"/>
      <c r="D247" s="27"/>
      <c r="E247" s="29"/>
      <c r="F247" s="27"/>
      <c r="G247" s="30"/>
      <c r="H247" s="30"/>
      <c r="I247" s="27"/>
      <c r="J247" s="27"/>
      <c r="K247" s="27"/>
      <c r="L247" s="27"/>
    </row>
    <row r="248" spans="1:12" s="31" customFormat="1" x14ac:dyDescent="0.25">
      <c r="A248" s="26" t="s">
        <v>274</v>
      </c>
      <c r="B248" s="27"/>
      <c r="C248" s="28"/>
      <c r="D248" s="27"/>
      <c r="E248" s="29"/>
      <c r="F248" s="27"/>
      <c r="G248" s="30"/>
      <c r="H248" s="30"/>
      <c r="I248" s="27"/>
      <c r="J248" s="27"/>
      <c r="K248" s="27"/>
      <c r="L248" s="27"/>
    </row>
    <row r="249" spans="1:12" s="31" customFormat="1" x14ac:dyDescent="0.25">
      <c r="A249" s="26" t="s">
        <v>275</v>
      </c>
      <c r="B249" s="27"/>
      <c r="C249" s="28"/>
      <c r="D249" s="27"/>
      <c r="E249" s="29"/>
      <c r="F249" s="27"/>
      <c r="G249" s="30"/>
      <c r="H249" s="30"/>
      <c r="I249" s="27"/>
      <c r="J249" s="27"/>
      <c r="K249" s="27"/>
      <c r="L249" s="27"/>
    </row>
    <row r="250" spans="1:12" s="31" customFormat="1" x14ac:dyDescent="0.25">
      <c r="A250" s="26" t="s">
        <v>276</v>
      </c>
      <c r="B250" s="27"/>
      <c r="C250" s="28"/>
      <c r="D250" s="27"/>
      <c r="E250" s="29"/>
      <c r="F250" s="27"/>
      <c r="G250" s="30"/>
      <c r="H250" s="30"/>
      <c r="I250" s="27"/>
      <c r="J250" s="27"/>
      <c r="K250" s="27"/>
      <c r="L250" s="27"/>
    </row>
    <row r="251" spans="1:12" s="31" customFormat="1" x14ac:dyDescent="0.25">
      <c r="A251" s="26" t="s">
        <v>277</v>
      </c>
      <c r="B251" s="27"/>
      <c r="C251" s="28"/>
      <c r="D251" s="27"/>
      <c r="E251" s="29"/>
      <c r="F251" s="27"/>
      <c r="G251" s="30"/>
      <c r="H251" s="30"/>
      <c r="I251" s="27"/>
      <c r="J251" s="27"/>
      <c r="K251" s="27"/>
      <c r="L251" s="27"/>
    </row>
    <row r="252" spans="1:12" s="31" customFormat="1" x14ac:dyDescent="0.25">
      <c r="A252" s="26" t="s">
        <v>278</v>
      </c>
      <c r="B252" s="27"/>
      <c r="C252" s="28"/>
      <c r="D252" s="27"/>
      <c r="E252" s="29"/>
      <c r="F252" s="27"/>
      <c r="G252" s="30"/>
      <c r="H252" s="30"/>
      <c r="I252" s="27"/>
      <c r="J252" s="27"/>
      <c r="K252" s="27"/>
      <c r="L252" s="27"/>
    </row>
    <row r="253" spans="1:12" s="31" customFormat="1" x14ac:dyDescent="0.25">
      <c r="A253" s="26" t="s">
        <v>279</v>
      </c>
      <c r="B253" s="27"/>
      <c r="C253" s="28"/>
      <c r="D253" s="27"/>
      <c r="E253" s="29"/>
      <c r="F253" s="27"/>
      <c r="G253" s="30"/>
      <c r="H253" s="30"/>
      <c r="I253" s="27"/>
      <c r="J253" s="27"/>
      <c r="K253" s="27"/>
      <c r="L253" s="27"/>
    </row>
    <row r="254" spans="1:12" s="31" customFormat="1" x14ac:dyDescent="0.25">
      <c r="A254" s="26" t="s">
        <v>280</v>
      </c>
      <c r="B254" s="27"/>
      <c r="C254" s="28"/>
      <c r="D254" s="27"/>
      <c r="E254" s="29"/>
      <c r="F254" s="27"/>
      <c r="G254" s="30"/>
      <c r="H254" s="30"/>
      <c r="I254" s="27"/>
      <c r="J254" s="27"/>
      <c r="K254" s="27"/>
      <c r="L254" s="27"/>
    </row>
    <row r="255" spans="1:12" s="31" customFormat="1" x14ac:dyDescent="0.25">
      <c r="A255" s="26" t="s">
        <v>281</v>
      </c>
      <c r="B255" s="27"/>
      <c r="C255" s="28"/>
      <c r="D255" s="27"/>
      <c r="E255" s="29"/>
      <c r="F255" s="27"/>
      <c r="G255" s="30"/>
      <c r="H255" s="30"/>
      <c r="I255" s="27"/>
      <c r="J255" s="27"/>
      <c r="K255" s="27"/>
      <c r="L255" s="27"/>
    </row>
    <row r="256" spans="1:12" s="31" customFormat="1" x14ac:dyDescent="0.25">
      <c r="A256" s="26" t="s">
        <v>282</v>
      </c>
      <c r="B256" s="27"/>
      <c r="C256" s="28"/>
      <c r="D256" s="27"/>
      <c r="E256" s="29"/>
      <c r="F256" s="27"/>
      <c r="G256" s="30"/>
      <c r="H256" s="30"/>
      <c r="I256" s="27"/>
      <c r="J256" s="27"/>
      <c r="K256" s="27"/>
      <c r="L256" s="27"/>
    </row>
    <row r="257" spans="1:12" s="31" customFormat="1" x14ac:dyDescent="0.25">
      <c r="A257" s="26" t="s">
        <v>283</v>
      </c>
      <c r="B257" s="27"/>
      <c r="C257" s="28"/>
      <c r="D257" s="27"/>
      <c r="E257" s="29"/>
      <c r="F257" s="27"/>
      <c r="G257" s="30"/>
      <c r="H257" s="30"/>
      <c r="I257" s="27"/>
      <c r="J257" s="27"/>
      <c r="K257" s="27"/>
      <c r="L257" s="27"/>
    </row>
    <row r="258" spans="1:12" s="31" customFormat="1" x14ac:dyDescent="0.25">
      <c r="A258" s="26" t="s">
        <v>284</v>
      </c>
      <c r="B258" s="27"/>
      <c r="C258" s="28"/>
      <c r="D258" s="27"/>
      <c r="E258" s="29"/>
      <c r="F258" s="27"/>
      <c r="G258" s="30"/>
      <c r="H258" s="30"/>
      <c r="I258" s="27"/>
      <c r="J258" s="27"/>
      <c r="K258" s="27"/>
      <c r="L258" s="27"/>
    </row>
    <row r="259" spans="1:12" s="31" customFormat="1" x14ac:dyDescent="0.25">
      <c r="A259" s="26" t="s">
        <v>285</v>
      </c>
      <c r="B259" s="27"/>
      <c r="C259" s="28"/>
      <c r="D259" s="27"/>
      <c r="E259" s="29"/>
      <c r="F259" s="27"/>
      <c r="G259" s="30"/>
      <c r="H259" s="30"/>
      <c r="I259" s="27"/>
      <c r="J259" s="27"/>
      <c r="K259" s="27"/>
      <c r="L259" s="27"/>
    </row>
    <row r="260" spans="1:12" s="31" customFormat="1" x14ac:dyDescent="0.25">
      <c r="A260" s="26" t="s">
        <v>286</v>
      </c>
      <c r="B260" s="27"/>
      <c r="C260" s="28"/>
      <c r="D260" s="27"/>
      <c r="E260" s="29"/>
      <c r="F260" s="27"/>
      <c r="G260" s="30"/>
      <c r="H260" s="30"/>
      <c r="I260" s="27"/>
      <c r="J260" s="27"/>
      <c r="K260" s="27"/>
      <c r="L260" s="27"/>
    </row>
    <row r="261" spans="1:12" s="31" customFormat="1" x14ac:dyDescent="0.25">
      <c r="A261" s="26" t="s">
        <v>287</v>
      </c>
      <c r="B261" s="27"/>
      <c r="C261" s="28"/>
      <c r="D261" s="27"/>
      <c r="E261" s="29"/>
      <c r="F261" s="27"/>
      <c r="G261" s="30"/>
      <c r="H261" s="30"/>
      <c r="I261" s="27"/>
      <c r="J261" s="27"/>
      <c r="K261" s="27"/>
      <c r="L261" s="27"/>
    </row>
    <row r="262" spans="1:12" s="31" customFormat="1" x14ac:dyDescent="0.25">
      <c r="A262" s="26" t="s">
        <v>288</v>
      </c>
      <c r="B262" s="27"/>
      <c r="C262" s="28"/>
      <c r="D262" s="27"/>
      <c r="E262" s="29"/>
      <c r="F262" s="27"/>
      <c r="G262" s="30"/>
      <c r="H262" s="30"/>
      <c r="I262" s="27"/>
      <c r="J262" s="27"/>
      <c r="K262" s="27"/>
      <c r="L262" s="27"/>
    </row>
    <row r="263" spans="1:12" s="31" customFormat="1" x14ac:dyDescent="0.25">
      <c r="A263" s="26" t="s">
        <v>289</v>
      </c>
      <c r="B263" s="27"/>
      <c r="C263" s="28"/>
      <c r="D263" s="27"/>
      <c r="E263" s="29"/>
      <c r="F263" s="27"/>
      <c r="G263" s="30"/>
      <c r="H263" s="30"/>
      <c r="I263" s="27"/>
      <c r="J263" s="27"/>
      <c r="K263" s="27"/>
      <c r="L263" s="27"/>
    </row>
    <row r="264" spans="1:12" s="31" customFormat="1" x14ac:dyDescent="0.25">
      <c r="A264" s="26" t="s">
        <v>290</v>
      </c>
      <c r="B264" s="27"/>
      <c r="C264" s="28"/>
      <c r="D264" s="27"/>
      <c r="E264" s="29"/>
      <c r="F264" s="27"/>
      <c r="G264" s="30"/>
      <c r="H264" s="30"/>
      <c r="I264" s="27"/>
      <c r="J264" s="27"/>
      <c r="K264" s="27"/>
      <c r="L264" s="27"/>
    </row>
    <row r="265" spans="1:12" s="31" customFormat="1" x14ac:dyDescent="0.25">
      <c r="A265" s="26" t="s">
        <v>291</v>
      </c>
      <c r="B265" s="27"/>
      <c r="C265" s="28"/>
      <c r="D265" s="27"/>
      <c r="E265" s="29"/>
      <c r="F265" s="27"/>
      <c r="G265" s="30"/>
      <c r="H265" s="30"/>
      <c r="I265" s="27"/>
      <c r="J265" s="27"/>
      <c r="K265" s="27"/>
      <c r="L265" s="27"/>
    </row>
    <row r="266" spans="1:12" s="31" customFormat="1" x14ac:dyDescent="0.25">
      <c r="A266" s="26" t="s">
        <v>292</v>
      </c>
      <c r="B266" s="27"/>
      <c r="C266" s="28"/>
      <c r="D266" s="27"/>
      <c r="E266" s="29"/>
      <c r="F266" s="27"/>
      <c r="G266" s="30"/>
      <c r="H266" s="30"/>
      <c r="I266" s="27"/>
      <c r="J266" s="27"/>
      <c r="K266" s="27"/>
      <c r="L266" s="27"/>
    </row>
    <row r="267" spans="1:12" s="31" customFormat="1" x14ac:dyDescent="0.25">
      <c r="A267" s="26" t="s">
        <v>293</v>
      </c>
      <c r="B267" s="27"/>
      <c r="C267" s="28"/>
      <c r="D267" s="27"/>
      <c r="E267" s="29"/>
      <c r="F267" s="27"/>
      <c r="G267" s="30"/>
      <c r="H267" s="30"/>
      <c r="I267" s="27"/>
      <c r="J267" s="27"/>
      <c r="K267" s="27"/>
      <c r="L267" s="27"/>
    </row>
    <row r="268" spans="1:12" s="31" customFormat="1" x14ac:dyDescent="0.25">
      <c r="A268" s="26" t="s">
        <v>294</v>
      </c>
      <c r="B268" s="27"/>
      <c r="C268" s="28"/>
      <c r="D268" s="27"/>
      <c r="E268" s="29"/>
      <c r="F268" s="27"/>
      <c r="G268" s="30"/>
      <c r="H268" s="30"/>
      <c r="I268" s="27"/>
      <c r="J268" s="27"/>
      <c r="K268" s="27"/>
      <c r="L268" s="27"/>
    </row>
    <row r="269" spans="1:12" s="31" customFormat="1" x14ac:dyDescent="0.25">
      <c r="A269" s="26" t="s">
        <v>295</v>
      </c>
      <c r="B269" s="27"/>
      <c r="C269" s="28"/>
      <c r="D269" s="27"/>
      <c r="E269" s="29"/>
      <c r="F269" s="27"/>
      <c r="G269" s="30"/>
      <c r="H269" s="30"/>
      <c r="I269" s="27"/>
      <c r="J269" s="27"/>
      <c r="K269" s="27"/>
      <c r="L269" s="27"/>
    </row>
    <row r="270" spans="1:12" s="31" customFormat="1" x14ac:dyDescent="0.25">
      <c r="A270" s="26" t="s">
        <v>296</v>
      </c>
      <c r="B270" s="27"/>
      <c r="C270" s="28"/>
      <c r="D270" s="27"/>
      <c r="E270" s="29"/>
      <c r="F270" s="27"/>
      <c r="G270" s="30"/>
      <c r="H270" s="30"/>
      <c r="I270" s="27"/>
      <c r="J270" s="27"/>
      <c r="K270" s="27"/>
      <c r="L270" s="27"/>
    </row>
    <row r="271" spans="1:12" s="31" customFormat="1" x14ac:dyDescent="0.25">
      <c r="A271" s="26" t="s">
        <v>297</v>
      </c>
      <c r="B271" s="27"/>
      <c r="C271" s="28"/>
      <c r="D271" s="27"/>
      <c r="E271" s="29"/>
      <c r="F271" s="27"/>
      <c r="G271" s="30"/>
      <c r="H271" s="30"/>
      <c r="I271" s="27"/>
      <c r="J271" s="27"/>
      <c r="K271" s="27"/>
      <c r="L271" s="27"/>
    </row>
    <row r="272" spans="1:12" s="31" customFormat="1" x14ac:dyDescent="0.25">
      <c r="A272" s="26" t="s">
        <v>298</v>
      </c>
      <c r="B272" s="27"/>
      <c r="C272" s="28"/>
      <c r="D272" s="27"/>
      <c r="E272" s="29"/>
      <c r="F272" s="27"/>
      <c r="G272" s="30"/>
      <c r="H272" s="30"/>
      <c r="I272" s="27"/>
      <c r="J272" s="27"/>
      <c r="K272" s="27"/>
      <c r="L272" s="27"/>
    </row>
    <row r="273" spans="1:12" s="31" customFormat="1" x14ac:dyDescent="0.25">
      <c r="A273" s="26" t="s">
        <v>299</v>
      </c>
      <c r="B273" s="27"/>
      <c r="C273" s="28"/>
      <c r="D273" s="27"/>
      <c r="E273" s="29"/>
      <c r="F273" s="27"/>
      <c r="G273" s="30"/>
      <c r="H273" s="30"/>
      <c r="I273" s="27"/>
      <c r="J273" s="27"/>
      <c r="K273" s="27"/>
      <c r="L273" s="27"/>
    </row>
    <row r="274" spans="1:12" s="31" customFormat="1" x14ac:dyDescent="0.25">
      <c r="A274" s="26" t="s">
        <v>300</v>
      </c>
      <c r="B274" s="27"/>
      <c r="C274" s="28"/>
      <c r="D274" s="27"/>
      <c r="E274" s="29"/>
      <c r="F274" s="27"/>
      <c r="G274" s="30"/>
      <c r="H274" s="30"/>
      <c r="I274" s="27"/>
      <c r="J274" s="27"/>
      <c r="K274" s="27"/>
      <c r="L274" s="27"/>
    </row>
    <row r="275" spans="1:12" s="31" customFormat="1" x14ac:dyDescent="0.25">
      <c r="A275" s="26" t="s">
        <v>301</v>
      </c>
      <c r="B275" s="27"/>
      <c r="C275" s="28"/>
      <c r="D275" s="27"/>
      <c r="E275" s="29"/>
      <c r="F275" s="27"/>
      <c r="G275" s="30"/>
      <c r="H275" s="30"/>
      <c r="I275" s="27"/>
      <c r="J275" s="27"/>
      <c r="K275" s="27"/>
      <c r="L275" s="27"/>
    </row>
    <row r="276" spans="1:12" s="31" customFormat="1" x14ac:dyDescent="0.25">
      <c r="A276" s="26" t="s">
        <v>302</v>
      </c>
      <c r="B276" s="27"/>
      <c r="C276" s="28"/>
      <c r="D276" s="27"/>
      <c r="E276" s="29"/>
      <c r="F276" s="27"/>
      <c r="G276" s="30"/>
      <c r="H276" s="30"/>
      <c r="I276" s="27"/>
      <c r="J276" s="27"/>
      <c r="K276" s="27"/>
      <c r="L276" s="27"/>
    </row>
    <row r="277" spans="1:12" s="31" customFormat="1" x14ac:dyDescent="0.25">
      <c r="A277" s="26" t="s">
        <v>303</v>
      </c>
      <c r="B277" s="27"/>
      <c r="C277" s="28"/>
      <c r="D277" s="27"/>
      <c r="E277" s="29"/>
      <c r="F277" s="27"/>
      <c r="G277" s="30"/>
      <c r="H277" s="30"/>
      <c r="I277" s="27"/>
      <c r="J277" s="27"/>
      <c r="K277" s="27"/>
      <c r="L277" s="27"/>
    </row>
    <row r="278" spans="1:12" s="31" customFormat="1" x14ac:dyDescent="0.25">
      <c r="A278" s="26" t="s">
        <v>304</v>
      </c>
      <c r="B278" s="27"/>
      <c r="C278" s="28"/>
      <c r="D278" s="27"/>
      <c r="E278" s="29"/>
      <c r="F278" s="27"/>
      <c r="G278" s="30"/>
      <c r="H278" s="30"/>
      <c r="I278" s="27"/>
      <c r="J278" s="27"/>
      <c r="K278" s="27"/>
      <c r="L278" s="27"/>
    </row>
    <row r="279" spans="1:12" s="31" customFormat="1" x14ac:dyDescent="0.25">
      <c r="A279" s="26" t="s">
        <v>305</v>
      </c>
      <c r="B279" s="27"/>
      <c r="C279" s="28"/>
      <c r="D279" s="27"/>
      <c r="E279" s="29"/>
      <c r="F279" s="27"/>
      <c r="G279" s="30"/>
      <c r="H279" s="30"/>
      <c r="I279" s="27"/>
      <c r="J279" s="27"/>
      <c r="K279" s="27"/>
      <c r="L279" s="27"/>
    </row>
    <row r="280" spans="1:12" s="31" customFormat="1" x14ac:dyDescent="0.25">
      <c r="A280" s="26" t="s">
        <v>306</v>
      </c>
      <c r="B280" s="27"/>
      <c r="C280" s="28"/>
      <c r="D280" s="27"/>
      <c r="E280" s="29"/>
      <c r="F280" s="27"/>
      <c r="G280" s="30"/>
      <c r="H280" s="30"/>
      <c r="I280" s="27"/>
      <c r="J280" s="27"/>
      <c r="K280" s="27"/>
      <c r="L280" s="27"/>
    </row>
    <row r="281" spans="1:12" s="31" customFormat="1" x14ac:dyDescent="0.25">
      <c r="A281" s="26" t="s">
        <v>307</v>
      </c>
      <c r="B281" s="27"/>
      <c r="C281" s="28"/>
      <c r="D281" s="27"/>
      <c r="E281" s="29"/>
      <c r="F281" s="27"/>
      <c r="G281" s="30"/>
      <c r="H281" s="30"/>
      <c r="I281" s="27"/>
      <c r="J281" s="27"/>
      <c r="K281" s="27"/>
      <c r="L281" s="27"/>
    </row>
    <row r="282" spans="1:12" s="31" customFormat="1" x14ac:dyDescent="0.25">
      <c r="A282" s="26" t="s">
        <v>308</v>
      </c>
      <c r="B282" s="27"/>
      <c r="C282" s="28"/>
      <c r="D282" s="27"/>
      <c r="E282" s="29"/>
      <c r="F282" s="27"/>
      <c r="G282" s="30"/>
      <c r="H282" s="30"/>
      <c r="I282" s="27"/>
      <c r="J282" s="27"/>
      <c r="K282" s="27"/>
      <c r="L282" s="27"/>
    </row>
    <row r="283" spans="1:12" s="31" customFormat="1" x14ac:dyDescent="0.25">
      <c r="A283" s="26" t="s">
        <v>309</v>
      </c>
      <c r="B283" s="27"/>
      <c r="C283" s="28"/>
      <c r="D283" s="27"/>
      <c r="E283" s="29"/>
      <c r="F283" s="27"/>
      <c r="G283" s="30"/>
      <c r="H283" s="30"/>
      <c r="I283" s="27"/>
      <c r="J283" s="27"/>
      <c r="K283" s="27"/>
      <c r="L283" s="27"/>
    </row>
    <row r="284" spans="1:12" s="31" customFormat="1" x14ac:dyDescent="0.25">
      <c r="A284" s="26" t="s">
        <v>310</v>
      </c>
      <c r="B284" s="27"/>
      <c r="C284" s="28"/>
      <c r="D284" s="27"/>
      <c r="E284" s="29"/>
      <c r="F284" s="27"/>
      <c r="G284" s="30"/>
      <c r="H284" s="30"/>
      <c r="I284" s="27"/>
      <c r="J284" s="27"/>
      <c r="K284" s="27"/>
      <c r="L284" s="27"/>
    </row>
    <row r="285" spans="1:12" s="31" customFormat="1" x14ac:dyDescent="0.25">
      <c r="A285" s="26" t="s">
        <v>311</v>
      </c>
      <c r="B285" s="27"/>
      <c r="C285" s="28"/>
      <c r="D285" s="27"/>
      <c r="E285" s="29"/>
      <c r="F285" s="27"/>
      <c r="G285" s="30"/>
      <c r="H285" s="30"/>
      <c r="I285" s="27"/>
      <c r="J285" s="27"/>
      <c r="K285" s="27"/>
      <c r="L285" s="27"/>
    </row>
    <row r="286" spans="1:12" s="31" customFormat="1" x14ac:dyDescent="0.25">
      <c r="A286" s="26" t="s">
        <v>312</v>
      </c>
      <c r="B286" s="27"/>
      <c r="C286" s="28"/>
      <c r="D286" s="27"/>
      <c r="E286" s="29"/>
      <c r="F286" s="27"/>
      <c r="G286" s="30"/>
      <c r="H286" s="30"/>
      <c r="I286" s="27"/>
      <c r="J286" s="27"/>
      <c r="K286" s="27"/>
      <c r="L286" s="27"/>
    </row>
    <row r="287" spans="1:12" s="31" customFormat="1" x14ac:dyDescent="0.25">
      <c r="A287" s="26" t="s">
        <v>313</v>
      </c>
      <c r="B287" s="27"/>
      <c r="C287" s="28"/>
      <c r="D287" s="27"/>
      <c r="E287" s="29"/>
      <c r="F287" s="27"/>
      <c r="G287" s="30"/>
      <c r="H287" s="30"/>
      <c r="I287" s="27"/>
      <c r="J287" s="27"/>
      <c r="K287" s="27"/>
      <c r="L287" s="27"/>
    </row>
    <row r="288" spans="1:12" s="31" customFormat="1" x14ac:dyDescent="0.25">
      <c r="A288" s="26" t="s">
        <v>314</v>
      </c>
      <c r="B288" s="27"/>
      <c r="C288" s="28"/>
      <c r="D288" s="27"/>
      <c r="E288" s="29"/>
      <c r="F288" s="27"/>
      <c r="G288" s="30"/>
      <c r="H288" s="30"/>
      <c r="I288" s="27"/>
      <c r="J288" s="27"/>
      <c r="K288" s="27"/>
      <c r="L288" s="27"/>
    </row>
    <row r="289" spans="1:12" s="31" customFormat="1" x14ac:dyDescent="0.25">
      <c r="A289" s="26" t="s">
        <v>315</v>
      </c>
      <c r="B289" s="27"/>
      <c r="C289" s="28"/>
      <c r="D289" s="27"/>
      <c r="E289" s="29"/>
      <c r="F289" s="27"/>
      <c r="G289" s="30"/>
      <c r="H289" s="30"/>
      <c r="I289" s="27"/>
      <c r="J289" s="27"/>
      <c r="K289" s="27"/>
      <c r="L289" s="27"/>
    </row>
    <row r="290" spans="1:12" s="31" customFormat="1" x14ac:dyDescent="0.25">
      <c r="A290" s="26" t="s">
        <v>316</v>
      </c>
      <c r="B290" s="27"/>
      <c r="C290" s="28"/>
      <c r="D290" s="27"/>
      <c r="E290" s="29"/>
      <c r="F290" s="27"/>
      <c r="G290" s="30"/>
      <c r="H290" s="30"/>
      <c r="I290" s="27"/>
      <c r="J290" s="27"/>
      <c r="K290" s="27"/>
      <c r="L290" s="27"/>
    </row>
    <row r="291" spans="1:12" s="31" customFormat="1" x14ac:dyDescent="0.25">
      <c r="A291" s="26" t="s">
        <v>317</v>
      </c>
      <c r="B291" s="27"/>
      <c r="C291" s="28"/>
      <c r="D291" s="27"/>
      <c r="E291" s="29"/>
      <c r="F291" s="27"/>
      <c r="G291" s="30"/>
      <c r="H291" s="30"/>
      <c r="I291" s="27"/>
      <c r="J291" s="27"/>
      <c r="K291" s="27"/>
      <c r="L291" s="27"/>
    </row>
    <row r="292" spans="1:12" s="31" customFormat="1" x14ac:dyDescent="0.25">
      <c r="A292" s="26" t="s">
        <v>318</v>
      </c>
      <c r="B292" s="27"/>
      <c r="C292" s="28"/>
      <c r="D292" s="27"/>
      <c r="E292" s="29"/>
      <c r="F292" s="27"/>
      <c r="G292" s="30"/>
      <c r="H292" s="30"/>
      <c r="I292" s="27"/>
      <c r="J292" s="27"/>
      <c r="K292" s="27"/>
      <c r="L292" s="27"/>
    </row>
    <row r="293" spans="1:12" s="31" customFormat="1" x14ac:dyDescent="0.25">
      <c r="A293" s="26" t="s">
        <v>319</v>
      </c>
      <c r="B293" s="27"/>
      <c r="C293" s="28"/>
      <c r="D293" s="27"/>
      <c r="E293" s="29"/>
      <c r="F293" s="27"/>
      <c r="G293" s="30"/>
      <c r="H293" s="30"/>
      <c r="I293" s="27"/>
      <c r="J293" s="27"/>
      <c r="K293" s="27"/>
      <c r="L293" s="27"/>
    </row>
    <row r="294" spans="1:12" s="31" customFormat="1" x14ac:dyDescent="0.25">
      <c r="A294" s="26" t="s">
        <v>320</v>
      </c>
      <c r="B294" s="27"/>
      <c r="C294" s="28"/>
      <c r="D294" s="27"/>
      <c r="E294" s="29"/>
      <c r="F294" s="27"/>
      <c r="G294" s="30"/>
      <c r="H294" s="30"/>
      <c r="I294" s="27"/>
      <c r="J294" s="27"/>
      <c r="K294" s="27"/>
      <c r="L294" s="27"/>
    </row>
    <row r="295" spans="1:12" s="31" customFormat="1" x14ac:dyDescent="0.25">
      <c r="A295" s="26" t="s">
        <v>321</v>
      </c>
      <c r="B295" s="27"/>
      <c r="C295" s="28"/>
      <c r="D295" s="27"/>
      <c r="E295" s="29"/>
      <c r="F295" s="27"/>
      <c r="G295" s="30"/>
      <c r="H295" s="30"/>
      <c r="I295" s="27"/>
      <c r="J295" s="27"/>
      <c r="K295" s="27"/>
      <c r="L295" s="27"/>
    </row>
    <row r="296" spans="1:12" s="31" customFormat="1" x14ac:dyDescent="0.25">
      <c r="A296" s="26" t="s">
        <v>322</v>
      </c>
      <c r="B296" s="27"/>
      <c r="C296" s="28"/>
      <c r="D296" s="27"/>
      <c r="E296" s="29"/>
      <c r="F296" s="27"/>
      <c r="G296" s="30"/>
      <c r="H296" s="30"/>
      <c r="I296" s="27"/>
      <c r="J296" s="27"/>
      <c r="K296" s="27"/>
      <c r="L296" s="27"/>
    </row>
    <row r="297" spans="1:12" s="31" customFormat="1" x14ac:dyDescent="0.25">
      <c r="A297" s="26" t="s">
        <v>323</v>
      </c>
      <c r="B297" s="27"/>
      <c r="C297" s="28"/>
      <c r="D297" s="27"/>
      <c r="E297" s="29"/>
      <c r="F297" s="27"/>
      <c r="G297" s="30"/>
      <c r="H297" s="30"/>
      <c r="I297" s="27"/>
      <c r="J297" s="27"/>
      <c r="K297" s="27"/>
      <c r="L297" s="27"/>
    </row>
    <row r="298" spans="1:12" s="31" customFormat="1" x14ac:dyDescent="0.25">
      <c r="A298" s="26" t="s">
        <v>324</v>
      </c>
      <c r="B298" s="27"/>
      <c r="C298" s="28"/>
      <c r="D298" s="27"/>
      <c r="E298" s="29"/>
      <c r="F298" s="27"/>
      <c r="G298" s="30"/>
      <c r="H298" s="30"/>
      <c r="I298" s="27"/>
      <c r="J298" s="27"/>
      <c r="K298" s="27"/>
      <c r="L298" s="27"/>
    </row>
    <row r="299" spans="1:12" s="31" customFormat="1" x14ac:dyDescent="0.25">
      <c r="A299" s="26" t="s">
        <v>325</v>
      </c>
      <c r="B299" s="27"/>
      <c r="C299" s="28"/>
      <c r="D299" s="27"/>
      <c r="E299" s="29"/>
      <c r="F299" s="27"/>
      <c r="G299" s="30"/>
      <c r="H299" s="30"/>
      <c r="I299" s="27"/>
      <c r="J299" s="27"/>
      <c r="K299" s="27"/>
      <c r="L299" s="27"/>
    </row>
    <row r="300" spans="1:12" s="31" customFormat="1" x14ac:dyDescent="0.25">
      <c r="A300" s="26" t="s">
        <v>326</v>
      </c>
      <c r="B300" s="27"/>
      <c r="C300" s="28"/>
      <c r="D300" s="27"/>
      <c r="E300" s="29"/>
      <c r="F300" s="27"/>
      <c r="G300" s="30"/>
      <c r="H300" s="30"/>
      <c r="I300" s="27"/>
      <c r="J300" s="27"/>
      <c r="K300" s="27"/>
      <c r="L300" s="27"/>
    </row>
    <row r="301" spans="1:12" s="31" customFormat="1" x14ac:dyDescent="0.25">
      <c r="A301" s="26" t="s">
        <v>327</v>
      </c>
      <c r="B301" s="27"/>
      <c r="C301" s="28"/>
      <c r="D301" s="27"/>
      <c r="E301" s="29"/>
      <c r="F301" s="27"/>
      <c r="G301" s="30"/>
      <c r="H301" s="30"/>
      <c r="I301" s="27"/>
      <c r="J301" s="27"/>
      <c r="K301" s="27"/>
      <c r="L301" s="27"/>
    </row>
    <row r="302" spans="1:12" s="31" customFormat="1" x14ac:dyDescent="0.25">
      <c r="A302" s="26" t="s">
        <v>328</v>
      </c>
      <c r="B302" s="27"/>
      <c r="C302" s="28"/>
      <c r="D302" s="27"/>
      <c r="E302" s="29"/>
      <c r="F302" s="27"/>
      <c r="G302" s="30"/>
      <c r="H302" s="30"/>
      <c r="I302" s="27"/>
      <c r="J302" s="27"/>
      <c r="K302" s="27"/>
      <c r="L302" s="27"/>
    </row>
    <row r="303" spans="1:12" s="31" customFormat="1" x14ac:dyDescent="0.25">
      <c r="A303" s="26" t="s">
        <v>329</v>
      </c>
      <c r="B303" s="27"/>
      <c r="C303" s="28"/>
      <c r="D303" s="27"/>
      <c r="E303" s="29"/>
      <c r="F303" s="27"/>
      <c r="G303" s="30"/>
      <c r="H303" s="30"/>
      <c r="I303" s="27"/>
      <c r="J303" s="27"/>
      <c r="K303" s="27"/>
      <c r="L303" s="27"/>
    </row>
    <row r="304" spans="1:12" s="31" customFormat="1" x14ac:dyDescent="0.25">
      <c r="A304" s="26" t="s">
        <v>330</v>
      </c>
      <c r="B304" s="27"/>
      <c r="C304" s="28"/>
      <c r="D304" s="27"/>
      <c r="E304" s="29"/>
      <c r="F304" s="27"/>
      <c r="G304" s="30"/>
      <c r="H304" s="30"/>
      <c r="I304" s="27"/>
      <c r="J304" s="27"/>
      <c r="K304" s="27"/>
      <c r="L304" s="27"/>
    </row>
    <row r="305" spans="1:12" s="31" customFormat="1" x14ac:dyDescent="0.25">
      <c r="A305" s="26" t="s">
        <v>331</v>
      </c>
      <c r="B305" s="27"/>
      <c r="C305" s="28"/>
      <c r="D305" s="27"/>
      <c r="E305" s="29"/>
      <c r="F305" s="27"/>
      <c r="G305" s="30"/>
      <c r="H305" s="30"/>
      <c r="I305" s="27"/>
      <c r="J305" s="27"/>
      <c r="K305" s="27"/>
      <c r="L305" s="27"/>
    </row>
    <row r="306" spans="1:12" s="31" customFormat="1" x14ac:dyDescent="0.25">
      <c r="A306" s="26" t="s">
        <v>332</v>
      </c>
      <c r="B306" s="27"/>
      <c r="C306" s="28"/>
      <c r="D306" s="27"/>
      <c r="E306" s="29"/>
      <c r="F306" s="27"/>
      <c r="G306" s="30"/>
      <c r="H306" s="30"/>
      <c r="I306" s="27"/>
      <c r="J306" s="27"/>
      <c r="K306" s="27"/>
      <c r="L306" s="27"/>
    </row>
    <row r="307" spans="1:12" s="31" customFormat="1" x14ac:dyDescent="0.25">
      <c r="A307" s="26" t="s">
        <v>333</v>
      </c>
      <c r="B307" s="27"/>
      <c r="C307" s="28"/>
      <c r="D307" s="27"/>
      <c r="E307" s="29"/>
      <c r="F307" s="27"/>
      <c r="G307" s="30"/>
      <c r="H307" s="30"/>
      <c r="I307" s="27"/>
      <c r="J307" s="27"/>
      <c r="K307" s="27"/>
      <c r="L307" s="27"/>
    </row>
    <row r="308" spans="1:12" s="31" customFormat="1" x14ac:dyDescent="0.25">
      <c r="A308" s="26" t="s">
        <v>334</v>
      </c>
      <c r="B308" s="27"/>
      <c r="C308" s="28"/>
      <c r="D308" s="27"/>
      <c r="E308" s="29"/>
      <c r="F308" s="27"/>
      <c r="G308" s="30"/>
      <c r="H308" s="30"/>
      <c r="I308" s="27"/>
      <c r="J308" s="27"/>
      <c r="K308" s="27"/>
      <c r="L308" s="27"/>
    </row>
    <row r="309" spans="1:12" s="31" customFormat="1" x14ac:dyDescent="0.25">
      <c r="A309" s="26" t="s">
        <v>335</v>
      </c>
      <c r="B309" s="27"/>
      <c r="C309" s="28"/>
      <c r="D309" s="27"/>
      <c r="E309" s="29"/>
      <c r="F309" s="27"/>
      <c r="G309" s="30"/>
      <c r="H309" s="30"/>
      <c r="I309" s="27"/>
      <c r="J309" s="27"/>
      <c r="K309" s="27"/>
      <c r="L309" s="27"/>
    </row>
    <row r="310" spans="1:12" s="31" customFormat="1" x14ac:dyDescent="0.25">
      <c r="A310" s="26" t="s">
        <v>336</v>
      </c>
      <c r="B310" s="27"/>
      <c r="C310" s="28"/>
      <c r="D310" s="27"/>
      <c r="E310" s="29"/>
      <c r="F310" s="27"/>
      <c r="G310" s="30"/>
      <c r="H310" s="30"/>
      <c r="I310" s="27"/>
      <c r="J310" s="27"/>
      <c r="K310" s="27"/>
      <c r="L310" s="27"/>
    </row>
    <row r="311" spans="1:12" s="31" customFormat="1" x14ac:dyDescent="0.25">
      <c r="A311" s="26" t="s">
        <v>337</v>
      </c>
      <c r="B311" s="27"/>
      <c r="C311" s="28"/>
      <c r="D311" s="27"/>
      <c r="E311" s="29"/>
      <c r="F311" s="27"/>
      <c r="G311" s="30"/>
      <c r="H311" s="30"/>
      <c r="I311" s="27"/>
      <c r="J311" s="27"/>
      <c r="K311" s="27"/>
      <c r="L311" s="27"/>
    </row>
    <row r="312" spans="1:12" s="31" customFormat="1" x14ac:dyDescent="0.25">
      <c r="A312" s="26" t="s">
        <v>338</v>
      </c>
      <c r="B312" s="27"/>
      <c r="C312" s="28"/>
      <c r="D312" s="27"/>
      <c r="E312" s="29"/>
      <c r="F312" s="27"/>
      <c r="G312" s="30"/>
      <c r="H312" s="30"/>
      <c r="I312" s="27"/>
      <c r="J312" s="27"/>
      <c r="K312" s="27"/>
      <c r="L312" s="27"/>
    </row>
    <row r="313" spans="1:12" s="31" customFormat="1" x14ac:dyDescent="0.25">
      <c r="A313" s="26" t="s">
        <v>339</v>
      </c>
      <c r="B313" s="27"/>
      <c r="C313" s="28"/>
      <c r="D313" s="27"/>
      <c r="E313" s="29"/>
      <c r="F313" s="27"/>
      <c r="G313" s="30"/>
      <c r="H313" s="30"/>
      <c r="I313" s="27"/>
      <c r="J313" s="27"/>
      <c r="K313" s="27"/>
      <c r="L313" s="27"/>
    </row>
    <row r="314" spans="1:12" s="31" customFormat="1" x14ac:dyDescent="0.25">
      <c r="A314" s="26" t="s">
        <v>340</v>
      </c>
      <c r="B314" s="27"/>
      <c r="C314" s="28"/>
      <c r="D314" s="27"/>
      <c r="E314" s="29"/>
      <c r="F314" s="27"/>
      <c r="G314" s="30"/>
      <c r="H314" s="30"/>
      <c r="I314" s="27"/>
      <c r="J314" s="27"/>
      <c r="K314" s="27"/>
      <c r="L314" s="27"/>
    </row>
    <row r="315" spans="1:12" s="31" customFormat="1" x14ac:dyDescent="0.25">
      <c r="A315" s="26" t="s">
        <v>341</v>
      </c>
      <c r="B315" s="27"/>
      <c r="C315" s="28"/>
      <c r="D315" s="27"/>
      <c r="E315" s="29"/>
      <c r="F315" s="27"/>
      <c r="G315" s="30"/>
      <c r="H315" s="30"/>
      <c r="I315" s="27"/>
      <c r="J315" s="27"/>
      <c r="K315" s="27"/>
      <c r="L315" s="27"/>
    </row>
    <row r="316" spans="1:12" s="31" customFormat="1" x14ac:dyDescent="0.25">
      <c r="A316" s="26" t="s">
        <v>342</v>
      </c>
      <c r="B316" s="27"/>
      <c r="C316" s="28"/>
      <c r="D316" s="27"/>
      <c r="E316" s="29"/>
      <c r="F316" s="27"/>
      <c r="G316" s="30"/>
      <c r="H316" s="30"/>
      <c r="I316" s="27"/>
      <c r="J316" s="27"/>
      <c r="K316" s="27"/>
      <c r="L316" s="27"/>
    </row>
    <row r="317" spans="1:12" s="31" customFormat="1" x14ac:dyDescent="0.25">
      <c r="A317" s="26" t="s">
        <v>343</v>
      </c>
      <c r="B317" s="27"/>
      <c r="C317" s="28"/>
      <c r="D317" s="27"/>
      <c r="E317" s="29"/>
      <c r="F317" s="27"/>
      <c r="G317" s="30"/>
      <c r="H317" s="30"/>
      <c r="I317" s="27"/>
      <c r="J317" s="27"/>
      <c r="K317" s="27"/>
      <c r="L317" s="27"/>
    </row>
    <row r="318" spans="1:12" s="31" customFormat="1" x14ac:dyDescent="0.25">
      <c r="A318" s="26" t="s">
        <v>344</v>
      </c>
      <c r="B318" s="27"/>
      <c r="C318" s="28"/>
      <c r="D318" s="27"/>
      <c r="E318" s="29"/>
      <c r="F318" s="27"/>
      <c r="G318" s="30"/>
      <c r="H318" s="30"/>
      <c r="I318" s="27"/>
      <c r="J318" s="27"/>
      <c r="K318" s="27"/>
      <c r="L318" s="27"/>
    </row>
    <row r="319" spans="1:12" s="31" customFormat="1" x14ac:dyDescent="0.25">
      <c r="A319" s="26" t="s">
        <v>345</v>
      </c>
      <c r="B319" s="27"/>
      <c r="C319" s="28"/>
      <c r="D319" s="27"/>
      <c r="E319" s="29"/>
      <c r="F319" s="27"/>
      <c r="G319" s="30"/>
      <c r="H319" s="30"/>
      <c r="I319" s="27"/>
      <c r="J319" s="27"/>
      <c r="K319" s="27"/>
      <c r="L319" s="27"/>
    </row>
    <row r="320" spans="1:12" s="31" customFormat="1" x14ac:dyDescent="0.25">
      <c r="A320" s="26" t="s">
        <v>346</v>
      </c>
      <c r="B320" s="27"/>
      <c r="C320" s="28"/>
      <c r="D320" s="27"/>
      <c r="E320" s="29"/>
      <c r="F320" s="27"/>
      <c r="G320" s="30"/>
      <c r="H320" s="30"/>
      <c r="I320" s="27"/>
      <c r="J320" s="27"/>
      <c r="K320" s="27"/>
      <c r="L320" s="27"/>
    </row>
    <row r="321" spans="1:12" s="31" customFormat="1" x14ac:dyDescent="0.25">
      <c r="A321" s="26" t="s">
        <v>347</v>
      </c>
      <c r="B321" s="27"/>
      <c r="C321" s="28"/>
      <c r="D321" s="27"/>
      <c r="E321" s="29"/>
      <c r="F321" s="27"/>
      <c r="G321" s="30"/>
      <c r="H321" s="30"/>
      <c r="I321" s="27"/>
      <c r="J321" s="27"/>
      <c r="K321" s="27"/>
      <c r="L321" s="27"/>
    </row>
    <row r="322" spans="1:12" s="31" customFormat="1" x14ac:dyDescent="0.25">
      <c r="A322" s="26" t="s">
        <v>348</v>
      </c>
      <c r="B322" s="27"/>
      <c r="C322" s="28"/>
      <c r="D322" s="27"/>
      <c r="E322" s="29"/>
      <c r="F322" s="27"/>
      <c r="G322" s="30"/>
      <c r="H322" s="30"/>
      <c r="I322" s="27"/>
      <c r="J322" s="27"/>
      <c r="K322" s="27"/>
      <c r="L322" s="27"/>
    </row>
    <row r="323" spans="1:12" s="31" customFormat="1" x14ac:dyDescent="0.25">
      <c r="A323" s="26" t="s">
        <v>349</v>
      </c>
      <c r="B323" s="27"/>
      <c r="C323" s="28"/>
      <c r="D323" s="27"/>
      <c r="E323" s="29"/>
      <c r="F323" s="27"/>
      <c r="G323" s="30"/>
      <c r="H323" s="30"/>
      <c r="I323" s="27"/>
      <c r="J323" s="27"/>
      <c r="K323" s="27"/>
      <c r="L323" s="27"/>
    </row>
    <row r="324" spans="1:12" s="31" customFormat="1" x14ac:dyDescent="0.25">
      <c r="A324" s="26" t="s">
        <v>350</v>
      </c>
      <c r="B324" s="27"/>
      <c r="C324" s="28"/>
      <c r="D324" s="27"/>
      <c r="E324" s="29"/>
      <c r="F324" s="27"/>
      <c r="G324" s="30"/>
      <c r="H324" s="30"/>
      <c r="I324" s="27"/>
      <c r="J324" s="27"/>
      <c r="K324" s="27"/>
      <c r="L324" s="27"/>
    </row>
    <row r="325" spans="1:12" s="31" customFormat="1" x14ac:dyDescent="0.25">
      <c r="A325" s="26" t="s">
        <v>351</v>
      </c>
      <c r="B325" s="27"/>
      <c r="C325" s="28"/>
      <c r="D325" s="27"/>
      <c r="E325" s="29"/>
      <c r="F325" s="27"/>
      <c r="G325" s="30"/>
      <c r="H325" s="30"/>
      <c r="I325" s="27"/>
      <c r="J325" s="27"/>
      <c r="K325" s="27"/>
      <c r="L325" s="27"/>
    </row>
    <row r="326" spans="1:12" s="31" customFormat="1" x14ac:dyDescent="0.25">
      <c r="A326" s="26" t="s">
        <v>352</v>
      </c>
      <c r="B326" s="27"/>
      <c r="C326" s="28"/>
      <c r="D326" s="27"/>
      <c r="E326" s="29"/>
      <c r="F326" s="27"/>
      <c r="G326" s="30"/>
      <c r="H326" s="30"/>
      <c r="I326" s="27"/>
      <c r="J326" s="27"/>
      <c r="K326" s="27"/>
      <c r="L326" s="27"/>
    </row>
    <row r="327" spans="1:12" s="31" customFormat="1" x14ac:dyDescent="0.25">
      <c r="A327" s="26" t="s">
        <v>353</v>
      </c>
      <c r="B327" s="27"/>
      <c r="C327" s="28"/>
      <c r="D327" s="27"/>
      <c r="E327" s="29"/>
      <c r="F327" s="27"/>
      <c r="G327" s="30"/>
      <c r="H327" s="30"/>
      <c r="I327" s="27"/>
      <c r="J327" s="27"/>
      <c r="K327" s="27"/>
      <c r="L327" s="27"/>
    </row>
    <row r="328" spans="1:12" s="31" customFormat="1" x14ac:dyDescent="0.25">
      <c r="A328" s="26" t="s">
        <v>354</v>
      </c>
      <c r="B328" s="27"/>
      <c r="C328" s="28"/>
      <c r="D328" s="27"/>
      <c r="E328" s="29"/>
      <c r="F328" s="27"/>
      <c r="G328" s="30"/>
      <c r="H328" s="30"/>
      <c r="I328" s="27"/>
      <c r="J328" s="27"/>
      <c r="K328" s="27"/>
      <c r="L328" s="27"/>
    </row>
    <row r="329" spans="1:12" s="31" customFormat="1" x14ac:dyDescent="0.25">
      <c r="A329" s="26" t="s">
        <v>355</v>
      </c>
      <c r="B329" s="27"/>
      <c r="C329" s="28"/>
      <c r="D329" s="27"/>
      <c r="E329" s="29"/>
      <c r="F329" s="27"/>
      <c r="G329" s="30"/>
      <c r="H329" s="30"/>
      <c r="I329" s="27"/>
      <c r="J329" s="27"/>
      <c r="K329" s="27"/>
      <c r="L329" s="27"/>
    </row>
    <row r="330" spans="1:12" s="31" customFormat="1" x14ac:dyDescent="0.25">
      <c r="A330" s="26" t="s">
        <v>356</v>
      </c>
      <c r="B330" s="27"/>
      <c r="C330" s="28"/>
      <c r="D330" s="27"/>
      <c r="E330" s="29"/>
      <c r="F330" s="27"/>
      <c r="G330" s="30"/>
      <c r="H330" s="30"/>
      <c r="I330" s="27"/>
      <c r="J330" s="27"/>
      <c r="K330" s="27"/>
      <c r="L330" s="27"/>
    </row>
    <row r="331" spans="1:12" s="31" customFormat="1" x14ac:dyDescent="0.25">
      <c r="A331" s="26" t="s">
        <v>357</v>
      </c>
      <c r="B331" s="27"/>
      <c r="C331" s="28"/>
      <c r="D331" s="27"/>
      <c r="E331" s="29"/>
      <c r="F331" s="27"/>
      <c r="G331" s="30"/>
      <c r="H331" s="30"/>
      <c r="I331" s="27"/>
      <c r="J331" s="27"/>
      <c r="K331" s="27"/>
      <c r="L331" s="27"/>
    </row>
    <row r="332" spans="1:12" s="31" customFormat="1" x14ac:dyDescent="0.25">
      <c r="A332" s="26" t="s">
        <v>358</v>
      </c>
      <c r="B332" s="27"/>
      <c r="C332" s="28"/>
      <c r="D332" s="27"/>
      <c r="E332" s="29"/>
      <c r="F332" s="27"/>
      <c r="G332" s="30"/>
      <c r="H332" s="30"/>
      <c r="I332" s="27"/>
      <c r="J332" s="27"/>
      <c r="K332" s="27"/>
      <c r="L332" s="27"/>
    </row>
    <row r="333" spans="1:12" s="31" customFormat="1" x14ac:dyDescent="0.25">
      <c r="A333" s="26" t="s">
        <v>359</v>
      </c>
      <c r="B333" s="27"/>
      <c r="C333" s="28"/>
      <c r="D333" s="27"/>
      <c r="E333" s="29"/>
      <c r="F333" s="27"/>
      <c r="G333" s="30"/>
      <c r="H333" s="30"/>
      <c r="I333" s="27"/>
      <c r="J333" s="27"/>
      <c r="K333" s="27"/>
      <c r="L333" s="27"/>
    </row>
    <row r="334" spans="1:12" s="31" customFormat="1" x14ac:dyDescent="0.25">
      <c r="A334" s="26" t="s">
        <v>360</v>
      </c>
      <c r="B334" s="27"/>
      <c r="C334" s="28"/>
      <c r="D334" s="27"/>
      <c r="E334" s="29"/>
      <c r="F334" s="27"/>
      <c r="G334" s="30"/>
      <c r="H334" s="30"/>
      <c r="I334" s="27"/>
      <c r="J334" s="27"/>
      <c r="K334" s="27"/>
      <c r="L334" s="27"/>
    </row>
    <row r="335" spans="1:12" s="31" customFormat="1" x14ac:dyDescent="0.25">
      <c r="A335" s="26" t="s">
        <v>361</v>
      </c>
      <c r="B335" s="27"/>
      <c r="C335" s="28"/>
      <c r="D335" s="27"/>
      <c r="E335" s="29"/>
      <c r="F335" s="27"/>
      <c r="G335" s="30"/>
      <c r="H335" s="30"/>
      <c r="I335" s="27"/>
      <c r="J335" s="27"/>
      <c r="K335" s="27"/>
      <c r="L335" s="27"/>
    </row>
    <row r="336" spans="1:12" s="31" customFormat="1" x14ac:dyDescent="0.25">
      <c r="A336" s="26" t="s">
        <v>362</v>
      </c>
      <c r="B336" s="27"/>
      <c r="C336" s="28"/>
      <c r="D336" s="27"/>
      <c r="E336" s="29"/>
      <c r="F336" s="27"/>
      <c r="G336" s="30"/>
      <c r="H336" s="30"/>
      <c r="I336" s="27"/>
      <c r="J336" s="27"/>
      <c r="K336" s="27"/>
      <c r="L336" s="27"/>
    </row>
    <row r="337" spans="1:12" s="31" customFormat="1" x14ac:dyDescent="0.25">
      <c r="A337" s="26" t="s">
        <v>363</v>
      </c>
      <c r="B337" s="27"/>
      <c r="C337" s="28"/>
      <c r="D337" s="27"/>
      <c r="E337" s="29"/>
      <c r="F337" s="27"/>
      <c r="G337" s="30"/>
      <c r="H337" s="30"/>
      <c r="I337" s="27"/>
      <c r="J337" s="27"/>
      <c r="K337" s="27"/>
      <c r="L337" s="27"/>
    </row>
    <row r="338" spans="1:12" s="31" customFormat="1" x14ac:dyDescent="0.25">
      <c r="A338" s="26" t="s">
        <v>364</v>
      </c>
      <c r="B338" s="27"/>
      <c r="C338" s="28"/>
      <c r="D338" s="27"/>
      <c r="E338" s="29"/>
      <c r="F338" s="27"/>
      <c r="G338" s="30"/>
      <c r="H338" s="30"/>
      <c r="I338" s="27"/>
      <c r="J338" s="27"/>
      <c r="K338" s="27"/>
      <c r="L338" s="27"/>
    </row>
    <row r="339" spans="1:12" s="31" customFormat="1" x14ac:dyDescent="0.25">
      <c r="A339" s="26" t="s">
        <v>365</v>
      </c>
      <c r="B339" s="27"/>
      <c r="C339" s="28"/>
      <c r="D339" s="27"/>
      <c r="E339" s="29"/>
      <c r="F339" s="27"/>
      <c r="G339" s="30"/>
      <c r="H339" s="30"/>
      <c r="I339" s="27"/>
      <c r="J339" s="27"/>
      <c r="K339" s="27"/>
      <c r="L339" s="27"/>
    </row>
    <row r="340" spans="1:12" s="31" customFormat="1" x14ac:dyDescent="0.25">
      <c r="A340" s="26" t="s">
        <v>366</v>
      </c>
      <c r="B340" s="27"/>
      <c r="C340" s="28"/>
      <c r="D340" s="27"/>
      <c r="E340" s="29"/>
      <c r="F340" s="27"/>
      <c r="G340" s="30"/>
      <c r="H340" s="30"/>
      <c r="I340" s="27"/>
      <c r="J340" s="27"/>
      <c r="K340" s="27"/>
      <c r="L340" s="27"/>
    </row>
    <row r="341" spans="1:12" s="31" customFormat="1" x14ac:dyDescent="0.25">
      <c r="A341" s="26" t="s">
        <v>367</v>
      </c>
      <c r="B341" s="27"/>
      <c r="C341" s="28"/>
      <c r="D341" s="27"/>
      <c r="E341" s="29"/>
      <c r="F341" s="27"/>
      <c r="G341" s="30"/>
      <c r="H341" s="30"/>
      <c r="I341" s="27"/>
      <c r="J341" s="27"/>
      <c r="K341" s="27"/>
      <c r="L341" s="27"/>
    </row>
    <row r="342" spans="1:12" s="31" customFormat="1" x14ac:dyDescent="0.25">
      <c r="A342" s="26" t="s">
        <v>368</v>
      </c>
      <c r="B342" s="27"/>
      <c r="C342" s="28"/>
      <c r="D342" s="27"/>
      <c r="E342" s="29"/>
      <c r="F342" s="27"/>
      <c r="G342" s="30"/>
      <c r="H342" s="30"/>
      <c r="I342" s="27"/>
      <c r="J342" s="27"/>
      <c r="K342" s="27"/>
      <c r="L342" s="27"/>
    </row>
    <row r="343" spans="1:12" s="31" customFormat="1" x14ac:dyDescent="0.25">
      <c r="A343" s="26" t="s">
        <v>369</v>
      </c>
      <c r="B343" s="27"/>
      <c r="C343" s="28"/>
      <c r="D343" s="27"/>
      <c r="E343" s="29"/>
      <c r="F343" s="27"/>
      <c r="G343" s="30"/>
      <c r="H343" s="30"/>
      <c r="I343" s="27"/>
      <c r="J343" s="27"/>
      <c r="K343" s="27"/>
      <c r="L343" s="27"/>
    </row>
    <row r="344" spans="1:12" s="31" customFormat="1" x14ac:dyDescent="0.25">
      <c r="A344" s="26" t="s">
        <v>370</v>
      </c>
      <c r="B344" s="27"/>
      <c r="C344" s="28"/>
      <c r="D344" s="27"/>
      <c r="E344" s="29"/>
      <c r="F344" s="27"/>
      <c r="G344" s="30"/>
      <c r="H344" s="30"/>
      <c r="I344" s="27"/>
      <c r="J344" s="27"/>
      <c r="K344" s="27"/>
      <c r="L344" s="27"/>
    </row>
    <row r="345" spans="1:12" s="31" customFormat="1" x14ac:dyDescent="0.25">
      <c r="A345" s="26" t="s">
        <v>371</v>
      </c>
      <c r="B345" s="27"/>
      <c r="C345" s="28"/>
      <c r="D345" s="27"/>
      <c r="E345" s="29"/>
      <c r="F345" s="27"/>
      <c r="G345" s="30"/>
      <c r="H345" s="30"/>
      <c r="I345" s="27"/>
      <c r="J345" s="27"/>
      <c r="K345" s="27"/>
      <c r="L345" s="27"/>
    </row>
    <row r="346" spans="1:12" s="31" customFormat="1" x14ac:dyDescent="0.25">
      <c r="A346" s="26" t="s">
        <v>372</v>
      </c>
      <c r="B346" s="27"/>
      <c r="C346" s="28"/>
      <c r="D346" s="27"/>
      <c r="E346" s="29"/>
      <c r="F346" s="27"/>
      <c r="G346" s="30"/>
      <c r="H346" s="30"/>
      <c r="I346" s="27"/>
      <c r="J346" s="27"/>
      <c r="K346" s="27"/>
      <c r="L346" s="27"/>
    </row>
    <row r="347" spans="1:12" s="31" customFormat="1" x14ac:dyDescent="0.25">
      <c r="A347" s="26" t="s">
        <v>373</v>
      </c>
      <c r="B347" s="27"/>
      <c r="C347" s="28"/>
      <c r="D347" s="27"/>
      <c r="E347" s="29"/>
      <c r="F347" s="27"/>
      <c r="G347" s="30"/>
      <c r="H347" s="30"/>
      <c r="I347" s="27"/>
      <c r="J347" s="27"/>
      <c r="K347" s="27"/>
      <c r="L347" s="27"/>
    </row>
    <row r="348" spans="1:12" s="31" customFormat="1" x14ac:dyDescent="0.25">
      <c r="A348" s="26" t="s">
        <v>374</v>
      </c>
      <c r="B348" s="27"/>
      <c r="C348" s="28"/>
      <c r="D348" s="27"/>
      <c r="E348" s="29"/>
      <c r="F348" s="27"/>
      <c r="G348" s="30"/>
      <c r="H348" s="30"/>
      <c r="I348" s="27"/>
      <c r="J348" s="27"/>
      <c r="K348" s="27"/>
      <c r="L348" s="27"/>
    </row>
    <row r="349" spans="1:12" s="31" customFormat="1" x14ac:dyDescent="0.25">
      <c r="A349" s="26" t="s">
        <v>375</v>
      </c>
      <c r="B349" s="27"/>
      <c r="C349" s="28"/>
      <c r="D349" s="27"/>
      <c r="E349" s="29"/>
      <c r="F349" s="27"/>
      <c r="G349" s="30"/>
      <c r="H349" s="30"/>
      <c r="I349" s="27"/>
      <c r="J349" s="27"/>
      <c r="K349" s="27"/>
      <c r="L349" s="27"/>
    </row>
    <row r="350" spans="1:12" s="31" customFormat="1" x14ac:dyDescent="0.25">
      <c r="A350" s="26" t="s">
        <v>376</v>
      </c>
      <c r="B350" s="27"/>
      <c r="C350" s="28"/>
      <c r="D350" s="27"/>
      <c r="E350" s="29"/>
      <c r="F350" s="27"/>
      <c r="G350" s="30"/>
      <c r="H350" s="30"/>
      <c r="I350" s="27"/>
      <c r="J350" s="27"/>
      <c r="K350" s="27"/>
      <c r="L350" s="27"/>
    </row>
    <row r="351" spans="1:12" s="31" customFormat="1" x14ac:dyDescent="0.25">
      <c r="A351" s="26" t="s">
        <v>377</v>
      </c>
      <c r="B351" s="27"/>
      <c r="C351" s="28"/>
      <c r="D351" s="27"/>
      <c r="E351" s="29"/>
      <c r="F351" s="27"/>
      <c r="G351" s="30"/>
      <c r="H351" s="30"/>
      <c r="I351" s="27"/>
      <c r="J351" s="27"/>
      <c r="K351" s="27"/>
      <c r="L351" s="27"/>
    </row>
    <row r="352" spans="1:12" s="31" customFormat="1" x14ac:dyDescent="0.25">
      <c r="A352" s="26" t="s">
        <v>378</v>
      </c>
      <c r="B352" s="27"/>
      <c r="C352" s="28"/>
      <c r="D352" s="27"/>
      <c r="E352" s="29"/>
      <c r="F352" s="27"/>
      <c r="G352" s="30"/>
      <c r="H352" s="30"/>
      <c r="I352" s="27"/>
      <c r="J352" s="27"/>
      <c r="K352" s="27"/>
      <c r="L352" s="27"/>
    </row>
    <row r="353" spans="1:12" s="31" customFormat="1" x14ac:dyDescent="0.25">
      <c r="A353" s="26" t="s">
        <v>379</v>
      </c>
      <c r="B353" s="27"/>
      <c r="C353" s="28"/>
      <c r="D353" s="27"/>
      <c r="E353" s="29"/>
      <c r="F353" s="27"/>
      <c r="G353" s="30"/>
      <c r="H353" s="30"/>
      <c r="I353" s="27"/>
      <c r="J353" s="27"/>
      <c r="K353" s="27"/>
      <c r="L353" s="27"/>
    </row>
    <row r="354" spans="1:12" s="31" customFormat="1" x14ac:dyDescent="0.25">
      <c r="A354" s="26" t="s">
        <v>380</v>
      </c>
      <c r="B354" s="27"/>
      <c r="C354" s="28"/>
      <c r="D354" s="27"/>
      <c r="E354" s="29"/>
      <c r="F354" s="27"/>
      <c r="G354" s="30"/>
      <c r="H354" s="30"/>
      <c r="I354" s="27"/>
      <c r="J354" s="27"/>
      <c r="K354" s="27"/>
      <c r="L354" s="27"/>
    </row>
    <row r="355" spans="1:12" s="31" customFormat="1" x14ac:dyDescent="0.25">
      <c r="A355" s="26" t="s">
        <v>381</v>
      </c>
      <c r="B355" s="27"/>
      <c r="C355" s="28"/>
      <c r="D355" s="27"/>
      <c r="E355" s="29"/>
      <c r="F355" s="27"/>
      <c r="G355" s="30"/>
      <c r="H355" s="30"/>
      <c r="I355" s="27"/>
      <c r="J355" s="27"/>
      <c r="K355" s="27"/>
      <c r="L355" s="27"/>
    </row>
    <row r="356" spans="1:12" s="31" customFormat="1" x14ac:dyDescent="0.25">
      <c r="A356" s="26" t="s">
        <v>382</v>
      </c>
      <c r="B356" s="27"/>
      <c r="C356" s="28"/>
      <c r="D356" s="27"/>
      <c r="E356" s="29"/>
      <c r="F356" s="27"/>
      <c r="G356" s="30"/>
      <c r="H356" s="30"/>
      <c r="I356" s="27"/>
      <c r="J356" s="27"/>
      <c r="K356" s="27"/>
      <c r="L356" s="27"/>
    </row>
    <row r="357" spans="1:12" s="31" customFormat="1" x14ac:dyDescent="0.25">
      <c r="A357" s="26" t="s">
        <v>383</v>
      </c>
      <c r="B357" s="27"/>
      <c r="C357" s="28"/>
      <c r="D357" s="27"/>
      <c r="E357" s="29"/>
      <c r="F357" s="27"/>
      <c r="G357" s="30"/>
      <c r="H357" s="30"/>
      <c r="I357" s="27"/>
      <c r="J357" s="27"/>
      <c r="K357" s="27"/>
      <c r="L357" s="27"/>
    </row>
    <row r="358" spans="1:12" s="31" customFormat="1" x14ac:dyDescent="0.25">
      <c r="A358" s="26" t="s">
        <v>384</v>
      </c>
      <c r="B358" s="27"/>
      <c r="C358" s="28"/>
      <c r="D358" s="27"/>
      <c r="E358" s="29"/>
      <c r="F358" s="27"/>
      <c r="G358" s="30"/>
      <c r="H358" s="30"/>
      <c r="I358" s="27"/>
      <c r="J358" s="27"/>
      <c r="K358" s="27"/>
      <c r="L358" s="27"/>
    </row>
    <row r="359" spans="1:12" s="31" customFormat="1" x14ac:dyDescent="0.25">
      <c r="A359" s="26" t="s">
        <v>385</v>
      </c>
      <c r="B359" s="27"/>
      <c r="C359" s="28"/>
      <c r="D359" s="27"/>
      <c r="E359" s="29"/>
      <c r="F359" s="27"/>
      <c r="G359" s="30"/>
      <c r="H359" s="30"/>
      <c r="I359" s="27"/>
      <c r="J359" s="27"/>
      <c r="K359" s="27"/>
      <c r="L359" s="27"/>
    </row>
    <row r="360" spans="1:12" s="31" customFormat="1" x14ac:dyDescent="0.25">
      <c r="A360" s="26" t="s">
        <v>386</v>
      </c>
      <c r="B360" s="27"/>
      <c r="C360" s="28"/>
      <c r="D360" s="27"/>
      <c r="E360" s="29"/>
      <c r="F360" s="27"/>
      <c r="G360" s="30"/>
      <c r="H360" s="30"/>
      <c r="I360" s="27"/>
      <c r="J360" s="27"/>
      <c r="K360" s="27"/>
      <c r="L360" s="27"/>
    </row>
    <row r="361" spans="1:12" s="31" customFormat="1" x14ac:dyDescent="0.25">
      <c r="A361" s="26" t="s">
        <v>387</v>
      </c>
      <c r="B361" s="27"/>
      <c r="C361" s="28"/>
      <c r="D361" s="27"/>
      <c r="E361" s="29"/>
      <c r="F361" s="27"/>
      <c r="G361" s="30"/>
      <c r="H361" s="30"/>
      <c r="I361" s="27"/>
      <c r="J361" s="27"/>
      <c r="K361" s="27"/>
      <c r="L361" s="27"/>
    </row>
    <row r="362" spans="1:12" s="31" customFormat="1" x14ac:dyDescent="0.25">
      <c r="A362" s="26" t="s">
        <v>388</v>
      </c>
      <c r="B362" s="27"/>
      <c r="C362" s="28"/>
      <c r="D362" s="27"/>
      <c r="E362" s="29"/>
      <c r="F362" s="27"/>
      <c r="G362" s="30"/>
      <c r="H362" s="30"/>
      <c r="I362" s="27"/>
      <c r="J362" s="27"/>
      <c r="K362" s="27"/>
      <c r="L362" s="27"/>
    </row>
    <row r="363" spans="1:12" s="31" customFormat="1" x14ac:dyDescent="0.25">
      <c r="A363" s="26" t="s">
        <v>389</v>
      </c>
      <c r="B363" s="27"/>
      <c r="C363" s="28"/>
      <c r="D363" s="27"/>
      <c r="E363" s="29"/>
      <c r="F363" s="27"/>
      <c r="G363" s="30"/>
      <c r="H363" s="30"/>
      <c r="I363" s="27"/>
      <c r="J363" s="27"/>
      <c r="K363" s="27"/>
      <c r="L363" s="27"/>
    </row>
    <row r="364" spans="1:12" s="31" customFormat="1" x14ac:dyDescent="0.25">
      <c r="A364" s="26" t="s">
        <v>390</v>
      </c>
      <c r="B364" s="27"/>
      <c r="C364" s="28"/>
      <c r="D364" s="27"/>
      <c r="E364" s="29"/>
      <c r="F364" s="27"/>
      <c r="G364" s="30"/>
      <c r="H364" s="30"/>
      <c r="I364" s="27"/>
      <c r="J364" s="27"/>
      <c r="K364" s="27"/>
      <c r="L364" s="27"/>
    </row>
    <row r="365" spans="1:12" s="31" customFormat="1" x14ac:dyDescent="0.25">
      <c r="A365" s="26" t="s">
        <v>391</v>
      </c>
      <c r="B365" s="27"/>
      <c r="C365" s="28"/>
      <c r="D365" s="27"/>
      <c r="E365" s="29"/>
      <c r="F365" s="27"/>
      <c r="G365" s="30"/>
      <c r="H365" s="30"/>
      <c r="I365" s="27"/>
      <c r="J365" s="27"/>
      <c r="K365" s="27"/>
      <c r="L365" s="27"/>
    </row>
    <row r="366" spans="1:12" s="31" customFormat="1" x14ac:dyDescent="0.25">
      <c r="A366" s="26" t="s">
        <v>392</v>
      </c>
      <c r="B366" s="27"/>
      <c r="C366" s="28"/>
      <c r="D366" s="27"/>
      <c r="E366" s="29"/>
      <c r="F366" s="27"/>
      <c r="G366" s="30"/>
      <c r="H366" s="30"/>
      <c r="I366" s="27"/>
      <c r="J366" s="27"/>
      <c r="K366" s="27"/>
      <c r="L366" s="27"/>
    </row>
    <row r="367" spans="1:12" s="31" customFormat="1" x14ac:dyDescent="0.25">
      <c r="A367" s="26" t="s">
        <v>393</v>
      </c>
      <c r="B367" s="27"/>
      <c r="C367" s="28"/>
      <c r="D367" s="27"/>
      <c r="E367" s="29"/>
      <c r="F367" s="27"/>
      <c r="G367" s="30"/>
      <c r="H367" s="30"/>
      <c r="I367" s="27"/>
      <c r="J367" s="27"/>
      <c r="K367" s="27"/>
      <c r="L367" s="27"/>
    </row>
    <row r="368" spans="1:12" s="31" customFormat="1" x14ac:dyDescent="0.25">
      <c r="A368" s="26" t="s">
        <v>394</v>
      </c>
      <c r="B368" s="27"/>
      <c r="C368" s="28"/>
      <c r="D368" s="27"/>
      <c r="E368" s="29"/>
      <c r="F368" s="27"/>
      <c r="G368" s="30"/>
      <c r="H368" s="30"/>
      <c r="I368" s="27"/>
      <c r="J368" s="27"/>
      <c r="K368" s="27"/>
      <c r="L368" s="27"/>
    </row>
    <row r="369" spans="1:12" s="31" customFormat="1" x14ac:dyDescent="0.25">
      <c r="A369" s="26" t="s">
        <v>395</v>
      </c>
      <c r="B369" s="27"/>
      <c r="C369" s="28"/>
      <c r="D369" s="27"/>
      <c r="E369" s="29"/>
      <c r="F369" s="27"/>
      <c r="G369" s="30"/>
      <c r="H369" s="30"/>
      <c r="I369" s="27"/>
      <c r="J369" s="27"/>
      <c r="K369" s="27"/>
      <c r="L369" s="27"/>
    </row>
    <row r="370" spans="1:12" s="31" customFormat="1" x14ac:dyDescent="0.25">
      <c r="A370" s="26" t="s">
        <v>396</v>
      </c>
      <c r="B370" s="27"/>
      <c r="C370" s="28"/>
      <c r="D370" s="27"/>
      <c r="E370" s="29"/>
      <c r="F370" s="27"/>
      <c r="G370" s="30"/>
      <c r="H370" s="30"/>
      <c r="I370" s="27"/>
      <c r="J370" s="27"/>
      <c r="K370" s="27"/>
      <c r="L370" s="27"/>
    </row>
    <row r="371" spans="1:12" s="31" customFormat="1" x14ac:dyDescent="0.25">
      <c r="A371" s="26" t="s">
        <v>397</v>
      </c>
      <c r="B371" s="27"/>
      <c r="C371" s="28"/>
      <c r="D371" s="27"/>
      <c r="E371" s="29"/>
      <c r="F371" s="27"/>
      <c r="G371" s="30"/>
      <c r="H371" s="30"/>
      <c r="I371" s="27"/>
      <c r="J371" s="27"/>
      <c r="K371" s="27"/>
      <c r="L371" s="27"/>
    </row>
    <row r="372" spans="1:12" s="31" customFormat="1" x14ac:dyDescent="0.25">
      <c r="A372" s="26" t="s">
        <v>398</v>
      </c>
      <c r="B372" s="27"/>
      <c r="C372" s="28"/>
      <c r="D372" s="27"/>
      <c r="E372" s="29"/>
      <c r="F372" s="27"/>
      <c r="G372" s="30"/>
      <c r="H372" s="30"/>
      <c r="I372" s="27"/>
      <c r="J372" s="27"/>
      <c r="K372" s="27"/>
      <c r="L372" s="27"/>
    </row>
    <row r="373" spans="1:12" s="31" customFormat="1" x14ac:dyDescent="0.25">
      <c r="A373" s="26" t="s">
        <v>399</v>
      </c>
      <c r="B373" s="27"/>
      <c r="C373" s="28"/>
      <c r="D373" s="27"/>
      <c r="E373" s="29"/>
      <c r="F373" s="27"/>
      <c r="G373" s="30"/>
      <c r="H373" s="30"/>
      <c r="I373" s="27"/>
      <c r="J373" s="27"/>
      <c r="K373" s="27"/>
      <c r="L373" s="27"/>
    </row>
    <row r="374" spans="1:12" s="31" customFormat="1" x14ac:dyDescent="0.25">
      <c r="A374" s="26" t="s">
        <v>400</v>
      </c>
      <c r="B374" s="27"/>
      <c r="C374" s="28"/>
      <c r="D374" s="27"/>
      <c r="E374" s="29"/>
      <c r="F374" s="27"/>
      <c r="G374" s="30"/>
      <c r="H374" s="30"/>
      <c r="I374" s="27"/>
      <c r="J374" s="27"/>
      <c r="K374" s="27"/>
      <c r="L374" s="27"/>
    </row>
    <row r="375" spans="1:12" s="31" customFormat="1" x14ac:dyDescent="0.25">
      <c r="A375" s="26" t="s">
        <v>401</v>
      </c>
      <c r="B375" s="27"/>
      <c r="C375" s="28"/>
      <c r="D375" s="27"/>
      <c r="E375" s="29"/>
      <c r="F375" s="27"/>
      <c r="G375" s="30"/>
      <c r="H375" s="30"/>
      <c r="I375" s="27"/>
      <c r="J375" s="27"/>
      <c r="K375" s="27"/>
      <c r="L375" s="27"/>
    </row>
    <row r="376" spans="1:12" s="31" customFormat="1" x14ac:dyDescent="0.25">
      <c r="A376" s="26" t="s">
        <v>402</v>
      </c>
      <c r="B376" s="27"/>
      <c r="C376" s="28"/>
      <c r="D376" s="27"/>
      <c r="E376" s="29"/>
      <c r="F376" s="27"/>
      <c r="G376" s="30"/>
      <c r="H376" s="30"/>
      <c r="I376" s="27"/>
      <c r="J376" s="27"/>
      <c r="K376" s="27"/>
      <c r="L376" s="27"/>
    </row>
    <row r="377" spans="1:12" s="31" customFormat="1" x14ac:dyDescent="0.25">
      <c r="A377" s="26" t="s">
        <v>403</v>
      </c>
      <c r="B377" s="27"/>
      <c r="C377" s="28"/>
      <c r="D377" s="27"/>
      <c r="E377" s="29"/>
      <c r="F377" s="27"/>
      <c r="G377" s="30"/>
      <c r="H377" s="30"/>
      <c r="I377" s="27"/>
      <c r="J377" s="27"/>
      <c r="K377" s="27"/>
      <c r="L377" s="27"/>
    </row>
    <row r="378" spans="1:12" s="31" customFormat="1" x14ac:dyDescent="0.25">
      <c r="A378" s="26" t="s">
        <v>404</v>
      </c>
      <c r="B378" s="27"/>
      <c r="C378" s="28"/>
      <c r="D378" s="27"/>
      <c r="E378" s="29"/>
      <c r="F378" s="27"/>
      <c r="G378" s="30"/>
      <c r="H378" s="30"/>
      <c r="I378" s="27"/>
      <c r="J378" s="27"/>
      <c r="K378" s="27"/>
      <c r="L378" s="27"/>
    </row>
    <row r="379" spans="1:12" s="31" customFormat="1" x14ac:dyDescent="0.25">
      <c r="A379" s="26" t="s">
        <v>405</v>
      </c>
      <c r="B379" s="27"/>
      <c r="C379" s="28"/>
      <c r="D379" s="27"/>
      <c r="E379" s="29"/>
      <c r="F379" s="27"/>
      <c r="G379" s="30"/>
      <c r="H379" s="30"/>
      <c r="I379" s="27"/>
      <c r="J379" s="27"/>
      <c r="K379" s="27"/>
      <c r="L379" s="27"/>
    </row>
    <row r="380" spans="1:12" s="31" customFormat="1" x14ac:dyDescent="0.25">
      <c r="A380" s="26" t="s">
        <v>406</v>
      </c>
      <c r="B380" s="27"/>
      <c r="C380" s="28"/>
      <c r="D380" s="27"/>
      <c r="E380" s="29"/>
      <c r="F380" s="27"/>
      <c r="G380" s="30"/>
      <c r="H380" s="30"/>
      <c r="I380" s="27"/>
      <c r="J380" s="27"/>
      <c r="K380" s="27"/>
      <c r="L380" s="27"/>
    </row>
    <row r="381" spans="1:12" s="31" customFormat="1" x14ac:dyDescent="0.25">
      <c r="A381" s="26" t="s">
        <v>407</v>
      </c>
      <c r="B381" s="27"/>
      <c r="C381" s="28"/>
      <c r="D381" s="27"/>
      <c r="E381" s="29"/>
      <c r="F381" s="27"/>
      <c r="G381" s="30"/>
      <c r="H381" s="30"/>
      <c r="I381" s="27"/>
      <c r="J381" s="27"/>
      <c r="K381" s="27"/>
      <c r="L381" s="27"/>
    </row>
    <row r="382" spans="1:12" s="31" customFormat="1" x14ac:dyDescent="0.25">
      <c r="A382" s="26" t="s">
        <v>408</v>
      </c>
      <c r="B382" s="27"/>
      <c r="C382" s="28"/>
      <c r="D382" s="27"/>
      <c r="E382" s="29"/>
      <c r="F382" s="27"/>
      <c r="G382" s="30"/>
      <c r="H382" s="30"/>
      <c r="I382" s="27"/>
      <c r="J382" s="27"/>
      <c r="K382" s="27"/>
      <c r="L382" s="27"/>
    </row>
    <row r="383" spans="1:12" s="31" customFormat="1" x14ac:dyDescent="0.25">
      <c r="A383" s="26" t="s">
        <v>409</v>
      </c>
      <c r="B383" s="27"/>
      <c r="C383" s="28"/>
      <c r="D383" s="27"/>
      <c r="E383" s="29"/>
      <c r="F383" s="27"/>
      <c r="G383" s="30"/>
      <c r="H383" s="30"/>
      <c r="I383" s="27"/>
      <c r="J383" s="27"/>
      <c r="K383" s="27"/>
      <c r="L383" s="27"/>
    </row>
    <row r="384" spans="1:12" s="31" customFormat="1" x14ac:dyDescent="0.25">
      <c r="A384" s="26" t="s">
        <v>410</v>
      </c>
      <c r="B384" s="27"/>
      <c r="C384" s="28"/>
      <c r="D384" s="27"/>
      <c r="E384" s="29"/>
      <c r="F384" s="27"/>
      <c r="G384" s="30"/>
      <c r="H384" s="30"/>
      <c r="I384" s="27"/>
      <c r="J384" s="27"/>
      <c r="K384" s="27"/>
      <c r="L384" s="27"/>
    </row>
    <row r="385" spans="1:12" s="31" customFormat="1" x14ac:dyDescent="0.25">
      <c r="A385" s="26" t="s">
        <v>411</v>
      </c>
      <c r="B385" s="27"/>
      <c r="C385" s="28"/>
      <c r="D385" s="27"/>
      <c r="E385" s="29"/>
      <c r="F385" s="27"/>
      <c r="G385" s="30"/>
      <c r="H385" s="30"/>
      <c r="I385" s="27"/>
      <c r="J385" s="27"/>
      <c r="K385" s="27"/>
      <c r="L385" s="27"/>
    </row>
    <row r="386" spans="1:12" s="31" customFormat="1" x14ac:dyDescent="0.25">
      <c r="A386" s="26" t="s">
        <v>412</v>
      </c>
      <c r="B386" s="27"/>
      <c r="C386" s="28"/>
      <c r="D386" s="27"/>
      <c r="E386" s="29"/>
      <c r="F386" s="27"/>
      <c r="G386" s="30"/>
      <c r="H386" s="30"/>
      <c r="I386" s="27"/>
      <c r="J386" s="27"/>
      <c r="K386" s="27"/>
      <c r="L386" s="27"/>
    </row>
    <row r="387" spans="1:12" s="31" customFormat="1" x14ac:dyDescent="0.25">
      <c r="A387" s="26" t="s">
        <v>413</v>
      </c>
      <c r="B387" s="27"/>
      <c r="C387" s="28"/>
      <c r="D387" s="27"/>
      <c r="E387" s="29"/>
      <c r="F387" s="27"/>
      <c r="G387" s="30"/>
      <c r="H387" s="30"/>
      <c r="I387" s="27"/>
      <c r="J387" s="27"/>
      <c r="K387" s="27"/>
      <c r="L387" s="27"/>
    </row>
    <row r="388" spans="1:12" s="31" customFormat="1" x14ac:dyDescent="0.25">
      <c r="A388" s="26" t="s">
        <v>414</v>
      </c>
      <c r="B388" s="27"/>
      <c r="C388" s="28"/>
      <c r="D388" s="27"/>
      <c r="E388" s="29"/>
      <c r="F388" s="27"/>
      <c r="G388" s="30"/>
      <c r="H388" s="30"/>
      <c r="I388" s="27"/>
      <c r="J388" s="27"/>
      <c r="K388" s="27"/>
      <c r="L388" s="27"/>
    </row>
    <row r="389" spans="1:12" s="31" customFormat="1" x14ac:dyDescent="0.25">
      <c r="A389" s="26" t="s">
        <v>415</v>
      </c>
      <c r="B389" s="27"/>
      <c r="C389" s="28"/>
      <c r="D389" s="27"/>
      <c r="E389" s="29"/>
      <c r="F389" s="27"/>
      <c r="G389" s="30"/>
      <c r="H389" s="30"/>
      <c r="I389" s="27"/>
      <c r="J389" s="27"/>
      <c r="K389" s="27"/>
      <c r="L389" s="27"/>
    </row>
    <row r="390" spans="1:12" s="31" customFormat="1" x14ac:dyDescent="0.25">
      <c r="A390" s="26" t="s">
        <v>416</v>
      </c>
      <c r="B390" s="27"/>
      <c r="C390" s="28"/>
      <c r="D390" s="27"/>
      <c r="E390" s="29"/>
      <c r="F390" s="27"/>
      <c r="G390" s="30"/>
      <c r="H390" s="30"/>
      <c r="I390" s="27"/>
      <c r="J390" s="27"/>
      <c r="K390" s="27"/>
      <c r="L390" s="27"/>
    </row>
    <row r="391" spans="1:12" s="31" customFormat="1" x14ac:dyDescent="0.25">
      <c r="A391" s="26" t="s">
        <v>417</v>
      </c>
      <c r="B391" s="27"/>
      <c r="C391" s="28"/>
      <c r="D391" s="27"/>
      <c r="E391" s="29"/>
      <c r="F391" s="27"/>
      <c r="G391" s="30"/>
      <c r="H391" s="30"/>
      <c r="I391" s="27"/>
      <c r="J391" s="27"/>
      <c r="K391" s="27"/>
      <c r="L391" s="27"/>
    </row>
    <row r="392" spans="1:12" s="31" customFormat="1" x14ac:dyDescent="0.25">
      <c r="A392" s="26" t="s">
        <v>418</v>
      </c>
      <c r="B392" s="27"/>
      <c r="C392" s="28"/>
      <c r="D392" s="27"/>
      <c r="E392" s="29"/>
      <c r="F392" s="27"/>
      <c r="G392" s="30"/>
      <c r="H392" s="30"/>
      <c r="I392" s="27"/>
      <c r="J392" s="27"/>
      <c r="K392" s="27"/>
      <c r="L392" s="27"/>
    </row>
    <row r="393" spans="1:12" s="31" customFormat="1" x14ac:dyDescent="0.25">
      <c r="A393" s="26" t="s">
        <v>419</v>
      </c>
      <c r="B393" s="27"/>
      <c r="C393" s="28"/>
      <c r="D393" s="27"/>
      <c r="E393" s="29"/>
      <c r="F393" s="27"/>
      <c r="G393" s="30"/>
      <c r="H393" s="30"/>
      <c r="I393" s="27"/>
      <c r="J393" s="27"/>
      <c r="K393" s="27"/>
      <c r="L393" s="27"/>
    </row>
    <row r="394" spans="1:12" s="31" customFormat="1" x14ac:dyDescent="0.25">
      <c r="A394" s="26" t="s">
        <v>420</v>
      </c>
      <c r="B394" s="27"/>
      <c r="C394" s="28"/>
      <c r="D394" s="27"/>
      <c r="E394" s="29"/>
      <c r="F394" s="27"/>
      <c r="G394" s="30"/>
      <c r="H394" s="30"/>
      <c r="I394" s="27"/>
      <c r="J394" s="27"/>
      <c r="K394" s="27"/>
      <c r="L394" s="27"/>
    </row>
    <row r="395" spans="1:12" s="31" customFormat="1" x14ac:dyDescent="0.25">
      <c r="A395" s="26" t="s">
        <v>421</v>
      </c>
      <c r="B395" s="27"/>
      <c r="C395" s="28"/>
      <c r="D395" s="27"/>
      <c r="E395" s="29"/>
      <c r="F395" s="27"/>
      <c r="G395" s="30"/>
      <c r="H395" s="30"/>
      <c r="I395" s="27"/>
      <c r="J395" s="27"/>
      <c r="K395" s="27"/>
      <c r="L395" s="27"/>
    </row>
    <row r="396" spans="1:12" s="31" customFormat="1" x14ac:dyDescent="0.25">
      <c r="A396" s="26" t="s">
        <v>422</v>
      </c>
      <c r="B396" s="27"/>
      <c r="C396" s="28"/>
      <c r="D396" s="27"/>
      <c r="E396" s="29"/>
      <c r="F396" s="27"/>
      <c r="G396" s="30"/>
      <c r="H396" s="30"/>
      <c r="I396" s="27"/>
      <c r="J396" s="27"/>
      <c r="K396" s="27"/>
      <c r="L396" s="27"/>
    </row>
    <row r="397" spans="1:12" s="31" customFormat="1" x14ac:dyDescent="0.25">
      <c r="A397" s="26" t="s">
        <v>423</v>
      </c>
      <c r="B397" s="27"/>
      <c r="C397" s="28"/>
      <c r="D397" s="27"/>
      <c r="E397" s="29"/>
      <c r="F397" s="27"/>
      <c r="G397" s="30"/>
      <c r="H397" s="30"/>
      <c r="I397" s="27"/>
      <c r="J397" s="27"/>
      <c r="K397" s="27"/>
      <c r="L397" s="27"/>
    </row>
    <row r="398" spans="1:12" s="31" customFormat="1" x14ac:dyDescent="0.25">
      <c r="A398" s="26" t="s">
        <v>424</v>
      </c>
      <c r="B398" s="27"/>
      <c r="C398" s="28"/>
      <c r="D398" s="27"/>
      <c r="E398" s="29"/>
      <c r="F398" s="27"/>
      <c r="G398" s="30"/>
      <c r="H398" s="30"/>
      <c r="I398" s="27"/>
      <c r="J398" s="27"/>
      <c r="K398" s="27"/>
      <c r="L398" s="27"/>
    </row>
    <row r="399" spans="1:12" s="31" customFormat="1" x14ac:dyDescent="0.25">
      <c r="A399" s="26" t="s">
        <v>425</v>
      </c>
      <c r="B399" s="27"/>
      <c r="C399" s="28"/>
      <c r="D399" s="27"/>
      <c r="E399" s="29"/>
      <c r="F399" s="27"/>
      <c r="G399" s="30"/>
      <c r="H399" s="30"/>
      <c r="I399" s="27"/>
      <c r="J399" s="27"/>
      <c r="K399" s="27"/>
      <c r="L399" s="27"/>
    </row>
    <row r="400" spans="1:12" s="31" customFormat="1" x14ac:dyDescent="0.25">
      <c r="A400" s="26" t="s">
        <v>426</v>
      </c>
      <c r="B400" s="27"/>
      <c r="C400" s="28"/>
      <c r="D400" s="27"/>
      <c r="E400" s="29"/>
      <c r="F400" s="27"/>
      <c r="G400" s="30"/>
      <c r="H400" s="30"/>
      <c r="I400" s="27"/>
      <c r="J400" s="27"/>
      <c r="K400" s="27"/>
      <c r="L400" s="27"/>
    </row>
    <row r="401" spans="1:12" s="31" customFormat="1" x14ac:dyDescent="0.25">
      <c r="A401" s="26" t="s">
        <v>427</v>
      </c>
      <c r="B401" s="27"/>
      <c r="C401" s="28"/>
      <c r="D401" s="27"/>
      <c r="E401" s="29"/>
      <c r="F401" s="27"/>
      <c r="G401" s="30"/>
      <c r="H401" s="30"/>
      <c r="I401" s="27"/>
      <c r="J401" s="27"/>
      <c r="K401" s="27"/>
      <c r="L401" s="27"/>
    </row>
    <row r="402" spans="1:12" s="31" customFormat="1" x14ac:dyDescent="0.25">
      <c r="A402" s="26" t="s">
        <v>428</v>
      </c>
      <c r="B402" s="27"/>
      <c r="C402" s="28"/>
      <c r="D402" s="27"/>
      <c r="E402" s="29"/>
      <c r="F402" s="27"/>
      <c r="G402" s="30"/>
      <c r="H402" s="30"/>
      <c r="I402" s="27"/>
      <c r="J402" s="27"/>
      <c r="K402" s="27"/>
      <c r="L402" s="27"/>
    </row>
    <row r="403" spans="1:12" s="31" customFormat="1" x14ac:dyDescent="0.25">
      <c r="A403" s="26" t="s">
        <v>429</v>
      </c>
      <c r="B403" s="27"/>
      <c r="C403" s="28"/>
      <c r="D403" s="27"/>
      <c r="E403" s="29"/>
      <c r="F403" s="27"/>
      <c r="G403" s="30"/>
      <c r="H403" s="30"/>
      <c r="I403" s="27"/>
      <c r="J403" s="27"/>
      <c r="K403" s="27"/>
      <c r="L403" s="27"/>
    </row>
    <row r="404" spans="1:12" s="31" customFormat="1" x14ac:dyDescent="0.25">
      <c r="A404" s="26" t="s">
        <v>430</v>
      </c>
      <c r="B404" s="27"/>
      <c r="C404" s="28"/>
      <c r="D404" s="27"/>
      <c r="E404" s="29"/>
      <c r="F404" s="27"/>
      <c r="G404" s="30"/>
      <c r="H404" s="30"/>
      <c r="I404" s="27"/>
      <c r="J404" s="27"/>
      <c r="K404" s="27"/>
      <c r="L404" s="27"/>
    </row>
    <row r="405" spans="1:12" s="31" customFormat="1" x14ac:dyDescent="0.25">
      <c r="A405" s="26" t="s">
        <v>431</v>
      </c>
      <c r="B405" s="27"/>
      <c r="C405" s="28"/>
      <c r="D405" s="27"/>
      <c r="E405" s="29"/>
      <c r="F405" s="27"/>
      <c r="G405" s="30"/>
      <c r="H405" s="30"/>
      <c r="I405" s="27"/>
      <c r="J405" s="27"/>
      <c r="K405" s="27"/>
      <c r="L405" s="27"/>
    </row>
    <row r="406" spans="1:12" s="31" customFormat="1" x14ac:dyDescent="0.25">
      <c r="A406" s="26" t="s">
        <v>432</v>
      </c>
      <c r="B406" s="27"/>
      <c r="C406" s="28"/>
      <c r="D406" s="27"/>
      <c r="E406" s="29"/>
      <c r="F406" s="27"/>
      <c r="G406" s="30"/>
      <c r="H406" s="30"/>
      <c r="I406" s="27"/>
      <c r="J406" s="27"/>
      <c r="K406" s="27"/>
      <c r="L406" s="27"/>
    </row>
    <row r="407" spans="1:12" s="31" customFormat="1" x14ac:dyDescent="0.25">
      <c r="A407" s="26" t="s">
        <v>433</v>
      </c>
      <c r="B407" s="27"/>
      <c r="C407" s="28"/>
      <c r="D407" s="27"/>
      <c r="E407" s="29"/>
      <c r="F407" s="27"/>
      <c r="G407" s="30"/>
      <c r="H407" s="30"/>
      <c r="I407" s="27"/>
      <c r="J407" s="27"/>
      <c r="K407" s="27"/>
      <c r="L407" s="27"/>
    </row>
    <row r="408" spans="1:12" s="31" customFormat="1" x14ac:dyDescent="0.25">
      <c r="A408" s="26" t="s">
        <v>434</v>
      </c>
      <c r="B408" s="27"/>
      <c r="C408" s="28"/>
      <c r="D408" s="27"/>
      <c r="E408" s="29"/>
      <c r="F408" s="27"/>
      <c r="G408" s="30"/>
      <c r="H408" s="30"/>
      <c r="I408" s="27"/>
      <c r="J408" s="27"/>
      <c r="K408" s="27"/>
      <c r="L408" s="27"/>
    </row>
    <row r="409" spans="1:12" s="31" customFormat="1" x14ac:dyDescent="0.25">
      <c r="A409" s="26" t="s">
        <v>435</v>
      </c>
      <c r="B409" s="27"/>
      <c r="C409" s="28"/>
      <c r="D409" s="27"/>
      <c r="E409" s="29"/>
      <c r="F409" s="27"/>
      <c r="G409" s="30"/>
      <c r="H409" s="30"/>
      <c r="I409" s="27"/>
      <c r="J409" s="27"/>
      <c r="K409" s="27"/>
      <c r="L409" s="27"/>
    </row>
    <row r="410" spans="1:12" s="31" customFormat="1" x14ac:dyDescent="0.25">
      <c r="A410" s="26" t="s">
        <v>436</v>
      </c>
      <c r="B410" s="27"/>
      <c r="C410" s="28"/>
      <c r="D410" s="27"/>
      <c r="E410" s="29"/>
      <c r="F410" s="27"/>
      <c r="G410" s="30"/>
      <c r="H410" s="30"/>
      <c r="I410" s="27"/>
      <c r="J410" s="27"/>
      <c r="K410" s="27"/>
      <c r="L410" s="27"/>
    </row>
    <row r="411" spans="1:12" s="31" customFormat="1" x14ac:dyDescent="0.25">
      <c r="A411" s="26" t="s">
        <v>437</v>
      </c>
      <c r="B411" s="27"/>
      <c r="C411" s="28"/>
      <c r="D411" s="27"/>
      <c r="E411" s="29"/>
      <c r="F411" s="27"/>
      <c r="G411" s="30"/>
      <c r="H411" s="30"/>
      <c r="I411" s="27"/>
      <c r="J411" s="27"/>
      <c r="K411" s="27"/>
      <c r="L411" s="27"/>
    </row>
    <row r="412" spans="1:12" s="31" customFormat="1" x14ac:dyDescent="0.25">
      <c r="A412" s="26" t="s">
        <v>438</v>
      </c>
      <c r="B412" s="27"/>
      <c r="C412" s="28"/>
      <c r="D412" s="27"/>
      <c r="E412" s="29"/>
      <c r="F412" s="27"/>
      <c r="G412" s="30"/>
      <c r="H412" s="30"/>
      <c r="I412" s="27"/>
      <c r="J412" s="27"/>
      <c r="K412" s="27"/>
      <c r="L412" s="27"/>
    </row>
    <row r="413" spans="1:12" s="31" customFormat="1" x14ac:dyDescent="0.25">
      <c r="A413" s="26" t="s">
        <v>439</v>
      </c>
      <c r="B413" s="27"/>
      <c r="C413" s="28"/>
      <c r="D413" s="27"/>
      <c r="E413" s="29"/>
      <c r="F413" s="27"/>
      <c r="G413" s="30"/>
      <c r="H413" s="30"/>
      <c r="I413" s="27"/>
      <c r="J413" s="27"/>
      <c r="K413" s="27"/>
      <c r="L413" s="27"/>
    </row>
    <row r="414" spans="1:12" s="31" customFormat="1" x14ac:dyDescent="0.25">
      <c r="A414" s="26" t="s">
        <v>440</v>
      </c>
      <c r="B414" s="27"/>
      <c r="C414" s="28"/>
      <c r="D414" s="27"/>
      <c r="E414" s="29"/>
      <c r="F414" s="27"/>
      <c r="G414" s="30"/>
      <c r="H414" s="30"/>
      <c r="I414" s="27"/>
      <c r="J414" s="27"/>
      <c r="K414" s="27"/>
      <c r="L414" s="27"/>
    </row>
    <row r="415" spans="1:12" s="31" customFormat="1" x14ac:dyDescent="0.25">
      <c r="A415" s="26" t="s">
        <v>441</v>
      </c>
      <c r="B415" s="27"/>
      <c r="C415" s="28"/>
      <c r="D415" s="27"/>
      <c r="E415" s="29"/>
      <c r="F415" s="27"/>
      <c r="G415" s="30"/>
      <c r="H415" s="30"/>
      <c r="I415" s="27"/>
      <c r="J415" s="27"/>
      <c r="K415" s="27"/>
      <c r="L415" s="27"/>
    </row>
    <row r="416" spans="1:12" s="31" customFormat="1" x14ac:dyDescent="0.25">
      <c r="A416" s="26" t="s">
        <v>442</v>
      </c>
      <c r="B416" s="27"/>
      <c r="C416" s="28"/>
      <c r="D416" s="27"/>
      <c r="E416" s="29"/>
      <c r="F416" s="27"/>
      <c r="G416" s="30"/>
      <c r="H416" s="30"/>
      <c r="I416" s="27"/>
      <c r="J416" s="27"/>
      <c r="K416" s="27"/>
      <c r="L416" s="27"/>
    </row>
    <row r="417" spans="1:12" s="31" customFormat="1" x14ac:dyDescent="0.25">
      <c r="A417" s="26" t="s">
        <v>443</v>
      </c>
      <c r="B417" s="27"/>
      <c r="C417" s="28"/>
      <c r="D417" s="27"/>
      <c r="E417" s="29"/>
      <c r="F417" s="27"/>
      <c r="G417" s="30"/>
      <c r="H417" s="30"/>
      <c r="I417" s="27"/>
      <c r="J417" s="27"/>
      <c r="K417" s="27"/>
      <c r="L417" s="27"/>
    </row>
    <row r="418" spans="1:12" s="31" customFormat="1" x14ac:dyDescent="0.25">
      <c r="A418" s="26" t="s">
        <v>444</v>
      </c>
      <c r="B418" s="27"/>
      <c r="C418" s="28"/>
      <c r="D418" s="27"/>
      <c r="E418" s="29"/>
      <c r="F418" s="27"/>
      <c r="G418" s="30"/>
      <c r="H418" s="30"/>
      <c r="I418" s="27"/>
      <c r="J418" s="27"/>
      <c r="K418" s="27"/>
      <c r="L418" s="27"/>
    </row>
    <row r="419" spans="1:12" s="31" customFormat="1" x14ac:dyDescent="0.25">
      <c r="A419" s="26" t="s">
        <v>445</v>
      </c>
      <c r="B419" s="27"/>
      <c r="C419" s="28"/>
      <c r="D419" s="27"/>
      <c r="E419" s="29"/>
      <c r="F419" s="27"/>
      <c r="G419" s="30"/>
      <c r="H419" s="30"/>
      <c r="I419" s="27"/>
      <c r="J419" s="27"/>
      <c r="K419" s="27"/>
      <c r="L419" s="27"/>
    </row>
    <row r="420" spans="1:12" s="31" customFormat="1" x14ac:dyDescent="0.25">
      <c r="A420" s="26" t="s">
        <v>446</v>
      </c>
      <c r="B420" s="27"/>
      <c r="C420" s="28"/>
      <c r="D420" s="27"/>
      <c r="E420" s="29"/>
      <c r="F420" s="27"/>
      <c r="G420" s="30"/>
      <c r="H420" s="30"/>
      <c r="I420" s="27"/>
      <c r="J420" s="27"/>
      <c r="K420" s="27"/>
      <c r="L420" s="27"/>
    </row>
    <row r="421" spans="1:12" s="31" customFormat="1" x14ac:dyDescent="0.25">
      <c r="A421" s="26" t="s">
        <v>447</v>
      </c>
      <c r="B421" s="27"/>
      <c r="C421" s="28"/>
      <c r="D421" s="27"/>
      <c r="E421" s="29"/>
      <c r="F421" s="27"/>
      <c r="G421" s="30"/>
      <c r="H421" s="30"/>
      <c r="I421" s="27"/>
      <c r="J421" s="27"/>
      <c r="K421" s="27"/>
      <c r="L421" s="27"/>
    </row>
    <row r="422" spans="1:12" s="31" customFormat="1" x14ac:dyDescent="0.25">
      <c r="A422" s="26" t="s">
        <v>448</v>
      </c>
      <c r="B422" s="27"/>
      <c r="C422" s="28"/>
      <c r="D422" s="27"/>
      <c r="E422" s="29"/>
      <c r="F422" s="27"/>
      <c r="G422" s="30"/>
      <c r="H422" s="30"/>
      <c r="I422" s="27"/>
      <c r="J422" s="27"/>
      <c r="K422" s="27"/>
      <c r="L422" s="27"/>
    </row>
    <row r="423" spans="1:12" s="31" customFormat="1" x14ac:dyDescent="0.25">
      <c r="A423" s="26" t="s">
        <v>449</v>
      </c>
      <c r="B423" s="27"/>
      <c r="C423" s="28"/>
      <c r="D423" s="27"/>
      <c r="E423" s="29"/>
      <c r="F423" s="27"/>
      <c r="G423" s="30"/>
      <c r="H423" s="30"/>
      <c r="I423" s="27"/>
      <c r="J423" s="27"/>
      <c r="K423" s="27"/>
      <c r="L423" s="27"/>
    </row>
    <row r="424" spans="1:12" s="31" customFormat="1" x14ac:dyDescent="0.25">
      <c r="A424" s="26" t="s">
        <v>450</v>
      </c>
      <c r="B424" s="27"/>
      <c r="C424" s="28"/>
      <c r="D424" s="27"/>
      <c r="E424" s="29"/>
      <c r="F424" s="27"/>
      <c r="G424" s="30"/>
      <c r="H424" s="30"/>
      <c r="I424" s="27"/>
      <c r="J424" s="27"/>
      <c r="K424" s="27"/>
      <c r="L424" s="27"/>
    </row>
    <row r="425" spans="1:12" s="31" customFormat="1" x14ac:dyDescent="0.25">
      <c r="A425" s="26" t="s">
        <v>451</v>
      </c>
      <c r="B425" s="27"/>
      <c r="C425" s="28"/>
      <c r="D425" s="27"/>
      <c r="E425" s="29"/>
      <c r="F425" s="27"/>
      <c r="G425" s="30"/>
      <c r="H425" s="30"/>
      <c r="I425" s="27"/>
      <c r="J425" s="27"/>
      <c r="K425" s="27"/>
      <c r="L425" s="27"/>
    </row>
    <row r="426" spans="1:12" s="31" customFormat="1" x14ac:dyDescent="0.25">
      <c r="A426" s="26" t="s">
        <v>452</v>
      </c>
      <c r="B426" s="27"/>
      <c r="C426" s="28"/>
      <c r="D426" s="27"/>
      <c r="E426" s="29"/>
      <c r="F426" s="27"/>
      <c r="G426" s="30"/>
      <c r="H426" s="30"/>
      <c r="I426" s="27"/>
      <c r="J426" s="27"/>
      <c r="K426" s="27"/>
      <c r="L426" s="27"/>
    </row>
    <row r="427" spans="1:12" s="31" customFormat="1" x14ac:dyDescent="0.25">
      <c r="A427" s="26" t="s">
        <v>453</v>
      </c>
      <c r="B427" s="27"/>
      <c r="C427" s="28"/>
      <c r="D427" s="27"/>
      <c r="E427" s="29"/>
      <c r="F427" s="27"/>
      <c r="G427" s="30"/>
      <c r="H427" s="30"/>
      <c r="I427" s="27"/>
      <c r="J427" s="27"/>
      <c r="K427" s="27"/>
      <c r="L427" s="27"/>
    </row>
    <row r="428" spans="1:12" s="31" customFormat="1" x14ac:dyDescent="0.25">
      <c r="A428" s="26" t="s">
        <v>454</v>
      </c>
      <c r="B428" s="27"/>
      <c r="C428" s="28"/>
      <c r="D428" s="27"/>
      <c r="E428" s="29"/>
      <c r="F428" s="27"/>
      <c r="G428" s="30"/>
      <c r="H428" s="30"/>
      <c r="I428" s="27"/>
      <c r="J428" s="27"/>
      <c r="K428" s="27"/>
      <c r="L428" s="27"/>
    </row>
    <row r="429" spans="1:12" s="31" customFormat="1" x14ac:dyDescent="0.25">
      <c r="A429" s="26" t="s">
        <v>455</v>
      </c>
      <c r="B429" s="27"/>
      <c r="C429" s="28"/>
      <c r="D429" s="27"/>
      <c r="E429" s="29"/>
      <c r="F429" s="27"/>
      <c r="G429" s="30"/>
      <c r="H429" s="30"/>
      <c r="I429" s="27"/>
      <c r="J429" s="27"/>
      <c r="K429" s="27"/>
      <c r="L429" s="27"/>
    </row>
    <row r="430" spans="1:12" s="31" customFormat="1" x14ac:dyDescent="0.25">
      <c r="A430" s="26" t="s">
        <v>456</v>
      </c>
      <c r="B430" s="27"/>
      <c r="C430" s="28"/>
      <c r="D430" s="27"/>
      <c r="E430" s="29"/>
      <c r="F430" s="27"/>
      <c r="G430" s="30"/>
      <c r="H430" s="30"/>
      <c r="I430" s="27"/>
      <c r="J430" s="27"/>
      <c r="K430" s="27"/>
      <c r="L430" s="27"/>
    </row>
    <row r="431" spans="1:12" s="31" customFormat="1" x14ac:dyDescent="0.25">
      <c r="A431" s="26" t="s">
        <v>457</v>
      </c>
      <c r="B431" s="27"/>
      <c r="C431" s="28"/>
      <c r="D431" s="27"/>
      <c r="E431" s="29"/>
      <c r="F431" s="27"/>
      <c r="G431" s="30"/>
      <c r="H431" s="30"/>
      <c r="I431" s="27"/>
      <c r="J431" s="27"/>
      <c r="K431" s="27"/>
      <c r="L431" s="27"/>
    </row>
    <row r="432" spans="1:12" s="31" customFormat="1" x14ac:dyDescent="0.25">
      <c r="A432" s="26" t="s">
        <v>458</v>
      </c>
      <c r="B432" s="27"/>
      <c r="C432" s="28"/>
      <c r="D432" s="27"/>
      <c r="E432" s="29"/>
      <c r="F432" s="27"/>
      <c r="G432" s="30"/>
      <c r="H432" s="30"/>
      <c r="I432" s="27"/>
      <c r="J432" s="27"/>
      <c r="K432" s="27"/>
      <c r="L432" s="27"/>
    </row>
    <row r="433" spans="1:12" s="31" customFormat="1" x14ac:dyDescent="0.25">
      <c r="A433" s="26" t="s">
        <v>459</v>
      </c>
      <c r="B433" s="27"/>
      <c r="C433" s="28"/>
      <c r="D433" s="27"/>
      <c r="E433" s="29"/>
      <c r="F433" s="27"/>
      <c r="G433" s="30"/>
      <c r="H433" s="30"/>
      <c r="I433" s="27"/>
      <c r="J433" s="27"/>
      <c r="K433" s="27"/>
      <c r="L433" s="27"/>
    </row>
    <row r="434" spans="1:12" s="31" customFormat="1" x14ac:dyDescent="0.25">
      <c r="A434" s="26" t="s">
        <v>460</v>
      </c>
      <c r="B434" s="27"/>
      <c r="C434" s="28"/>
      <c r="D434" s="27"/>
      <c r="E434" s="29"/>
      <c r="F434" s="27"/>
      <c r="G434" s="30"/>
      <c r="H434" s="30"/>
      <c r="I434" s="27"/>
      <c r="J434" s="27"/>
      <c r="K434" s="27"/>
      <c r="L434" s="27"/>
    </row>
    <row r="435" spans="1:12" s="31" customFormat="1" x14ac:dyDescent="0.25">
      <c r="A435" s="26" t="s">
        <v>461</v>
      </c>
      <c r="B435" s="27"/>
      <c r="C435" s="28"/>
      <c r="D435" s="27"/>
      <c r="E435" s="29"/>
      <c r="F435" s="27"/>
      <c r="G435" s="30"/>
      <c r="H435" s="30"/>
      <c r="I435" s="27"/>
      <c r="J435" s="27"/>
      <c r="K435" s="27"/>
      <c r="L435" s="27"/>
    </row>
    <row r="436" spans="1:12" s="31" customFormat="1" x14ac:dyDescent="0.25">
      <c r="A436" s="26" t="s">
        <v>462</v>
      </c>
      <c r="B436" s="27"/>
      <c r="C436" s="28"/>
      <c r="D436" s="27"/>
      <c r="E436" s="29"/>
      <c r="F436" s="27"/>
      <c r="G436" s="30"/>
      <c r="H436" s="30"/>
      <c r="I436" s="27"/>
      <c r="J436" s="27"/>
      <c r="K436" s="27"/>
      <c r="L436" s="27"/>
    </row>
    <row r="437" spans="1:12" s="31" customFormat="1" x14ac:dyDescent="0.25">
      <c r="A437" s="26" t="s">
        <v>463</v>
      </c>
      <c r="B437" s="27"/>
      <c r="C437" s="28"/>
      <c r="D437" s="27"/>
      <c r="E437" s="29"/>
      <c r="F437" s="27"/>
      <c r="G437" s="30"/>
      <c r="H437" s="30"/>
      <c r="I437" s="27"/>
      <c r="J437" s="27"/>
      <c r="K437" s="27"/>
      <c r="L437" s="27"/>
    </row>
    <row r="438" spans="1:12" s="31" customFormat="1" x14ac:dyDescent="0.25">
      <c r="A438" s="26" t="s">
        <v>464</v>
      </c>
      <c r="B438" s="27"/>
      <c r="C438" s="28"/>
      <c r="D438" s="27"/>
      <c r="E438" s="29"/>
      <c r="F438" s="27"/>
      <c r="G438" s="30"/>
      <c r="H438" s="30"/>
      <c r="I438" s="27"/>
      <c r="J438" s="27"/>
      <c r="K438" s="27"/>
      <c r="L438" s="27"/>
    </row>
    <row r="439" spans="1:12" s="31" customFormat="1" x14ac:dyDescent="0.25">
      <c r="A439" s="26" t="s">
        <v>465</v>
      </c>
      <c r="B439" s="27"/>
      <c r="C439" s="28"/>
      <c r="D439" s="27"/>
      <c r="E439" s="29"/>
      <c r="F439" s="27"/>
      <c r="G439" s="30"/>
      <c r="H439" s="30"/>
      <c r="I439" s="27"/>
      <c r="J439" s="27"/>
      <c r="K439" s="27"/>
      <c r="L439" s="27"/>
    </row>
    <row r="440" spans="1:12" s="31" customFormat="1" x14ac:dyDescent="0.25">
      <c r="A440" s="26" t="s">
        <v>466</v>
      </c>
      <c r="B440" s="27"/>
      <c r="C440" s="28"/>
      <c r="D440" s="27"/>
      <c r="E440" s="29"/>
      <c r="F440" s="27"/>
      <c r="G440" s="30"/>
      <c r="H440" s="30"/>
      <c r="I440" s="27"/>
      <c r="J440" s="27"/>
      <c r="K440" s="27"/>
      <c r="L440" s="27"/>
    </row>
    <row r="441" spans="1:12" s="31" customFormat="1" x14ac:dyDescent="0.25">
      <c r="A441" s="26" t="s">
        <v>467</v>
      </c>
      <c r="B441" s="27"/>
      <c r="C441" s="28"/>
      <c r="D441" s="27"/>
      <c r="E441" s="29"/>
      <c r="F441" s="27"/>
      <c r="G441" s="30"/>
      <c r="H441" s="30"/>
      <c r="I441" s="27"/>
      <c r="J441" s="27"/>
      <c r="K441" s="27"/>
      <c r="L441" s="27"/>
    </row>
    <row r="442" spans="1:12" s="31" customFormat="1" x14ac:dyDescent="0.25">
      <c r="A442" s="26" t="s">
        <v>468</v>
      </c>
      <c r="B442" s="27"/>
      <c r="C442" s="28"/>
      <c r="D442" s="27"/>
      <c r="E442" s="29"/>
      <c r="F442" s="27"/>
      <c r="G442" s="30"/>
      <c r="H442" s="30"/>
      <c r="I442" s="27"/>
      <c r="J442" s="27"/>
      <c r="K442" s="27"/>
      <c r="L442" s="27"/>
    </row>
    <row r="443" spans="1:12" s="31" customFormat="1" x14ac:dyDescent="0.25">
      <c r="A443" s="26" t="s">
        <v>469</v>
      </c>
      <c r="B443" s="27"/>
      <c r="C443" s="28"/>
      <c r="D443" s="27"/>
      <c r="E443" s="29"/>
      <c r="F443" s="27"/>
      <c r="G443" s="30"/>
      <c r="H443" s="30"/>
      <c r="I443" s="27"/>
      <c r="J443" s="27"/>
      <c r="K443" s="27"/>
      <c r="L443" s="27"/>
    </row>
    <row r="444" spans="1:12" s="31" customFormat="1" x14ac:dyDescent="0.25">
      <c r="A444" s="26" t="s">
        <v>470</v>
      </c>
      <c r="B444" s="27"/>
      <c r="C444" s="28"/>
      <c r="D444" s="27"/>
      <c r="E444" s="29"/>
      <c r="F444" s="27"/>
      <c r="G444" s="30"/>
      <c r="H444" s="30"/>
      <c r="I444" s="27"/>
      <c r="J444" s="27"/>
      <c r="K444" s="27"/>
      <c r="L444" s="27"/>
    </row>
    <row r="445" spans="1:12" s="31" customFormat="1" x14ac:dyDescent="0.25">
      <c r="A445" s="26" t="s">
        <v>471</v>
      </c>
      <c r="B445" s="27"/>
      <c r="C445" s="28"/>
      <c r="D445" s="27"/>
      <c r="E445" s="29"/>
      <c r="F445" s="27"/>
      <c r="G445" s="30"/>
      <c r="H445" s="30"/>
      <c r="I445" s="27"/>
      <c r="J445" s="27"/>
      <c r="K445" s="27"/>
      <c r="L445" s="27"/>
    </row>
    <row r="446" spans="1:12" s="31" customFormat="1" x14ac:dyDescent="0.25">
      <c r="A446" s="26" t="s">
        <v>472</v>
      </c>
      <c r="B446" s="27"/>
      <c r="C446" s="28"/>
      <c r="D446" s="27"/>
      <c r="E446" s="29"/>
      <c r="F446" s="27"/>
      <c r="G446" s="30"/>
      <c r="H446" s="30"/>
      <c r="I446" s="27"/>
      <c r="J446" s="27"/>
      <c r="K446" s="27"/>
      <c r="L446" s="27"/>
    </row>
    <row r="447" spans="1:12" s="31" customFormat="1" x14ac:dyDescent="0.25">
      <c r="A447" s="26" t="s">
        <v>473</v>
      </c>
      <c r="B447" s="27"/>
      <c r="C447" s="28"/>
      <c r="D447" s="27"/>
      <c r="E447" s="29"/>
      <c r="F447" s="27"/>
      <c r="G447" s="30"/>
      <c r="H447" s="30"/>
      <c r="I447" s="27"/>
      <c r="J447" s="27"/>
      <c r="K447" s="27"/>
      <c r="L447" s="27"/>
    </row>
    <row r="448" spans="1:12" s="31" customFormat="1" x14ac:dyDescent="0.25">
      <c r="A448" s="26" t="s">
        <v>474</v>
      </c>
      <c r="B448" s="27"/>
      <c r="C448" s="28"/>
      <c r="D448" s="27"/>
      <c r="E448" s="29"/>
      <c r="F448" s="27"/>
      <c r="G448" s="30"/>
      <c r="H448" s="30"/>
      <c r="I448" s="27"/>
      <c r="J448" s="27"/>
      <c r="K448" s="27"/>
      <c r="L448" s="27"/>
    </row>
    <row r="449" spans="1:12" s="31" customFormat="1" x14ac:dyDescent="0.25">
      <c r="A449" s="26" t="s">
        <v>475</v>
      </c>
      <c r="B449" s="27"/>
      <c r="C449" s="28"/>
      <c r="D449" s="27"/>
      <c r="E449" s="29"/>
      <c r="F449" s="27"/>
      <c r="G449" s="30"/>
      <c r="H449" s="30"/>
      <c r="I449" s="27"/>
      <c r="J449" s="27"/>
      <c r="K449" s="27"/>
      <c r="L449" s="27"/>
    </row>
    <row r="450" spans="1:12" s="31" customFormat="1" x14ac:dyDescent="0.25">
      <c r="A450" s="26" t="s">
        <v>476</v>
      </c>
      <c r="B450" s="27"/>
      <c r="C450" s="28"/>
      <c r="D450" s="27"/>
      <c r="E450" s="29"/>
      <c r="F450" s="27"/>
      <c r="G450" s="30"/>
      <c r="H450" s="30"/>
      <c r="I450" s="27"/>
      <c r="J450" s="27"/>
      <c r="K450" s="27"/>
      <c r="L450" s="27"/>
    </row>
    <row r="451" spans="1:12" s="31" customFormat="1" x14ac:dyDescent="0.25">
      <c r="A451" s="26" t="s">
        <v>477</v>
      </c>
      <c r="B451" s="27"/>
      <c r="C451" s="28"/>
      <c r="D451" s="27"/>
      <c r="E451" s="29"/>
      <c r="F451" s="27"/>
      <c r="G451" s="30"/>
      <c r="H451" s="30"/>
      <c r="I451" s="27"/>
      <c r="J451" s="27"/>
      <c r="K451" s="27"/>
      <c r="L451" s="27"/>
    </row>
    <row r="452" spans="1:12" s="31" customFormat="1" x14ac:dyDescent="0.25">
      <c r="A452" s="26" t="s">
        <v>478</v>
      </c>
      <c r="B452" s="27"/>
      <c r="C452" s="28"/>
      <c r="D452" s="27"/>
      <c r="E452" s="29"/>
      <c r="F452" s="27"/>
      <c r="G452" s="30"/>
      <c r="H452" s="30"/>
      <c r="I452" s="27"/>
      <c r="J452" s="27"/>
      <c r="K452" s="27"/>
      <c r="L452" s="27"/>
    </row>
    <row r="453" spans="1:12" s="31" customFormat="1" x14ac:dyDescent="0.25">
      <c r="A453" s="26" t="s">
        <v>479</v>
      </c>
      <c r="B453" s="27"/>
      <c r="C453" s="28"/>
      <c r="D453" s="27"/>
      <c r="E453" s="29"/>
      <c r="F453" s="27"/>
      <c r="G453" s="30"/>
      <c r="H453" s="30"/>
      <c r="I453" s="27"/>
      <c r="J453" s="27"/>
      <c r="K453" s="27"/>
      <c r="L453" s="27"/>
    </row>
    <row r="454" spans="1:12" s="31" customFormat="1" x14ac:dyDescent="0.25">
      <c r="A454" s="26" t="s">
        <v>480</v>
      </c>
      <c r="B454" s="27"/>
      <c r="C454" s="28"/>
      <c r="D454" s="27"/>
      <c r="E454" s="29"/>
      <c r="F454" s="27"/>
      <c r="G454" s="30"/>
      <c r="H454" s="30"/>
      <c r="I454" s="27"/>
      <c r="J454" s="27"/>
      <c r="K454" s="27"/>
      <c r="L454" s="27"/>
    </row>
    <row r="455" spans="1:12" s="31" customFormat="1" x14ac:dyDescent="0.25">
      <c r="A455" s="26" t="s">
        <v>481</v>
      </c>
      <c r="B455" s="27"/>
      <c r="C455" s="28"/>
      <c r="D455" s="27"/>
      <c r="E455" s="29"/>
      <c r="F455" s="27"/>
      <c r="G455" s="30"/>
      <c r="H455" s="30"/>
      <c r="I455" s="27"/>
      <c r="J455" s="27"/>
      <c r="K455" s="27"/>
      <c r="L455" s="27"/>
    </row>
    <row r="456" spans="1:12" s="31" customFormat="1" x14ac:dyDescent="0.25">
      <c r="A456" s="26" t="s">
        <v>482</v>
      </c>
      <c r="B456" s="27"/>
      <c r="C456" s="28"/>
      <c r="D456" s="27"/>
      <c r="E456" s="29"/>
      <c r="F456" s="27"/>
      <c r="G456" s="30"/>
      <c r="H456" s="30"/>
      <c r="I456" s="27"/>
      <c r="J456" s="27"/>
      <c r="K456" s="27"/>
      <c r="L456" s="27"/>
    </row>
    <row r="457" spans="1:12" s="31" customFormat="1" x14ac:dyDescent="0.25">
      <c r="A457" s="26" t="s">
        <v>483</v>
      </c>
      <c r="B457" s="27"/>
      <c r="C457" s="28"/>
      <c r="D457" s="27"/>
      <c r="E457" s="29"/>
      <c r="F457" s="27"/>
      <c r="G457" s="30"/>
      <c r="H457" s="30"/>
      <c r="I457" s="27"/>
      <c r="J457" s="27"/>
      <c r="K457" s="27"/>
      <c r="L457" s="27"/>
    </row>
    <row r="458" spans="1:12" s="31" customFormat="1" x14ac:dyDescent="0.25">
      <c r="A458" s="26" t="s">
        <v>484</v>
      </c>
      <c r="B458" s="27"/>
      <c r="C458" s="28"/>
      <c r="D458" s="27"/>
      <c r="E458" s="29"/>
      <c r="F458" s="27"/>
      <c r="G458" s="30"/>
      <c r="H458" s="30"/>
      <c r="I458" s="27"/>
      <c r="J458" s="27"/>
      <c r="K458" s="27"/>
      <c r="L458" s="27"/>
    </row>
    <row r="459" spans="1:12" s="31" customFormat="1" x14ac:dyDescent="0.25">
      <c r="A459" s="26" t="s">
        <v>485</v>
      </c>
      <c r="B459" s="27"/>
      <c r="C459" s="28"/>
      <c r="D459" s="27"/>
      <c r="E459" s="29"/>
      <c r="F459" s="27"/>
      <c r="G459" s="30"/>
      <c r="H459" s="30"/>
      <c r="I459" s="27"/>
      <c r="J459" s="27"/>
      <c r="K459" s="27"/>
      <c r="L459" s="27"/>
    </row>
    <row r="460" spans="1:12" s="31" customFormat="1" x14ac:dyDescent="0.25">
      <c r="A460" s="26" t="s">
        <v>486</v>
      </c>
      <c r="B460" s="27"/>
      <c r="C460" s="28"/>
      <c r="D460" s="27"/>
      <c r="E460" s="29"/>
      <c r="F460" s="27"/>
      <c r="G460" s="30"/>
      <c r="H460" s="30"/>
      <c r="I460" s="27"/>
      <c r="J460" s="27"/>
      <c r="K460" s="27"/>
      <c r="L460" s="27"/>
    </row>
    <row r="461" spans="1:12" s="31" customFormat="1" x14ac:dyDescent="0.25">
      <c r="A461" s="26" t="s">
        <v>487</v>
      </c>
      <c r="B461" s="27"/>
      <c r="C461" s="28"/>
      <c r="D461" s="27"/>
      <c r="E461" s="29"/>
      <c r="F461" s="27"/>
      <c r="G461" s="30"/>
      <c r="H461" s="30"/>
      <c r="I461" s="27"/>
      <c r="J461" s="27"/>
      <c r="K461" s="27"/>
      <c r="L461" s="27"/>
    </row>
    <row r="462" spans="1:12" s="31" customFormat="1" x14ac:dyDescent="0.25">
      <c r="A462" s="26" t="s">
        <v>488</v>
      </c>
      <c r="B462" s="27"/>
      <c r="C462" s="28"/>
      <c r="D462" s="27"/>
      <c r="E462" s="29"/>
      <c r="F462" s="27"/>
      <c r="G462" s="30"/>
      <c r="H462" s="30"/>
      <c r="I462" s="27"/>
      <c r="J462" s="27"/>
      <c r="K462" s="27"/>
      <c r="L462" s="27"/>
    </row>
    <row r="463" spans="1:12" s="31" customFormat="1" x14ac:dyDescent="0.25">
      <c r="A463" s="26" t="s">
        <v>489</v>
      </c>
      <c r="B463" s="27"/>
      <c r="C463" s="28"/>
      <c r="D463" s="27"/>
      <c r="E463" s="29"/>
      <c r="F463" s="27"/>
      <c r="G463" s="30"/>
      <c r="H463" s="30"/>
      <c r="I463" s="27"/>
      <c r="J463" s="27"/>
      <c r="K463" s="27"/>
      <c r="L463" s="27"/>
    </row>
    <row r="464" spans="1:12" s="31" customFormat="1" x14ac:dyDescent="0.25">
      <c r="A464" s="26" t="s">
        <v>490</v>
      </c>
      <c r="B464" s="27"/>
      <c r="C464" s="28"/>
      <c r="D464" s="27"/>
      <c r="E464" s="29"/>
      <c r="F464" s="27"/>
      <c r="G464" s="30"/>
      <c r="H464" s="30"/>
      <c r="I464" s="27"/>
      <c r="J464" s="27"/>
      <c r="K464" s="27"/>
      <c r="L464" s="27"/>
    </row>
    <row r="465" spans="1:12" s="31" customFormat="1" x14ac:dyDescent="0.25">
      <c r="A465" s="26" t="s">
        <v>491</v>
      </c>
      <c r="B465" s="27"/>
      <c r="C465" s="28"/>
      <c r="D465" s="27"/>
      <c r="E465" s="29"/>
      <c r="F465" s="27"/>
      <c r="G465" s="30"/>
      <c r="H465" s="30"/>
      <c r="I465" s="27"/>
      <c r="J465" s="27"/>
      <c r="K465" s="27"/>
      <c r="L465" s="27"/>
    </row>
    <row r="466" spans="1:12" s="31" customFormat="1" x14ac:dyDescent="0.25">
      <c r="A466" s="26" t="s">
        <v>492</v>
      </c>
      <c r="B466" s="27"/>
      <c r="C466" s="28"/>
      <c r="D466" s="27"/>
      <c r="E466" s="29"/>
      <c r="F466" s="27"/>
      <c r="G466" s="30"/>
      <c r="H466" s="30"/>
      <c r="I466" s="27"/>
      <c r="J466" s="27"/>
      <c r="K466" s="27"/>
      <c r="L466" s="27"/>
    </row>
    <row r="467" spans="1:12" s="31" customFormat="1" x14ac:dyDescent="0.25">
      <c r="A467" s="26" t="s">
        <v>493</v>
      </c>
      <c r="B467" s="27"/>
      <c r="C467" s="28"/>
      <c r="D467" s="27"/>
      <c r="E467" s="29"/>
      <c r="F467" s="27"/>
      <c r="G467" s="30"/>
      <c r="H467" s="30"/>
      <c r="I467" s="27"/>
      <c r="J467" s="27"/>
      <c r="K467" s="27"/>
      <c r="L467" s="27"/>
    </row>
    <row r="468" spans="1:12" s="31" customFormat="1" x14ac:dyDescent="0.25">
      <c r="A468" s="26" t="s">
        <v>494</v>
      </c>
      <c r="B468" s="27"/>
      <c r="C468" s="28"/>
      <c r="D468" s="27"/>
      <c r="E468" s="29"/>
      <c r="F468" s="27"/>
      <c r="G468" s="30"/>
      <c r="H468" s="30"/>
      <c r="I468" s="27"/>
      <c r="J468" s="27"/>
      <c r="K468" s="27"/>
      <c r="L468" s="27"/>
    </row>
    <row r="469" spans="1:12" s="31" customFormat="1" x14ac:dyDescent="0.25">
      <c r="A469" s="26" t="s">
        <v>495</v>
      </c>
      <c r="B469" s="27"/>
      <c r="C469" s="28"/>
      <c r="D469" s="27"/>
      <c r="E469" s="29"/>
      <c r="F469" s="27"/>
      <c r="G469" s="30"/>
      <c r="H469" s="30"/>
      <c r="I469" s="27"/>
      <c r="J469" s="27"/>
      <c r="K469" s="27"/>
      <c r="L469" s="27"/>
    </row>
    <row r="470" spans="1:12" s="31" customFormat="1" x14ac:dyDescent="0.25">
      <c r="A470" s="26" t="s">
        <v>496</v>
      </c>
      <c r="B470" s="27"/>
      <c r="C470" s="28"/>
      <c r="D470" s="27"/>
      <c r="E470" s="29"/>
      <c r="F470" s="27"/>
      <c r="G470" s="30"/>
      <c r="H470" s="30"/>
      <c r="I470" s="27"/>
      <c r="J470" s="27"/>
      <c r="K470" s="27"/>
      <c r="L470" s="27"/>
    </row>
    <row r="471" spans="1:12" s="31" customFormat="1" x14ac:dyDescent="0.25">
      <c r="A471" s="26" t="s">
        <v>497</v>
      </c>
      <c r="B471" s="27"/>
      <c r="C471" s="28"/>
      <c r="D471" s="27"/>
      <c r="E471" s="29"/>
      <c r="F471" s="27"/>
      <c r="G471" s="30"/>
      <c r="H471" s="30"/>
      <c r="I471" s="27"/>
      <c r="J471" s="27"/>
      <c r="K471" s="27"/>
      <c r="L471" s="27"/>
    </row>
    <row r="472" spans="1:12" s="31" customFormat="1" x14ac:dyDescent="0.25">
      <c r="A472" s="26" t="s">
        <v>498</v>
      </c>
      <c r="B472" s="27"/>
      <c r="C472" s="28"/>
      <c r="D472" s="27"/>
      <c r="E472" s="29"/>
      <c r="F472" s="27"/>
      <c r="G472" s="30"/>
      <c r="H472" s="30"/>
      <c r="I472" s="27"/>
      <c r="J472" s="27"/>
      <c r="K472" s="27"/>
      <c r="L472" s="27"/>
    </row>
    <row r="473" spans="1:12" s="31" customFormat="1" x14ac:dyDescent="0.25">
      <c r="A473" s="26" t="s">
        <v>499</v>
      </c>
      <c r="B473" s="27"/>
      <c r="C473" s="28"/>
      <c r="D473" s="27"/>
      <c r="E473" s="29"/>
      <c r="F473" s="27"/>
      <c r="G473" s="30"/>
      <c r="H473" s="30"/>
      <c r="I473" s="27"/>
      <c r="J473" s="27"/>
      <c r="K473" s="27"/>
      <c r="L473" s="27"/>
    </row>
    <row r="474" spans="1:12" s="31" customFormat="1" x14ac:dyDescent="0.25">
      <c r="A474" s="26" t="s">
        <v>500</v>
      </c>
      <c r="B474" s="27"/>
      <c r="C474" s="28"/>
      <c r="D474" s="27"/>
      <c r="E474" s="29"/>
      <c r="F474" s="27"/>
      <c r="G474" s="30"/>
      <c r="H474" s="30"/>
      <c r="I474" s="27"/>
      <c r="J474" s="27"/>
      <c r="K474" s="27"/>
      <c r="L474" s="27"/>
    </row>
    <row r="475" spans="1:12" s="31" customFormat="1" x14ac:dyDescent="0.25">
      <c r="A475" s="26" t="s">
        <v>501</v>
      </c>
      <c r="B475" s="27"/>
      <c r="C475" s="28"/>
      <c r="D475" s="27"/>
      <c r="E475" s="29"/>
      <c r="F475" s="27"/>
      <c r="G475" s="30"/>
      <c r="H475" s="30"/>
      <c r="I475" s="27"/>
      <c r="J475" s="27"/>
      <c r="K475" s="27"/>
      <c r="L475" s="27"/>
    </row>
    <row r="476" spans="1:12" s="31" customFormat="1" x14ac:dyDescent="0.25">
      <c r="A476" s="26" t="s">
        <v>502</v>
      </c>
      <c r="B476" s="27"/>
      <c r="C476" s="28"/>
      <c r="D476" s="27"/>
      <c r="E476" s="29"/>
      <c r="F476" s="27"/>
      <c r="G476" s="30"/>
      <c r="H476" s="30"/>
      <c r="I476" s="27"/>
      <c r="J476" s="27"/>
      <c r="K476" s="27"/>
      <c r="L476" s="27"/>
    </row>
    <row r="477" spans="1:12" s="31" customFormat="1" x14ac:dyDescent="0.25">
      <c r="A477" s="26" t="s">
        <v>503</v>
      </c>
      <c r="B477" s="27"/>
      <c r="C477" s="28"/>
      <c r="D477" s="27"/>
      <c r="E477" s="29"/>
      <c r="F477" s="27"/>
      <c r="G477" s="30"/>
      <c r="H477" s="30"/>
      <c r="I477" s="27"/>
      <c r="J477" s="27"/>
      <c r="K477" s="27"/>
      <c r="L477" s="27"/>
    </row>
    <row r="478" spans="1:12" s="31" customFormat="1" x14ac:dyDescent="0.25">
      <c r="A478" s="26" t="s">
        <v>504</v>
      </c>
      <c r="B478" s="27"/>
      <c r="C478" s="28"/>
      <c r="D478" s="27"/>
      <c r="E478" s="29"/>
      <c r="F478" s="27"/>
      <c r="G478" s="30"/>
      <c r="H478" s="30"/>
      <c r="I478" s="27"/>
      <c r="J478" s="27"/>
      <c r="K478" s="27"/>
      <c r="L478" s="27"/>
    </row>
    <row r="479" spans="1:12" s="31" customFormat="1" x14ac:dyDescent="0.25">
      <c r="A479" s="26" t="s">
        <v>505</v>
      </c>
      <c r="B479" s="27"/>
      <c r="C479" s="28"/>
      <c r="D479" s="27"/>
      <c r="E479" s="29"/>
      <c r="F479" s="27"/>
      <c r="G479" s="30"/>
      <c r="H479" s="30"/>
      <c r="I479" s="27"/>
      <c r="J479" s="27"/>
      <c r="K479" s="27"/>
      <c r="L479" s="27"/>
    </row>
    <row r="480" spans="1:12" s="31" customFormat="1" x14ac:dyDescent="0.25">
      <c r="A480" s="26" t="s">
        <v>506</v>
      </c>
      <c r="B480" s="27"/>
      <c r="C480" s="28"/>
      <c r="D480" s="27"/>
      <c r="E480" s="29"/>
      <c r="F480" s="27"/>
      <c r="G480" s="30"/>
      <c r="H480" s="30"/>
      <c r="I480" s="27"/>
      <c r="J480" s="27"/>
      <c r="K480" s="27"/>
      <c r="L480" s="27"/>
    </row>
    <row r="481" spans="1:12" s="31" customFormat="1" x14ac:dyDescent="0.25">
      <c r="A481" s="26" t="s">
        <v>507</v>
      </c>
      <c r="B481" s="27"/>
      <c r="C481" s="28"/>
      <c r="D481" s="27"/>
      <c r="E481" s="29"/>
      <c r="F481" s="27"/>
      <c r="G481" s="30"/>
      <c r="H481" s="30"/>
      <c r="I481" s="27"/>
      <c r="J481" s="27"/>
      <c r="K481" s="27"/>
      <c r="L481" s="27"/>
    </row>
    <row r="482" spans="1:12" s="31" customFormat="1" x14ac:dyDescent="0.25">
      <c r="A482" s="26" t="s">
        <v>508</v>
      </c>
      <c r="B482" s="27"/>
      <c r="C482" s="28"/>
      <c r="D482" s="27"/>
      <c r="E482" s="29"/>
      <c r="F482" s="27"/>
      <c r="G482" s="30"/>
      <c r="H482" s="30"/>
      <c r="I482" s="27"/>
      <c r="J482" s="27"/>
      <c r="K482" s="27"/>
      <c r="L482" s="27"/>
    </row>
    <row r="483" spans="1:12" s="31" customFormat="1" x14ac:dyDescent="0.25">
      <c r="A483" s="26" t="s">
        <v>509</v>
      </c>
      <c r="B483" s="27"/>
      <c r="C483" s="28"/>
      <c r="D483" s="27"/>
      <c r="E483" s="29"/>
      <c r="F483" s="27"/>
      <c r="G483" s="30"/>
      <c r="H483" s="30"/>
      <c r="I483" s="27"/>
      <c r="J483" s="27"/>
      <c r="K483" s="27"/>
      <c r="L483" s="27"/>
    </row>
    <row r="484" spans="1:12" s="31" customFormat="1" x14ac:dyDescent="0.25">
      <c r="A484" s="26" t="s">
        <v>510</v>
      </c>
      <c r="B484" s="27"/>
      <c r="C484" s="28"/>
      <c r="D484" s="27"/>
      <c r="E484" s="29"/>
      <c r="F484" s="27"/>
      <c r="G484" s="30"/>
      <c r="H484" s="30"/>
      <c r="I484" s="27"/>
      <c r="J484" s="27"/>
      <c r="K484" s="27"/>
      <c r="L484" s="27"/>
    </row>
    <row r="485" spans="1:12" s="31" customFormat="1" x14ac:dyDescent="0.25">
      <c r="A485" s="26" t="s">
        <v>511</v>
      </c>
      <c r="B485" s="27"/>
      <c r="C485" s="28"/>
      <c r="D485" s="27"/>
      <c r="E485" s="29"/>
      <c r="F485" s="27"/>
      <c r="G485" s="30"/>
      <c r="H485" s="30"/>
      <c r="I485" s="27"/>
      <c r="J485" s="27"/>
      <c r="K485" s="27"/>
      <c r="L485" s="27"/>
    </row>
    <row r="486" spans="1:12" s="31" customFormat="1" x14ac:dyDescent="0.25">
      <c r="A486" s="26" t="s">
        <v>512</v>
      </c>
      <c r="B486" s="27"/>
      <c r="C486" s="28"/>
      <c r="D486" s="27"/>
      <c r="E486" s="29"/>
      <c r="F486" s="27"/>
      <c r="G486" s="30"/>
      <c r="H486" s="30"/>
      <c r="I486" s="27"/>
      <c r="J486" s="27"/>
      <c r="K486" s="27"/>
      <c r="L486" s="27"/>
    </row>
    <row r="487" spans="1:12" s="31" customFormat="1" x14ac:dyDescent="0.25">
      <c r="A487" s="26" t="s">
        <v>513</v>
      </c>
      <c r="B487" s="27"/>
      <c r="C487" s="28"/>
      <c r="D487" s="27"/>
      <c r="E487" s="29"/>
      <c r="F487" s="27"/>
      <c r="G487" s="30"/>
      <c r="H487" s="30"/>
      <c r="I487" s="27"/>
      <c r="J487" s="27"/>
      <c r="K487" s="27"/>
      <c r="L487" s="27"/>
    </row>
    <row r="488" spans="1:12" s="31" customFormat="1" x14ac:dyDescent="0.25">
      <c r="A488" s="26" t="s">
        <v>514</v>
      </c>
      <c r="B488" s="27"/>
      <c r="C488" s="28"/>
      <c r="D488" s="27"/>
      <c r="E488" s="29"/>
      <c r="F488" s="27"/>
      <c r="G488" s="30"/>
      <c r="H488" s="30"/>
      <c r="I488" s="27"/>
      <c r="J488" s="27"/>
      <c r="K488" s="27"/>
      <c r="L488" s="27"/>
    </row>
    <row r="489" spans="1:12" s="31" customFormat="1" x14ac:dyDescent="0.25">
      <c r="A489" s="26" t="s">
        <v>515</v>
      </c>
      <c r="B489" s="27"/>
      <c r="C489" s="28"/>
      <c r="D489" s="27"/>
      <c r="E489" s="29"/>
      <c r="F489" s="27"/>
      <c r="G489" s="30"/>
      <c r="H489" s="30"/>
      <c r="I489" s="27"/>
      <c r="J489" s="27"/>
      <c r="K489" s="27"/>
      <c r="L489" s="27"/>
    </row>
    <row r="490" spans="1:12" s="31" customFormat="1" x14ac:dyDescent="0.25">
      <c r="A490" s="26" t="s">
        <v>516</v>
      </c>
      <c r="B490" s="27"/>
      <c r="C490" s="28"/>
      <c r="D490" s="27"/>
      <c r="E490" s="29"/>
      <c r="F490" s="27"/>
      <c r="G490" s="30"/>
      <c r="H490" s="30"/>
      <c r="I490" s="27"/>
      <c r="J490" s="27"/>
      <c r="K490" s="27"/>
      <c r="L490" s="27"/>
    </row>
    <row r="491" spans="1:12" s="31" customFormat="1" x14ac:dyDescent="0.25">
      <c r="A491" s="26" t="s">
        <v>517</v>
      </c>
      <c r="B491" s="27"/>
      <c r="C491" s="28"/>
      <c r="D491" s="27"/>
      <c r="E491" s="29"/>
      <c r="F491" s="27"/>
      <c r="G491" s="30"/>
      <c r="H491" s="30"/>
      <c r="I491" s="27"/>
      <c r="J491" s="27"/>
      <c r="K491" s="27"/>
      <c r="L491" s="27"/>
    </row>
    <row r="492" spans="1:12" s="31" customFormat="1" x14ac:dyDescent="0.25">
      <c r="A492" s="26" t="s">
        <v>518</v>
      </c>
      <c r="B492" s="27"/>
      <c r="C492" s="28"/>
      <c r="D492" s="27"/>
      <c r="E492" s="29"/>
      <c r="F492" s="27"/>
      <c r="G492" s="30"/>
      <c r="H492" s="30"/>
      <c r="I492" s="27"/>
      <c r="J492" s="27"/>
      <c r="K492" s="27"/>
      <c r="L492" s="27"/>
    </row>
    <row r="493" spans="1:12" s="31" customFormat="1" x14ac:dyDescent="0.25">
      <c r="A493" s="26" t="s">
        <v>519</v>
      </c>
      <c r="B493" s="27"/>
      <c r="C493" s="28"/>
      <c r="D493" s="27"/>
      <c r="E493" s="29"/>
      <c r="F493" s="27"/>
      <c r="G493" s="30"/>
      <c r="H493" s="30"/>
      <c r="I493" s="27"/>
      <c r="J493" s="27"/>
      <c r="K493" s="27"/>
      <c r="L493" s="27"/>
    </row>
    <row r="494" spans="1:12" s="31" customFormat="1" x14ac:dyDescent="0.25">
      <c r="A494" s="26" t="s">
        <v>520</v>
      </c>
      <c r="B494" s="27"/>
      <c r="C494" s="28"/>
      <c r="D494" s="27"/>
      <c r="E494" s="29"/>
      <c r="F494" s="27"/>
      <c r="G494" s="30"/>
      <c r="H494" s="30"/>
      <c r="I494" s="27"/>
      <c r="J494" s="27"/>
      <c r="K494" s="27"/>
      <c r="L494" s="27"/>
    </row>
    <row r="495" spans="1:12" s="31" customFormat="1" x14ac:dyDescent="0.25">
      <c r="A495" s="26" t="s">
        <v>521</v>
      </c>
      <c r="B495" s="27"/>
      <c r="C495" s="28"/>
      <c r="D495" s="27"/>
      <c r="E495" s="29"/>
      <c r="F495" s="27"/>
      <c r="G495" s="30"/>
      <c r="H495" s="30"/>
      <c r="I495" s="27"/>
      <c r="J495" s="27"/>
      <c r="K495" s="27"/>
      <c r="L495" s="27"/>
    </row>
    <row r="496" spans="1:12" s="31" customFormat="1" x14ac:dyDescent="0.25">
      <c r="A496" s="26" t="s">
        <v>522</v>
      </c>
      <c r="B496" s="27"/>
      <c r="C496" s="28"/>
      <c r="D496" s="27"/>
      <c r="E496" s="29"/>
      <c r="F496" s="27"/>
      <c r="G496" s="30"/>
      <c r="H496" s="30"/>
      <c r="I496" s="27"/>
      <c r="J496" s="27"/>
      <c r="K496" s="27"/>
      <c r="L496" s="27"/>
    </row>
    <row r="497" spans="1:12" s="31" customFormat="1" x14ac:dyDescent="0.25">
      <c r="A497" s="26" t="s">
        <v>523</v>
      </c>
      <c r="B497" s="27"/>
      <c r="C497" s="28"/>
      <c r="D497" s="27"/>
      <c r="E497" s="29"/>
      <c r="F497" s="27"/>
      <c r="G497" s="30"/>
      <c r="H497" s="30"/>
      <c r="I497" s="27"/>
      <c r="J497" s="27"/>
      <c r="K497" s="27"/>
      <c r="L497" s="27"/>
    </row>
    <row r="498" spans="1:12" s="31" customFormat="1" x14ac:dyDescent="0.25">
      <c r="A498" s="26" t="s">
        <v>524</v>
      </c>
      <c r="B498" s="27"/>
      <c r="C498" s="28"/>
      <c r="D498" s="27"/>
      <c r="E498" s="29"/>
      <c r="F498" s="27"/>
      <c r="G498" s="30"/>
      <c r="H498" s="30"/>
      <c r="I498" s="27"/>
      <c r="J498" s="27"/>
      <c r="K498" s="27"/>
      <c r="L498" s="27"/>
    </row>
    <row r="499" spans="1:12" s="31" customFormat="1" x14ac:dyDescent="0.25">
      <c r="A499" s="26" t="s">
        <v>525</v>
      </c>
      <c r="B499" s="27"/>
      <c r="C499" s="28"/>
      <c r="D499" s="27"/>
      <c r="E499" s="29"/>
      <c r="F499" s="27"/>
      <c r="G499" s="30"/>
      <c r="H499" s="30"/>
      <c r="I499" s="27"/>
      <c r="J499" s="27"/>
      <c r="K499" s="27"/>
      <c r="L499" s="27"/>
    </row>
    <row r="500" spans="1:12" s="31" customFormat="1" x14ac:dyDescent="0.25">
      <c r="A500" s="26" t="s">
        <v>526</v>
      </c>
      <c r="B500" s="27"/>
      <c r="C500" s="28"/>
      <c r="D500" s="27"/>
      <c r="E500" s="29"/>
      <c r="F500" s="27"/>
      <c r="G500" s="30"/>
      <c r="H500" s="30"/>
      <c r="I500" s="27"/>
      <c r="J500" s="27"/>
      <c r="K500" s="27"/>
      <c r="L500" s="27"/>
    </row>
    <row r="501" spans="1:12" s="31" customFormat="1" x14ac:dyDescent="0.25">
      <c r="A501" s="26" t="s">
        <v>527</v>
      </c>
      <c r="B501" s="27"/>
      <c r="C501" s="28"/>
      <c r="D501" s="27"/>
      <c r="E501" s="29"/>
      <c r="F501" s="27"/>
      <c r="G501" s="30"/>
      <c r="H501" s="30"/>
      <c r="I501" s="27"/>
      <c r="J501" s="27"/>
      <c r="K501" s="27"/>
      <c r="L501" s="27"/>
    </row>
    <row r="502" spans="1:12" s="31" customFormat="1" x14ac:dyDescent="0.25">
      <c r="A502" s="26" t="s">
        <v>528</v>
      </c>
      <c r="B502" s="27"/>
      <c r="C502" s="28"/>
      <c r="D502" s="27"/>
      <c r="E502" s="29"/>
      <c r="F502" s="27"/>
      <c r="G502" s="30"/>
      <c r="H502" s="30"/>
      <c r="I502" s="27"/>
      <c r="J502" s="27"/>
      <c r="K502" s="27"/>
      <c r="L502" s="27"/>
    </row>
    <row r="503" spans="1:12" s="31" customFormat="1" x14ac:dyDescent="0.25">
      <c r="A503" s="26" t="s">
        <v>529</v>
      </c>
      <c r="B503" s="27"/>
      <c r="C503" s="28"/>
      <c r="D503" s="27"/>
      <c r="E503" s="29"/>
      <c r="F503" s="27"/>
      <c r="G503" s="30"/>
      <c r="H503" s="30"/>
      <c r="I503" s="27"/>
      <c r="J503" s="27"/>
      <c r="K503" s="27"/>
      <c r="L503" s="27"/>
    </row>
    <row r="504" spans="1:12" s="31" customFormat="1" x14ac:dyDescent="0.25">
      <c r="A504" s="26" t="s">
        <v>530</v>
      </c>
      <c r="B504" s="27"/>
      <c r="C504" s="28"/>
      <c r="D504" s="27"/>
      <c r="E504" s="29"/>
      <c r="F504" s="27"/>
      <c r="G504" s="30"/>
      <c r="H504" s="30"/>
      <c r="I504" s="27"/>
      <c r="J504" s="27"/>
      <c r="K504" s="27"/>
      <c r="L504" s="27"/>
    </row>
    <row r="505" spans="1:12" s="31" customFormat="1" x14ac:dyDescent="0.25">
      <c r="A505" s="26" t="s">
        <v>531</v>
      </c>
      <c r="B505" s="27"/>
      <c r="C505" s="28"/>
      <c r="D505" s="27"/>
      <c r="E505" s="29"/>
      <c r="F505" s="27"/>
      <c r="G505" s="30"/>
      <c r="H505" s="30"/>
      <c r="I505" s="27"/>
      <c r="J505" s="27"/>
      <c r="K505" s="27"/>
      <c r="L505" s="27"/>
    </row>
    <row r="506" spans="1:12" s="31" customFormat="1" x14ac:dyDescent="0.25">
      <c r="A506" s="26" t="s">
        <v>532</v>
      </c>
      <c r="B506" s="27"/>
      <c r="C506" s="28"/>
      <c r="D506" s="27"/>
      <c r="E506" s="29"/>
      <c r="F506" s="27"/>
      <c r="G506" s="30"/>
      <c r="H506" s="30"/>
      <c r="I506" s="27"/>
      <c r="J506" s="27"/>
      <c r="K506" s="27"/>
      <c r="L506" s="27"/>
    </row>
    <row r="507" spans="1:12" s="31" customFormat="1" x14ac:dyDescent="0.25">
      <c r="A507" s="26" t="s">
        <v>533</v>
      </c>
      <c r="B507" s="27"/>
      <c r="C507" s="28"/>
      <c r="D507" s="27"/>
      <c r="E507" s="29"/>
      <c r="F507" s="27"/>
      <c r="G507" s="30"/>
      <c r="H507" s="30"/>
      <c r="I507" s="27"/>
      <c r="J507" s="27"/>
      <c r="K507" s="27"/>
      <c r="L507" s="27"/>
    </row>
    <row r="508" spans="1:12" s="31" customFormat="1" x14ac:dyDescent="0.25">
      <c r="A508" s="26" t="s">
        <v>534</v>
      </c>
      <c r="B508" s="27"/>
      <c r="C508" s="28"/>
      <c r="D508" s="27"/>
      <c r="E508" s="29"/>
      <c r="F508" s="27"/>
      <c r="G508" s="30"/>
      <c r="H508" s="30"/>
      <c r="I508" s="27"/>
      <c r="J508" s="27"/>
      <c r="K508" s="27"/>
      <c r="L508" s="27"/>
    </row>
    <row r="509" spans="1:12" s="31" customFormat="1" x14ac:dyDescent="0.25">
      <c r="A509" s="26" t="s">
        <v>535</v>
      </c>
      <c r="B509" s="27"/>
      <c r="C509" s="28"/>
      <c r="D509" s="27"/>
      <c r="E509" s="29"/>
      <c r="F509" s="27"/>
      <c r="G509" s="30"/>
      <c r="H509" s="30"/>
      <c r="I509" s="27"/>
      <c r="J509" s="27"/>
      <c r="K509" s="27"/>
      <c r="L509" s="27"/>
    </row>
    <row r="510" spans="1:12" s="31" customFormat="1" x14ac:dyDescent="0.25">
      <c r="A510" s="26" t="s">
        <v>536</v>
      </c>
      <c r="B510" s="27"/>
      <c r="C510" s="28"/>
      <c r="D510" s="27"/>
      <c r="E510" s="29"/>
      <c r="F510" s="27"/>
      <c r="G510" s="30"/>
      <c r="H510" s="30"/>
      <c r="I510" s="27"/>
      <c r="J510" s="27"/>
      <c r="K510" s="27"/>
      <c r="L510" s="27"/>
    </row>
    <row r="511" spans="1:12" s="31" customFormat="1" x14ac:dyDescent="0.25">
      <c r="A511" s="26" t="s">
        <v>537</v>
      </c>
      <c r="B511" s="27"/>
      <c r="C511" s="28"/>
      <c r="D511" s="27"/>
      <c r="E511" s="29"/>
      <c r="F511" s="27"/>
      <c r="G511" s="30"/>
      <c r="H511" s="30"/>
      <c r="I511" s="27"/>
      <c r="J511" s="27"/>
      <c r="K511" s="27"/>
      <c r="L511" s="27"/>
    </row>
    <row r="512" spans="1:12" s="31" customFormat="1" x14ac:dyDescent="0.25">
      <c r="A512" s="26" t="s">
        <v>538</v>
      </c>
      <c r="B512" s="27"/>
      <c r="C512" s="28"/>
      <c r="D512" s="27"/>
      <c r="E512" s="29"/>
      <c r="F512" s="27"/>
      <c r="G512" s="30"/>
      <c r="H512" s="30"/>
      <c r="I512" s="27"/>
      <c r="J512" s="27"/>
      <c r="K512" s="27"/>
      <c r="L512" s="27"/>
    </row>
    <row r="513" spans="1:12" s="31" customFormat="1" x14ac:dyDescent="0.25">
      <c r="A513" s="26" t="s">
        <v>539</v>
      </c>
      <c r="B513" s="27"/>
      <c r="C513" s="28"/>
      <c r="D513" s="27"/>
      <c r="E513" s="29"/>
      <c r="F513" s="27"/>
      <c r="G513" s="30"/>
      <c r="H513" s="30"/>
      <c r="I513" s="27"/>
      <c r="J513" s="27"/>
      <c r="K513" s="27"/>
      <c r="L513" s="27"/>
    </row>
    <row r="514" spans="1:12" s="31" customFormat="1" x14ac:dyDescent="0.25">
      <c r="A514" s="26" t="s">
        <v>540</v>
      </c>
      <c r="B514" s="27"/>
      <c r="C514" s="28"/>
      <c r="D514" s="27"/>
      <c r="E514" s="29"/>
      <c r="F514" s="27"/>
      <c r="G514" s="30"/>
      <c r="H514" s="30"/>
      <c r="I514" s="27"/>
      <c r="J514" s="27"/>
      <c r="K514" s="27"/>
      <c r="L514" s="27"/>
    </row>
    <row r="515" spans="1:12" s="31" customFormat="1" x14ac:dyDescent="0.25">
      <c r="A515" s="26" t="s">
        <v>541</v>
      </c>
      <c r="B515" s="27"/>
      <c r="C515" s="28"/>
      <c r="D515" s="27"/>
      <c r="E515" s="29"/>
      <c r="F515" s="27"/>
      <c r="G515" s="30"/>
      <c r="H515" s="30"/>
      <c r="I515" s="27"/>
      <c r="J515" s="27"/>
      <c r="K515" s="27"/>
      <c r="L515" s="27"/>
    </row>
    <row r="516" spans="1:12" s="31" customFormat="1" x14ac:dyDescent="0.25">
      <c r="A516" s="26" t="s">
        <v>542</v>
      </c>
      <c r="B516" s="27"/>
      <c r="C516" s="28"/>
      <c r="D516" s="27"/>
      <c r="E516" s="29"/>
      <c r="F516" s="27"/>
      <c r="G516" s="30"/>
      <c r="H516" s="30"/>
      <c r="I516" s="27"/>
      <c r="J516" s="27"/>
      <c r="K516" s="27"/>
      <c r="L516" s="27"/>
    </row>
    <row r="517" spans="1:12" s="31" customFormat="1" x14ac:dyDescent="0.25">
      <c r="A517" s="26" t="s">
        <v>543</v>
      </c>
      <c r="B517" s="27"/>
      <c r="C517" s="28"/>
      <c r="D517" s="27"/>
      <c r="E517" s="29"/>
      <c r="F517" s="27"/>
      <c r="G517" s="30"/>
      <c r="H517" s="30"/>
      <c r="I517" s="27"/>
      <c r="J517" s="27"/>
      <c r="K517" s="27"/>
      <c r="L517" s="27"/>
    </row>
    <row r="518" spans="1:12" s="31" customFormat="1" x14ac:dyDescent="0.25">
      <c r="A518" s="26" t="s">
        <v>544</v>
      </c>
      <c r="B518" s="27"/>
      <c r="C518" s="28"/>
      <c r="D518" s="27"/>
      <c r="E518" s="29"/>
      <c r="F518" s="27"/>
      <c r="G518" s="30"/>
      <c r="H518" s="30"/>
      <c r="I518" s="27"/>
      <c r="J518" s="27"/>
      <c r="K518" s="27"/>
      <c r="L518" s="27"/>
    </row>
    <row r="519" spans="1:12" s="31" customFormat="1" x14ac:dyDescent="0.25">
      <c r="A519" s="26" t="s">
        <v>545</v>
      </c>
      <c r="B519" s="27"/>
      <c r="C519" s="28"/>
      <c r="D519" s="27"/>
      <c r="E519" s="29"/>
      <c r="F519" s="27"/>
      <c r="G519" s="30"/>
      <c r="H519" s="30"/>
      <c r="I519" s="27"/>
      <c r="J519" s="27"/>
      <c r="K519" s="27"/>
      <c r="L519" s="27"/>
    </row>
    <row r="520" spans="1:12" s="31" customFormat="1" x14ac:dyDescent="0.25">
      <c r="A520" s="26" t="s">
        <v>546</v>
      </c>
      <c r="B520" s="27"/>
      <c r="C520" s="28"/>
      <c r="D520" s="27"/>
      <c r="E520" s="29"/>
      <c r="F520" s="27"/>
      <c r="G520" s="30"/>
      <c r="H520" s="30"/>
      <c r="I520" s="27"/>
      <c r="J520" s="27"/>
      <c r="K520" s="27"/>
      <c r="L520" s="27"/>
    </row>
    <row r="521" spans="1:12" s="31" customFormat="1" x14ac:dyDescent="0.25">
      <c r="A521" s="26" t="s">
        <v>547</v>
      </c>
      <c r="B521" s="27"/>
      <c r="C521" s="28"/>
      <c r="D521" s="27"/>
      <c r="E521" s="29"/>
      <c r="F521" s="27"/>
      <c r="G521" s="30"/>
      <c r="H521" s="30"/>
      <c r="I521" s="27"/>
      <c r="J521" s="27"/>
      <c r="K521" s="27"/>
      <c r="L521" s="27"/>
    </row>
    <row r="522" spans="1:12" s="31" customFormat="1" x14ac:dyDescent="0.25">
      <c r="A522" s="26" t="s">
        <v>548</v>
      </c>
      <c r="B522" s="27"/>
      <c r="C522" s="28"/>
      <c r="D522" s="27"/>
      <c r="E522" s="29"/>
      <c r="F522" s="27"/>
      <c r="G522" s="30"/>
      <c r="H522" s="30"/>
      <c r="I522" s="27"/>
      <c r="J522" s="27"/>
      <c r="K522" s="27"/>
      <c r="L522" s="27"/>
    </row>
    <row r="523" spans="1:12" s="31" customFormat="1" x14ac:dyDescent="0.25">
      <c r="A523" s="26" t="s">
        <v>549</v>
      </c>
      <c r="B523" s="27"/>
      <c r="C523" s="28"/>
      <c r="D523" s="27"/>
      <c r="E523" s="29"/>
      <c r="F523" s="27"/>
      <c r="G523" s="30"/>
      <c r="H523" s="30"/>
      <c r="I523" s="27"/>
      <c r="J523" s="27"/>
      <c r="K523" s="27"/>
      <c r="L523" s="27"/>
    </row>
    <row r="524" spans="1:12" s="31" customFormat="1" x14ac:dyDescent="0.25">
      <c r="A524" s="26" t="s">
        <v>550</v>
      </c>
      <c r="B524" s="27"/>
      <c r="C524" s="28"/>
      <c r="D524" s="27"/>
      <c r="E524" s="29"/>
      <c r="F524" s="27"/>
      <c r="G524" s="30"/>
      <c r="H524" s="30"/>
      <c r="I524" s="27"/>
      <c r="J524" s="27"/>
      <c r="K524" s="27"/>
      <c r="L524" s="27"/>
    </row>
    <row r="525" spans="1:12" s="31" customFormat="1" x14ac:dyDescent="0.25">
      <c r="A525" s="26" t="s">
        <v>551</v>
      </c>
      <c r="B525" s="27"/>
      <c r="C525" s="28"/>
      <c r="D525" s="27"/>
      <c r="E525" s="29"/>
      <c r="F525" s="27"/>
      <c r="G525" s="30"/>
      <c r="H525" s="30"/>
      <c r="I525" s="27"/>
      <c r="J525" s="27"/>
      <c r="K525" s="27"/>
      <c r="L525" s="27"/>
    </row>
    <row r="526" spans="1:12" s="31" customFormat="1" x14ac:dyDescent="0.25">
      <c r="A526" s="26" t="s">
        <v>552</v>
      </c>
      <c r="B526" s="27"/>
      <c r="C526" s="28"/>
      <c r="D526" s="27"/>
      <c r="E526" s="29"/>
      <c r="F526" s="27"/>
      <c r="G526" s="30"/>
      <c r="H526" s="30"/>
      <c r="I526" s="27"/>
      <c r="J526" s="27"/>
      <c r="K526" s="27"/>
      <c r="L526" s="27"/>
    </row>
    <row r="527" spans="1:12" s="31" customFormat="1" x14ac:dyDescent="0.25">
      <c r="A527" s="26" t="s">
        <v>553</v>
      </c>
      <c r="B527" s="27"/>
      <c r="C527" s="28"/>
      <c r="D527" s="27"/>
      <c r="E527" s="29"/>
      <c r="F527" s="27"/>
      <c r="G527" s="30"/>
      <c r="H527" s="30"/>
      <c r="I527" s="27"/>
      <c r="J527" s="27"/>
      <c r="K527" s="27"/>
      <c r="L527" s="27"/>
    </row>
    <row r="528" spans="1:12" s="31" customFormat="1" x14ac:dyDescent="0.25">
      <c r="A528" s="26" t="s">
        <v>554</v>
      </c>
      <c r="B528" s="27"/>
      <c r="C528" s="28"/>
      <c r="D528" s="27"/>
      <c r="E528" s="29"/>
      <c r="F528" s="27"/>
      <c r="G528" s="30"/>
      <c r="H528" s="30"/>
      <c r="I528" s="27"/>
      <c r="J528" s="27"/>
      <c r="K528" s="27"/>
      <c r="L528" s="27"/>
    </row>
    <row r="529" spans="1:12" s="31" customFormat="1" x14ac:dyDescent="0.25">
      <c r="A529" s="26" t="s">
        <v>555</v>
      </c>
      <c r="B529" s="27"/>
      <c r="C529" s="28"/>
      <c r="D529" s="27"/>
      <c r="E529" s="29"/>
      <c r="F529" s="27"/>
      <c r="G529" s="30"/>
      <c r="H529" s="30"/>
      <c r="I529" s="27"/>
      <c r="J529" s="27"/>
      <c r="K529" s="27"/>
      <c r="L529" s="27"/>
    </row>
    <row r="530" spans="1:12" s="31" customFormat="1" x14ac:dyDescent="0.25">
      <c r="A530" s="26" t="s">
        <v>556</v>
      </c>
      <c r="B530" s="27"/>
      <c r="C530" s="28"/>
      <c r="D530" s="27"/>
      <c r="E530" s="29"/>
      <c r="F530" s="27"/>
      <c r="G530" s="30"/>
      <c r="H530" s="30"/>
      <c r="I530" s="27"/>
      <c r="J530" s="27"/>
      <c r="K530" s="27"/>
      <c r="L530" s="27"/>
    </row>
    <row r="531" spans="1:12" s="31" customFormat="1" x14ac:dyDescent="0.25">
      <c r="A531" s="26" t="s">
        <v>557</v>
      </c>
      <c r="B531" s="27"/>
      <c r="C531" s="28"/>
      <c r="D531" s="27"/>
      <c r="E531" s="29"/>
      <c r="F531" s="27"/>
      <c r="G531" s="30"/>
      <c r="H531" s="30"/>
      <c r="I531" s="27"/>
      <c r="J531" s="27"/>
      <c r="K531" s="27"/>
      <c r="L531" s="27"/>
    </row>
    <row r="532" spans="1:12" s="31" customFormat="1" x14ac:dyDescent="0.25">
      <c r="A532" s="26" t="s">
        <v>558</v>
      </c>
      <c r="B532" s="27"/>
      <c r="C532" s="28"/>
      <c r="D532" s="27"/>
      <c r="E532" s="29"/>
      <c r="F532" s="27"/>
      <c r="G532" s="30"/>
      <c r="H532" s="30"/>
      <c r="I532" s="27"/>
      <c r="J532" s="27"/>
      <c r="K532" s="27"/>
      <c r="L532" s="27"/>
    </row>
    <row r="533" spans="1:12" s="31" customFormat="1" x14ac:dyDescent="0.25">
      <c r="A533" s="26" t="s">
        <v>559</v>
      </c>
      <c r="B533" s="27"/>
      <c r="C533" s="28"/>
      <c r="D533" s="27"/>
      <c r="E533" s="29"/>
      <c r="F533" s="27"/>
      <c r="G533" s="30"/>
      <c r="H533" s="30"/>
      <c r="I533" s="27"/>
      <c r="J533" s="27"/>
      <c r="K533" s="27"/>
      <c r="L533" s="27"/>
    </row>
    <row r="534" spans="1:12" s="31" customFormat="1" x14ac:dyDescent="0.25">
      <c r="A534" s="26" t="s">
        <v>560</v>
      </c>
      <c r="B534" s="27"/>
      <c r="C534" s="28"/>
      <c r="D534" s="27"/>
      <c r="E534" s="29"/>
      <c r="F534" s="27"/>
      <c r="G534" s="30"/>
      <c r="H534" s="30"/>
      <c r="I534" s="27"/>
      <c r="J534" s="27"/>
      <c r="K534" s="27"/>
      <c r="L534" s="27"/>
    </row>
    <row r="535" spans="1:12" s="31" customFormat="1" x14ac:dyDescent="0.25">
      <c r="A535" s="26" t="s">
        <v>561</v>
      </c>
      <c r="B535" s="27"/>
      <c r="C535" s="28"/>
      <c r="D535" s="27"/>
      <c r="E535" s="29"/>
      <c r="F535" s="27"/>
      <c r="G535" s="30"/>
      <c r="H535" s="30"/>
      <c r="I535" s="27"/>
      <c r="J535" s="27"/>
      <c r="K535" s="27"/>
      <c r="L535" s="27"/>
    </row>
    <row r="536" spans="1:12" s="31" customFormat="1" x14ac:dyDescent="0.25">
      <c r="A536" s="26" t="s">
        <v>562</v>
      </c>
      <c r="B536" s="27"/>
      <c r="C536" s="28"/>
      <c r="D536" s="27"/>
      <c r="E536" s="29"/>
      <c r="F536" s="27"/>
      <c r="G536" s="30"/>
      <c r="H536" s="30"/>
      <c r="I536" s="27"/>
      <c r="J536" s="27"/>
      <c r="K536" s="27"/>
      <c r="L536" s="27"/>
    </row>
    <row r="537" spans="1:12" s="31" customFormat="1" x14ac:dyDescent="0.25">
      <c r="A537" s="26" t="s">
        <v>563</v>
      </c>
      <c r="B537" s="27"/>
      <c r="C537" s="28"/>
      <c r="D537" s="27"/>
      <c r="E537" s="29"/>
      <c r="F537" s="27"/>
      <c r="G537" s="30"/>
      <c r="H537" s="30"/>
      <c r="I537" s="27"/>
      <c r="J537" s="27"/>
      <c r="K537" s="27"/>
      <c r="L537" s="27"/>
    </row>
    <row r="538" spans="1:12" s="31" customFormat="1" x14ac:dyDescent="0.25">
      <c r="A538" s="26" t="s">
        <v>564</v>
      </c>
      <c r="B538" s="27"/>
      <c r="C538" s="28"/>
      <c r="D538" s="27"/>
      <c r="E538" s="29"/>
      <c r="F538" s="27"/>
      <c r="G538" s="30"/>
      <c r="H538" s="30"/>
      <c r="I538" s="27"/>
      <c r="J538" s="27"/>
      <c r="K538" s="27"/>
      <c r="L538" s="27"/>
    </row>
    <row r="539" spans="1:12" s="31" customFormat="1" x14ac:dyDescent="0.25">
      <c r="A539" s="26" t="s">
        <v>565</v>
      </c>
      <c r="B539" s="27"/>
      <c r="C539" s="28"/>
      <c r="D539" s="27"/>
      <c r="E539" s="29"/>
      <c r="F539" s="27"/>
      <c r="G539" s="30"/>
      <c r="H539" s="30"/>
      <c r="I539" s="27"/>
      <c r="J539" s="27"/>
      <c r="K539" s="27"/>
      <c r="L539" s="27"/>
    </row>
    <row r="540" spans="1:12" s="31" customFormat="1" x14ac:dyDescent="0.25">
      <c r="A540" s="26" t="s">
        <v>566</v>
      </c>
      <c r="B540" s="27"/>
      <c r="C540" s="28"/>
      <c r="D540" s="27"/>
      <c r="E540" s="29"/>
      <c r="F540" s="27"/>
      <c r="G540" s="30"/>
      <c r="H540" s="30"/>
      <c r="I540" s="27"/>
      <c r="J540" s="27"/>
      <c r="K540" s="27"/>
      <c r="L540" s="27"/>
    </row>
    <row r="541" spans="1:12" s="31" customFormat="1" x14ac:dyDescent="0.25">
      <c r="A541" s="26" t="s">
        <v>567</v>
      </c>
      <c r="B541" s="27"/>
      <c r="C541" s="28"/>
      <c r="D541" s="27"/>
      <c r="E541" s="29"/>
      <c r="F541" s="27"/>
      <c r="G541" s="30"/>
      <c r="H541" s="30"/>
      <c r="I541" s="27"/>
      <c r="J541" s="27"/>
      <c r="K541" s="27"/>
      <c r="L541" s="27"/>
    </row>
    <row r="542" spans="1:12" s="31" customFormat="1" x14ac:dyDescent="0.25">
      <c r="A542" s="26" t="s">
        <v>568</v>
      </c>
      <c r="B542" s="27"/>
      <c r="C542" s="28"/>
      <c r="D542" s="27"/>
      <c r="E542" s="29"/>
      <c r="F542" s="27"/>
      <c r="G542" s="30"/>
      <c r="H542" s="30"/>
      <c r="I542" s="27"/>
      <c r="J542" s="27"/>
      <c r="K542" s="27"/>
      <c r="L542" s="27"/>
    </row>
    <row r="543" spans="1:12" s="31" customFormat="1" x14ac:dyDescent="0.25">
      <c r="A543" s="26" t="s">
        <v>569</v>
      </c>
      <c r="B543" s="27"/>
      <c r="C543" s="28"/>
      <c r="D543" s="27"/>
      <c r="E543" s="29"/>
      <c r="F543" s="27"/>
      <c r="G543" s="30"/>
      <c r="H543" s="30"/>
      <c r="I543" s="27"/>
      <c r="J543" s="27"/>
      <c r="K543" s="27"/>
      <c r="L543" s="27"/>
    </row>
    <row r="544" spans="1:12" s="31" customFormat="1" x14ac:dyDescent="0.25">
      <c r="A544" s="26" t="s">
        <v>570</v>
      </c>
      <c r="B544" s="27"/>
      <c r="C544" s="28"/>
      <c r="D544" s="27"/>
      <c r="E544" s="29"/>
      <c r="F544" s="27"/>
      <c r="G544" s="30"/>
      <c r="H544" s="30"/>
      <c r="I544" s="27"/>
      <c r="J544" s="27"/>
      <c r="K544" s="27"/>
      <c r="L544" s="27"/>
    </row>
    <row r="545" spans="1:12" s="31" customFormat="1" x14ac:dyDescent="0.25">
      <c r="A545" s="26" t="s">
        <v>571</v>
      </c>
      <c r="B545" s="27"/>
      <c r="C545" s="28"/>
      <c r="D545" s="27"/>
      <c r="E545" s="29"/>
      <c r="F545" s="27"/>
      <c r="G545" s="30"/>
      <c r="H545" s="30"/>
      <c r="I545" s="27"/>
      <c r="J545" s="27"/>
      <c r="K545" s="27"/>
      <c r="L545" s="27"/>
    </row>
    <row r="546" spans="1:12" s="31" customFormat="1" x14ac:dyDescent="0.25">
      <c r="A546" s="26" t="s">
        <v>572</v>
      </c>
      <c r="B546" s="27"/>
      <c r="C546" s="28"/>
      <c r="D546" s="27"/>
      <c r="E546" s="29"/>
      <c r="F546" s="27"/>
      <c r="G546" s="30"/>
      <c r="H546" s="30"/>
      <c r="I546" s="27"/>
      <c r="J546" s="27"/>
      <c r="K546" s="27"/>
      <c r="L546" s="27"/>
    </row>
    <row r="547" spans="1:12" s="31" customFormat="1" x14ac:dyDescent="0.25">
      <c r="A547" s="26" t="s">
        <v>573</v>
      </c>
      <c r="B547" s="27"/>
      <c r="C547" s="28"/>
      <c r="D547" s="27"/>
      <c r="E547" s="29"/>
      <c r="F547" s="27"/>
      <c r="G547" s="30"/>
      <c r="H547" s="30"/>
      <c r="I547" s="27"/>
      <c r="J547" s="27"/>
      <c r="K547" s="27"/>
      <c r="L547" s="27"/>
    </row>
    <row r="548" spans="1:12" s="31" customFormat="1" x14ac:dyDescent="0.25">
      <c r="A548" s="26" t="s">
        <v>574</v>
      </c>
      <c r="B548" s="27"/>
      <c r="C548" s="28"/>
      <c r="D548" s="27"/>
      <c r="E548" s="29"/>
      <c r="F548" s="27"/>
      <c r="G548" s="30"/>
      <c r="H548" s="30"/>
      <c r="I548" s="27"/>
      <c r="J548" s="27"/>
      <c r="K548" s="27"/>
      <c r="L548" s="27"/>
    </row>
    <row r="549" spans="1:12" s="31" customFormat="1" x14ac:dyDescent="0.25">
      <c r="A549" s="26" t="s">
        <v>575</v>
      </c>
      <c r="B549" s="27"/>
      <c r="C549" s="28"/>
      <c r="D549" s="27"/>
      <c r="E549" s="29"/>
      <c r="F549" s="27"/>
      <c r="G549" s="30"/>
      <c r="H549" s="30"/>
      <c r="I549" s="27"/>
      <c r="J549" s="27"/>
      <c r="K549" s="27"/>
      <c r="L549" s="27"/>
    </row>
    <row r="550" spans="1:12" s="31" customFormat="1" x14ac:dyDescent="0.25">
      <c r="A550" s="26" t="s">
        <v>576</v>
      </c>
      <c r="B550" s="27"/>
      <c r="C550" s="28"/>
      <c r="D550" s="27"/>
      <c r="E550" s="29"/>
      <c r="F550" s="27"/>
      <c r="G550" s="30"/>
      <c r="H550" s="30"/>
      <c r="I550" s="27"/>
      <c r="J550" s="27"/>
      <c r="K550" s="27"/>
      <c r="L550" s="27"/>
    </row>
    <row r="551" spans="1:12" s="31" customFormat="1" x14ac:dyDescent="0.25">
      <c r="A551" s="26" t="s">
        <v>577</v>
      </c>
      <c r="B551" s="27"/>
      <c r="C551" s="28"/>
      <c r="D551" s="27"/>
      <c r="E551" s="29"/>
      <c r="F551" s="27"/>
      <c r="G551" s="30"/>
      <c r="H551" s="30"/>
      <c r="I551" s="27"/>
      <c r="J551" s="27"/>
      <c r="K551" s="27"/>
      <c r="L551" s="27"/>
    </row>
    <row r="552" spans="1:12" s="31" customFormat="1" x14ac:dyDescent="0.25">
      <c r="A552" s="26" t="s">
        <v>578</v>
      </c>
      <c r="B552" s="27"/>
      <c r="C552" s="28"/>
      <c r="D552" s="27"/>
      <c r="E552" s="29"/>
      <c r="F552" s="27"/>
      <c r="G552" s="30"/>
      <c r="H552" s="30"/>
      <c r="I552" s="27"/>
      <c r="J552" s="27"/>
      <c r="K552" s="27"/>
      <c r="L552" s="27"/>
    </row>
    <row r="553" spans="1:12" s="31" customFormat="1" x14ac:dyDescent="0.25">
      <c r="A553" s="26" t="s">
        <v>579</v>
      </c>
      <c r="B553" s="27"/>
      <c r="C553" s="28"/>
      <c r="D553" s="27"/>
      <c r="E553" s="29"/>
      <c r="F553" s="27"/>
      <c r="G553" s="30"/>
      <c r="H553" s="30"/>
      <c r="I553" s="27"/>
      <c r="J553" s="27"/>
      <c r="K553" s="27"/>
      <c r="L553" s="27"/>
    </row>
    <row r="554" spans="1:12" s="31" customFormat="1" x14ac:dyDescent="0.25">
      <c r="A554" s="26" t="s">
        <v>580</v>
      </c>
      <c r="B554" s="27"/>
      <c r="C554" s="28"/>
      <c r="D554" s="27"/>
      <c r="E554" s="29"/>
      <c r="F554" s="27"/>
      <c r="G554" s="30"/>
      <c r="H554" s="30"/>
      <c r="I554" s="27"/>
      <c r="J554" s="27"/>
      <c r="K554" s="27"/>
      <c r="L554" s="27"/>
    </row>
    <row r="555" spans="1:12" s="31" customFormat="1" x14ac:dyDescent="0.25">
      <c r="A555" s="26" t="s">
        <v>581</v>
      </c>
      <c r="B555" s="27"/>
      <c r="C555" s="28"/>
      <c r="D555" s="27"/>
      <c r="E555" s="29"/>
      <c r="F555" s="27"/>
      <c r="G555" s="30"/>
      <c r="H555" s="30"/>
      <c r="I555" s="27"/>
      <c r="J555" s="27"/>
      <c r="K555" s="27"/>
      <c r="L555" s="27"/>
    </row>
    <row r="556" spans="1:12" s="31" customFormat="1" x14ac:dyDescent="0.25">
      <c r="A556" s="26" t="s">
        <v>582</v>
      </c>
      <c r="B556" s="27"/>
      <c r="C556" s="28"/>
      <c r="D556" s="27"/>
      <c r="E556" s="29"/>
      <c r="F556" s="27"/>
      <c r="G556" s="30"/>
      <c r="H556" s="30"/>
      <c r="I556" s="27"/>
      <c r="J556" s="27"/>
      <c r="K556" s="27"/>
      <c r="L556" s="27"/>
    </row>
    <row r="557" spans="1:12" s="31" customFormat="1" x14ac:dyDescent="0.25">
      <c r="A557" s="26" t="s">
        <v>583</v>
      </c>
      <c r="B557" s="27"/>
      <c r="C557" s="28"/>
      <c r="D557" s="27"/>
      <c r="E557" s="29"/>
      <c r="F557" s="27"/>
      <c r="G557" s="30"/>
      <c r="H557" s="30"/>
      <c r="I557" s="27"/>
      <c r="J557" s="27"/>
      <c r="K557" s="27"/>
      <c r="L557" s="27"/>
    </row>
    <row r="558" spans="1:12" s="31" customFormat="1" x14ac:dyDescent="0.25">
      <c r="A558" s="26" t="s">
        <v>584</v>
      </c>
      <c r="B558" s="27"/>
      <c r="C558" s="28"/>
      <c r="D558" s="27"/>
      <c r="E558" s="29"/>
      <c r="F558" s="27"/>
      <c r="G558" s="30"/>
      <c r="H558" s="30"/>
      <c r="I558" s="27"/>
      <c r="J558" s="27"/>
      <c r="K558" s="27"/>
      <c r="L558" s="27"/>
    </row>
    <row r="559" spans="1:12" s="31" customFormat="1" x14ac:dyDescent="0.25">
      <c r="A559" s="26" t="s">
        <v>585</v>
      </c>
      <c r="B559" s="27"/>
      <c r="C559" s="28"/>
      <c r="D559" s="27"/>
      <c r="E559" s="29"/>
      <c r="F559" s="27"/>
      <c r="G559" s="30"/>
      <c r="H559" s="30"/>
      <c r="I559" s="27"/>
      <c r="J559" s="27"/>
      <c r="K559" s="27"/>
      <c r="L559" s="27"/>
    </row>
    <row r="560" spans="1:12" s="31" customFormat="1" x14ac:dyDescent="0.25">
      <c r="A560" s="26" t="s">
        <v>586</v>
      </c>
      <c r="B560" s="27"/>
      <c r="C560" s="28"/>
      <c r="D560" s="27"/>
      <c r="E560" s="29"/>
      <c r="F560" s="27"/>
      <c r="G560" s="30"/>
      <c r="H560" s="30"/>
      <c r="I560" s="27"/>
      <c r="J560" s="27"/>
      <c r="K560" s="27"/>
      <c r="L560" s="27"/>
    </row>
    <row r="561" spans="1:12" s="31" customFormat="1" x14ac:dyDescent="0.25">
      <c r="A561" s="26" t="s">
        <v>587</v>
      </c>
      <c r="B561" s="27"/>
      <c r="C561" s="28"/>
      <c r="D561" s="27"/>
      <c r="E561" s="29"/>
      <c r="F561" s="27"/>
      <c r="G561" s="30"/>
      <c r="H561" s="30"/>
      <c r="I561" s="27"/>
      <c r="J561" s="27"/>
      <c r="K561" s="27"/>
      <c r="L561" s="27"/>
    </row>
    <row r="562" spans="1:12" s="31" customFormat="1" x14ac:dyDescent="0.25">
      <c r="A562" s="26" t="s">
        <v>588</v>
      </c>
      <c r="B562" s="27"/>
      <c r="C562" s="28"/>
      <c r="D562" s="27"/>
      <c r="E562" s="29"/>
      <c r="F562" s="27"/>
      <c r="G562" s="30"/>
      <c r="H562" s="30"/>
      <c r="I562" s="27"/>
      <c r="J562" s="27"/>
      <c r="K562" s="27"/>
      <c r="L562" s="27"/>
    </row>
    <row r="563" spans="1:12" s="31" customFormat="1" x14ac:dyDescent="0.25">
      <c r="A563" s="26" t="s">
        <v>589</v>
      </c>
      <c r="B563" s="27"/>
      <c r="C563" s="28"/>
      <c r="D563" s="27"/>
      <c r="E563" s="29"/>
      <c r="F563" s="27"/>
      <c r="G563" s="30"/>
      <c r="H563" s="30"/>
      <c r="I563" s="27"/>
      <c r="J563" s="27"/>
      <c r="K563" s="27"/>
      <c r="L563" s="27"/>
    </row>
    <row r="564" spans="1:12" s="31" customFormat="1" x14ac:dyDescent="0.25">
      <c r="A564" s="26" t="s">
        <v>590</v>
      </c>
      <c r="B564" s="27"/>
      <c r="C564" s="28"/>
      <c r="D564" s="27"/>
      <c r="E564" s="29"/>
      <c r="F564" s="27"/>
      <c r="G564" s="30"/>
      <c r="H564" s="30"/>
      <c r="I564" s="27"/>
      <c r="J564" s="27"/>
      <c r="K564" s="27"/>
      <c r="L564" s="27"/>
    </row>
    <row r="565" spans="1:12" s="31" customFormat="1" x14ac:dyDescent="0.25">
      <c r="A565" s="26" t="s">
        <v>591</v>
      </c>
      <c r="B565" s="27"/>
      <c r="C565" s="28"/>
      <c r="D565" s="27"/>
      <c r="E565" s="29"/>
      <c r="F565" s="27"/>
      <c r="G565" s="30"/>
      <c r="H565" s="30"/>
      <c r="I565" s="27"/>
      <c r="J565" s="27"/>
      <c r="K565" s="27"/>
      <c r="L565" s="27"/>
    </row>
    <row r="566" spans="1:12" s="31" customFormat="1" x14ac:dyDescent="0.25">
      <c r="A566" s="26" t="s">
        <v>592</v>
      </c>
      <c r="B566" s="27"/>
      <c r="C566" s="28"/>
      <c r="D566" s="27"/>
      <c r="E566" s="29"/>
      <c r="F566" s="27"/>
      <c r="G566" s="30"/>
      <c r="H566" s="30"/>
      <c r="I566" s="27"/>
      <c r="J566" s="27"/>
      <c r="K566" s="27"/>
      <c r="L566" s="27"/>
    </row>
    <row r="567" spans="1:12" s="31" customFormat="1" x14ac:dyDescent="0.25">
      <c r="A567" s="26" t="s">
        <v>593</v>
      </c>
      <c r="B567" s="27"/>
      <c r="C567" s="28"/>
      <c r="D567" s="27"/>
      <c r="E567" s="29"/>
      <c r="F567" s="27"/>
      <c r="G567" s="30"/>
      <c r="H567" s="30"/>
      <c r="I567" s="27"/>
      <c r="J567" s="27"/>
      <c r="K567" s="27"/>
      <c r="L567" s="27"/>
    </row>
    <row r="568" spans="1:12" s="31" customFormat="1" x14ac:dyDescent="0.25">
      <c r="A568" s="26" t="s">
        <v>594</v>
      </c>
      <c r="B568" s="27"/>
      <c r="C568" s="28"/>
      <c r="D568" s="27"/>
      <c r="E568" s="29"/>
      <c r="F568" s="27"/>
      <c r="G568" s="30"/>
      <c r="H568" s="30"/>
      <c r="I568" s="27"/>
      <c r="J568" s="27"/>
      <c r="K568" s="27"/>
      <c r="L568" s="27"/>
    </row>
    <row r="569" spans="1:12" s="31" customFormat="1" x14ac:dyDescent="0.25">
      <c r="A569" s="26" t="s">
        <v>595</v>
      </c>
      <c r="B569" s="27"/>
      <c r="C569" s="28"/>
      <c r="D569" s="27"/>
      <c r="E569" s="29"/>
      <c r="F569" s="27"/>
      <c r="G569" s="30"/>
      <c r="H569" s="30"/>
      <c r="I569" s="27"/>
      <c r="J569" s="27"/>
      <c r="K569" s="27"/>
      <c r="L569" s="27"/>
    </row>
    <row r="570" spans="1:12" s="31" customFormat="1" x14ac:dyDescent="0.25">
      <c r="A570" s="26" t="s">
        <v>596</v>
      </c>
      <c r="B570" s="27"/>
      <c r="C570" s="28"/>
      <c r="D570" s="27"/>
      <c r="E570" s="29"/>
      <c r="F570" s="27"/>
      <c r="G570" s="30"/>
      <c r="H570" s="30"/>
      <c r="I570" s="27"/>
      <c r="J570" s="27"/>
      <c r="K570" s="27"/>
      <c r="L570" s="27"/>
    </row>
    <row r="571" spans="1:12" s="31" customFormat="1" x14ac:dyDescent="0.25">
      <c r="A571" s="26" t="s">
        <v>597</v>
      </c>
      <c r="B571" s="27"/>
      <c r="C571" s="28"/>
      <c r="D571" s="27"/>
      <c r="E571" s="29"/>
      <c r="F571" s="27"/>
      <c r="G571" s="30"/>
      <c r="H571" s="30"/>
      <c r="I571" s="27"/>
      <c r="J571" s="27"/>
      <c r="K571" s="27"/>
      <c r="L571" s="27"/>
    </row>
    <row r="572" spans="1:12" s="31" customFormat="1" x14ac:dyDescent="0.25">
      <c r="A572" s="26" t="s">
        <v>598</v>
      </c>
      <c r="B572" s="27"/>
      <c r="C572" s="28"/>
      <c r="D572" s="27"/>
      <c r="E572" s="29"/>
      <c r="F572" s="27"/>
      <c r="G572" s="30"/>
      <c r="H572" s="30"/>
      <c r="I572" s="27"/>
      <c r="J572" s="27"/>
      <c r="K572" s="27"/>
      <c r="L572" s="27"/>
    </row>
    <row r="573" spans="1:12" s="31" customFormat="1" x14ac:dyDescent="0.25">
      <c r="A573" s="26" t="s">
        <v>599</v>
      </c>
      <c r="B573" s="27"/>
      <c r="C573" s="28"/>
      <c r="D573" s="27"/>
      <c r="E573" s="29"/>
      <c r="F573" s="27"/>
      <c r="G573" s="30"/>
      <c r="H573" s="30"/>
      <c r="I573" s="27"/>
      <c r="J573" s="27"/>
      <c r="K573" s="27"/>
      <c r="L573" s="27"/>
    </row>
    <row r="574" spans="1:12" s="31" customFormat="1" x14ac:dyDescent="0.25">
      <c r="A574" s="26" t="s">
        <v>600</v>
      </c>
      <c r="B574" s="27"/>
      <c r="C574" s="28"/>
      <c r="D574" s="27"/>
      <c r="E574" s="29"/>
      <c r="F574" s="27"/>
      <c r="G574" s="30"/>
      <c r="H574" s="30"/>
      <c r="I574" s="27"/>
      <c r="J574" s="27"/>
      <c r="K574" s="27"/>
      <c r="L574" s="27"/>
    </row>
    <row r="575" spans="1:12" s="31" customFormat="1" x14ac:dyDescent="0.25">
      <c r="A575" s="26" t="s">
        <v>601</v>
      </c>
      <c r="B575" s="27"/>
      <c r="C575" s="28"/>
      <c r="D575" s="27"/>
      <c r="E575" s="29"/>
      <c r="F575" s="27"/>
      <c r="G575" s="30"/>
      <c r="H575" s="30"/>
      <c r="I575" s="27"/>
      <c r="J575" s="27"/>
      <c r="K575" s="27"/>
      <c r="L575" s="27"/>
    </row>
    <row r="576" spans="1:12" s="31" customFormat="1" x14ac:dyDescent="0.25">
      <c r="A576" s="26" t="s">
        <v>602</v>
      </c>
      <c r="B576" s="27"/>
      <c r="C576" s="28"/>
      <c r="D576" s="27"/>
      <c r="E576" s="29"/>
      <c r="F576" s="27"/>
      <c r="G576" s="30"/>
      <c r="H576" s="30"/>
      <c r="I576" s="27"/>
      <c r="J576" s="27"/>
      <c r="K576" s="27"/>
      <c r="L576" s="27"/>
    </row>
    <row r="577" spans="1:12" s="31" customFormat="1" x14ac:dyDescent="0.25">
      <c r="A577" s="26" t="s">
        <v>603</v>
      </c>
      <c r="B577" s="27"/>
      <c r="C577" s="28"/>
      <c r="D577" s="27"/>
      <c r="E577" s="29"/>
      <c r="F577" s="27"/>
      <c r="G577" s="30"/>
      <c r="H577" s="30"/>
      <c r="I577" s="27"/>
      <c r="J577" s="27"/>
      <c r="K577" s="27"/>
      <c r="L577" s="27"/>
    </row>
    <row r="578" spans="1:12" s="31" customFormat="1" x14ac:dyDescent="0.25">
      <c r="A578" s="26" t="s">
        <v>604</v>
      </c>
      <c r="B578" s="27"/>
      <c r="C578" s="28"/>
      <c r="D578" s="27"/>
      <c r="E578" s="29"/>
      <c r="F578" s="27"/>
      <c r="G578" s="30"/>
      <c r="H578" s="30"/>
      <c r="I578" s="27"/>
      <c r="J578" s="27"/>
      <c r="K578" s="27"/>
      <c r="L578" s="27"/>
    </row>
    <row r="579" spans="1:12" s="31" customFormat="1" x14ac:dyDescent="0.25">
      <c r="A579" s="26" t="s">
        <v>605</v>
      </c>
      <c r="B579" s="27"/>
      <c r="C579" s="28"/>
      <c r="D579" s="27"/>
      <c r="E579" s="29"/>
      <c r="F579" s="27"/>
      <c r="G579" s="30"/>
      <c r="H579" s="30"/>
      <c r="I579" s="27"/>
      <c r="J579" s="27"/>
      <c r="K579" s="27"/>
      <c r="L579" s="27"/>
    </row>
    <row r="580" spans="1:12" s="31" customFormat="1" x14ac:dyDescent="0.25">
      <c r="A580" s="26" t="s">
        <v>606</v>
      </c>
      <c r="B580" s="27"/>
      <c r="C580" s="28"/>
      <c r="D580" s="27"/>
      <c r="E580" s="29"/>
      <c r="F580" s="27"/>
      <c r="G580" s="30"/>
      <c r="H580" s="30"/>
      <c r="I580" s="27"/>
      <c r="J580" s="27"/>
      <c r="K580" s="27"/>
      <c r="L580" s="27"/>
    </row>
    <row r="581" spans="1:12" s="31" customFormat="1" x14ac:dyDescent="0.25">
      <c r="A581" s="26" t="s">
        <v>607</v>
      </c>
      <c r="B581" s="27"/>
      <c r="C581" s="28"/>
      <c r="D581" s="27"/>
      <c r="E581" s="29"/>
      <c r="F581" s="27"/>
      <c r="G581" s="30"/>
      <c r="H581" s="30"/>
      <c r="I581" s="27"/>
      <c r="J581" s="27"/>
      <c r="K581" s="27"/>
      <c r="L581" s="27"/>
    </row>
    <row r="582" spans="1:12" s="31" customFormat="1" x14ac:dyDescent="0.25">
      <c r="A582" s="26" t="s">
        <v>608</v>
      </c>
      <c r="B582" s="27"/>
      <c r="C582" s="28"/>
      <c r="D582" s="27"/>
      <c r="E582" s="29"/>
      <c r="F582" s="27"/>
      <c r="G582" s="30"/>
      <c r="H582" s="30"/>
      <c r="I582" s="27"/>
      <c r="J582" s="27"/>
      <c r="K582" s="27"/>
      <c r="L582" s="27"/>
    </row>
    <row r="583" spans="1:12" s="31" customFormat="1" x14ac:dyDescent="0.25">
      <c r="A583" s="26" t="s">
        <v>609</v>
      </c>
      <c r="B583" s="27"/>
      <c r="C583" s="28"/>
      <c r="D583" s="27"/>
      <c r="E583" s="29"/>
      <c r="F583" s="27"/>
      <c r="G583" s="30"/>
      <c r="H583" s="30"/>
      <c r="I583" s="27"/>
      <c r="J583" s="27"/>
      <c r="K583" s="27"/>
      <c r="L583" s="27"/>
    </row>
    <row r="584" spans="1:12" s="31" customFormat="1" x14ac:dyDescent="0.25">
      <c r="A584" s="26" t="s">
        <v>610</v>
      </c>
      <c r="B584" s="27"/>
      <c r="C584" s="28"/>
      <c r="D584" s="27"/>
      <c r="E584" s="29"/>
      <c r="F584" s="27"/>
      <c r="G584" s="30"/>
      <c r="H584" s="30"/>
      <c r="I584" s="27"/>
      <c r="J584" s="27"/>
      <c r="K584" s="27"/>
      <c r="L584" s="27"/>
    </row>
    <row r="585" spans="1:12" s="31" customFormat="1" x14ac:dyDescent="0.25">
      <c r="A585" s="26" t="s">
        <v>611</v>
      </c>
      <c r="B585" s="27"/>
      <c r="C585" s="28"/>
      <c r="D585" s="27"/>
      <c r="E585" s="29"/>
      <c r="F585" s="27"/>
      <c r="G585" s="30"/>
      <c r="H585" s="30"/>
      <c r="I585" s="27"/>
      <c r="J585" s="27"/>
      <c r="K585" s="27"/>
      <c r="L585" s="27"/>
    </row>
    <row r="586" spans="1:12" s="31" customFormat="1" x14ac:dyDescent="0.25">
      <c r="A586" s="26" t="s">
        <v>612</v>
      </c>
      <c r="B586" s="27"/>
      <c r="C586" s="28"/>
      <c r="D586" s="27"/>
      <c r="E586" s="29"/>
      <c r="F586" s="27"/>
      <c r="G586" s="30"/>
      <c r="H586" s="30"/>
      <c r="I586" s="27"/>
      <c r="J586" s="27"/>
      <c r="K586" s="27"/>
      <c r="L586" s="27"/>
    </row>
    <row r="587" spans="1:12" s="31" customFormat="1" x14ac:dyDescent="0.25">
      <c r="A587" s="26" t="s">
        <v>613</v>
      </c>
      <c r="B587" s="27"/>
      <c r="C587" s="28"/>
      <c r="D587" s="27"/>
      <c r="E587" s="29"/>
      <c r="F587" s="27"/>
      <c r="G587" s="30"/>
      <c r="H587" s="30"/>
      <c r="I587" s="27"/>
      <c r="J587" s="27"/>
      <c r="K587" s="27"/>
      <c r="L587" s="27"/>
    </row>
    <row r="588" spans="1:12" s="31" customFormat="1" x14ac:dyDescent="0.25">
      <c r="A588" s="26" t="s">
        <v>614</v>
      </c>
      <c r="B588" s="27"/>
      <c r="C588" s="28"/>
      <c r="D588" s="27"/>
      <c r="E588" s="29"/>
      <c r="F588" s="27"/>
      <c r="G588" s="30"/>
      <c r="H588" s="30"/>
      <c r="I588" s="27"/>
      <c r="J588" s="27"/>
      <c r="K588" s="27"/>
      <c r="L588" s="27"/>
    </row>
    <row r="589" spans="1:12" s="31" customFormat="1" x14ac:dyDescent="0.25">
      <c r="A589" s="26" t="s">
        <v>615</v>
      </c>
      <c r="B589" s="27"/>
      <c r="C589" s="28"/>
      <c r="D589" s="27"/>
      <c r="E589" s="29"/>
      <c r="F589" s="27"/>
      <c r="G589" s="30"/>
      <c r="H589" s="30"/>
      <c r="I589" s="27"/>
      <c r="J589" s="27"/>
      <c r="K589" s="27"/>
      <c r="L589" s="27"/>
    </row>
    <row r="590" spans="1:12" s="31" customFormat="1" x14ac:dyDescent="0.25">
      <c r="A590" s="26" t="s">
        <v>616</v>
      </c>
      <c r="B590" s="27"/>
      <c r="C590" s="28"/>
      <c r="D590" s="27"/>
      <c r="E590" s="29"/>
      <c r="F590" s="27"/>
      <c r="G590" s="30"/>
      <c r="H590" s="30"/>
      <c r="I590" s="27"/>
      <c r="J590" s="27"/>
      <c r="K590" s="27"/>
      <c r="L590" s="27"/>
    </row>
    <row r="591" spans="1:12" s="31" customFormat="1" x14ac:dyDescent="0.25">
      <c r="A591" s="26" t="s">
        <v>617</v>
      </c>
      <c r="B591" s="27"/>
      <c r="C591" s="28"/>
      <c r="D591" s="27"/>
      <c r="E591" s="29"/>
      <c r="F591" s="27"/>
      <c r="G591" s="30"/>
      <c r="H591" s="30"/>
      <c r="I591" s="27"/>
      <c r="J591" s="27"/>
      <c r="K591" s="27"/>
      <c r="L591" s="27"/>
    </row>
    <row r="592" spans="1:12" s="31" customFormat="1" x14ac:dyDescent="0.25">
      <c r="A592" s="26" t="s">
        <v>618</v>
      </c>
      <c r="B592" s="27"/>
      <c r="C592" s="28"/>
      <c r="D592" s="27"/>
      <c r="E592" s="29"/>
      <c r="F592" s="27"/>
      <c r="G592" s="30"/>
      <c r="H592" s="30"/>
      <c r="I592" s="27"/>
      <c r="J592" s="27"/>
      <c r="K592" s="27"/>
      <c r="L592" s="27"/>
    </row>
    <row r="593" spans="1:12" s="31" customFormat="1" x14ac:dyDescent="0.25">
      <c r="A593" s="26" t="s">
        <v>619</v>
      </c>
      <c r="B593" s="27"/>
      <c r="C593" s="28"/>
      <c r="D593" s="27"/>
      <c r="E593" s="29"/>
      <c r="F593" s="27"/>
      <c r="G593" s="30"/>
      <c r="H593" s="30"/>
      <c r="I593" s="27"/>
      <c r="J593" s="27"/>
      <c r="K593" s="27"/>
      <c r="L593" s="27"/>
    </row>
    <row r="594" spans="1:12" s="31" customFormat="1" x14ac:dyDescent="0.25">
      <c r="A594" s="26" t="s">
        <v>620</v>
      </c>
      <c r="B594" s="27"/>
      <c r="C594" s="28"/>
      <c r="D594" s="27"/>
      <c r="E594" s="29"/>
      <c r="F594" s="27"/>
      <c r="G594" s="30"/>
      <c r="H594" s="30"/>
      <c r="I594" s="27"/>
      <c r="J594" s="27"/>
      <c r="K594" s="27"/>
      <c r="L594" s="27"/>
    </row>
    <row r="595" spans="1:12" s="31" customFormat="1" x14ac:dyDescent="0.25">
      <c r="A595" s="26" t="s">
        <v>621</v>
      </c>
      <c r="B595" s="27"/>
      <c r="C595" s="28"/>
      <c r="D595" s="27"/>
      <c r="E595" s="29"/>
      <c r="F595" s="27"/>
      <c r="G595" s="30"/>
      <c r="H595" s="30"/>
      <c r="I595" s="27"/>
      <c r="J595" s="27"/>
      <c r="K595" s="27"/>
      <c r="L595" s="27"/>
    </row>
    <row r="596" spans="1:12" s="31" customFormat="1" x14ac:dyDescent="0.25">
      <c r="A596" s="26" t="s">
        <v>622</v>
      </c>
      <c r="B596" s="27"/>
      <c r="C596" s="28"/>
      <c r="D596" s="27"/>
      <c r="E596" s="29"/>
      <c r="F596" s="27"/>
      <c r="G596" s="30"/>
      <c r="H596" s="30"/>
      <c r="I596" s="27"/>
      <c r="J596" s="27"/>
      <c r="K596" s="27"/>
      <c r="L596" s="27"/>
    </row>
    <row r="597" spans="1:12" s="31" customFormat="1" x14ac:dyDescent="0.25">
      <c r="A597" s="26" t="s">
        <v>623</v>
      </c>
      <c r="B597" s="27"/>
      <c r="C597" s="28"/>
      <c r="D597" s="27"/>
      <c r="E597" s="29"/>
      <c r="F597" s="27"/>
      <c r="G597" s="30"/>
      <c r="H597" s="30"/>
      <c r="I597" s="27"/>
      <c r="J597" s="27"/>
      <c r="K597" s="27"/>
      <c r="L597" s="27"/>
    </row>
    <row r="598" spans="1:12" s="31" customFormat="1" x14ac:dyDescent="0.25">
      <c r="A598" s="26" t="s">
        <v>624</v>
      </c>
      <c r="B598" s="27"/>
      <c r="C598" s="28"/>
      <c r="D598" s="27"/>
      <c r="E598" s="29"/>
      <c r="F598" s="27"/>
      <c r="G598" s="30"/>
      <c r="H598" s="30"/>
      <c r="I598" s="27"/>
      <c r="J598" s="27"/>
      <c r="K598" s="27"/>
      <c r="L598" s="27"/>
    </row>
    <row r="599" spans="1:12" s="31" customFormat="1" x14ac:dyDescent="0.25">
      <c r="A599" s="26" t="s">
        <v>625</v>
      </c>
      <c r="B599" s="27"/>
      <c r="C599" s="28"/>
      <c r="D599" s="27"/>
      <c r="E599" s="29"/>
      <c r="F599" s="27"/>
      <c r="G599" s="30"/>
      <c r="H599" s="30"/>
      <c r="I599" s="27"/>
      <c r="J599" s="27"/>
      <c r="K599" s="27"/>
      <c r="L599" s="27"/>
    </row>
    <row r="600" spans="1:12" s="31" customFormat="1" x14ac:dyDescent="0.25">
      <c r="A600" s="26" t="s">
        <v>626</v>
      </c>
      <c r="B600" s="27"/>
      <c r="C600" s="28"/>
      <c r="D600" s="27"/>
      <c r="E600" s="29"/>
      <c r="F600" s="27"/>
      <c r="G600" s="30"/>
      <c r="H600" s="30"/>
      <c r="I600" s="27"/>
      <c r="J600" s="27"/>
      <c r="K600" s="27"/>
      <c r="L600" s="27"/>
    </row>
    <row r="601" spans="1:12" s="31" customFormat="1" x14ac:dyDescent="0.25">
      <c r="A601" s="26" t="s">
        <v>627</v>
      </c>
      <c r="B601" s="27"/>
      <c r="C601" s="28"/>
      <c r="D601" s="27"/>
      <c r="E601" s="29"/>
      <c r="F601" s="27"/>
      <c r="G601" s="30"/>
      <c r="H601" s="30"/>
      <c r="I601" s="27"/>
      <c r="J601" s="27"/>
      <c r="K601" s="27"/>
      <c r="L601" s="27"/>
    </row>
    <row r="602" spans="1:12" s="31" customFormat="1" x14ac:dyDescent="0.25">
      <c r="A602" s="26" t="s">
        <v>628</v>
      </c>
      <c r="B602" s="27"/>
      <c r="C602" s="28"/>
      <c r="D602" s="27"/>
      <c r="E602" s="29"/>
      <c r="F602" s="27"/>
      <c r="G602" s="30"/>
      <c r="H602" s="30"/>
      <c r="I602" s="27"/>
      <c r="J602" s="27"/>
      <c r="K602" s="27"/>
      <c r="L602" s="27"/>
    </row>
    <row r="603" spans="1:12" s="31" customFormat="1" x14ac:dyDescent="0.25">
      <c r="A603" s="26" t="s">
        <v>629</v>
      </c>
      <c r="B603" s="27"/>
      <c r="C603" s="28"/>
      <c r="D603" s="27"/>
      <c r="E603" s="29"/>
      <c r="F603" s="27"/>
      <c r="G603" s="30"/>
      <c r="H603" s="30"/>
      <c r="I603" s="27"/>
      <c r="J603" s="27"/>
      <c r="K603" s="27"/>
      <c r="L603" s="27"/>
    </row>
    <row r="604" spans="1:12" s="31" customFormat="1" x14ac:dyDescent="0.25">
      <c r="A604" s="26" t="s">
        <v>630</v>
      </c>
      <c r="B604" s="27"/>
      <c r="C604" s="28"/>
      <c r="D604" s="27"/>
      <c r="E604" s="29"/>
      <c r="F604" s="27"/>
      <c r="G604" s="30"/>
      <c r="H604" s="30"/>
      <c r="I604" s="27"/>
      <c r="J604" s="27"/>
      <c r="K604" s="27"/>
      <c r="L604" s="27"/>
    </row>
    <row r="605" spans="1:12" s="31" customFormat="1" x14ac:dyDescent="0.25">
      <c r="A605" s="26" t="s">
        <v>631</v>
      </c>
      <c r="B605" s="27"/>
      <c r="C605" s="28"/>
      <c r="D605" s="27"/>
      <c r="E605" s="29"/>
      <c r="F605" s="27"/>
      <c r="G605" s="30"/>
      <c r="H605" s="30"/>
      <c r="I605" s="27"/>
      <c r="J605" s="27"/>
      <c r="K605" s="27"/>
      <c r="L605" s="27"/>
    </row>
    <row r="606" spans="1:12" s="31" customFormat="1" x14ac:dyDescent="0.25">
      <c r="A606" s="26" t="s">
        <v>632</v>
      </c>
      <c r="B606" s="27"/>
      <c r="C606" s="28"/>
      <c r="D606" s="27"/>
      <c r="E606" s="29"/>
      <c r="F606" s="27"/>
      <c r="G606" s="30"/>
      <c r="H606" s="30"/>
      <c r="I606" s="27"/>
      <c r="J606" s="27"/>
      <c r="K606" s="27"/>
      <c r="L606" s="27"/>
    </row>
    <row r="607" spans="1:12" s="31" customFormat="1" x14ac:dyDescent="0.25">
      <c r="A607" s="26" t="s">
        <v>633</v>
      </c>
      <c r="B607" s="27"/>
      <c r="C607" s="28"/>
      <c r="D607" s="27"/>
      <c r="E607" s="29"/>
      <c r="F607" s="27"/>
      <c r="G607" s="30"/>
      <c r="H607" s="30"/>
      <c r="I607" s="27"/>
      <c r="J607" s="27"/>
      <c r="K607" s="27"/>
      <c r="L607" s="27"/>
    </row>
    <row r="608" spans="1:12" s="31" customFormat="1" x14ac:dyDescent="0.25">
      <c r="A608" s="26" t="s">
        <v>634</v>
      </c>
      <c r="B608" s="27"/>
      <c r="C608" s="28"/>
      <c r="D608" s="27"/>
      <c r="E608" s="29"/>
      <c r="F608" s="27"/>
      <c r="G608" s="30"/>
      <c r="H608" s="30"/>
      <c r="I608" s="27"/>
      <c r="J608" s="27"/>
      <c r="K608" s="27"/>
      <c r="L608" s="27"/>
    </row>
    <row r="609" spans="1:12" s="31" customFormat="1" x14ac:dyDescent="0.25">
      <c r="A609" s="26" t="s">
        <v>635</v>
      </c>
      <c r="B609" s="27"/>
      <c r="C609" s="28"/>
      <c r="D609" s="27"/>
      <c r="E609" s="29"/>
      <c r="F609" s="27"/>
      <c r="G609" s="30"/>
      <c r="H609" s="30"/>
      <c r="I609" s="27"/>
      <c r="J609" s="27"/>
      <c r="K609" s="27"/>
      <c r="L609" s="27"/>
    </row>
    <row r="610" spans="1:12" s="31" customFormat="1" x14ac:dyDescent="0.25">
      <c r="A610" s="26" t="s">
        <v>636</v>
      </c>
      <c r="B610" s="27"/>
      <c r="C610" s="28"/>
      <c r="D610" s="27"/>
      <c r="E610" s="29"/>
      <c r="F610" s="27"/>
      <c r="G610" s="30"/>
      <c r="H610" s="30"/>
      <c r="I610" s="27"/>
      <c r="J610" s="27"/>
      <c r="K610" s="27"/>
      <c r="L610" s="27"/>
    </row>
    <row r="611" spans="1:12" s="31" customFormat="1" x14ac:dyDescent="0.25">
      <c r="A611" s="26" t="s">
        <v>637</v>
      </c>
      <c r="B611" s="27"/>
      <c r="C611" s="28"/>
      <c r="D611" s="27"/>
      <c r="E611" s="29"/>
      <c r="F611" s="27"/>
      <c r="G611" s="30"/>
      <c r="H611" s="30"/>
      <c r="I611" s="27"/>
      <c r="J611" s="27"/>
      <c r="K611" s="27"/>
      <c r="L611" s="27"/>
    </row>
    <row r="612" spans="1:12" s="31" customFormat="1" x14ac:dyDescent="0.25">
      <c r="A612" s="26" t="s">
        <v>638</v>
      </c>
      <c r="B612" s="27"/>
      <c r="C612" s="28"/>
      <c r="D612" s="27"/>
      <c r="E612" s="29"/>
      <c r="F612" s="27"/>
      <c r="G612" s="30"/>
      <c r="H612" s="30"/>
      <c r="I612" s="27"/>
      <c r="J612" s="27"/>
      <c r="K612" s="27"/>
      <c r="L612" s="27"/>
    </row>
    <row r="613" spans="1:12" s="31" customFormat="1" x14ac:dyDescent="0.25">
      <c r="A613" s="26" t="s">
        <v>639</v>
      </c>
      <c r="B613" s="27"/>
      <c r="C613" s="28"/>
      <c r="D613" s="27"/>
      <c r="E613" s="29"/>
      <c r="F613" s="27"/>
      <c r="G613" s="30"/>
      <c r="H613" s="30"/>
      <c r="I613" s="27"/>
      <c r="J613" s="27"/>
      <c r="K613" s="27"/>
      <c r="L613" s="27"/>
    </row>
    <row r="614" spans="1:12" s="31" customFormat="1" x14ac:dyDescent="0.25">
      <c r="A614" s="26" t="s">
        <v>640</v>
      </c>
      <c r="B614" s="27"/>
      <c r="C614" s="28"/>
      <c r="D614" s="27"/>
      <c r="E614" s="29"/>
      <c r="F614" s="27"/>
      <c r="G614" s="30"/>
      <c r="H614" s="30"/>
      <c r="I614" s="27"/>
      <c r="J614" s="27"/>
      <c r="K614" s="27"/>
      <c r="L614" s="27"/>
    </row>
    <row r="615" spans="1:12" s="31" customFormat="1" x14ac:dyDescent="0.25">
      <c r="A615" s="26" t="s">
        <v>641</v>
      </c>
      <c r="B615" s="27"/>
      <c r="C615" s="28"/>
      <c r="D615" s="27"/>
      <c r="E615" s="29"/>
      <c r="F615" s="27"/>
      <c r="G615" s="30"/>
      <c r="H615" s="30"/>
      <c r="I615" s="27"/>
      <c r="J615" s="27"/>
      <c r="K615" s="27"/>
      <c r="L615" s="27"/>
    </row>
    <row r="616" spans="1:12" s="31" customFormat="1" x14ac:dyDescent="0.25">
      <c r="A616" s="26" t="s">
        <v>642</v>
      </c>
      <c r="B616" s="27"/>
      <c r="C616" s="28"/>
      <c r="D616" s="27"/>
      <c r="E616" s="29"/>
      <c r="F616" s="27"/>
      <c r="G616" s="30"/>
      <c r="H616" s="30"/>
      <c r="I616" s="27"/>
      <c r="J616" s="27"/>
      <c r="K616" s="27"/>
      <c r="L616" s="27"/>
    </row>
    <row r="617" spans="1:12" s="31" customFormat="1" x14ac:dyDescent="0.25">
      <c r="A617" s="26" t="s">
        <v>643</v>
      </c>
      <c r="B617" s="27"/>
      <c r="C617" s="28"/>
      <c r="D617" s="27"/>
      <c r="E617" s="29"/>
      <c r="F617" s="27"/>
      <c r="G617" s="30"/>
      <c r="H617" s="30"/>
      <c r="I617" s="27"/>
      <c r="J617" s="27"/>
      <c r="K617" s="27"/>
      <c r="L617" s="27"/>
    </row>
    <row r="618" spans="1:12" s="31" customFormat="1" x14ac:dyDescent="0.25">
      <c r="A618" s="26" t="s">
        <v>644</v>
      </c>
      <c r="B618" s="27"/>
      <c r="C618" s="28"/>
      <c r="D618" s="27"/>
      <c r="E618" s="29"/>
      <c r="F618" s="27"/>
      <c r="G618" s="30"/>
      <c r="H618" s="30"/>
      <c r="I618" s="27"/>
      <c r="J618" s="27"/>
      <c r="K618" s="27"/>
      <c r="L618" s="27"/>
    </row>
    <row r="619" spans="1:12" s="31" customFormat="1" x14ac:dyDescent="0.25">
      <c r="A619" s="26" t="s">
        <v>645</v>
      </c>
      <c r="B619" s="27"/>
      <c r="C619" s="28"/>
      <c r="D619" s="27"/>
      <c r="E619" s="29"/>
      <c r="F619" s="27"/>
      <c r="G619" s="30"/>
      <c r="H619" s="30"/>
      <c r="I619" s="27"/>
      <c r="J619" s="27"/>
      <c r="K619" s="27"/>
      <c r="L619" s="27"/>
    </row>
    <row r="620" spans="1:12" s="31" customFormat="1" x14ac:dyDescent="0.25">
      <c r="A620" s="26" t="s">
        <v>646</v>
      </c>
      <c r="B620" s="27"/>
      <c r="C620" s="28"/>
      <c r="D620" s="27"/>
      <c r="E620" s="29"/>
      <c r="F620" s="27"/>
      <c r="G620" s="30"/>
      <c r="H620" s="30"/>
      <c r="I620" s="27"/>
      <c r="J620" s="27"/>
      <c r="K620" s="27"/>
      <c r="L620" s="27"/>
    </row>
    <row r="621" spans="1:12" s="31" customFormat="1" x14ac:dyDescent="0.25">
      <c r="A621" s="26" t="s">
        <v>647</v>
      </c>
      <c r="B621" s="27"/>
      <c r="C621" s="28"/>
      <c r="D621" s="27"/>
      <c r="E621" s="29"/>
      <c r="F621" s="27"/>
      <c r="G621" s="30"/>
      <c r="H621" s="30"/>
      <c r="I621" s="27"/>
      <c r="J621" s="27"/>
      <c r="K621" s="27"/>
      <c r="L621" s="27"/>
    </row>
    <row r="622" spans="1:12" s="31" customFormat="1" x14ac:dyDescent="0.25">
      <c r="A622" s="26" t="s">
        <v>648</v>
      </c>
      <c r="B622" s="27"/>
      <c r="C622" s="28"/>
      <c r="D622" s="27"/>
      <c r="E622" s="29"/>
      <c r="F622" s="27"/>
      <c r="G622" s="30"/>
      <c r="H622" s="30"/>
      <c r="I622" s="27"/>
      <c r="J622" s="27"/>
      <c r="K622" s="27"/>
      <c r="L622" s="27"/>
    </row>
    <row r="623" spans="1:12" s="31" customFormat="1" x14ac:dyDescent="0.25">
      <c r="A623" s="26" t="s">
        <v>649</v>
      </c>
      <c r="B623" s="27"/>
      <c r="C623" s="28"/>
      <c r="D623" s="27"/>
      <c r="E623" s="29"/>
      <c r="F623" s="27"/>
      <c r="G623" s="30"/>
      <c r="H623" s="30"/>
      <c r="I623" s="27"/>
      <c r="J623" s="27"/>
      <c r="K623" s="27"/>
      <c r="L623" s="27"/>
    </row>
    <row r="624" spans="1:12" s="31" customFormat="1" x14ac:dyDescent="0.25">
      <c r="A624" s="26" t="s">
        <v>650</v>
      </c>
      <c r="B624" s="27"/>
      <c r="C624" s="28"/>
      <c r="D624" s="27"/>
      <c r="E624" s="29"/>
      <c r="F624" s="27"/>
      <c r="G624" s="30"/>
      <c r="H624" s="30"/>
      <c r="I624" s="27"/>
      <c r="J624" s="27"/>
      <c r="K624" s="27"/>
      <c r="L624" s="27"/>
    </row>
    <row r="625" spans="1:12" s="31" customFormat="1" x14ac:dyDescent="0.25">
      <c r="A625" s="26" t="s">
        <v>651</v>
      </c>
      <c r="B625" s="27"/>
      <c r="C625" s="28"/>
      <c r="D625" s="27"/>
      <c r="E625" s="29"/>
      <c r="F625" s="27"/>
      <c r="G625" s="30"/>
      <c r="H625" s="30"/>
      <c r="I625" s="27"/>
      <c r="J625" s="27"/>
      <c r="K625" s="27"/>
      <c r="L625" s="27"/>
    </row>
    <row r="626" spans="1:12" s="31" customFormat="1" x14ac:dyDescent="0.25">
      <c r="A626" s="26" t="s">
        <v>652</v>
      </c>
      <c r="B626" s="27"/>
      <c r="C626" s="28"/>
      <c r="D626" s="27"/>
      <c r="E626" s="29"/>
      <c r="F626" s="27"/>
      <c r="G626" s="30"/>
      <c r="H626" s="30"/>
      <c r="I626" s="27"/>
      <c r="J626" s="27"/>
      <c r="K626" s="27"/>
      <c r="L626" s="27"/>
    </row>
    <row r="627" spans="1:12" s="31" customFormat="1" x14ac:dyDescent="0.25">
      <c r="A627" s="26" t="s">
        <v>653</v>
      </c>
      <c r="B627" s="27"/>
      <c r="C627" s="28"/>
      <c r="D627" s="27"/>
      <c r="E627" s="29"/>
      <c r="F627" s="27"/>
      <c r="G627" s="30"/>
      <c r="H627" s="30"/>
      <c r="I627" s="27"/>
      <c r="J627" s="27"/>
      <c r="K627" s="27"/>
      <c r="L627" s="27"/>
    </row>
    <row r="628" spans="1:12" s="31" customFormat="1" x14ac:dyDescent="0.25">
      <c r="A628" s="26" t="s">
        <v>654</v>
      </c>
      <c r="B628" s="27"/>
      <c r="C628" s="28"/>
      <c r="D628" s="27"/>
      <c r="E628" s="29"/>
      <c r="F628" s="27"/>
      <c r="G628" s="30"/>
      <c r="H628" s="30"/>
      <c r="I628" s="27"/>
      <c r="J628" s="27"/>
      <c r="K628" s="27"/>
      <c r="L628" s="27"/>
    </row>
    <row r="629" spans="1:12" s="31" customFormat="1" x14ac:dyDescent="0.25">
      <c r="A629" s="26" t="s">
        <v>655</v>
      </c>
      <c r="B629" s="27"/>
      <c r="C629" s="28"/>
      <c r="D629" s="27"/>
      <c r="E629" s="29"/>
      <c r="F629" s="27"/>
      <c r="G629" s="30"/>
      <c r="H629" s="30"/>
      <c r="I629" s="27"/>
      <c r="J629" s="27"/>
      <c r="K629" s="27"/>
      <c r="L629" s="27"/>
    </row>
    <row r="630" spans="1:12" s="31" customFormat="1" x14ac:dyDescent="0.25">
      <c r="A630" s="26" t="s">
        <v>656</v>
      </c>
      <c r="B630" s="27"/>
      <c r="C630" s="28"/>
      <c r="D630" s="27"/>
      <c r="E630" s="29"/>
      <c r="F630" s="27"/>
      <c r="G630" s="30"/>
      <c r="H630" s="30"/>
      <c r="I630" s="27"/>
      <c r="J630" s="27"/>
      <c r="K630" s="27"/>
      <c r="L630" s="27"/>
    </row>
    <row r="631" spans="1:12" s="31" customFormat="1" x14ac:dyDescent="0.25">
      <c r="A631" s="26" t="s">
        <v>657</v>
      </c>
      <c r="B631" s="27"/>
      <c r="C631" s="28"/>
      <c r="D631" s="27"/>
      <c r="E631" s="29"/>
      <c r="F631" s="27"/>
      <c r="G631" s="30"/>
      <c r="H631" s="30"/>
      <c r="I631" s="27"/>
      <c r="J631" s="27"/>
      <c r="K631" s="27"/>
      <c r="L631" s="27"/>
    </row>
    <row r="632" spans="1:12" s="31" customFormat="1" x14ac:dyDescent="0.25">
      <c r="A632" s="26" t="s">
        <v>658</v>
      </c>
      <c r="B632" s="27"/>
      <c r="C632" s="28"/>
      <c r="D632" s="27"/>
      <c r="E632" s="29"/>
      <c r="F632" s="27"/>
      <c r="G632" s="30"/>
      <c r="H632" s="30"/>
      <c r="I632" s="27"/>
      <c r="J632" s="27"/>
      <c r="K632" s="27"/>
      <c r="L632" s="27"/>
    </row>
    <row r="633" spans="1:12" s="31" customFormat="1" x14ac:dyDescent="0.25">
      <c r="A633" s="26" t="s">
        <v>659</v>
      </c>
      <c r="B633" s="27"/>
      <c r="C633" s="28"/>
      <c r="D633" s="27"/>
      <c r="E633" s="29"/>
      <c r="F633" s="27"/>
      <c r="G633" s="30"/>
      <c r="H633" s="30"/>
      <c r="I633" s="27"/>
      <c r="J633" s="27"/>
      <c r="K633" s="27"/>
      <c r="L633" s="27"/>
    </row>
    <row r="634" spans="1:12" s="31" customFormat="1" x14ac:dyDescent="0.25">
      <c r="A634" s="26" t="s">
        <v>660</v>
      </c>
      <c r="B634" s="27"/>
      <c r="C634" s="28"/>
      <c r="D634" s="27"/>
      <c r="E634" s="29"/>
      <c r="F634" s="27"/>
      <c r="G634" s="30"/>
      <c r="H634" s="30"/>
      <c r="I634" s="27"/>
      <c r="J634" s="27"/>
      <c r="K634" s="27"/>
      <c r="L634" s="27"/>
    </row>
    <row r="635" spans="1:12" s="31" customFormat="1" x14ac:dyDescent="0.25">
      <c r="A635" s="26" t="s">
        <v>661</v>
      </c>
      <c r="B635" s="27"/>
      <c r="C635" s="28"/>
      <c r="D635" s="27"/>
      <c r="E635" s="29"/>
      <c r="F635" s="27"/>
      <c r="G635" s="30"/>
      <c r="H635" s="30"/>
      <c r="I635" s="27"/>
      <c r="J635" s="27"/>
      <c r="K635" s="27"/>
      <c r="L635" s="27"/>
    </row>
    <row r="636" spans="1:12" s="31" customFormat="1" x14ac:dyDescent="0.25">
      <c r="A636" s="26" t="s">
        <v>662</v>
      </c>
      <c r="B636" s="27"/>
      <c r="C636" s="28"/>
      <c r="D636" s="27"/>
      <c r="E636" s="29"/>
      <c r="F636" s="27"/>
      <c r="G636" s="30"/>
      <c r="H636" s="30"/>
      <c r="I636" s="27"/>
      <c r="J636" s="27"/>
      <c r="K636" s="27"/>
      <c r="L636" s="27"/>
    </row>
    <row r="637" spans="1:12" s="31" customFormat="1" x14ac:dyDescent="0.25">
      <c r="A637" s="26" t="s">
        <v>663</v>
      </c>
      <c r="B637" s="27"/>
      <c r="C637" s="28"/>
      <c r="D637" s="27"/>
      <c r="E637" s="29"/>
      <c r="F637" s="27"/>
      <c r="G637" s="30"/>
      <c r="H637" s="30"/>
      <c r="I637" s="27"/>
      <c r="J637" s="27"/>
      <c r="K637" s="27"/>
      <c r="L637" s="27"/>
    </row>
    <row r="638" spans="1:12" s="31" customFormat="1" x14ac:dyDescent="0.25">
      <c r="A638" s="26" t="s">
        <v>664</v>
      </c>
      <c r="B638" s="27"/>
      <c r="C638" s="28"/>
      <c r="D638" s="27"/>
      <c r="E638" s="29"/>
      <c r="F638" s="27"/>
      <c r="G638" s="30"/>
      <c r="H638" s="30"/>
      <c r="I638" s="27"/>
      <c r="J638" s="27"/>
      <c r="K638" s="27"/>
      <c r="L638" s="27"/>
    </row>
    <row r="639" spans="1:12" s="31" customFormat="1" x14ac:dyDescent="0.25">
      <c r="A639" s="26" t="s">
        <v>665</v>
      </c>
      <c r="B639" s="27"/>
      <c r="C639" s="28"/>
      <c r="D639" s="27"/>
      <c r="E639" s="29"/>
      <c r="F639" s="27"/>
      <c r="G639" s="30"/>
      <c r="H639" s="30"/>
      <c r="I639" s="27"/>
      <c r="J639" s="27"/>
      <c r="K639" s="27"/>
      <c r="L639" s="27"/>
    </row>
    <row r="640" spans="1:12" s="31" customFormat="1" x14ac:dyDescent="0.25">
      <c r="A640" s="26" t="s">
        <v>666</v>
      </c>
      <c r="B640" s="27"/>
      <c r="C640" s="28"/>
      <c r="D640" s="27"/>
      <c r="E640" s="29"/>
      <c r="F640" s="27"/>
      <c r="G640" s="30"/>
      <c r="H640" s="30"/>
      <c r="I640" s="27"/>
      <c r="J640" s="27"/>
      <c r="K640" s="27"/>
      <c r="L640" s="27"/>
    </row>
    <row r="641" spans="1:12" s="31" customFormat="1" x14ac:dyDescent="0.25">
      <c r="A641" s="26" t="s">
        <v>667</v>
      </c>
      <c r="B641" s="27"/>
      <c r="C641" s="28"/>
      <c r="D641" s="27"/>
      <c r="E641" s="29"/>
      <c r="F641" s="27"/>
      <c r="G641" s="30"/>
      <c r="H641" s="30"/>
      <c r="I641" s="27"/>
      <c r="J641" s="27"/>
      <c r="K641" s="27"/>
      <c r="L641" s="27"/>
    </row>
    <row r="642" spans="1:12" s="31" customFormat="1" x14ac:dyDescent="0.25">
      <c r="A642" s="26" t="s">
        <v>668</v>
      </c>
      <c r="B642" s="27"/>
      <c r="C642" s="28"/>
      <c r="D642" s="27"/>
      <c r="E642" s="29"/>
      <c r="F642" s="27"/>
      <c r="G642" s="30"/>
      <c r="H642" s="30"/>
      <c r="I642" s="27"/>
      <c r="J642" s="27"/>
      <c r="K642" s="27"/>
      <c r="L642" s="27"/>
    </row>
    <row r="643" spans="1:12" s="31" customFormat="1" x14ac:dyDescent="0.25">
      <c r="A643" s="26" t="s">
        <v>669</v>
      </c>
      <c r="B643" s="27"/>
      <c r="C643" s="28"/>
      <c r="D643" s="27"/>
      <c r="E643" s="29"/>
      <c r="F643" s="27"/>
      <c r="G643" s="30"/>
      <c r="H643" s="30"/>
      <c r="I643" s="27"/>
      <c r="J643" s="27"/>
      <c r="K643" s="27"/>
      <c r="L643" s="27"/>
    </row>
    <row r="644" spans="1:12" s="31" customFormat="1" x14ac:dyDescent="0.25">
      <c r="A644" s="26" t="s">
        <v>670</v>
      </c>
      <c r="B644" s="27"/>
      <c r="C644" s="28"/>
      <c r="D644" s="27"/>
      <c r="E644" s="29"/>
      <c r="F644" s="27"/>
      <c r="G644" s="30"/>
      <c r="H644" s="30"/>
      <c r="I644" s="27"/>
      <c r="J644" s="27"/>
      <c r="K644" s="27"/>
      <c r="L644" s="27"/>
    </row>
    <row r="645" spans="1:12" s="31" customFormat="1" x14ac:dyDescent="0.25">
      <c r="A645" s="26" t="s">
        <v>671</v>
      </c>
      <c r="B645" s="27"/>
      <c r="C645" s="28"/>
      <c r="D645" s="27"/>
      <c r="E645" s="29"/>
      <c r="F645" s="27"/>
      <c r="G645" s="30"/>
      <c r="H645" s="30"/>
      <c r="I645" s="27"/>
      <c r="J645" s="27"/>
      <c r="K645" s="27"/>
      <c r="L645" s="27"/>
    </row>
    <row r="646" spans="1:12" s="31" customFormat="1" x14ac:dyDescent="0.25">
      <c r="A646" s="26" t="s">
        <v>672</v>
      </c>
      <c r="B646" s="27"/>
      <c r="C646" s="28"/>
      <c r="D646" s="27"/>
      <c r="E646" s="29"/>
      <c r="F646" s="27"/>
      <c r="G646" s="30"/>
      <c r="H646" s="30"/>
      <c r="I646" s="27"/>
      <c r="J646" s="27"/>
      <c r="K646" s="27"/>
      <c r="L646" s="27"/>
    </row>
    <row r="647" spans="1:12" s="31" customFormat="1" x14ac:dyDescent="0.25">
      <c r="A647" s="26" t="s">
        <v>673</v>
      </c>
      <c r="B647" s="27"/>
      <c r="C647" s="28"/>
      <c r="D647" s="27"/>
      <c r="E647" s="29"/>
      <c r="F647" s="27"/>
      <c r="G647" s="30"/>
      <c r="H647" s="30"/>
      <c r="I647" s="27"/>
      <c r="J647" s="27"/>
      <c r="K647" s="27"/>
      <c r="L647" s="27"/>
    </row>
    <row r="648" spans="1:12" s="31" customFormat="1" x14ac:dyDescent="0.25">
      <c r="A648" s="26" t="s">
        <v>674</v>
      </c>
      <c r="B648" s="27"/>
      <c r="C648" s="28"/>
      <c r="D648" s="27"/>
      <c r="E648" s="29"/>
      <c r="F648" s="27"/>
      <c r="G648" s="30"/>
      <c r="H648" s="30"/>
      <c r="I648" s="27"/>
      <c r="J648" s="27"/>
      <c r="K648" s="27"/>
      <c r="L648" s="27"/>
    </row>
    <row r="649" spans="1:12" s="31" customFormat="1" x14ac:dyDescent="0.25">
      <c r="A649" s="26" t="s">
        <v>675</v>
      </c>
      <c r="B649" s="27"/>
      <c r="C649" s="28"/>
      <c r="D649" s="27"/>
      <c r="E649" s="29"/>
      <c r="F649" s="27"/>
      <c r="G649" s="30"/>
      <c r="H649" s="30"/>
      <c r="I649" s="27"/>
      <c r="J649" s="27"/>
      <c r="K649" s="27"/>
      <c r="L649" s="27"/>
    </row>
    <row r="650" spans="1:12" s="31" customFormat="1" x14ac:dyDescent="0.25">
      <c r="A650" s="26" t="s">
        <v>676</v>
      </c>
      <c r="B650" s="27"/>
      <c r="C650" s="28"/>
      <c r="D650" s="27"/>
      <c r="E650" s="29"/>
      <c r="F650" s="27"/>
      <c r="G650" s="30"/>
      <c r="H650" s="30"/>
      <c r="I650" s="27"/>
      <c r="J650" s="27"/>
      <c r="K650" s="27"/>
      <c r="L650" s="27"/>
    </row>
    <row r="651" spans="1:12" s="31" customFormat="1" x14ac:dyDescent="0.25">
      <c r="A651" s="26" t="s">
        <v>677</v>
      </c>
      <c r="B651" s="27"/>
      <c r="C651" s="28"/>
      <c r="D651" s="27"/>
      <c r="E651" s="29"/>
      <c r="F651" s="27"/>
      <c r="G651" s="30"/>
      <c r="H651" s="30"/>
      <c r="I651" s="27"/>
      <c r="J651" s="27"/>
      <c r="K651" s="27"/>
      <c r="L651" s="27"/>
    </row>
    <row r="652" spans="1:12" s="31" customFormat="1" x14ac:dyDescent="0.25">
      <c r="A652" s="26" t="s">
        <v>678</v>
      </c>
      <c r="B652" s="27"/>
      <c r="C652" s="28"/>
      <c r="D652" s="27"/>
      <c r="E652" s="29"/>
      <c r="F652" s="27"/>
      <c r="G652" s="30"/>
      <c r="H652" s="30"/>
      <c r="I652" s="27"/>
      <c r="J652" s="27"/>
      <c r="K652" s="27"/>
      <c r="L652" s="27"/>
    </row>
    <row r="653" spans="1:12" s="31" customFormat="1" x14ac:dyDescent="0.25">
      <c r="A653" s="26" t="s">
        <v>679</v>
      </c>
      <c r="B653" s="27"/>
      <c r="C653" s="28"/>
      <c r="D653" s="27"/>
      <c r="E653" s="29"/>
      <c r="F653" s="27"/>
      <c r="G653" s="30"/>
      <c r="H653" s="30"/>
      <c r="I653" s="27"/>
      <c r="J653" s="27"/>
      <c r="K653" s="27"/>
      <c r="L653" s="27"/>
    </row>
    <row r="654" spans="1:12" s="31" customFormat="1" x14ac:dyDescent="0.25">
      <c r="A654" s="26" t="s">
        <v>680</v>
      </c>
      <c r="B654" s="27"/>
      <c r="C654" s="28"/>
      <c r="D654" s="27"/>
      <c r="E654" s="29"/>
      <c r="F654" s="27"/>
      <c r="G654" s="30"/>
      <c r="H654" s="30"/>
      <c r="I654" s="27"/>
      <c r="J654" s="27"/>
      <c r="K654" s="27"/>
      <c r="L654" s="27"/>
    </row>
    <row r="655" spans="1:12" s="31" customFormat="1" x14ac:dyDescent="0.25">
      <c r="A655" s="26" t="s">
        <v>681</v>
      </c>
      <c r="B655" s="27"/>
      <c r="C655" s="28"/>
      <c r="D655" s="27"/>
      <c r="E655" s="29"/>
      <c r="F655" s="27"/>
      <c r="G655" s="30"/>
      <c r="H655" s="30"/>
      <c r="I655" s="27"/>
      <c r="J655" s="27"/>
      <c r="K655" s="27"/>
      <c r="L655" s="27"/>
    </row>
    <row r="656" spans="1:12" s="31" customFormat="1" x14ac:dyDescent="0.25">
      <c r="A656" s="26" t="s">
        <v>682</v>
      </c>
      <c r="B656" s="27"/>
      <c r="C656" s="28"/>
      <c r="D656" s="27"/>
      <c r="E656" s="29"/>
      <c r="F656" s="27"/>
      <c r="G656" s="30"/>
      <c r="H656" s="30"/>
      <c r="I656" s="27"/>
      <c r="J656" s="27"/>
      <c r="K656" s="27"/>
      <c r="L656" s="27"/>
    </row>
    <row r="657" spans="1:12" s="31" customFormat="1" x14ac:dyDescent="0.25">
      <c r="A657" s="26" t="s">
        <v>683</v>
      </c>
      <c r="B657" s="27"/>
      <c r="C657" s="28"/>
      <c r="D657" s="27"/>
      <c r="E657" s="29"/>
      <c r="F657" s="27"/>
      <c r="G657" s="30"/>
      <c r="H657" s="30"/>
      <c r="I657" s="27"/>
      <c r="J657" s="27"/>
      <c r="K657" s="27"/>
      <c r="L657" s="27"/>
    </row>
    <row r="658" spans="1:12" s="31" customFormat="1" x14ac:dyDescent="0.25">
      <c r="A658" s="26" t="s">
        <v>684</v>
      </c>
      <c r="B658" s="27"/>
      <c r="C658" s="28"/>
      <c r="D658" s="27"/>
      <c r="E658" s="29"/>
      <c r="F658" s="27"/>
      <c r="G658" s="30"/>
      <c r="H658" s="30"/>
      <c r="I658" s="27"/>
      <c r="J658" s="27"/>
      <c r="K658" s="27"/>
      <c r="L658" s="27"/>
    </row>
    <row r="659" spans="1:12" s="31" customFormat="1" x14ac:dyDescent="0.25">
      <c r="A659" s="26" t="s">
        <v>685</v>
      </c>
      <c r="B659" s="27"/>
      <c r="C659" s="28"/>
      <c r="D659" s="27"/>
      <c r="E659" s="29"/>
      <c r="F659" s="27"/>
      <c r="G659" s="30"/>
      <c r="H659" s="30"/>
      <c r="I659" s="27"/>
      <c r="J659" s="27"/>
      <c r="K659" s="27"/>
      <c r="L659" s="27"/>
    </row>
    <row r="660" spans="1:12" s="31" customFormat="1" x14ac:dyDescent="0.25">
      <c r="A660" s="26" t="s">
        <v>686</v>
      </c>
      <c r="B660" s="27"/>
      <c r="C660" s="28"/>
      <c r="D660" s="27"/>
      <c r="E660" s="29"/>
      <c r="F660" s="27"/>
      <c r="G660" s="30"/>
      <c r="H660" s="30"/>
      <c r="I660" s="27"/>
      <c r="J660" s="27"/>
      <c r="K660" s="27"/>
      <c r="L660" s="27"/>
    </row>
    <row r="661" spans="1:12" s="31" customFormat="1" x14ac:dyDescent="0.25">
      <c r="A661" s="26" t="s">
        <v>687</v>
      </c>
      <c r="B661" s="27"/>
      <c r="C661" s="28"/>
      <c r="D661" s="27"/>
      <c r="E661" s="29"/>
      <c r="F661" s="27"/>
      <c r="G661" s="30"/>
      <c r="H661" s="30"/>
      <c r="I661" s="27"/>
      <c r="J661" s="27"/>
      <c r="K661" s="27"/>
      <c r="L661" s="27"/>
    </row>
    <row r="662" spans="1:12" s="31" customFormat="1" x14ac:dyDescent="0.25">
      <c r="A662" s="26" t="s">
        <v>688</v>
      </c>
      <c r="B662" s="27"/>
      <c r="C662" s="28"/>
      <c r="D662" s="27"/>
      <c r="E662" s="29"/>
      <c r="F662" s="27"/>
      <c r="G662" s="30"/>
      <c r="H662" s="30"/>
      <c r="I662" s="27"/>
      <c r="J662" s="27"/>
      <c r="K662" s="27"/>
      <c r="L662" s="27"/>
    </row>
    <row r="663" spans="1:12" s="31" customFormat="1" x14ac:dyDescent="0.25">
      <c r="A663" s="26" t="s">
        <v>689</v>
      </c>
      <c r="B663" s="27"/>
      <c r="C663" s="28"/>
      <c r="D663" s="27"/>
      <c r="E663" s="29"/>
      <c r="F663" s="27"/>
      <c r="G663" s="30"/>
      <c r="H663" s="30"/>
      <c r="I663" s="27"/>
      <c r="J663" s="27"/>
      <c r="K663" s="27"/>
      <c r="L663" s="27"/>
    </row>
    <row r="664" spans="1:12" s="31" customFormat="1" x14ac:dyDescent="0.25">
      <c r="A664" s="26" t="s">
        <v>690</v>
      </c>
      <c r="B664" s="27"/>
      <c r="C664" s="28"/>
      <c r="D664" s="27"/>
      <c r="E664" s="29"/>
      <c r="F664" s="27"/>
      <c r="G664" s="30"/>
      <c r="H664" s="30"/>
      <c r="I664" s="27"/>
      <c r="J664" s="27"/>
      <c r="K664" s="27"/>
      <c r="L664" s="27"/>
    </row>
    <row r="665" spans="1:12" s="31" customFormat="1" x14ac:dyDescent="0.25">
      <c r="A665" s="26" t="s">
        <v>691</v>
      </c>
      <c r="B665" s="27"/>
      <c r="C665" s="28"/>
      <c r="D665" s="27"/>
      <c r="E665" s="29"/>
      <c r="F665" s="27"/>
      <c r="G665" s="30"/>
      <c r="H665" s="30"/>
      <c r="I665" s="27"/>
      <c r="J665" s="27"/>
      <c r="K665" s="27"/>
      <c r="L665" s="27"/>
    </row>
    <row r="666" spans="1:12" s="31" customFormat="1" x14ac:dyDescent="0.25">
      <c r="A666" s="26" t="s">
        <v>692</v>
      </c>
      <c r="B666" s="27"/>
      <c r="C666" s="28"/>
      <c r="D666" s="27"/>
      <c r="E666" s="29"/>
      <c r="F666" s="27"/>
      <c r="G666" s="30"/>
      <c r="H666" s="30"/>
      <c r="I666" s="27"/>
      <c r="J666" s="27"/>
      <c r="K666" s="27"/>
      <c r="L666" s="27"/>
    </row>
    <row r="667" spans="1:12" s="31" customFormat="1" x14ac:dyDescent="0.25">
      <c r="A667" s="26" t="s">
        <v>693</v>
      </c>
      <c r="B667" s="27"/>
      <c r="C667" s="28"/>
      <c r="D667" s="27"/>
      <c r="E667" s="29"/>
      <c r="F667" s="27"/>
      <c r="G667" s="30"/>
      <c r="H667" s="30"/>
      <c r="I667" s="27"/>
      <c r="J667" s="27"/>
      <c r="K667" s="27"/>
      <c r="L667" s="27"/>
    </row>
    <row r="668" spans="1:12" s="31" customFormat="1" x14ac:dyDescent="0.25">
      <c r="A668" s="26" t="s">
        <v>694</v>
      </c>
      <c r="B668" s="27"/>
      <c r="C668" s="28"/>
      <c r="D668" s="27"/>
      <c r="E668" s="29"/>
      <c r="F668" s="27"/>
      <c r="G668" s="30"/>
      <c r="H668" s="30"/>
      <c r="I668" s="27"/>
      <c r="J668" s="27"/>
      <c r="K668" s="27"/>
      <c r="L668" s="27"/>
    </row>
    <row r="669" spans="1:12" s="31" customFormat="1" x14ac:dyDescent="0.25">
      <c r="A669" s="26" t="s">
        <v>695</v>
      </c>
      <c r="B669" s="27"/>
      <c r="C669" s="28"/>
      <c r="D669" s="27"/>
      <c r="E669" s="29"/>
      <c r="F669" s="27"/>
      <c r="G669" s="30"/>
      <c r="H669" s="30"/>
      <c r="I669" s="27"/>
      <c r="J669" s="27"/>
      <c r="K669" s="27"/>
      <c r="L669" s="27"/>
    </row>
    <row r="670" spans="1:12" s="31" customFormat="1" x14ac:dyDescent="0.25">
      <c r="A670" s="26" t="s">
        <v>696</v>
      </c>
      <c r="B670" s="27"/>
      <c r="C670" s="28"/>
      <c r="D670" s="27"/>
      <c r="E670" s="29"/>
      <c r="F670" s="27"/>
      <c r="G670" s="30"/>
      <c r="H670" s="30"/>
      <c r="I670" s="27"/>
      <c r="J670" s="27"/>
      <c r="K670" s="27"/>
      <c r="L670" s="27"/>
    </row>
    <row r="671" spans="1:12" s="31" customFormat="1" x14ac:dyDescent="0.25">
      <c r="A671" s="26" t="s">
        <v>697</v>
      </c>
      <c r="B671" s="27"/>
      <c r="C671" s="28"/>
      <c r="D671" s="27"/>
      <c r="E671" s="29"/>
      <c r="F671" s="27"/>
      <c r="G671" s="30"/>
      <c r="H671" s="30"/>
      <c r="I671" s="27"/>
      <c r="J671" s="27"/>
      <c r="K671" s="27"/>
      <c r="L671" s="27"/>
    </row>
    <row r="672" spans="1:12" s="31" customFormat="1" x14ac:dyDescent="0.25">
      <c r="A672" s="26" t="s">
        <v>698</v>
      </c>
      <c r="B672" s="27"/>
      <c r="C672" s="28"/>
      <c r="D672" s="27"/>
      <c r="E672" s="29"/>
      <c r="F672" s="27"/>
      <c r="G672" s="30"/>
      <c r="H672" s="30"/>
      <c r="I672" s="27"/>
      <c r="J672" s="27"/>
      <c r="K672" s="27"/>
      <c r="L672" s="27"/>
    </row>
    <row r="673" spans="1:12" s="31" customFormat="1" x14ac:dyDescent="0.25">
      <c r="A673" s="26" t="s">
        <v>699</v>
      </c>
      <c r="B673" s="27"/>
      <c r="C673" s="28"/>
      <c r="D673" s="27"/>
      <c r="E673" s="29"/>
      <c r="F673" s="27"/>
      <c r="G673" s="30"/>
      <c r="H673" s="30"/>
      <c r="I673" s="27"/>
      <c r="J673" s="27"/>
      <c r="K673" s="27"/>
      <c r="L673" s="27"/>
    </row>
    <row r="674" spans="1:12" s="31" customFormat="1" x14ac:dyDescent="0.25">
      <c r="A674" s="26" t="s">
        <v>700</v>
      </c>
      <c r="B674" s="27"/>
      <c r="C674" s="28"/>
      <c r="D674" s="27"/>
      <c r="E674" s="29"/>
      <c r="F674" s="27"/>
      <c r="G674" s="30"/>
      <c r="H674" s="30"/>
      <c r="I674" s="27"/>
      <c r="J674" s="27"/>
      <c r="K674" s="27"/>
      <c r="L674" s="27"/>
    </row>
    <row r="675" spans="1:12" s="31" customFormat="1" x14ac:dyDescent="0.25">
      <c r="A675" s="26" t="s">
        <v>701</v>
      </c>
      <c r="B675" s="27"/>
      <c r="C675" s="28"/>
      <c r="D675" s="27"/>
      <c r="E675" s="29"/>
      <c r="F675" s="27"/>
      <c r="G675" s="30"/>
      <c r="H675" s="30"/>
      <c r="I675" s="27"/>
      <c r="J675" s="27"/>
      <c r="K675" s="27"/>
      <c r="L675" s="27"/>
    </row>
    <row r="676" spans="1:12" s="31" customFormat="1" x14ac:dyDescent="0.25">
      <c r="A676" s="26" t="s">
        <v>702</v>
      </c>
      <c r="B676" s="27"/>
      <c r="C676" s="28"/>
      <c r="D676" s="27"/>
      <c r="E676" s="29"/>
      <c r="F676" s="27"/>
      <c r="G676" s="30"/>
      <c r="H676" s="30"/>
      <c r="I676" s="27"/>
      <c r="J676" s="27"/>
      <c r="K676" s="27"/>
      <c r="L676" s="27"/>
    </row>
    <row r="677" spans="1:12" s="31" customFormat="1" x14ac:dyDescent="0.25">
      <c r="A677" s="26" t="s">
        <v>703</v>
      </c>
      <c r="B677" s="27"/>
      <c r="C677" s="28"/>
      <c r="D677" s="27"/>
      <c r="E677" s="29"/>
      <c r="F677" s="27"/>
      <c r="G677" s="30"/>
      <c r="H677" s="30"/>
      <c r="I677" s="27"/>
      <c r="J677" s="27"/>
      <c r="K677" s="27"/>
      <c r="L677" s="27"/>
    </row>
    <row r="678" spans="1:12" s="31" customFormat="1" x14ac:dyDescent="0.25">
      <c r="A678" s="26" t="s">
        <v>704</v>
      </c>
      <c r="B678" s="27"/>
      <c r="C678" s="28"/>
      <c r="D678" s="27"/>
      <c r="E678" s="29"/>
      <c r="F678" s="27"/>
      <c r="G678" s="30"/>
      <c r="H678" s="30"/>
      <c r="I678" s="27"/>
      <c r="J678" s="27"/>
      <c r="K678" s="27"/>
      <c r="L678" s="27"/>
    </row>
    <row r="679" spans="1:12" s="31" customFormat="1" x14ac:dyDescent="0.25">
      <c r="A679" s="26" t="s">
        <v>705</v>
      </c>
      <c r="B679" s="27"/>
      <c r="C679" s="28"/>
      <c r="D679" s="27"/>
      <c r="E679" s="29"/>
      <c r="F679" s="27"/>
      <c r="G679" s="30"/>
      <c r="H679" s="30"/>
      <c r="I679" s="27"/>
      <c r="J679" s="27"/>
      <c r="K679" s="27"/>
      <c r="L679" s="27"/>
    </row>
    <row r="680" spans="1:12" s="31" customFormat="1" x14ac:dyDescent="0.25">
      <c r="A680" s="26" t="s">
        <v>706</v>
      </c>
      <c r="B680" s="27"/>
      <c r="C680" s="28"/>
      <c r="D680" s="27"/>
      <c r="E680" s="29"/>
      <c r="F680" s="27"/>
      <c r="G680" s="30"/>
      <c r="H680" s="30"/>
      <c r="I680" s="27"/>
      <c r="J680" s="27"/>
      <c r="K680" s="27"/>
      <c r="L680" s="27"/>
    </row>
    <row r="681" spans="1:12" s="31" customFormat="1" x14ac:dyDescent="0.25">
      <c r="A681" s="26" t="s">
        <v>707</v>
      </c>
      <c r="B681" s="27"/>
      <c r="C681" s="28"/>
      <c r="D681" s="27"/>
      <c r="E681" s="29"/>
      <c r="F681" s="27"/>
      <c r="G681" s="30"/>
      <c r="H681" s="30"/>
      <c r="I681" s="27"/>
      <c r="J681" s="27"/>
      <c r="K681" s="27"/>
      <c r="L681" s="27"/>
    </row>
    <row r="682" spans="1:12" s="31" customFormat="1" x14ac:dyDescent="0.25">
      <c r="A682" s="26" t="s">
        <v>708</v>
      </c>
      <c r="B682" s="27"/>
      <c r="C682" s="28"/>
      <c r="D682" s="27"/>
      <c r="E682" s="29"/>
      <c r="F682" s="27"/>
      <c r="G682" s="30"/>
      <c r="H682" s="30"/>
      <c r="I682" s="27"/>
      <c r="J682" s="27"/>
      <c r="K682" s="27"/>
      <c r="L682" s="27"/>
    </row>
    <row r="683" spans="1:12" s="31" customFormat="1" x14ac:dyDescent="0.25">
      <c r="A683" s="26" t="s">
        <v>709</v>
      </c>
      <c r="B683" s="27"/>
      <c r="C683" s="28"/>
      <c r="D683" s="27"/>
      <c r="E683" s="29"/>
      <c r="F683" s="27"/>
      <c r="G683" s="30"/>
      <c r="H683" s="30"/>
      <c r="I683" s="27"/>
      <c r="J683" s="27"/>
      <c r="K683" s="27"/>
      <c r="L683" s="27"/>
    </row>
    <row r="684" spans="1:12" s="31" customFormat="1" x14ac:dyDescent="0.25">
      <c r="A684" s="26" t="s">
        <v>710</v>
      </c>
      <c r="B684" s="27"/>
      <c r="C684" s="28"/>
      <c r="D684" s="27"/>
      <c r="E684" s="29"/>
      <c r="F684" s="27"/>
      <c r="G684" s="30"/>
      <c r="H684" s="30"/>
      <c r="I684" s="27"/>
      <c r="J684" s="27"/>
      <c r="K684" s="27"/>
      <c r="L684" s="27"/>
    </row>
    <row r="685" spans="1:12" s="31" customFormat="1" x14ac:dyDescent="0.25">
      <c r="A685" s="26" t="s">
        <v>711</v>
      </c>
      <c r="B685" s="27"/>
      <c r="C685" s="28"/>
      <c r="D685" s="27"/>
      <c r="E685" s="29"/>
      <c r="F685" s="27"/>
      <c r="G685" s="30"/>
      <c r="H685" s="30"/>
      <c r="I685" s="27"/>
      <c r="J685" s="27"/>
      <c r="K685" s="27"/>
      <c r="L685" s="27"/>
    </row>
    <row r="686" spans="1:12" s="31" customFormat="1" x14ac:dyDescent="0.25">
      <c r="A686" s="26" t="s">
        <v>712</v>
      </c>
      <c r="B686" s="27"/>
      <c r="C686" s="28"/>
      <c r="D686" s="27"/>
      <c r="E686" s="29"/>
      <c r="F686" s="27"/>
      <c r="G686" s="30"/>
      <c r="H686" s="30"/>
      <c r="I686" s="27"/>
      <c r="J686" s="27"/>
      <c r="K686" s="27"/>
      <c r="L686" s="27"/>
    </row>
    <row r="687" spans="1:12" s="31" customFormat="1" x14ac:dyDescent="0.25">
      <c r="A687" s="26" t="s">
        <v>713</v>
      </c>
      <c r="B687" s="27"/>
      <c r="C687" s="28"/>
      <c r="D687" s="27"/>
      <c r="E687" s="29"/>
      <c r="F687" s="27"/>
      <c r="G687" s="30"/>
      <c r="H687" s="30"/>
      <c r="I687" s="27"/>
      <c r="J687" s="27"/>
      <c r="K687" s="27"/>
      <c r="L687" s="27"/>
    </row>
    <row r="688" spans="1:12" s="31" customFormat="1" x14ac:dyDescent="0.25">
      <c r="A688" s="26" t="s">
        <v>714</v>
      </c>
      <c r="B688" s="27"/>
      <c r="C688" s="28"/>
      <c r="D688" s="27"/>
      <c r="E688" s="29"/>
      <c r="F688" s="27"/>
      <c r="G688" s="30"/>
      <c r="H688" s="30"/>
      <c r="I688" s="27"/>
      <c r="J688" s="27"/>
      <c r="K688" s="27"/>
      <c r="L688" s="27"/>
    </row>
    <row r="689" spans="1:12" s="31" customFormat="1" x14ac:dyDescent="0.25">
      <c r="A689" s="26" t="s">
        <v>715</v>
      </c>
      <c r="B689" s="27"/>
      <c r="C689" s="28"/>
      <c r="D689" s="27"/>
      <c r="E689" s="29"/>
      <c r="F689" s="27"/>
      <c r="G689" s="30"/>
      <c r="H689" s="30"/>
      <c r="I689" s="27"/>
      <c r="J689" s="27"/>
      <c r="K689" s="27"/>
      <c r="L689" s="27"/>
    </row>
    <row r="690" spans="1:12" s="31" customFormat="1" x14ac:dyDescent="0.25">
      <c r="A690" s="26" t="s">
        <v>716</v>
      </c>
      <c r="B690" s="27"/>
      <c r="C690" s="28"/>
      <c r="D690" s="27"/>
      <c r="E690" s="29"/>
      <c r="F690" s="27"/>
      <c r="G690" s="30"/>
      <c r="H690" s="30"/>
      <c r="I690" s="27"/>
      <c r="J690" s="27"/>
      <c r="K690" s="27"/>
      <c r="L690" s="27"/>
    </row>
    <row r="691" spans="1:12" s="31" customFormat="1" x14ac:dyDescent="0.25">
      <c r="A691" s="26" t="s">
        <v>717</v>
      </c>
      <c r="B691" s="27"/>
      <c r="C691" s="28"/>
      <c r="D691" s="27"/>
      <c r="E691" s="29"/>
      <c r="F691" s="27"/>
      <c r="G691" s="30"/>
      <c r="H691" s="30"/>
      <c r="I691" s="27"/>
      <c r="J691" s="27"/>
      <c r="K691" s="27"/>
      <c r="L691" s="27"/>
    </row>
    <row r="692" spans="1:12" s="31" customFormat="1" x14ac:dyDescent="0.25">
      <c r="A692" s="26" t="s">
        <v>718</v>
      </c>
      <c r="B692" s="27"/>
      <c r="C692" s="28"/>
      <c r="D692" s="27"/>
      <c r="E692" s="29"/>
      <c r="F692" s="27"/>
      <c r="G692" s="30"/>
      <c r="H692" s="30"/>
      <c r="I692" s="27"/>
      <c r="J692" s="27"/>
      <c r="K692" s="27"/>
      <c r="L692" s="27"/>
    </row>
    <row r="693" spans="1:12" s="31" customFormat="1" x14ac:dyDescent="0.25">
      <c r="A693" s="26" t="s">
        <v>719</v>
      </c>
      <c r="B693" s="27"/>
      <c r="C693" s="28"/>
      <c r="D693" s="27"/>
      <c r="E693" s="29"/>
      <c r="F693" s="27"/>
      <c r="G693" s="30"/>
      <c r="H693" s="30"/>
      <c r="I693" s="27"/>
      <c r="J693" s="27"/>
      <c r="K693" s="27"/>
      <c r="L693" s="27"/>
    </row>
    <row r="694" spans="1:12" s="31" customFormat="1" x14ac:dyDescent="0.25">
      <c r="A694" s="26" t="s">
        <v>720</v>
      </c>
      <c r="B694" s="27"/>
      <c r="C694" s="28"/>
      <c r="D694" s="27"/>
      <c r="E694" s="29"/>
      <c r="F694" s="27"/>
      <c r="G694" s="30"/>
      <c r="H694" s="30"/>
      <c r="I694" s="27"/>
      <c r="J694" s="27"/>
      <c r="K694" s="27"/>
      <c r="L694" s="27"/>
    </row>
    <row r="695" spans="1:12" s="31" customFormat="1" x14ac:dyDescent="0.25">
      <c r="A695" s="26" t="s">
        <v>721</v>
      </c>
      <c r="B695" s="27"/>
      <c r="C695" s="28"/>
      <c r="D695" s="27"/>
      <c r="E695" s="29"/>
      <c r="F695" s="27"/>
      <c r="G695" s="30"/>
      <c r="H695" s="30"/>
      <c r="I695" s="27"/>
      <c r="J695" s="27"/>
      <c r="K695" s="27"/>
      <c r="L695" s="27"/>
    </row>
    <row r="696" spans="1:12" s="31" customFormat="1" x14ac:dyDescent="0.25">
      <c r="A696" s="26" t="s">
        <v>722</v>
      </c>
      <c r="B696" s="27"/>
      <c r="C696" s="28"/>
      <c r="D696" s="27"/>
      <c r="E696" s="29"/>
      <c r="F696" s="27"/>
      <c r="G696" s="30"/>
      <c r="H696" s="30"/>
      <c r="I696" s="27"/>
      <c r="J696" s="27"/>
      <c r="K696" s="27"/>
      <c r="L696" s="27"/>
    </row>
    <row r="697" spans="1:12" s="31" customFormat="1" x14ac:dyDescent="0.25">
      <c r="A697" s="26" t="s">
        <v>723</v>
      </c>
      <c r="B697" s="27"/>
      <c r="C697" s="28"/>
      <c r="D697" s="27"/>
      <c r="E697" s="29"/>
      <c r="F697" s="27"/>
      <c r="G697" s="30"/>
      <c r="H697" s="30"/>
      <c r="I697" s="27"/>
      <c r="J697" s="27"/>
      <c r="K697" s="27"/>
      <c r="L697" s="27"/>
    </row>
    <row r="698" spans="1:12" s="31" customFormat="1" x14ac:dyDescent="0.25">
      <c r="A698" s="26" t="s">
        <v>724</v>
      </c>
      <c r="B698" s="27"/>
      <c r="C698" s="28"/>
      <c r="D698" s="27"/>
      <c r="E698" s="29"/>
      <c r="F698" s="27"/>
      <c r="G698" s="30"/>
      <c r="H698" s="30"/>
      <c r="I698" s="27"/>
      <c r="J698" s="27"/>
      <c r="K698" s="27"/>
      <c r="L698" s="27"/>
    </row>
    <row r="699" spans="1:12" s="31" customFormat="1" x14ac:dyDescent="0.25">
      <c r="A699" s="26" t="s">
        <v>725</v>
      </c>
      <c r="B699" s="27"/>
      <c r="C699" s="28"/>
      <c r="D699" s="27"/>
      <c r="E699" s="29"/>
      <c r="F699" s="27"/>
      <c r="G699" s="30"/>
      <c r="H699" s="30"/>
      <c r="I699" s="27"/>
      <c r="J699" s="27"/>
      <c r="K699" s="27"/>
      <c r="L699" s="27"/>
    </row>
    <row r="700" spans="1:12" s="31" customFormat="1" x14ac:dyDescent="0.25">
      <c r="A700" s="26" t="s">
        <v>726</v>
      </c>
      <c r="B700" s="27"/>
      <c r="C700" s="28"/>
      <c r="D700" s="27"/>
      <c r="E700" s="29"/>
      <c r="F700" s="27"/>
      <c r="G700" s="30"/>
      <c r="H700" s="30"/>
      <c r="I700" s="27"/>
      <c r="J700" s="27"/>
      <c r="K700" s="27"/>
      <c r="L700" s="27"/>
    </row>
    <row r="701" spans="1:12" s="31" customFormat="1" x14ac:dyDescent="0.25">
      <c r="A701" s="26" t="s">
        <v>727</v>
      </c>
      <c r="B701" s="27"/>
      <c r="C701" s="28"/>
      <c r="D701" s="27"/>
      <c r="E701" s="29"/>
      <c r="F701" s="27"/>
      <c r="G701" s="30"/>
      <c r="H701" s="30"/>
      <c r="I701" s="27"/>
      <c r="J701" s="27"/>
      <c r="K701" s="27"/>
      <c r="L701" s="27"/>
    </row>
    <row r="702" spans="1:12" s="31" customFormat="1" x14ac:dyDescent="0.25">
      <c r="A702" s="26" t="s">
        <v>728</v>
      </c>
      <c r="B702" s="27"/>
      <c r="C702" s="28"/>
      <c r="D702" s="27"/>
      <c r="E702" s="29"/>
      <c r="F702" s="27"/>
      <c r="G702" s="30"/>
      <c r="H702" s="30"/>
      <c r="I702" s="27"/>
      <c r="J702" s="27"/>
      <c r="K702" s="27"/>
      <c r="L702" s="27"/>
    </row>
    <row r="703" spans="1:12" s="31" customFormat="1" x14ac:dyDescent="0.25">
      <c r="A703" s="26" t="s">
        <v>729</v>
      </c>
      <c r="B703" s="27"/>
      <c r="C703" s="28"/>
      <c r="D703" s="27"/>
      <c r="E703" s="29"/>
      <c r="F703" s="27"/>
      <c r="G703" s="30"/>
      <c r="H703" s="30"/>
      <c r="I703" s="27"/>
      <c r="J703" s="27"/>
      <c r="K703" s="27"/>
      <c r="L703" s="27"/>
    </row>
    <row r="704" spans="1:12" s="31" customFormat="1" x14ac:dyDescent="0.25">
      <c r="A704" s="26" t="s">
        <v>730</v>
      </c>
      <c r="B704" s="27"/>
      <c r="C704" s="28"/>
      <c r="D704" s="27"/>
      <c r="E704" s="29"/>
      <c r="F704" s="27"/>
      <c r="G704" s="30"/>
      <c r="H704" s="30"/>
      <c r="I704" s="27"/>
      <c r="J704" s="27"/>
      <c r="K704" s="27"/>
      <c r="L704" s="27"/>
    </row>
    <row r="705" spans="1:12" s="31" customFormat="1" x14ac:dyDescent="0.25">
      <c r="A705" s="26" t="s">
        <v>731</v>
      </c>
      <c r="B705" s="27"/>
      <c r="C705" s="28"/>
      <c r="D705" s="27"/>
      <c r="E705" s="29"/>
      <c r="F705" s="27"/>
      <c r="G705" s="30"/>
      <c r="H705" s="30"/>
      <c r="I705" s="27"/>
      <c r="J705" s="27"/>
      <c r="K705" s="27"/>
      <c r="L705" s="27"/>
    </row>
    <row r="706" spans="1:12" s="31" customFormat="1" x14ac:dyDescent="0.25">
      <c r="A706" s="26" t="s">
        <v>732</v>
      </c>
      <c r="B706" s="27"/>
      <c r="C706" s="28"/>
      <c r="D706" s="27"/>
      <c r="E706" s="29"/>
      <c r="F706" s="27"/>
      <c r="G706" s="30"/>
      <c r="H706" s="30"/>
      <c r="I706" s="27"/>
      <c r="J706" s="27"/>
      <c r="K706" s="27"/>
      <c r="L706" s="27"/>
    </row>
    <row r="707" spans="1:12" s="31" customFormat="1" x14ac:dyDescent="0.25">
      <c r="A707" s="26" t="s">
        <v>733</v>
      </c>
      <c r="B707" s="27"/>
      <c r="C707" s="28"/>
      <c r="D707" s="27"/>
      <c r="E707" s="29"/>
      <c r="F707" s="27"/>
      <c r="G707" s="30"/>
      <c r="H707" s="30"/>
      <c r="I707" s="27"/>
      <c r="J707" s="27"/>
      <c r="K707" s="27"/>
      <c r="L707" s="27"/>
    </row>
    <row r="708" spans="1:12" s="31" customFormat="1" x14ac:dyDescent="0.25">
      <c r="A708" s="26" t="s">
        <v>734</v>
      </c>
      <c r="B708" s="27"/>
      <c r="C708" s="28"/>
      <c r="D708" s="27"/>
      <c r="E708" s="29"/>
      <c r="F708" s="27"/>
      <c r="G708" s="30"/>
      <c r="H708" s="30"/>
      <c r="I708" s="27"/>
      <c r="J708" s="27"/>
      <c r="K708" s="27"/>
      <c r="L708" s="27"/>
    </row>
    <row r="709" spans="1:12" s="31" customFormat="1" x14ac:dyDescent="0.25">
      <c r="A709" s="26" t="s">
        <v>735</v>
      </c>
      <c r="B709" s="27"/>
      <c r="C709" s="28"/>
      <c r="D709" s="27"/>
      <c r="E709" s="29"/>
      <c r="F709" s="27"/>
      <c r="G709" s="30"/>
      <c r="H709" s="30"/>
      <c r="I709" s="27"/>
      <c r="J709" s="27"/>
      <c r="K709" s="27"/>
      <c r="L709" s="27"/>
    </row>
    <row r="710" spans="1:12" s="31" customFormat="1" x14ac:dyDescent="0.25">
      <c r="A710" s="26" t="s">
        <v>736</v>
      </c>
      <c r="B710" s="27"/>
      <c r="C710" s="28"/>
      <c r="D710" s="27"/>
      <c r="E710" s="29"/>
      <c r="F710" s="27"/>
      <c r="G710" s="30"/>
      <c r="H710" s="30"/>
      <c r="I710" s="27"/>
      <c r="J710" s="27"/>
      <c r="K710" s="27"/>
      <c r="L710" s="27"/>
    </row>
    <row r="711" spans="1:12" s="31" customFormat="1" x14ac:dyDescent="0.25">
      <c r="A711" s="26" t="s">
        <v>737</v>
      </c>
      <c r="B711" s="27"/>
      <c r="C711" s="28"/>
      <c r="D711" s="27"/>
      <c r="E711" s="29"/>
      <c r="F711" s="27"/>
      <c r="G711" s="30"/>
      <c r="H711" s="30"/>
      <c r="I711" s="27"/>
      <c r="J711" s="27"/>
      <c r="K711" s="27"/>
      <c r="L711" s="27"/>
    </row>
    <row r="712" spans="1:12" s="31" customFormat="1" x14ac:dyDescent="0.25">
      <c r="A712" s="26" t="s">
        <v>738</v>
      </c>
      <c r="B712" s="27"/>
      <c r="C712" s="28"/>
      <c r="D712" s="27"/>
      <c r="E712" s="29"/>
      <c r="F712" s="27"/>
      <c r="G712" s="30"/>
      <c r="H712" s="30"/>
      <c r="I712" s="27"/>
      <c r="J712" s="27"/>
      <c r="K712" s="27"/>
      <c r="L712" s="27"/>
    </row>
    <row r="713" spans="1:12" s="31" customFormat="1" x14ac:dyDescent="0.25">
      <c r="A713" s="26" t="s">
        <v>739</v>
      </c>
      <c r="B713" s="27"/>
      <c r="C713" s="28"/>
      <c r="D713" s="27"/>
      <c r="E713" s="29"/>
      <c r="F713" s="27"/>
      <c r="G713" s="30"/>
      <c r="H713" s="30"/>
      <c r="I713" s="27"/>
      <c r="J713" s="27"/>
      <c r="K713" s="27"/>
      <c r="L713" s="27"/>
    </row>
    <row r="714" spans="1:12" s="31" customFormat="1" x14ac:dyDescent="0.25">
      <c r="A714" s="26" t="s">
        <v>740</v>
      </c>
      <c r="B714" s="27"/>
      <c r="C714" s="28"/>
      <c r="D714" s="27"/>
      <c r="E714" s="29"/>
      <c r="F714" s="27"/>
      <c r="G714" s="30"/>
      <c r="H714" s="30"/>
      <c r="I714" s="27"/>
      <c r="J714" s="27"/>
      <c r="K714" s="27"/>
      <c r="L714" s="27"/>
    </row>
    <row r="715" spans="1:12" s="31" customFormat="1" x14ac:dyDescent="0.25">
      <c r="A715" s="26" t="s">
        <v>741</v>
      </c>
      <c r="B715" s="27"/>
      <c r="C715" s="28"/>
      <c r="D715" s="27"/>
      <c r="E715" s="29"/>
      <c r="F715" s="27"/>
      <c r="G715" s="30"/>
      <c r="H715" s="30"/>
      <c r="I715" s="27"/>
      <c r="J715" s="27"/>
      <c r="K715" s="27"/>
      <c r="L715" s="27"/>
    </row>
    <row r="716" spans="1:12" s="31" customFormat="1" x14ac:dyDescent="0.25">
      <c r="A716" s="26" t="s">
        <v>742</v>
      </c>
      <c r="B716" s="27"/>
      <c r="C716" s="28"/>
      <c r="D716" s="27"/>
      <c r="E716" s="29"/>
      <c r="F716" s="27"/>
      <c r="G716" s="30"/>
      <c r="H716" s="30"/>
      <c r="I716" s="27"/>
      <c r="J716" s="27"/>
      <c r="K716" s="27"/>
      <c r="L716" s="27"/>
    </row>
    <row r="717" spans="1:12" s="31" customFormat="1" x14ac:dyDescent="0.25">
      <c r="A717" s="26" t="s">
        <v>743</v>
      </c>
      <c r="B717" s="27"/>
      <c r="C717" s="28"/>
      <c r="D717" s="27"/>
      <c r="E717" s="29"/>
      <c r="F717" s="27"/>
      <c r="G717" s="30"/>
      <c r="H717" s="30"/>
      <c r="I717" s="27"/>
      <c r="J717" s="27"/>
      <c r="K717" s="27"/>
      <c r="L717" s="27"/>
    </row>
    <row r="718" spans="1:12" s="31" customFormat="1" x14ac:dyDescent="0.25">
      <c r="A718" s="26" t="s">
        <v>744</v>
      </c>
      <c r="B718" s="27"/>
      <c r="C718" s="28"/>
      <c r="D718" s="27"/>
      <c r="E718" s="29"/>
      <c r="F718" s="27"/>
      <c r="G718" s="30"/>
      <c r="H718" s="30"/>
      <c r="I718" s="27"/>
      <c r="J718" s="27"/>
      <c r="K718" s="27"/>
      <c r="L718" s="27"/>
    </row>
    <row r="719" spans="1:12" s="31" customFormat="1" x14ac:dyDescent="0.25">
      <c r="A719" s="26" t="s">
        <v>745</v>
      </c>
      <c r="B719" s="27"/>
      <c r="C719" s="28"/>
      <c r="D719" s="27"/>
      <c r="E719" s="29"/>
      <c r="F719" s="27"/>
      <c r="G719" s="30"/>
      <c r="H719" s="30"/>
      <c r="I719" s="27"/>
      <c r="J719" s="27"/>
      <c r="K719" s="27"/>
      <c r="L719" s="27"/>
    </row>
    <row r="720" spans="1:12" s="31" customFormat="1" x14ac:dyDescent="0.25">
      <c r="A720" s="26" t="s">
        <v>746</v>
      </c>
      <c r="B720" s="27"/>
      <c r="C720" s="28"/>
      <c r="D720" s="27"/>
      <c r="E720" s="29"/>
      <c r="F720" s="27"/>
      <c r="G720" s="30"/>
      <c r="H720" s="30"/>
      <c r="I720" s="27"/>
      <c r="J720" s="27"/>
      <c r="K720" s="27"/>
      <c r="L720" s="27"/>
    </row>
    <row r="721" spans="1:12" s="31" customFormat="1" x14ac:dyDescent="0.25">
      <c r="A721" s="26" t="s">
        <v>747</v>
      </c>
      <c r="B721" s="27"/>
      <c r="C721" s="28"/>
      <c r="D721" s="27"/>
      <c r="E721" s="29"/>
      <c r="F721" s="27"/>
      <c r="G721" s="30"/>
      <c r="H721" s="30"/>
      <c r="I721" s="27"/>
      <c r="J721" s="27"/>
      <c r="K721" s="27"/>
      <c r="L721" s="27"/>
    </row>
    <row r="722" spans="1:12" s="31" customFormat="1" x14ac:dyDescent="0.25">
      <c r="A722" s="26" t="s">
        <v>748</v>
      </c>
      <c r="B722" s="27"/>
      <c r="C722" s="28"/>
      <c r="D722" s="27"/>
      <c r="E722" s="29"/>
      <c r="F722" s="27"/>
      <c r="G722" s="30"/>
      <c r="H722" s="30"/>
      <c r="I722" s="27"/>
      <c r="J722" s="27"/>
      <c r="K722" s="27"/>
      <c r="L722" s="27"/>
    </row>
    <row r="723" spans="1:12" s="31" customFormat="1" x14ac:dyDescent="0.25">
      <c r="A723" s="26" t="s">
        <v>749</v>
      </c>
      <c r="B723" s="27"/>
      <c r="C723" s="28"/>
      <c r="D723" s="27"/>
      <c r="E723" s="29"/>
      <c r="F723" s="27"/>
      <c r="G723" s="30"/>
      <c r="H723" s="30"/>
      <c r="I723" s="27"/>
      <c r="J723" s="27"/>
      <c r="K723" s="27"/>
      <c r="L723" s="27"/>
    </row>
    <row r="724" spans="1:12" s="31" customFormat="1" x14ac:dyDescent="0.25">
      <c r="A724" s="26" t="s">
        <v>750</v>
      </c>
      <c r="B724" s="27"/>
      <c r="C724" s="28"/>
      <c r="D724" s="27"/>
      <c r="E724" s="29"/>
      <c r="F724" s="27"/>
      <c r="G724" s="30"/>
      <c r="H724" s="30"/>
      <c r="I724" s="27"/>
      <c r="J724" s="27"/>
      <c r="K724" s="27"/>
      <c r="L724" s="27"/>
    </row>
    <row r="725" spans="1:12" s="31" customFormat="1" x14ac:dyDescent="0.25">
      <c r="A725" s="26" t="s">
        <v>751</v>
      </c>
      <c r="B725" s="27"/>
      <c r="C725" s="28"/>
      <c r="D725" s="27"/>
      <c r="E725" s="29"/>
      <c r="F725" s="27"/>
      <c r="G725" s="30"/>
      <c r="H725" s="30"/>
      <c r="I725" s="27"/>
      <c r="J725" s="27"/>
      <c r="K725" s="27"/>
      <c r="L725" s="27"/>
    </row>
    <row r="726" spans="1:12" s="31" customFormat="1" x14ac:dyDescent="0.25">
      <c r="A726" s="26" t="s">
        <v>752</v>
      </c>
      <c r="B726" s="27"/>
      <c r="C726" s="28"/>
      <c r="D726" s="27"/>
      <c r="E726" s="29"/>
      <c r="F726" s="27"/>
      <c r="G726" s="30"/>
      <c r="H726" s="30"/>
      <c r="I726" s="27"/>
      <c r="J726" s="27"/>
      <c r="K726" s="27"/>
      <c r="L726" s="27"/>
    </row>
    <row r="727" spans="1:12" s="31" customFormat="1" x14ac:dyDescent="0.25">
      <c r="A727" s="26" t="s">
        <v>753</v>
      </c>
      <c r="B727" s="27"/>
      <c r="C727" s="28"/>
      <c r="D727" s="27"/>
      <c r="E727" s="29"/>
      <c r="F727" s="27"/>
      <c r="G727" s="30"/>
      <c r="H727" s="30"/>
      <c r="I727" s="27"/>
      <c r="J727" s="27"/>
      <c r="K727" s="27"/>
      <c r="L727" s="27"/>
    </row>
    <row r="728" spans="1:12" s="31" customFormat="1" x14ac:dyDescent="0.25">
      <c r="A728" s="26" t="s">
        <v>754</v>
      </c>
      <c r="B728" s="27"/>
      <c r="C728" s="28"/>
      <c r="D728" s="27"/>
      <c r="E728" s="29"/>
      <c r="F728" s="27"/>
      <c r="G728" s="30"/>
      <c r="H728" s="30"/>
      <c r="I728" s="27"/>
      <c r="J728" s="27"/>
      <c r="K728" s="27"/>
      <c r="L728" s="27"/>
    </row>
    <row r="729" spans="1:12" s="31" customFormat="1" x14ac:dyDescent="0.25">
      <c r="A729" s="26" t="s">
        <v>755</v>
      </c>
      <c r="B729" s="27"/>
      <c r="C729" s="28"/>
      <c r="D729" s="27"/>
      <c r="E729" s="29"/>
      <c r="F729" s="27"/>
      <c r="G729" s="30"/>
      <c r="H729" s="30"/>
      <c r="I729" s="27"/>
      <c r="J729" s="27"/>
      <c r="K729" s="27"/>
      <c r="L729" s="27"/>
    </row>
    <row r="730" spans="1:12" s="31" customFormat="1" x14ac:dyDescent="0.25">
      <c r="A730" s="26" t="s">
        <v>756</v>
      </c>
      <c r="B730" s="27"/>
      <c r="C730" s="28"/>
      <c r="D730" s="27"/>
      <c r="E730" s="29"/>
      <c r="F730" s="27"/>
      <c r="G730" s="30"/>
      <c r="H730" s="30"/>
      <c r="I730" s="27"/>
      <c r="J730" s="27"/>
      <c r="K730" s="27"/>
      <c r="L730" s="27"/>
    </row>
    <row r="731" spans="1:12" s="31" customFormat="1" x14ac:dyDescent="0.25">
      <c r="A731" s="26" t="s">
        <v>757</v>
      </c>
      <c r="B731" s="27"/>
      <c r="C731" s="28"/>
      <c r="D731" s="27"/>
      <c r="E731" s="29"/>
      <c r="F731" s="27"/>
      <c r="G731" s="30"/>
      <c r="H731" s="30"/>
      <c r="I731" s="27"/>
      <c r="J731" s="27"/>
      <c r="K731" s="27"/>
      <c r="L731" s="27"/>
    </row>
    <row r="732" spans="1:12" s="31" customFormat="1" x14ac:dyDescent="0.25">
      <c r="A732" s="26" t="s">
        <v>758</v>
      </c>
      <c r="B732" s="27"/>
      <c r="C732" s="28"/>
      <c r="D732" s="27"/>
      <c r="E732" s="29"/>
      <c r="F732" s="27"/>
      <c r="G732" s="30"/>
      <c r="H732" s="30"/>
      <c r="I732" s="27"/>
      <c r="J732" s="27"/>
      <c r="K732" s="27"/>
      <c r="L732" s="27"/>
    </row>
    <row r="733" spans="1:12" s="31" customFormat="1" x14ac:dyDescent="0.25">
      <c r="A733" s="26" t="s">
        <v>759</v>
      </c>
      <c r="B733" s="27"/>
      <c r="C733" s="28"/>
      <c r="D733" s="27"/>
      <c r="E733" s="29"/>
      <c r="F733" s="27"/>
      <c r="G733" s="30"/>
      <c r="H733" s="30"/>
      <c r="I733" s="27"/>
      <c r="J733" s="27"/>
      <c r="K733" s="27"/>
      <c r="L733" s="27"/>
    </row>
    <row r="734" spans="1:12" s="31" customFormat="1" x14ac:dyDescent="0.25">
      <c r="A734" s="26" t="s">
        <v>760</v>
      </c>
      <c r="B734" s="27"/>
      <c r="C734" s="28"/>
      <c r="D734" s="27"/>
      <c r="E734" s="29"/>
      <c r="F734" s="27"/>
      <c r="G734" s="30"/>
      <c r="H734" s="30"/>
      <c r="I734" s="27"/>
      <c r="J734" s="27"/>
      <c r="K734" s="27"/>
      <c r="L734" s="27"/>
    </row>
    <row r="735" spans="1:12" s="31" customFormat="1" x14ac:dyDescent="0.25">
      <c r="A735" s="26" t="s">
        <v>761</v>
      </c>
      <c r="B735" s="27"/>
      <c r="C735" s="28"/>
      <c r="D735" s="27"/>
      <c r="E735" s="29"/>
      <c r="F735" s="27"/>
      <c r="G735" s="30"/>
      <c r="H735" s="30"/>
      <c r="I735" s="27"/>
      <c r="J735" s="27"/>
      <c r="K735" s="27"/>
      <c r="L735" s="27"/>
    </row>
    <row r="736" spans="1:12" s="31" customFormat="1" x14ac:dyDescent="0.25">
      <c r="A736" s="26" t="s">
        <v>762</v>
      </c>
      <c r="B736" s="27"/>
      <c r="C736" s="28"/>
      <c r="D736" s="27"/>
      <c r="E736" s="29"/>
      <c r="F736" s="27"/>
      <c r="G736" s="30"/>
      <c r="H736" s="30"/>
      <c r="I736" s="27"/>
      <c r="J736" s="27"/>
      <c r="K736" s="27"/>
      <c r="L736" s="27"/>
    </row>
  </sheetData>
  <phoneticPr fontId="3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FF3E-E573-4B16-B044-940CF520E9EE}">
  <dimension ref="A5:H607"/>
  <sheetViews>
    <sheetView workbookViewId="0">
      <selection activeCell="F13" sqref="F13"/>
    </sheetView>
  </sheetViews>
  <sheetFormatPr defaultRowHeight="15" x14ac:dyDescent="0.25"/>
  <cols>
    <col min="1" max="1" width="24.140625" bestFit="1" customWidth="1"/>
    <col min="2" max="2" width="34.28515625" customWidth="1"/>
    <col min="3" max="3" width="14.140625" customWidth="1"/>
    <col min="4" max="4" width="16.5703125" customWidth="1"/>
    <col min="5" max="5" width="15.85546875" customWidth="1"/>
    <col min="7" max="7" width="25.42578125" customWidth="1"/>
    <col min="8" max="8" width="19.5703125" customWidth="1"/>
  </cols>
  <sheetData>
    <row r="5" spans="1:8" ht="18.75" x14ac:dyDescent="0.3">
      <c r="A5" s="32" t="s">
        <v>763</v>
      </c>
      <c r="C5" s="33"/>
      <c r="D5" s="34"/>
      <c r="E5" s="35"/>
      <c r="G5" s="163" t="s">
        <v>764</v>
      </c>
      <c r="H5" s="163"/>
    </row>
    <row r="6" spans="1:8" x14ac:dyDescent="0.25">
      <c r="C6" s="33"/>
      <c r="D6" s="34"/>
      <c r="E6" s="35"/>
      <c r="G6" s="36"/>
      <c r="H6" s="37"/>
    </row>
    <row r="7" spans="1:8" ht="31.5" x14ac:dyDescent="0.25">
      <c r="A7" s="38" t="s">
        <v>765</v>
      </c>
      <c r="B7" s="39" t="s">
        <v>766</v>
      </c>
      <c r="C7" s="40" t="s">
        <v>2410</v>
      </c>
      <c r="D7" s="23" t="s">
        <v>767</v>
      </c>
      <c r="E7" s="41" t="s">
        <v>29</v>
      </c>
      <c r="G7" s="42" t="s">
        <v>768</v>
      </c>
      <c r="H7" s="43" t="s">
        <v>769</v>
      </c>
    </row>
    <row r="8" spans="1:8" x14ac:dyDescent="0.25">
      <c r="A8" s="26" t="s">
        <v>770</v>
      </c>
      <c r="B8" s="27" t="s">
        <v>2409</v>
      </c>
      <c r="C8" s="161">
        <v>150000</v>
      </c>
      <c r="D8" s="45">
        <v>0.1925</v>
      </c>
      <c r="E8" s="46"/>
      <c r="G8" s="47">
        <v>100000</v>
      </c>
      <c r="H8" s="48">
        <f>IF(ISERROR(C8/G8),"",C8/G8)</f>
        <v>1.5</v>
      </c>
    </row>
    <row r="9" spans="1:8" x14ac:dyDescent="0.25">
      <c r="A9" s="26" t="s">
        <v>771</v>
      </c>
      <c r="B9" s="27" t="s">
        <v>2414</v>
      </c>
      <c r="C9" s="161">
        <v>150000</v>
      </c>
      <c r="D9" s="45">
        <v>5.5E-2</v>
      </c>
      <c r="E9" s="46"/>
      <c r="G9" s="47">
        <v>100000</v>
      </c>
      <c r="H9" s="48">
        <f t="shared" ref="H9:H72" si="0">IF(ISERROR(C9/G9),"",C9/G9)</f>
        <v>1.5</v>
      </c>
    </row>
    <row r="10" spans="1:8" x14ac:dyDescent="0.25">
      <c r="A10" s="26" t="s">
        <v>772</v>
      </c>
      <c r="B10" s="27" t="s">
        <v>2411</v>
      </c>
      <c r="C10" s="161">
        <v>150000</v>
      </c>
      <c r="D10" s="45">
        <v>0.1925</v>
      </c>
      <c r="E10" s="46"/>
      <c r="G10" s="47">
        <v>100000</v>
      </c>
      <c r="H10" s="48">
        <f t="shared" si="0"/>
        <v>1.5</v>
      </c>
    </row>
    <row r="11" spans="1:8" x14ac:dyDescent="0.25">
      <c r="A11" s="26" t="s">
        <v>773</v>
      </c>
      <c r="B11" s="27" t="s">
        <v>2412</v>
      </c>
      <c r="C11" s="161">
        <v>150000</v>
      </c>
      <c r="D11" s="45">
        <v>0.1925</v>
      </c>
      <c r="E11" s="46"/>
      <c r="G11" s="47">
        <v>100000</v>
      </c>
      <c r="H11" s="48">
        <f t="shared" si="0"/>
        <v>1.5</v>
      </c>
    </row>
    <row r="12" spans="1:8" x14ac:dyDescent="0.25">
      <c r="A12" s="26" t="s">
        <v>774</v>
      </c>
      <c r="B12" s="27" t="s">
        <v>2413</v>
      </c>
      <c r="C12" s="161">
        <v>150000</v>
      </c>
      <c r="D12" s="45">
        <v>0.1925</v>
      </c>
      <c r="E12" s="46"/>
      <c r="G12" s="47">
        <v>100000</v>
      </c>
      <c r="H12" s="48">
        <f t="shared" si="0"/>
        <v>1.5</v>
      </c>
    </row>
    <row r="13" spans="1:8" x14ac:dyDescent="0.25">
      <c r="A13" s="26" t="s">
        <v>775</v>
      </c>
      <c r="B13" s="27" t="s">
        <v>2415</v>
      </c>
      <c r="C13" s="161">
        <v>150000</v>
      </c>
      <c r="D13" s="45">
        <v>0.1925</v>
      </c>
      <c r="E13" s="46"/>
      <c r="G13" s="47">
        <v>100000</v>
      </c>
      <c r="H13" s="48">
        <f t="shared" si="0"/>
        <v>1.5</v>
      </c>
    </row>
    <row r="14" spans="1:8" x14ac:dyDescent="0.25">
      <c r="A14" s="26" t="s">
        <v>776</v>
      </c>
      <c r="B14" s="27" t="s">
        <v>2416</v>
      </c>
      <c r="C14" s="161">
        <v>150000</v>
      </c>
      <c r="D14" s="45">
        <v>0.1925</v>
      </c>
      <c r="E14" s="46"/>
      <c r="G14" s="47">
        <v>100000</v>
      </c>
      <c r="H14" s="48">
        <f t="shared" si="0"/>
        <v>1.5</v>
      </c>
    </row>
    <row r="15" spans="1:8" x14ac:dyDescent="0.25">
      <c r="A15" s="26" t="s">
        <v>777</v>
      </c>
      <c r="B15" s="27" t="s">
        <v>2437</v>
      </c>
      <c r="C15" s="161">
        <v>150000</v>
      </c>
      <c r="D15" s="45">
        <v>0.1925</v>
      </c>
      <c r="E15" s="46"/>
      <c r="G15" s="47">
        <v>100000</v>
      </c>
      <c r="H15" s="48">
        <f t="shared" si="0"/>
        <v>1.5</v>
      </c>
    </row>
    <row r="16" spans="1:8" x14ac:dyDescent="0.25">
      <c r="A16" s="26" t="s">
        <v>778</v>
      </c>
      <c r="B16" s="27"/>
      <c r="C16" s="161">
        <v>150000</v>
      </c>
      <c r="D16" s="45">
        <v>0.1925</v>
      </c>
      <c r="E16" s="46"/>
      <c r="G16" s="47"/>
      <c r="H16" s="48" t="str">
        <f t="shared" si="0"/>
        <v/>
      </c>
    </row>
    <row r="17" spans="1:8" x14ac:dyDescent="0.25">
      <c r="A17" s="26" t="s">
        <v>779</v>
      </c>
      <c r="B17" s="27"/>
      <c r="C17" s="44"/>
      <c r="D17" s="45"/>
      <c r="E17" s="46"/>
      <c r="G17" s="47"/>
      <c r="H17" s="48" t="str">
        <f t="shared" si="0"/>
        <v/>
      </c>
    </row>
    <row r="18" spans="1:8" x14ac:dyDescent="0.25">
      <c r="A18" s="26" t="s">
        <v>780</v>
      </c>
      <c r="B18" s="27"/>
      <c r="C18" s="44"/>
      <c r="D18" s="45"/>
      <c r="E18" s="46"/>
      <c r="G18" s="47"/>
      <c r="H18" s="48" t="str">
        <f t="shared" si="0"/>
        <v/>
      </c>
    </row>
    <row r="19" spans="1:8" x14ac:dyDescent="0.25">
      <c r="A19" s="26" t="s">
        <v>781</v>
      </c>
      <c r="B19" s="27"/>
      <c r="C19" s="44"/>
      <c r="D19" s="45"/>
      <c r="E19" s="46"/>
      <c r="G19" s="47"/>
      <c r="H19" s="48" t="str">
        <f t="shared" si="0"/>
        <v/>
      </c>
    </row>
    <row r="20" spans="1:8" x14ac:dyDescent="0.25">
      <c r="A20" s="26" t="s">
        <v>782</v>
      </c>
      <c r="B20" s="27"/>
      <c r="C20" s="44"/>
      <c r="D20" s="45"/>
      <c r="E20" s="46"/>
      <c r="G20" s="47"/>
      <c r="H20" s="48" t="str">
        <f t="shared" si="0"/>
        <v/>
      </c>
    </row>
    <row r="21" spans="1:8" x14ac:dyDescent="0.25">
      <c r="A21" s="26" t="s">
        <v>783</v>
      </c>
      <c r="B21" s="27"/>
      <c r="C21" s="44"/>
      <c r="D21" s="45"/>
      <c r="E21" s="46"/>
      <c r="G21" s="47"/>
      <c r="H21" s="48" t="str">
        <f t="shared" si="0"/>
        <v/>
      </c>
    </row>
    <row r="22" spans="1:8" x14ac:dyDescent="0.25">
      <c r="A22" s="26" t="s">
        <v>784</v>
      </c>
      <c r="B22" s="27"/>
      <c r="C22" s="44"/>
      <c r="D22" s="45"/>
      <c r="E22" s="46"/>
      <c r="G22" s="47"/>
      <c r="H22" s="48" t="str">
        <f t="shared" si="0"/>
        <v/>
      </c>
    </row>
    <row r="23" spans="1:8" x14ac:dyDescent="0.25">
      <c r="A23" s="26" t="s">
        <v>785</v>
      </c>
      <c r="B23" s="27"/>
      <c r="C23" s="44"/>
      <c r="D23" s="45"/>
      <c r="E23" s="46"/>
      <c r="G23" s="47"/>
      <c r="H23" s="48" t="str">
        <f t="shared" si="0"/>
        <v/>
      </c>
    </row>
    <row r="24" spans="1:8" x14ac:dyDescent="0.25">
      <c r="A24" s="26" t="s">
        <v>786</v>
      </c>
      <c r="B24" s="27"/>
      <c r="C24" s="44"/>
      <c r="D24" s="45"/>
      <c r="E24" s="46"/>
      <c r="G24" s="47"/>
      <c r="H24" s="48" t="str">
        <f t="shared" si="0"/>
        <v/>
      </c>
    </row>
    <row r="25" spans="1:8" x14ac:dyDescent="0.25">
      <c r="A25" s="26" t="s">
        <v>787</v>
      </c>
      <c r="B25" s="27"/>
      <c r="C25" s="44"/>
      <c r="D25" s="45"/>
      <c r="E25" s="46"/>
      <c r="G25" s="47"/>
      <c r="H25" s="48" t="str">
        <f t="shared" si="0"/>
        <v/>
      </c>
    </row>
    <row r="26" spans="1:8" x14ac:dyDescent="0.25">
      <c r="A26" s="26" t="s">
        <v>788</v>
      </c>
      <c r="B26" s="27"/>
      <c r="C26" s="44"/>
      <c r="D26" s="45"/>
      <c r="E26" s="46"/>
      <c r="G26" s="47"/>
      <c r="H26" s="48" t="str">
        <f t="shared" si="0"/>
        <v/>
      </c>
    </row>
    <row r="27" spans="1:8" x14ac:dyDescent="0.25">
      <c r="A27" s="26" t="s">
        <v>789</v>
      </c>
      <c r="B27" s="27"/>
      <c r="C27" s="44"/>
      <c r="D27" s="45"/>
      <c r="E27" s="46"/>
      <c r="G27" s="47"/>
      <c r="H27" s="48" t="str">
        <f t="shared" si="0"/>
        <v/>
      </c>
    </row>
    <row r="28" spans="1:8" x14ac:dyDescent="0.25">
      <c r="A28" s="26" t="s">
        <v>790</v>
      </c>
      <c r="B28" s="27"/>
      <c r="C28" s="44"/>
      <c r="D28" s="45"/>
      <c r="E28" s="46"/>
      <c r="G28" s="47"/>
      <c r="H28" s="48" t="str">
        <f t="shared" si="0"/>
        <v/>
      </c>
    </row>
    <row r="29" spans="1:8" x14ac:dyDescent="0.25">
      <c r="A29" s="26" t="s">
        <v>791</v>
      </c>
      <c r="B29" s="27"/>
      <c r="C29" s="44"/>
      <c r="D29" s="45"/>
      <c r="E29" s="46"/>
      <c r="G29" s="47"/>
      <c r="H29" s="48" t="str">
        <f t="shared" si="0"/>
        <v/>
      </c>
    </row>
    <row r="30" spans="1:8" x14ac:dyDescent="0.25">
      <c r="A30" s="26" t="s">
        <v>792</v>
      </c>
      <c r="B30" s="27"/>
      <c r="C30" s="44"/>
      <c r="D30" s="45"/>
      <c r="E30" s="46"/>
      <c r="G30" s="47"/>
      <c r="H30" s="48" t="str">
        <f t="shared" si="0"/>
        <v/>
      </c>
    </row>
    <row r="31" spans="1:8" x14ac:dyDescent="0.25">
      <c r="A31" s="26" t="s">
        <v>793</v>
      </c>
      <c r="B31" s="27"/>
      <c r="C31" s="44"/>
      <c r="D31" s="45"/>
      <c r="E31" s="46"/>
      <c r="G31" s="47"/>
      <c r="H31" s="48" t="str">
        <f t="shared" si="0"/>
        <v/>
      </c>
    </row>
    <row r="32" spans="1:8" x14ac:dyDescent="0.25">
      <c r="A32" s="26" t="s">
        <v>794</v>
      </c>
      <c r="B32" s="27"/>
      <c r="C32" s="44"/>
      <c r="D32" s="45"/>
      <c r="E32" s="46"/>
      <c r="G32" s="47"/>
      <c r="H32" s="48" t="str">
        <f t="shared" si="0"/>
        <v/>
      </c>
    </row>
    <row r="33" spans="1:8" x14ac:dyDescent="0.25">
      <c r="A33" s="26" t="s">
        <v>795</v>
      </c>
      <c r="B33" s="27"/>
      <c r="C33" s="44"/>
      <c r="D33" s="45"/>
      <c r="E33" s="46"/>
      <c r="G33" s="47"/>
      <c r="H33" s="48" t="str">
        <f t="shared" si="0"/>
        <v/>
      </c>
    </row>
    <row r="34" spans="1:8" x14ac:dyDescent="0.25">
      <c r="A34" s="26" t="s">
        <v>796</v>
      </c>
      <c r="B34" s="27"/>
      <c r="C34" s="44"/>
      <c r="D34" s="45"/>
      <c r="E34" s="46"/>
      <c r="G34" s="47"/>
      <c r="H34" s="48" t="str">
        <f t="shared" si="0"/>
        <v/>
      </c>
    </row>
    <row r="35" spans="1:8" x14ac:dyDescent="0.25">
      <c r="A35" s="26" t="s">
        <v>797</v>
      </c>
      <c r="B35" s="27"/>
      <c r="C35" s="44"/>
      <c r="D35" s="45"/>
      <c r="E35" s="46"/>
      <c r="G35" s="47"/>
      <c r="H35" s="48" t="str">
        <f t="shared" si="0"/>
        <v/>
      </c>
    </row>
    <row r="36" spans="1:8" x14ac:dyDescent="0.25">
      <c r="A36" s="26" t="s">
        <v>798</v>
      </c>
      <c r="B36" s="27"/>
      <c r="C36" s="44"/>
      <c r="D36" s="45"/>
      <c r="E36" s="46"/>
      <c r="G36" s="47"/>
      <c r="H36" s="48" t="str">
        <f t="shared" si="0"/>
        <v/>
      </c>
    </row>
    <row r="37" spans="1:8" x14ac:dyDescent="0.25">
      <c r="A37" s="26" t="s">
        <v>799</v>
      </c>
      <c r="B37" s="27"/>
      <c r="C37" s="44"/>
      <c r="D37" s="45"/>
      <c r="E37" s="46"/>
      <c r="G37" s="47"/>
      <c r="H37" s="48" t="str">
        <f t="shared" si="0"/>
        <v/>
      </c>
    </row>
    <row r="38" spans="1:8" x14ac:dyDescent="0.25">
      <c r="A38" s="26" t="s">
        <v>800</v>
      </c>
      <c r="B38" s="27"/>
      <c r="C38" s="44"/>
      <c r="D38" s="45"/>
      <c r="E38" s="46"/>
      <c r="G38" s="47"/>
      <c r="H38" s="48" t="str">
        <f t="shared" si="0"/>
        <v/>
      </c>
    </row>
    <row r="39" spans="1:8" x14ac:dyDescent="0.25">
      <c r="A39" s="26" t="s">
        <v>801</v>
      </c>
      <c r="B39" s="27"/>
      <c r="C39" s="44"/>
      <c r="D39" s="45"/>
      <c r="E39" s="46"/>
      <c r="G39" s="47"/>
      <c r="H39" s="48" t="str">
        <f t="shared" si="0"/>
        <v/>
      </c>
    </row>
    <row r="40" spans="1:8" x14ac:dyDescent="0.25">
      <c r="A40" s="26" t="s">
        <v>802</v>
      </c>
      <c r="B40" s="27"/>
      <c r="C40" s="44"/>
      <c r="D40" s="45"/>
      <c r="E40" s="46"/>
      <c r="G40" s="47"/>
      <c r="H40" s="48" t="str">
        <f t="shared" si="0"/>
        <v/>
      </c>
    </row>
    <row r="41" spans="1:8" x14ac:dyDescent="0.25">
      <c r="A41" s="26" t="s">
        <v>803</v>
      </c>
      <c r="B41" s="27"/>
      <c r="C41" s="44"/>
      <c r="D41" s="45"/>
      <c r="E41" s="46"/>
      <c r="G41" s="47"/>
      <c r="H41" s="48" t="str">
        <f t="shared" si="0"/>
        <v/>
      </c>
    </row>
    <row r="42" spans="1:8" x14ac:dyDescent="0.25">
      <c r="A42" s="26" t="s">
        <v>804</v>
      </c>
      <c r="B42" s="27"/>
      <c r="C42" s="44"/>
      <c r="D42" s="45"/>
      <c r="E42" s="46"/>
      <c r="G42" s="47"/>
      <c r="H42" s="48" t="str">
        <f t="shared" si="0"/>
        <v/>
      </c>
    </row>
    <row r="43" spans="1:8" x14ac:dyDescent="0.25">
      <c r="A43" s="26" t="s">
        <v>805</v>
      </c>
      <c r="B43" s="27"/>
      <c r="C43" s="44"/>
      <c r="D43" s="45"/>
      <c r="E43" s="46"/>
      <c r="G43" s="47"/>
      <c r="H43" s="48" t="str">
        <f t="shared" si="0"/>
        <v/>
      </c>
    </row>
    <row r="44" spans="1:8" x14ac:dyDescent="0.25">
      <c r="A44" s="26" t="s">
        <v>806</v>
      </c>
      <c r="B44" s="27"/>
      <c r="C44" s="44"/>
      <c r="D44" s="45"/>
      <c r="E44" s="46"/>
      <c r="G44" s="47"/>
      <c r="H44" s="48" t="str">
        <f t="shared" si="0"/>
        <v/>
      </c>
    </row>
    <row r="45" spans="1:8" x14ac:dyDescent="0.25">
      <c r="A45" s="26" t="s">
        <v>807</v>
      </c>
      <c r="B45" s="27"/>
      <c r="C45" s="44"/>
      <c r="D45" s="45"/>
      <c r="E45" s="46"/>
      <c r="G45" s="47"/>
      <c r="H45" s="48" t="str">
        <f t="shared" si="0"/>
        <v/>
      </c>
    </row>
    <row r="46" spans="1:8" x14ac:dyDescent="0.25">
      <c r="A46" s="26" t="s">
        <v>808</v>
      </c>
      <c r="B46" s="27"/>
      <c r="C46" s="44"/>
      <c r="D46" s="45"/>
      <c r="E46" s="46"/>
      <c r="G46" s="47"/>
      <c r="H46" s="48" t="str">
        <f t="shared" si="0"/>
        <v/>
      </c>
    </row>
    <row r="47" spans="1:8" x14ac:dyDescent="0.25">
      <c r="A47" s="26" t="s">
        <v>809</v>
      </c>
      <c r="B47" s="27"/>
      <c r="C47" s="44"/>
      <c r="D47" s="45"/>
      <c r="E47" s="46"/>
      <c r="G47" s="47"/>
      <c r="H47" s="48" t="str">
        <f t="shared" si="0"/>
        <v/>
      </c>
    </row>
    <row r="48" spans="1:8" x14ac:dyDescent="0.25">
      <c r="A48" s="26" t="s">
        <v>810</v>
      </c>
      <c r="B48" s="27"/>
      <c r="C48" s="44"/>
      <c r="D48" s="45"/>
      <c r="E48" s="46"/>
      <c r="G48" s="47"/>
      <c r="H48" s="48" t="str">
        <f t="shared" si="0"/>
        <v/>
      </c>
    </row>
    <row r="49" spans="1:8" x14ac:dyDescent="0.25">
      <c r="A49" s="26" t="s">
        <v>811</v>
      </c>
      <c r="B49" s="27"/>
      <c r="C49" s="44"/>
      <c r="D49" s="45"/>
      <c r="E49" s="46"/>
      <c r="G49" s="47"/>
      <c r="H49" s="48" t="str">
        <f t="shared" si="0"/>
        <v/>
      </c>
    </row>
    <row r="50" spans="1:8" x14ac:dyDescent="0.25">
      <c r="A50" s="26" t="s">
        <v>812</v>
      </c>
      <c r="B50" s="27"/>
      <c r="C50" s="44"/>
      <c r="D50" s="45"/>
      <c r="E50" s="46"/>
      <c r="G50" s="47"/>
      <c r="H50" s="48" t="str">
        <f t="shared" si="0"/>
        <v/>
      </c>
    </row>
    <row r="51" spans="1:8" x14ac:dyDescent="0.25">
      <c r="A51" s="26" t="s">
        <v>813</v>
      </c>
      <c r="B51" s="27"/>
      <c r="C51" s="44"/>
      <c r="D51" s="45"/>
      <c r="E51" s="46"/>
      <c r="G51" s="47"/>
      <c r="H51" s="48" t="str">
        <f t="shared" si="0"/>
        <v/>
      </c>
    </row>
    <row r="52" spans="1:8" x14ac:dyDescent="0.25">
      <c r="A52" s="26" t="s">
        <v>814</v>
      </c>
      <c r="B52" s="27"/>
      <c r="C52" s="44"/>
      <c r="D52" s="45"/>
      <c r="E52" s="46"/>
      <c r="G52" s="47"/>
      <c r="H52" s="48" t="str">
        <f t="shared" si="0"/>
        <v/>
      </c>
    </row>
    <row r="53" spans="1:8" x14ac:dyDescent="0.25">
      <c r="A53" s="26" t="s">
        <v>815</v>
      </c>
      <c r="B53" s="27"/>
      <c r="C53" s="44"/>
      <c r="D53" s="45"/>
      <c r="E53" s="46"/>
      <c r="G53" s="47"/>
      <c r="H53" s="48" t="str">
        <f t="shared" si="0"/>
        <v/>
      </c>
    </row>
    <row r="54" spans="1:8" x14ac:dyDescent="0.25">
      <c r="A54" s="26" t="s">
        <v>816</v>
      </c>
      <c r="B54" s="27"/>
      <c r="C54" s="44"/>
      <c r="D54" s="45"/>
      <c r="E54" s="46"/>
      <c r="G54" s="47"/>
      <c r="H54" s="48" t="str">
        <f t="shared" si="0"/>
        <v/>
      </c>
    </row>
    <row r="55" spans="1:8" x14ac:dyDescent="0.25">
      <c r="A55" s="26" t="s">
        <v>817</v>
      </c>
      <c r="B55" s="27"/>
      <c r="C55" s="44"/>
      <c r="D55" s="45"/>
      <c r="E55" s="46"/>
      <c r="G55" s="47"/>
      <c r="H55" s="48" t="str">
        <f t="shared" si="0"/>
        <v/>
      </c>
    </row>
    <row r="56" spans="1:8" x14ac:dyDescent="0.25">
      <c r="A56" s="26" t="s">
        <v>818</v>
      </c>
      <c r="B56" s="27"/>
      <c r="C56" s="44"/>
      <c r="D56" s="45"/>
      <c r="E56" s="46"/>
      <c r="G56" s="47"/>
      <c r="H56" s="48" t="str">
        <f t="shared" si="0"/>
        <v/>
      </c>
    </row>
    <row r="57" spans="1:8" x14ac:dyDescent="0.25">
      <c r="A57" s="26" t="s">
        <v>819</v>
      </c>
      <c r="B57" s="27"/>
      <c r="C57" s="44"/>
      <c r="D57" s="45"/>
      <c r="E57" s="46"/>
      <c r="G57" s="47"/>
      <c r="H57" s="48" t="str">
        <f t="shared" si="0"/>
        <v/>
      </c>
    </row>
    <row r="58" spans="1:8" x14ac:dyDescent="0.25">
      <c r="A58" s="26" t="s">
        <v>820</v>
      </c>
      <c r="B58" s="27"/>
      <c r="C58" s="44"/>
      <c r="D58" s="45"/>
      <c r="E58" s="46"/>
      <c r="G58" s="47"/>
      <c r="H58" s="48" t="str">
        <f t="shared" si="0"/>
        <v/>
      </c>
    </row>
    <row r="59" spans="1:8" x14ac:dyDescent="0.25">
      <c r="A59" s="26" t="s">
        <v>821</v>
      </c>
      <c r="B59" s="27"/>
      <c r="C59" s="44"/>
      <c r="D59" s="45"/>
      <c r="E59" s="46"/>
      <c r="G59" s="47"/>
      <c r="H59" s="48" t="str">
        <f t="shared" si="0"/>
        <v/>
      </c>
    </row>
    <row r="60" spans="1:8" x14ac:dyDescent="0.25">
      <c r="A60" s="26" t="s">
        <v>822</v>
      </c>
      <c r="B60" s="27"/>
      <c r="C60" s="44"/>
      <c r="D60" s="45"/>
      <c r="E60" s="46"/>
      <c r="G60" s="47"/>
      <c r="H60" s="48" t="str">
        <f t="shared" si="0"/>
        <v/>
      </c>
    </row>
    <row r="61" spans="1:8" x14ac:dyDescent="0.25">
      <c r="A61" s="26" t="s">
        <v>823</v>
      </c>
      <c r="B61" s="27"/>
      <c r="C61" s="44"/>
      <c r="D61" s="45"/>
      <c r="E61" s="46"/>
      <c r="G61" s="47"/>
      <c r="H61" s="48" t="str">
        <f t="shared" si="0"/>
        <v/>
      </c>
    </row>
    <row r="62" spans="1:8" x14ac:dyDescent="0.25">
      <c r="A62" s="26" t="s">
        <v>824</v>
      </c>
      <c r="B62" s="27"/>
      <c r="C62" s="44"/>
      <c r="D62" s="45"/>
      <c r="E62" s="46"/>
      <c r="G62" s="47"/>
      <c r="H62" s="48" t="str">
        <f t="shared" si="0"/>
        <v/>
      </c>
    </row>
    <row r="63" spans="1:8" x14ac:dyDescent="0.25">
      <c r="A63" s="26" t="s">
        <v>825</v>
      </c>
      <c r="B63" s="27"/>
      <c r="C63" s="44"/>
      <c r="D63" s="45"/>
      <c r="E63" s="46"/>
      <c r="G63" s="47"/>
      <c r="H63" s="48" t="str">
        <f t="shared" si="0"/>
        <v/>
      </c>
    </row>
    <row r="64" spans="1:8" x14ac:dyDescent="0.25">
      <c r="A64" s="26" t="s">
        <v>826</v>
      </c>
      <c r="B64" s="27"/>
      <c r="C64" s="44"/>
      <c r="D64" s="45"/>
      <c r="E64" s="46"/>
      <c r="G64" s="47"/>
      <c r="H64" s="48" t="str">
        <f t="shared" si="0"/>
        <v/>
      </c>
    </row>
    <row r="65" spans="1:8" x14ac:dyDescent="0.25">
      <c r="A65" s="26" t="s">
        <v>827</v>
      </c>
      <c r="B65" s="27"/>
      <c r="C65" s="44"/>
      <c r="D65" s="45"/>
      <c r="E65" s="46"/>
      <c r="G65" s="47"/>
      <c r="H65" s="48" t="str">
        <f t="shared" si="0"/>
        <v/>
      </c>
    </row>
    <row r="66" spans="1:8" x14ac:dyDescent="0.25">
      <c r="A66" s="26" t="s">
        <v>828</v>
      </c>
      <c r="B66" s="27"/>
      <c r="C66" s="44"/>
      <c r="D66" s="45"/>
      <c r="E66" s="46"/>
      <c r="G66" s="47"/>
      <c r="H66" s="48" t="str">
        <f t="shared" si="0"/>
        <v/>
      </c>
    </row>
    <row r="67" spans="1:8" x14ac:dyDescent="0.25">
      <c r="A67" s="26" t="s">
        <v>829</v>
      </c>
      <c r="B67" s="27"/>
      <c r="C67" s="44"/>
      <c r="D67" s="45"/>
      <c r="E67" s="46"/>
      <c r="G67" s="47"/>
      <c r="H67" s="48" t="str">
        <f t="shared" si="0"/>
        <v/>
      </c>
    </row>
    <row r="68" spans="1:8" x14ac:dyDescent="0.25">
      <c r="A68" s="26" t="s">
        <v>830</v>
      </c>
      <c r="B68" s="27"/>
      <c r="C68" s="44"/>
      <c r="D68" s="45"/>
      <c r="E68" s="46"/>
      <c r="G68" s="47"/>
      <c r="H68" s="48" t="str">
        <f t="shared" si="0"/>
        <v/>
      </c>
    </row>
    <row r="69" spans="1:8" x14ac:dyDescent="0.25">
      <c r="A69" s="26" t="s">
        <v>831</v>
      </c>
      <c r="B69" s="27"/>
      <c r="C69" s="44"/>
      <c r="D69" s="45"/>
      <c r="E69" s="46"/>
      <c r="G69" s="47"/>
      <c r="H69" s="48" t="str">
        <f t="shared" si="0"/>
        <v/>
      </c>
    </row>
    <row r="70" spans="1:8" x14ac:dyDescent="0.25">
      <c r="A70" s="26" t="s">
        <v>832</v>
      </c>
      <c r="B70" s="27"/>
      <c r="C70" s="44"/>
      <c r="D70" s="45"/>
      <c r="E70" s="46"/>
      <c r="G70" s="47"/>
      <c r="H70" s="48" t="str">
        <f t="shared" si="0"/>
        <v/>
      </c>
    </row>
    <row r="71" spans="1:8" x14ac:dyDescent="0.25">
      <c r="A71" s="26" t="s">
        <v>833</v>
      </c>
      <c r="B71" s="27"/>
      <c r="C71" s="44"/>
      <c r="D71" s="45"/>
      <c r="E71" s="46"/>
      <c r="G71" s="47"/>
      <c r="H71" s="48" t="str">
        <f t="shared" si="0"/>
        <v/>
      </c>
    </row>
    <row r="72" spans="1:8" x14ac:dyDescent="0.25">
      <c r="A72" s="26" t="s">
        <v>834</v>
      </c>
      <c r="B72" s="27"/>
      <c r="C72" s="44"/>
      <c r="D72" s="45"/>
      <c r="E72" s="46"/>
      <c r="G72" s="47"/>
      <c r="H72" s="48" t="str">
        <f t="shared" si="0"/>
        <v/>
      </c>
    </row>
    <row r="73" spans="1:8" x14ac:dyDescent="0.25">
      <c r="A73" s="26" t="s">
        <v>835</v>
      </c>
      <c r="B73" s="27"/>
      <c r="C73" s="44"/>
      <c r="D73" s="45"/>
      <c r="E73" s="46"/>
      <c r="G73" s="47"/>
      <c r="H73" s="48" t="str">
        <f t="shared" ref="H73:H136" si="1">IF(ISERROR(C73/G73),"",C73/G73)</f>
        <v/>
      </c>
    </row>
    <row r="74" spans="1:8" x14ac:dyDescent="0.25">
      <c r="A74" s="26" t="s">
        <v>836</v>
      </c>
      <c r="B74" s="27"/>
      <c r="C74" s="44"/>
      <c r="D74" s="45"/>
      <c r="E74" s="46"/>
      <c r="G74" s="47"/>
      <c r="H74" s="48" t="str">
        <f t="shared" si="1"/>
        <v/>
      </c>
    </row>
    <row r="75" spans="1:8" x14ac:dyDescent="0.25">
      <c r="A75" s="26" t="s">
        <v>837</v>
      </c>
      <c r="B75" s="27"/>
      <c r="C75" s="44"/>
      <c r="D75" s="45"/>
      <c r="E75" s="46"/>
      <c r="G75" s="47"/>
      <c r="H75" s="48" t="str">
        <f t="shared" si="1"/>
        <v/>
      </c>
    </row>
    <row r="76" spans="1:8" x14ac:dyDescent="0.25">
      <c r="A76" s="26" t="s">
        <v>838</v>
      </c>
      <c r="B76" s="27"/>
      <c r="C76" s="44"/>
      <c r="D76" s="45"/>
      <c r="E76" s="46"/>
      <c r="G76" s="47"/>
      <c r="H76" s="48" t="str">
        <f t="shared" si="1"/>
        <v/>
      </c>
    </row>
    <row r="77" spans="1:8" x14ac:dyDescent="0.25">
      <c r="A77" s="26" t="s">
        <v>839</v>
      </c>
      <c r="B77" s="27"/>
      <c r="C77" s="44"/>
      <c r="D77" s="45"/>
      <c r="E77" s="46"/>
      <c r="G77" s="47"/>
      <c r="H77" s="48" t="str">
        <f t="shared" si="1"/>
        <v/>
      </c>
    </row>
    <row r="78" spans="1:8" x14ac:dyDescent="0.25">
      <c r="A78" s="26" t="s">
        <v>840</v>
      </c>
      <c r="B78" s="27"/>
      <c r="C78" s="44"/>
      <c r="D78" s="45"/>
      <c r="E78" s="46"/>
      <c r="G78" s="47"/>
      <c r="H78" s="48" t="str">
        <f t="shared" si="1"/>
        <v/>
      </c>
    </row>
    <row r="79" spans="1:8" x14ac:dyDescent="0.25">
      <c r="A79" s="26" t="s">
        <v>841</v>
      </c>
      <c r="B79" s="27"/>
      <c r="C79" s="44"/>
      <c r="D79" s="45"/>
      <c r="E79" s="46"/>
      <c r="G79" s="47"/>
      <c r="H79" s="48" t="str">
        <f t="shared" si="1"/>
        <v/>
      </c>
    </row>
    <row r="80" spans="1:8" x14ac:dyDescent="0.25">
      <c r="A80" s="26" t="s">
        <v>842</v>
      </c>
      <c r="B80" s="27"/>
      <c r="C80" s="44"/>
      <c r="D80" s="45"/>
      <c r="E80" s="46"/>
      <c r="G80" s="47"/>
      <c r="H80" s="48" t="str">
        <f t="shared" si="1"/>
        <v/>
      </c>
    </row>
    <row r="81" spans="1:8" x14ac:dyDescent="0.25">
      <c r="A81" s="26" t="s">
        <v>843</v>
      </c>
      <c r="B81" s="27"/>
      <c r="C81" s="44"/>
      <c r="D81" s="45"/>
      <c r="E81" s="46"/>
      <c r="G81" s="47"/>
      <c r="H81" s="48" t="str">
        <f t="shared" si="1"/>
        <v/>
      </c>
    </row>
    <row r="82" spans="1:8" x14ac:dyDescent="0.25">
      <c r="A82" s="26" t="s">
        <v>844</v>
      </c>
      <c r="B82" s="27"/>
      <c r="C82" s="44"/>
      <c r="D82" s="45"/>
      <c r="E82" s="46"/>
      <c r="G82" s="47"/>
      <c r="H82" s="48" t="str">
        <f t="shared" si="1"/>
        <v/>
      </c>
    </row>
    <row r="83" spans="1:8" x14ac:dyDescent="0.25">
      <c r="A83" s="26" t="s">
        <v>845</v>
      </c>
      <c r="B83" s="27"/>
      <c r="C83" s="44"/>
      <c r="D83" s="45"/>
      <c r="E83" s="46"/>
      <c r="G83" s="47"/>
      <c r="H83" s="48" t="str">
        <f t="shared" si="1"/>
        <v/>
      </c>
    </row>
    <row r="84" spans="1:8" x14ac:dyDescent="0.25">
      <c r="A84" s="26" t="s">
        <v>846</v>
      </c>
      <c r="B84" s="27"/>
      <c r="C84" s="44"/>
      <c r="D84" s="45"/>
      <c r="E84" s="46"/>
      <c r="G84" s="47"/>
      <c r="H84" s="48" t="str">
        <f t="shared" si="1"/>
        <v/>
      </c>
    </row>
    <row r="85" spans="1:8" x14ac:dyDescent="0.25">
      <c r="A85" s="26" t="s">
        <v>847</v>
      </c>
      <c r="B85" s="27"/>
      <c r="C85" s="44"/>
      <c r="D85" s="45"/>
      <c r="E85" s="46"/>
      <c r="G85" s="47"/>
      <c r="H85" s="48" t="str">
        <f t="shared" si="1"/>
        <v/>
      </c>
    </row>
    <row r="86" spans="1:8" x14ac:dyDescent="0.25">
      <c r="A86" s="26" t="s">
        <v>848</v>
      </c>
      <c r="B86" s="27"/>
      <c r="C86" s="44"/>
      <c r="D86" s="45"/>
      <c r="E86" s="46"/>
      <c r="G86" s="47"/>
      <c r="H86" s="48" t="str">
        <f t="shared" si="1"/>
        <v/>
      </c>
    </row>
    <row r="87" spans="1:8" x14ac:dyDescent="0.25">
      <c r="A87" s="26" t="s">
        <v>849</v>
      </c>
      <c r="B87" s="27"/>
      <c r="C87" s="44"/>
      <c r="D87" s="45"/>
      <c r="E87" s="46"/>
      <c r="G87" s="47"/>
      <c r="H87" s="48" t="str">
        <f t="shared" si="1"/>
        <v/>
      </c>
    </row>
    <row r="88" spans="1:8" x14ac:dyDescent="0.25">
      <c r="A88" s="26" t="s">
        <v>850</v>
      </c>
      <c r="B88" s="27"/>
      <c r="C88" s="44"/>
      <c r="D88" s="45"/>
      <c r="E88" s="46"/>
      <c r="G88" s="47"/>
      <c r="H88" s="48" t="str">
        <f t="shared" si="1"/>
        <v/>
      </c>
    </row>
    <row r="89" spans="1:8" x14ac:dyDescent="0.25">
      <c r="A89" s="26" t="s">
        <v>851</v>
      </c>
      <c r="B89" s="27"/>
      <c r="C89" s="44"/>
      <c r="D89" s="45"/>
      <c r="E89" s="46"/>
      <c r="G89" s="47"/>
      <c r="H89" s="48" t="str">
        <f t="shared" si="1"/>
        <v/>
      </c>
    </row>
    <row r="90" spans="1:8" x14ac:dyDescent="0.25">
      <c r="A90" s="26" t="s">
        <v>852</v>
      </c>
      <c r="B90" s="27"/>
      <c r="C90" s="44"/>
      <c r="D90" s="45"/>
      <c r="E90" s="46"/>
      <c r="G90" s="47"/>
      <c r="H90" s="48" t="str">
        <f t="shared" si="1"/>
        <v/>
      </c>
    </row>
    <row r="91" spans="1:8" x14ac:dyDescent="0.25">
      <c r="A91" s="26" t="s">
        <v>853</v>
      </c>
      <c r="B91" s="27"/>
      <c r="C91" s="44"/>
      <c r="D91" s="45"/>
      <c r="E91" s="46"/>
      <c r="G91" s="47"/>
      <c r="H91" s="48" t="str">
        <f t="shared" si="1"/>
        <v/>
      </c>
    </row>
    <row r="92" spans="1:8" x14ac:dyDescent="0.25">
      <c r="A92" s="26" t="s">
        <v>854</v>
      </c>
      <c r="B92" s="27"/>
      <c r="C92" s="44"/>
      <c r="D92" s="45"/>
      <c r="E92" s="46"/>
      <c r="G92" s="47"/>
      <c r="H92" s="48" t="str">
        <f t="shared" si="1"/>
        <v/>
      </c>
    </row>
    <row r="93" spans="1:8" x14ac:dyDescent="0.25">
      <c r="A93" s="26" t="s">
        <v>855</v>
      </c>
      <c r="B93" s="27"/>
      <c r="C93" s="44"/>
      <c r="D93" s="45"/>
      <c r="E93" s="46"/>
      <c r="G93" s="47"/>
      <c r="H93" s="48" t="str">
        <f t="shared" si="1"/>
        <v/>
      </c>
    </row>
    <row r="94" spans="1:8" x14ac:dyDescent="0.25">
      <c r="A94" s="26" t="s">
        <v>856</v>
      </c>
      <c r="B94" s="27"/>
      <c r="C94" s="44"/>
      <c r="D94" s="45"/>
      <c r="E94" s="46"/>
      <c r="G94" s="47"/>
      <c r="H94" s="48" t="str">
        <f t="shared" si="1"/>
        <v/>
      </c>
    </row>
    <row r="95" spans="1:8" x14ac:dyDescent="0.25">
      <c r="A95" s="26" t="s">
        <v>857</v>
      </c>
      <c r="B95" s="27"/>
      <c r="C95" s="44"/>
      <c r="D95" s="45"/>
      <c r="E95" s="46"/>
      <c r="G95" s="47"/>
      <c r="H95" s="48" t="str">
        <f t="shared" si="1"/>
        <v/>
      </c>
    </row>
    <row r="96" spans="1:8" x14ac:dyDescent="0.25">
      <c r="A96" s="26" t="s">
        <v>858</v>
      </c>
      <c r="B96" s="27"/>
      <c r="C96" s="44"/>
      <c r="D96" s="45"/>
      <c r="E96" s="46"/>
      <c r="G96" s="47"/>
      <c r="H96" s="48" t="str">
        <f t="shared" si="1"/>
        <v/>
      </c>
    </row>
    <row r="97" spans="1:8" x14ac:dyDescent="0.25">
      <c r="A97" s="26" t="s">
        <v>859</v>
      </c>
      <c r="B97" s="27"/>
      <c r="C97" s="44"/>
      <c r="D97" s="45"/>
      <c r="E97" s="46"/>
      <c r="G97" s="47"/>
      <c r="H97" s="48" t="str">
        <f t="shared" si="1"/>
        <v/>
      </c>
    </row>
    <row r="98" spans="1:8" x14ac:dyDescent="0.25">
      <c r="A98" s="26" t="s">
        <v>860</v>
      </c>
      <c r="B98" s="27"/>
      <c r="C98" s="44"/>
      <c r="D98" s="45"/>
      <c r="E98" s="46"/>
      <c r="G98" s="47"/>
      <c r="H98" s="48" t="str">
        <f t="shared" si="1"/>
        <v/>
      </c>
    </row>
    <row r="99" spans="1:8" x14ac:dyDescent="0.25">
      <c r="A99" s="26" t="s">
        <v>861</v>
      </c>
      <c r="B99" s="27"/>
      <c r="C99" s="44"/>
      <c r="D99" s="45"/>
      <c r="E99" s="46"/>
      <c r="G99" s="47"/>
      <c r="H99" s="48" t="str">
        <f t="shared" si="1"/>
        <v/>
      </c>
    </row>
    <row r="100" spans="1:8" x14ac:dyDescent="0.25">
      <c r="A100" s="26" t="s">
        <v>862</v>
      </c>
      <c r="B100" s="27"/>
      <c r="C100" s="44"/>
      <c r="D100" s="45"/>
      <c r="E100" s="46"/>
      <c r="G100" s="47"/>
      <c r="H100" s="48" t="str">
        <f t="shared" si="1"/>
        <v/>
      </c>
    </row>
    <row r="101" spans="1:8" x14ac:dyDescent="0.25">
      <c r="A101" s="26" t="s">
        <v>863</v>
      </c>
      <c r="B101" s="27"/>
      <c r="C101" s="44"/>
      <c r="D101" s="45"/>
      <c r="E101" s="46"/>
      <c r="G101" s="47"/>
      <c r="H101" s="48" t="str">
        <f t="shared" si="1"/>
        <v/>
      </c>
    </row>
    <row r="102" spans="1:8" x14ac:dyDescent="0.25">
      <c r="A102" s="26" t="s">
        <v>864</v>
      </c>
      <c r="B102" s="27"/>
      <c r="C102" s="44"/>
      <c r="D102" s="45"/>
      <c r="E102" s="46"/>
      <c r="G102" s="47"/>
      <c r="H102" s="48" t="str">
        <f t="shared" si="1"/>
        <v/>
      </c>
    </row>
    <row r="103" spans="1:8" x14ac:dyDescent="0.25">
      <c r="A103" s="26" t="s">
        <v>865</v>
      </c>
      <c r="B103" s="27"/>
      <c r="C103" s="44"/>
      <c r="D103" s="45"/>
      <c r="E103" s="46"/>
      <c r="G103" s="47"/>
      <c r="H103" s="48" t="str">
        <f t="shared" si="1"/>
        <v/>
      </c>
    </row>
    <row r="104" spans="1:8" x14ac:dyDescent="0.25">
      <c r="A104" s="26" t="s">
        <v>866</v>
      </c>
      <c r="B104" s="27"/>
      <c r="C104" s="44"/>
      <c r="D104" s="45"/>
      <c r="E104" s="46"/>
      <c r="G104" s="47"/>
      <c r="H104" s="48" t="str">
        <f t="shared" si="1"/>
        <v/>
      </c>
    </row>
    <row r="105" spans="1:8" x14ac:dyDescent="0.25">
      <c r="A105" s="26" t="s">
        <v>867</v>
      </c>
      <c r="B105" s="27"/>
      <c r="C105" s="44"/>
      <c r="D105" s="45"/>
      <c r="E105" s="46"/>
      <c r="G105" s="47"/>
      <c r="H105" s="48" t="str">
        <f t="shared" si="1"/>
        <v/>
      </c>
    </row>
    <row r="106" spans="1:8" x14ac:dyDescent="0.25">
      <c r="A106" s="26" t="s">
        <v>868</v>
      </c>
      <c r="B106" s="27"/>
      <c r="C106" s="44"/>
      <c r="D106" s="45"/>
      <c r="E106" s="46"/>
      <c r="G106" s="47"/>
      <c r="H106" s="48" t="str">
        <f t="shared" si="1"/>
        <v/>
      </c>
    </row>
    <row r="107" spans="1:8" x14ac:dyDescent="0.25">
      <c r="A107" s="26" t="s">
        <v>869</v>
      </c>
      <c r="B107" s="27"/>
      <c r="C107" s="44"/>
      <c r="D107" s="45"/>
      <c r="E107" s="46"/>
      <c r="G107" s="47"/>
      <c r="H107" s="48" t="str">
        <f t="shared" si="1"/>
        <v/>
      </c>
    </row>
    <row r="108" spans="1:8" x14ac:dyDescent="0.25">
      <c r="A108" s="26" t="s">
        <v>870</v>
      </c>
      <c r="B108" s="27"/>
      <c r="C108" s="44"/>
      <c r="D108" s="45"/>
      <c r="E108" s="46"/>
      <c r="G108" s="47"/>
      <c r="H108" s="48" t="str">
        <f t="shared" si="1"/>
        <v/>
      </c>
    </row>
    <row r="109" spans="1:8" x14ac:dyDescent="0.25">
      <c r="A109" s="26" t="s">
        <v>871</v>
      </c>
      <c r="B109" s="27"/>
      <c r="C109" s="44"/>
      <c r="D109" s="45"/>
      <c r="E109" s="46"/>
      <c r="G109" s="47"/>
      <c r="H109" s="48" t="str">
        <f t="shared" si="1"/>
        <v/>
      </c>
    </row>
    <row r="110" spans="1:8" x14ac:dyDescent="0.25">
      <c r="A110" s="26" t="s">
        <v>872</v>
      </c>
      <c r="B110" s="27"/>
      <c r="C110" s="44"/>
      <c r="D110" s="45"/>
      <c r="E110" s="46"/>
      <c r="G110" s="47"/>
      <c r="H110" s="48" t="str">
        <f t="shared" si="1"/>
        <v/>
      </c>
    </row>
    <row r="111" spans="1:8" x14ac:dyDescent="0.25">
      <c r="A111" s="26" t="s">
        <v>873</v>
      </c>
      <c r="B111" s="27"/>
      <c r="C111" s="44"/>
      <c r="D111" s="45"/>
      <c r="E111" s="46"/>
      <c r="G111" s="47"/>
      <c r="H111" s="48" t="str">
        <f t="shared" si="1"/>
        <v/>
      </c>
    </row>
    <row r="112" spans="1:8" x14ac:dyDescent="0.25">
      <c r="A112" s="26" t="s">
        <v>874</v>
      </c>
      <c r="B112" s="27"/>
      <c r="C112" s="44"/>
      <c r="D112" s="45"/>
      <c r="E112" s="46"/>
      <c r="G112" s="47"/>
      <c r="H112" s="48" t="str">
        <f t="shared" si="1"/>
        <v/>
      </c>
    </row>
    <row r="113" spans="1:8" x14ac:dyDescent="0.25">
      <c r="A113" s="26" t="s">
        <v>875</v>
      </c>
      <c r="B113" s="27"/>
      <c r="C113" s="44"/>
      <c r="D113" s="45"/>
      <c r="E113" s="46"/>
      <c r="G113" s="47"/>
      <c r="H113" s="48" t="str">
        <f t="shared" si="1"/>
        <v/>
      </c>
    </row>
    <row r="114" spans="1:8" x14ac:dyDescent="0.25">
      <c r="A114" s="26" t="s">
        <v>876</v>
      </c>
      <c r="B114" s="27"/>
      <c r="C114" s="44"/>
      <c r="D114" s="45"/>
      <c r="E114" s="46"/>
      <c r="G114" s="47"/>
      <c r="H114" s="48" t="str">
        <f t="shared" si="1"/>
        <v/>
      </c>
    </row>
    <row r="115" spans="1:8" x14ac:dyDescent="0.25">
      <c r="A115" s="26" t="s">
        <v>877</v>
      </c>
      <c r="B115" s="27"/>
      <c r="C115" s="44"/>
      <c r="D115" s="45"/>
      <c r="E115" s="46"/>
      <c r="G115" s="47"/>
      <c r="H115" s="48" t="str">
        <f t="shared" si="1"/>
        <v/>
      </c>
    </row>
    <row r="116" spans="1:8" x14ac:dyDescent="0.25">
      <c r="A116" s="26" t="s">
        <v>878</v>
      </c>
      <c r="B116" s="27"/>
      <c r="C116" s="44"/>
      <c r="D116" s="45"/>
      <c r="E116" s="46"/>
      <c r="G116" s="47"/>
      <c r="H116" s="48" t="str">
        <f t="shared" si="1"/>
        <v/>
      </c>
    </row>
    <row r="117" spans="1:8" x14ac:dyDescent="0.25">
      <c r="A117" s="26" t="s">
        <v>879</v>
      </c>
      <c r="B117" s="27"/>
      <c r="C117" s="44"/>
      <c r="D117" s="45"/>
      <c r="E117" s="46"/>
      <c r="G117" s="47"/>
      <c r="H117" s="48" t="str">
        <f t="shared" si="1"/>
        <v/>
      </c>
    </row>
    <row r="118" spans="1:8" x14ac:dyDescent="0.25">
      <c r="A118" s="26" t="s">
        <v>880</v>
      </c>
      <c r="B118" s="27"/>
      <c r="C118" s="44"/>
      <c r="D118" s="45"/>
      <c r="E118" s="46"/>
      <c r="G118" s="47"/>
      <c r="H118" s="48" t="str">
        <f t="shared" si="1"/>
        <v/>
      </c>
    </row>
    <row r="119" spans="1:8" x14ac:dyDescent="0.25">
      <c r="A119" s="26" t="s">
        <v>881</v>
      </c>
      <c r="B119" s="27"/>
      <c r="C119" s="44"/>
      <c r="D119" s="45"/>
      <c r="E119" s="46"/>
      <c r="G119" s="47"/>
      <c r="H119" s="48" t="str">
        <f t="shared" si="1"/>
        <v/>
      </c>
    </row>
    <row r="120" spans="1:8" x14ac:dyDescent="0.25">
      <c r="A120" s="26" t="s">
        <v>882</v>
      </c>
      <c r="B120" s="27"/>
      <c r="C120" s="44"/>
      <c r="D120" s="45"/>
      <c r="E120" s="46"/>
      <c r="G120" s="47"/>
      <c r="H120" s="48" t="str">
        <f t="shared" si="1"/>
        <v/>
      </c>
    </row>
    <row r="121" spans="1:8" x14ac:dyDescent="0.25">
      <c r="A121" s="26" t="s">
        <v>883</v>
      </c>
      <c r="B121" s="27"/>
      <c r="C121" s="44"/>
      <c r="D121" s="45"/>
      <c r="E121" s="46"/>
      <c r="G121" s="47"/>
      <c r="H121" s="48" t="str">
        <f t="shared" si="1"/>
        <v/>
      </c>
    </row>
    <row r="122" spans="1:8" x14ac:dyDescent="0.25">
      <c r="A122" s="26" t="s">
        <v>884</v>
      </c>
      <c r="B122" s="27"/>
      <c r="C122" s="44"/>
      <c r="D122" s="45"/>
      <c r="E122" s="46"/>
      <c r="G122" s="47"/>
      <c r="H122" s="48" t="str">
        <f t="shared" si="1"/>
        <v/>
      </c>
    </row>
    <row r="123" spans="1:8" x14ac:dyDescent="0.25">
      <c r="A123" s="26" t="s">
        <v>885</v>
      </c>
      <c r="B123" s="27"/>
      <c r="C123" s="44"/>
      <c r="D123" s="45"/>
      <c r="E123" s="46"/>
      <c r="G123" s="47"/>
      <c r="H123" s="48" t="str">
        <f t="shared" si="1"/>
        <v/>
      </c>
    </row>
    <row r="124" spans="1:8" x14ac:dyDescent="0.25">
      <c r="A124" s="26" t="s">
        <v>886</v>
      </c>
      <c r="B124" s="27"/>
      <c r="C124" s="44"/>
      <c r="D124" s="45"/>
      <c r="E124" s="46"/>
      <c r="G124" s="47"/>
      <c r="H124" s="48" t="str">
        <f t="shared" si="1"/>
        <v/>
      </c>
    </row>
    <row r="125" spans="1:8" x14ac:dyDescent="0.25">
      <c r="A125" s="26" t="s">
        <v>887</v>
      </c>
      <c r="B125" s="27"/>
      <c r="C125" s="44"/>
      <c r="D125" s="45"/>
      <c r="E125" s="46"/>
      <c r="G125" s="47"/>
      <c r="H125" s="48" t="str">
        <f t="shared" si="1"/>
        <v/>
      </c>
    </row>
    <row r="126" spans="1:8" x14ac:dyDescent="0.25">
      <c r="A126" s="26" t="s">
        <v>888</v>
      </c>
      <c r="B126" s="27"/>
      <c r="C126" s="44"/>
      <c r="D126" s="45"/>
      <c r="E126" s="46"/>
      <c r="G126" s="47"/>
      <c r="H126" s="48" t="str">
        <f t="shared" si="1"/>
        <v/>
      </c>
    </row>
    <row r="127" spans="1:8" x14ac:dyDescent="0.25">
      <c r="A127" s="26" t="s">
        <v>889</v>
      </c>
      <c r="B127" s="27"/>
      <c r="C127" s="44"/>
      <c r="D127" s="45"/>
      <c r="E127" s="46"/>
      <c r="G127" s="47"/>
      <c r="H127" s="48" t="str">
        <f t="shared" si="1"/>
        <v/>
      </c>
    </row>
    <row r="128" spans="1:8" x14ac:dyDescent="0.25">
      <c r="A128" s="26" t="s">
        <v>890</v>
      </c>
      <c r="B128" s="27"/>
      <c r="C128" s="44"/>
      <c r="D128" s="45"/>
      <c r="E128" s="46"/>
      <c r="G128" s="47"/>
      <c r="H128" s="48" t="str">
        <f t="shared" si="1"/>
        <v/>
      </c>
    </row>
    <row r="129" spans="1:8" x14ac:dyDescent="0.25">
      <c r="A129" s="26" t="s">
        <v>891</v>
      </c>
      <c r="B129" s="27"/>
      <c r="C129" s="44"/>
      <c r="D129" s="45"/>
      <c r="E129" s="46"/>
      <c r="G129" s="47"/>
      <c r="H129" s="48" t="str">
        <f t="shared" si="1"/>
        <v/>
      </c>
    </row>
    <row r="130" spans="1:8" x14ac:dyDescent="0.25">
      <c r="A130" s="26" t="s">
        <v>892</v>
      </c>
      <c r="B130" s="27"/>
      <c r="C130" s="44"/>
      <c r="D130" s="45"/>
      <c r="E130" s="46"/>
      <c r="G130" s="47"/>
      <c r="H130" s="48" t="str">
        <f t="shared" si="1"/>
        <v/>
      </c>
    </row>
    <row r="131" spans="1:8" x14ac:dyDescent="0.25">
      <c r="A131" s="26" t="s">
        <v>893</v>
      </c>
      <c r="B131" s="27"/>
      <c r="C131" s="44"/>
      <c r="D131" s="45"/>
      <c r="E131" s="46"/>
      <c r="G131" s="47"/>
      <c r="H131" s="48" t="str">
        <f t="shared" si="1"/>
        <v/>
      </c>
    </row>
    <row r="132" spans="1:8" x14ac:dyDescent="0.25">
      <c r="A132" s="26" t="s">
        <v>894</v>
      </c>
      <c r="B132" s="27"/>
      <c r="C132" s="44"/>
      <c r="D132" s="45"/>
      <c r="E132" s="46"/>
      <c r="G132" s="47"/>
      <c r="H132" s="48" t="str">
        <f t="shared" si="1"/>
        <v/>
      </c>
    </row>
    <row r="133" spans="1:8" x14ac:dyDescent="0.25">
      <c r="A133" s="26" t="s">
        <v>895</v>
      </c>
      <c r="B133" s="27"/>
      <c r="C133" s="44"/>
      <c r="D133" s="45"/>
      <c r="E133" s="46"/>
      <c r="G133" s="47"/>
      <c r="H133" s="48" t="str">
        <f t="shared" si="1"/>
        <v/>
      </c>
    </row>
    <row r="134" spans="1:8" x14ac:dyDescent="0.25">
      <c r="A134" s="26" t="s">
        <v>896</v>
      </c>
      <c r="B134" s="27"/>
      <c r="C134" s="44"/>
      <c r="D134" s="45"/>
      <c r="E134" s="46"/>
      <c r="G134" s="47"/>
      <c r="H134" s="48" t="str">
        <f t="shared" si="1"/>
        <v/>
      </c>
    </row>
    <row r="135" spans="1:8" x14ac:dyDescent="0.25">
      <c r="A135" s="26" t="s">
        <v>897</v>
      </c>
      <c r="B135" s="27"/>
      <c r="C135" s="44"/>
      <c r="D135" s="45"/>
      <c r="E135" s="46"/>
      <c r="G135" s="47"/>
      <c r="H135" s="48" t="str">
        <f t="shared" si="1"/>
        <v/>
      </c>
    </row>
    <row r="136" spans="1:8" x14ac:dyDescent="0.25">
      <c r="A136" s="26" t="s">
        <v>898</v>
      </c>
      <c r="B136" s="27"/>
      <c r="C136" s="44"/>
      <c r="D136" s="45"/>
      <c r="E136" s="46"/>
      <c r="G136" s="47"/>
      <c r="H136" s="48" t="str">
        <f t="shared" si="1"/>
        <v/>
      </c>
    </row>
    <row r="137" spans="1:8" x14ac:dyDescent="0.25">
      <c r="A137" s="26" t="s">
        <v>899</v>
      </c>
      <c r="B137" s="27"/>
      <c r="C137" s="44"/>
      <c r="D137" s="45"/>
      <c r="E137" s="46"/>
      <c r="G137" s="47"/>
      <c r="H137" s="48" t="str">
        <f t="shared" ref="H137:H200" si="2">IF(ISERROR(C137/G137),"",C137/G137)</f>
        <v/>
      </c>
    </row>
    <row r="138" spans="1:8" x14ac:dyDescent="0.25">
      <c r="A138" s="26" t="s">
        <v>900</v>
      </c>
      <c r="B138" s="27"/>
      <c r="C138" s="44"/>
      <c r="D138" s="45"/>
      <c r="E138" s="46"/>
      <c r="G138" s="47"/>
      <c r="H138" s="48" t="str">
        <f t="shared" si="2"/>
        <v/>
      </c>
    </row>
    <row r="139" spans="1:8" x14ac:dyDescent="0.25">
      <c r="A139" s="26" t="s">
        <v>901</v>
      </c>
      <c r="B139" s="27"/>
      <c r="C139" s="44"/>
      <c r="D139" s="45"/>
      <c r="E139" s="46"/>
      <c r="G139" s="47"/>
      <c r="H139" s="48" t="str">
        <f t="shared" si="2"/>
        <v/>
      </c>
    </row>
    <row r="140" spans="1:8" x14ac:dyDescent="0.25">
      <c r="A140" s="26" t="s">
        <v>902</v>
      </c>
      <c r="B140" s="27"/>
      <c r="C140" s="44"/>
      <c r="D140" s="45"/>
      <c r="E140" s="46"/>
      <c r="G140" s="47"/>
      <c r="H140" s="48" t="str">
        <f t="shared" si="2"/>
        <v/>
      </c>
    </row>
    <row r="141" spans="1:8" x14ac:dyDescent="0.25">
      <c r="A141" s="26" t="s">
        <v>903</v>
      </c>
      <c r="B141" s="27"/>
      <c r="C141" s="44"/>
      <c r="D141" s="45"/>
      <c r="E141" s="46"/>
      <c r="G141" s="47"/>
      <c r="H141" s="48" t="str">
        <f t="shared" si="2"/>
        <v/>
      </c>
    </row>
    <row r="142" spans="1:8" x14ac:dyDescent="0.25">
      <c r="A142" s="26" t="s">
        <v>904</v>
      </c>
      <c r="B142" s="27"/>
      <c r="C142" s="44"/>
      <c r="D142" s="45"/>
      <c r="E142" s="46"/>
      <c r="G142" s="47"/>
      <c r="H142" s="48" t="str">
        <f t="shared" si="2"/>
        <v/>
      </c>
    </row>
    <row r="143" spans="1:8" x14ac:dyDescent="0.25">
      <c r="A143" s="26" t="s">
        <v>905</v>
      </c>
      <c r="B143" s="27"/>
      <c r="C143" s="44"/>
      <c r="D143" s="45"/>
      <c r="E143" s="46"/>
      <c r="G143" s="47"/>
      <c r="H143" s="48" t="str">
        <f t="shared" si="2"/>
        <v/>
      </c>
    </row>
    <row r="144" spans="1:8" x14ac:dyDescent="0.25">
      <c r="A144" s="26" t="s">
        <v>906</v>
      </c>
      <c r="B144" s="27"/>
      <c r="C144" s="44"/>
      <c r="D144" s="45"/>
      <c r="E144" s="46"/>
      <c r="G144" s="47"/>
      <c r="H144" s="48" t="str">
        <f t="shared" si="2"/>
        <v/>
      </c>
    </row>
    <row r="145" spans="1:8" x14ac:dyDescent="0.25">
      <c r="A145" s="26" t="s">
        <v>907</v>
      </c>
      <c r="B145" s="27"/>
      <c r="C145" s="44"/>
      <c r="D145" s="45"/>
      <c r="E145" s="46"/>
      <c r="G145" s="47"/>
      <c r="H145" s="48" t="str">
        <f t="shared" si="2"/>
        <v/>
      </c>
    </row>
    <row r="146" spans="1:8" x14ac:dyDescent="0.25">
      <c r="A146" s="26" t="s">
        <v>908</v>
      </c>
      <c r="B146" s="27"/>
      <c r="C146" s="44"/>
      <c r="D146" s="45"/>
      <c r="E146" s="46"/>
      <c r="G146" s="47"/>
      <c r="H146" s="48" t="str">
        <f t="shared" si="2"/>
        <v/>
      </c>
    </row>
    <row r="147" spans="1:8" x14ac:dyDescent="0.25">
      <c r="A147" s="26" t="s">
        <v>909</v>
      </c>
      <c r="B147" s="27"/>
      <c r="C147" s="44"/>
      <c r="D147" s="45"/>
      <c r="E147" s="46"/>
      <c r="G147" s="47"/>
      <c r="H147" s="48" t="str">
        <f t="shared" si="2"/>
        <v/>
      </c>
    </row>
    <row r="148" spans="1:8" x14ac:dyDescent="0.25">
      <c r="A148" s="26" t="s">
        <v>910</v>
      </c>
      <c r="B148" s="27"/>
      <c r="C148" s="44"/>
      <c r="D148" s="45"/>
      <c r="E148" s="46"/>
      <c r="G148" s="47"/>
      <c r="H148" s="48" t="str">
        <f t="shared" si="2"/>
        <v/>
      </c>
    </row>
    <row r="149" spans="1:8" x14ac:dyDescent="0.25">
      <c r="A149" s="26" t="s">
        <v>911</v>
      </c>
      <c r="B149" s="27"/>
      <c r="C149" s="44"/>
      <c r="D149" s="45"/>
      <c r="E149" s="46"/>
      <c r="G149" s="47"/>
      <c r="H149" s="48" t="str">
        <f t="shared" si="2"/>
        <v/>
      </c>
    </row>
    <row r="150" spans="1:8" x14ac:dyDescent="0.25">
      <c r="A150" s="26" t="s">
        <v>912</v>
      </c>
      <c r="B150" s="27"/>
      <c r="C150" s="44"/>
      <c r="D150" s="45"/>
      <c r="E150" s="46"/>
      <c r="G150" s="47"/>
      <c r="H150" s="48" t="str">
        <f t="shared" si="2"/>
        <v/>
      </c>
    </row>
    <row r="151" spans="1:8" x14ac:dyDescent="0.25">
      <c r="A151" s="26" t="s">
        <v>913</v>
      </c>
      <c r="B151" s="27"/>
      <c r="C151" s="44"/>
      <c r="D151" s="45"/>
      <c r="E151" s="46"/>
      <c r="G151" s="47"/>
      <c r="H151" s="48" t="str">
        <f t="shared" si="2"/>
        <v/>
      </c>
    </row>
    <row r="152" spans="1:8" x14ac:dyDescent="0.25">
      <c r="A152" s="26" t="s">
        <v>914</v>
      </c>
      <c r="B152" s="27"/>
      <c r="C152" s="44"/>
      <c r="D152" s="45"/>
      <c r="E152" s="46"/>
      <c r="G152" s="47"/>
      <c r="H152" s="48" t="str">
        <f t="shared" si="2"/>
        <v/>
      </c>
    </row>
    <row r="153" spans="1:8" x14ac:dyDescent="0.25">
      <c r="A153" s="26" t="s">
        <v>915</v>
      </c>
      <c r="B153" s="27"/>
      <c r="C153" s="44"/>
      <c r="D153" s="45"/>
      <c r="E153" s="46"/>
      <c r="G153" s="47"/>
      <c r="H153" s="48" t="str">
        <f t="shared" si="2"/>
        <v/>
      </c>
    </row>
    <row r="154" spans="1:8" x14ac:dyDescent="0.25">
      <c r="A154" s="26" t="s">
        <v>916</v>
      </c>
      <c r="B154" s="27"/>
      <c r="C154" s="44"/>
      <c r="D154" s="45"/>
      <c r="E154" s="46"/>
      <c r="G154" s="47"/>
      <c r="H154" s="48" t="str">
        <f t="shared" si="2"/>
        <v/>
      </c>
    </row>
    <row r="155" spans="1:8" x14ac:dyDescent="0.25">
      <c r="A155" s="26" t="s">
        <v>917</v>
      </c>
      <c r="B155" s="27"/>
      <c r="C155" s="44"/>
      <c r="D155" s="45"/>
      <c r="E155" s="46"/>
      <c r="G155" s="47"/>
      <c r="H155" s="48" t="str">
        <f t="shared" si="2"/>
        <v/>
      </c>
    </row>
    <row r="156" spans="1:8" x14ac:dyDescent="0.25">
      <c r="A156" s="26" t="s">
        <v>918</v>
      </c>
      <c r="B156" s="27"/>
      <c r="C156" s="44"/>
      <c r="D156" s="45"/>
      <c r="E156" s="46"/>
      <c r="G156" s="47"/>
      <c r="H156" s="48" t="str">
        <f t="shared" si="2"/>
        <v/>
      </c>
    </row>
    <row r="157" spans="1:8" x14ac:dyDescent="0.25">
      <c r="A157" s="26" t="s">
        <v>919</v>
      </c>
      <c r="B157" s="27"/>
      <c r="C157" s="44"/>
      <c r="D157" s="45"/>
      <c r="E157" s="46"/>
      <c r="G157" s="47"/>
      <c r="H157" s="48" t="str">
        <f t="shared" si="2"/>
        <v/>
      </c>
    </row>
    <row r="158" spans="1:8" x14ac:dyDescent="0.25">
      <c r="A158" s="26" t="s">
        <v>920</v>
      </c>
      <c r="B158" s="27"/>
      <c r="C158" s="44"/>
      <c r="D158" s="45"/>
      <c r="E158" s="46"/>
      <c r="G158" s="47"/>
      <c r="H158" s="48" t="str">
        <f t="shared" si="2"/>
        <v/>
      </c>
    </row>
    <row r="159" spans="1:8" x14ac:dyDescent="0.25">
      <c r="A159" s="26" t="s">
        <v>921</v>
      </c>
      <c r="B159" s="27"/>
      <c r="C159" s="44"/>
      <c r="D159" s="45"/>
      <c r="E159" s="46"/>
      <c r="G159" s="47"/>
      <c r="H159" s="48" t="str">
        <f t="shared" si="2"/>
        <v/>
      </c>
    </row>
    <row r="160" spans="1:8" x14ac:dyDescent="0.25">
      <c r="A160" s="26" t="s">
        <v>922</v>
      </c>
      <c r="B160" s="27"/>
      <c r="C160" s="44"/>
      <c r="D160" s="45"/>
      <c r="E160" s="46"/>
      <c r="G160" s="47"/>
      <c r="H160" s="48" t="str">
        <f t="shared" si="2"/>
        <v/>
      </c>
    </row>
    <row r="161" spans="1:8" x14ac:dyDescent="0.25">
      <c r="A161" s="26" t="s">
        <v>923</v>
      </c>
      <c r="B161" s="27"/>
      <c r="C161" s="44"/>
      <c r="D161" s="45"/>
      <c r="E161" s="46"/>
      <c r="G161" s="47"/>
      <c r="H161" s="48" t="str">
        <f t="shared" si="2"/>
        <v/>
      </c>
    </row>
    <row r="162" spans="1:8" x14ac:dyDescent="0.25">
      <c r="A162" s="26" t="s">
        <v>924</v>
      </c>
      <c r="B162" s="27"/>
      <c r="C162" s="44"/>
      <c r="D162" s="45"/>
      <c r="E162" s="46"/>
      <c r="G162" s="47"/>
      <c r="H162" s="48" t="str">
        <f t="shared" si="2"/>
        <v/>
      </c>
    </row>
    <row r="163" spans="1:8" x14ac:dyDescent="0.25">
      <c r="A163" s="26" t="s">
        <v>925</v>
      </c>
      <c r="B163" s="27"/>
      <c r="C163" s="44"/>
      <c r="D163" s="45"/>
      <c r="E163" s="46"/>
      <c r="G163" s="47"/>
      <c r="H163" s="48" t="str">
        <f t="shared" si="2"/>
        <v/>
      </c>
    </row>
    <row r="164" spans="1:8" x14ac:dyDescent="0.25">
      <c r="A164" s="26" t="s">
        <v>926</v>
      </c>
      <c r="B164" s="27"/>
      <c r="C164" s="44"/>
      <c r="D164" s="45"/>
      <c r="E164" s="46"/>
      <c r="G164" s="47"/>
      <c r="H164" s="48" t="str">
        <f t="shared" si="2"/>
        <v/>
      </c>
    </row>
    <row r="165" spans="1:8" x14ac:dyDescent="0.25">
      <c r="A165" s="26" t="s">
        <v>927</v>
      </c>
      <c r="B165" s="27"/>
      <c r="C165" s="44"/>
      <c r="D165" s="45"/>
      <c r="E165" s="46"/>
      <c r="G165" s="47"/>
      <c r="H165" s="48" t="str">
        <f t="shared" si="2"/>
        <v/>
      </c>
    </row>
    <row r="166" spans="1:8" x14ac:dyDescent="0.25">
      <c r="A166" s="26" t="s">
        <v>928</v>
      </c>
      <c r="B166" s="27"/>
      <c r="C166" s="44"/>
      <c r="D166" s="45"/>
      <c r="E166" s="46"/>
      <c r="G166" s="47"/>
      <c r="H166" s="48" t="str">
        <f t="shared" si="2"/>
        <v/>
      </c>
    </row>
    <row r="167" spans="1:8" x14ac:dyDescent="0.25">
      <c r="A167" s="26" t="s">
        <v>929</v>
      </c>
      <c r="B167" s="27"/>
      <c r="C167" s="44"/>
      <c r="D167" s="45"/>
      <c r="E167" s="46"/>
      <c r="G167" s="47"/>
      <c r="H167" s="48" t="str">
        <f t="shared" si="2"/>
        <v/>
      </c>
    </row>
    <row r="168" spans="1:8" x14ac:dyDescent="0.25">
      <c r="A168" s="26" t="s">
        <v>930</v>
      </c>
      <c r="B168" s="27"/>
      <c r="C168" s="44"/>
      <c r="D168" s="45"/>
      <c r="E168" s="46"/>
      <c r="G168" s="47"/>
      <c r="H168" s="48" t="str">
        <f t="shared" si="2"/>
        <v/>
      </c>
    </row>
    <row r="169" spans="1:8" x14ac:dyDescent="0.25">
      <c r="A169" s="26" t="s">
        <v>931</v>
      </c>
      <c r="B169" s="27"/>
      <c r="C169" s="44"/>
      <c r="D169" s="45"/>
      <c r="E169" s="46"/>
      <c r="G169" s="47"/>
      <c r="H169" s="48" t="str">
        <f t="shared" si="2"/>
        <v/>
      </c>
    </row>
    <row r="170" spans="1:8" x14ac:dyDescent="0.25">
      <c r="A170" s="26" t="s">
        <v>932</v>
      </c>
      <c r="B170" s="27"/>
      <c r="C170" s="44"/>
      <c r="D170" s="45"/>
      <c r="E170" s="46"/>
      <c r="G170" s="47"/>
      <c r="H170" s="48" t="str">
        <f t="shared" si="2"/>
        <v/>
      </c>
    </row>
    <row r="171" spans="1:8" x14ac:dyDescent="0.25">
      <c r="A171" s="26" t="s">
        <v>933</v>
      </c>
      <c r="B171" s="27"/>
      <c r="C171" s="44"/>
      <c r="D171" s="45"/>
      <c r="E171" s="46"/>
      <c r="G171" s="47"/>
      <c r="H171" s="48" t="str">
        <f t="shared" si="2"/>
        <v/>
      </c>
    </row>
    <row r="172" spans="1:8" x14ac:dyDescent="0.25">
      <c r="A172" s="26" t="s">
        <v>934</v>
      </c>
      <c r="B172" s="27"/>
      <c r="C172" s="44"/>
      <c r="D172" s="45"/>
      <c r="E172" s="46"/>
      <c r="G172" s="47"/>
      <c r="H172" s="48" t="str">
        <f t="shared" si="2"/>
        <v/>
      </c>
    </row>
    <row r="173" spans="1:8" x14ac:dyDescent="0.25">
      <c r="A173" s="26" t="s">
        <v>935</v>
      </c>
      <c r="B173" s="27"/>
      <c r="C173" s="44"/>
      <c r="D173" s="45"/>
      <c r="E173" s="46"/>
      <c r="G173" s="47"/>
      <c r="H173" s="48" t="str">
        <f t="shared" si="2"/>
        <v/>
      </c>
    </row>
    <row r="174" spans="1:8" x14ac:dyDescent="0.25">
      <c r="A174" s="26" t="s">
        <v>936</v>
      </c>
      <c r="B174" s="27"/>
      <c r="C174" s="44"/>
      <c r="D174" s="45"/>
      <c r="E174" s="46"/>
      <c r="G174" s="47"/>
      <c r="H174" s="48" t="str">
        <f t="shared" si="2"/>
        <v/>
      </c>
    </row>
    <row r="175" spans="1:8" x14ac:dyDescent="0.25">
      <c r="A175" s="26" t="s">
        <v>937</v>
      </c>
      <c r="B175" s="27"/>
      <c r="C175" s="44"/>
      <c r="D175" s="45"/>
      <c r="E175" s="46"/>
      <c r="G175" s="47"/>
      <c r="H175" s="48" t="str">
        <f t="shared" si="2"/>
        <v/>
      </c>
    </row>
    <row r="176" spans="1:8" x14ac:dyDescent="0.25">
      <c r="A176" s="26" t="s">
        <v>938</v>
      </c>
      <c r="B176" s="27"/>
      <c r="C176" s="44"/>
      <c r="D176" s="45"/>
      <c r="E176" s="46"/>
      <c r="G176" s="47"/>
      <c r="H176" s="48" t="str">
        <f t="shared" si="2"/>
        <v/>
      </c>
    </row>
    <row r="177" spans="1:8" x14ac:dyDescent="0.25">
      <c r="A177" s="26" t="s">
        <v>939</v>
      </c>
      <c r="B177" s="27"/>
      <c r="C177" s="44"/>
      <c r="D177" s="45"/>
      <c r="E177" s="46"/>
      <c r="G177" s="47"/>
      <c r="H177" s="48" t="str">
        <f t="shared" si="2"/>
        <v/>
      </c>
    </row>
    <row r="178" spans="1:8" x14ac:dyDescent="0.25">
      <c r="A178" s="26" t="s">
        <v>940</v>
      </c>
      <c r="B178" s="27"/>
      <c r="C178" s="44"/>
      <c r="D178" s="45"/>
      <c r="E178" s="46"/>
      <c r="G178" s="47"/>
      <c r="H178" s="48" t="str">
        <f t="shared" si="2"/>
        <v/>
      </c>
    </row>
    <row r="179" spans="1:8" x14ac:dyDescent="0.25">
      <c r="A179" s="26" t="s">
        <v>941</v>
      </c>
      <c r="B179" s="27"/>
      <c r="C179" s="44"/>
      <c r="D179" s="45"/>
      <c r="E179" s="46"/>
      <c r="G179" s="47"/>
      <c r="H179" s="48" t="str">
        <f t="shared" si="2"/>
        <v/>
      </c>
    </row>
    <row r="180" spans="1:8" x14ac:dyDescent="0.25">
      <c r="A180" s="26" t="s">
        <v>942</v>
      </c>
      <c r="B180" s="27"/>
      <c r="C180" s="44"/>
      <c r="D180" s="45"/>
      <c r="E180" s="46"/>
      <c r="G180" s="47"/>
      <c r="H180" s="48" t="str">
        <f t="shared" si="2"/>
        <v/>
      </c>
    </row>
    <row r="181" spans="1:8" x14ac:dyDescent="0.25">
      <c r="A181" s="26" t="s">
        <v>943</v>
      </c>
      <c r="B181" s="27"/>
      <c r="C181" s="44"/>
      <c r="D181" s="45"/>
      <c r="E181" s="46"/>
      <c r="G181" s="47"/>
      <c r="H181" s="48" t="str">
        <f t="shared" si="2"/>
        <v/>
      </c>
    </row>
    <row r="182" spans="1:8" x14ac:dyDescent="0.25">
      <c r="A182" s="26" t="s">
        <v>944</v>
      </c>
      <c r="B182" s="27"/>
      <c r="C182" s="44"/>
      <c r="D182" s="45"/>
      <c r="E182" s="46"/>
      <c r="G182" s="47"/>
      <c r="H182" s="48" t="str">
        <f t="shared" si="2"/>
        <v/>
      </c>
    </row>
    <row r="183" spans="1:8" x14ac:dyDescent="0.25">
      <c r="A183" s="26" t="s">
        <v>945</v>
      </c>
      <c r="B183" s="27"/>
      <c r="C183" s="44"/>
      <c r="D183" s="45"/>
      <c r="E183" s="46"/>
      <c r="G183" s="47"/>
      <c r="H183" s="48" t="str">
        <f t="shared" si="2"/>
        <v/>
      </c>
    </row>
    <row r="184" spans="1:8" x14ac:dyDescent="0.25">
      <c r="A184" s="26" t="s">
        <v>946</v>
      </c>
      <c r="B184" s="27"/>
      <c r="C184" s="44"/>
      <c r="D184" s="45"/>
      <c r="E184" s="46"/>
      <c r="G184" s="47"/>
      <c r="H184" s="48" t="str">
        <f t="shared" si="2"/>
        <v/>
      </c>
    </row>
    <row r="185" spans="1:8" x14ac:dyDescent="0.25">
      <c r="A185" s="26" t="s">
        <v>947</v>
      </c>
      <c r="B185" s="27"/>
      <c r="C185" s="44"/>
      <c r="D185" s="45"/>
      <c r="E185" s="46"/>
      <c r="G185" s="47"/>
      <c r="H185" s="48" t="str">
        <f t="shared" si="2"/>
        <v/>
      </c>
    </row>
    <row r="186" spans="1:8" x14ac:dyDescent="0.25">
      <c r="A186" s="26" t="s">
        <v>948</v>
      </c>
      <c r="B186" s="27"/>
      <c r="C186" s="44"/>
      <c r="D186" s="45"/>
      <c r="E186" s="46"/>
      <c r="G186" s="47"/>
      <c r="H186" s="48" t="str">
        <f t="shared" si="2"/>
        <v/>
      </c>
    </row>
    <row r="187" spans="1:8" x14ac:dyDescent="0.25">
      <c r="A187" s="26" t="s">
        <v>949</v>
      </c>
      <c r="B187" s="27"/>
      <c r="C187" s="44"/>
      <c r="D187" s="45"/>
      <c r="E187" s="46"/>
      <c r="G187" s="47"/>
      <c r="H187" s="48" t="str">
        <f t="shared" si="2"/>
        <v/>
      </c>
    </row>
    <row r="188" spans="1:8" x14ac:dyDescent="0.25">
      <c r="A188" s="26" t="s">
        <v>950</v>
      </c>
      <c r="B188" s="27"/>
      <c r="C188" s="44"/>
      <c r="D188" s="45"/>
      <c r="E188" s="46"/>
      <c r="G188" s="47"/>
      <c r="H188" s="48" t="str">
        <f t="shared" si="2"/>
        <v/>
      </c>
    </row>
    <row r="189" spans="1:8" x14ac:dyDescent="0.25">
      <c r="A189" s="26" t="s">
        <v>951</v>
      </c>
      <c r="B189" s="27"/>
      <c r="C189" s="44"/>
      <c r="D189" s="45"/>
      <c r="E189" s="46"/>
      <c r="G189" s="47"/>
      <c r="H189" s="48" t="str">
        <f t="shared" si="2"/>
        <v/>
      </c>
    </row>
    <row r="190" spans="1:8" x14ac:dyDescent="0.25">
      <c r="A190" s="26" t="s">
        <v>952</v>
      </c>
      <c r="B190" s="27"/>
      <c r="C190" s="44"/>
      <c r="D190" s="45"/>
      <c r="E190" s="46"/>
      <c r="G190" s="47"/>
      <c r="H190" s="48" t="str">
        <f t="shared" si="2"/>
        <v/>
      </c>
    </row>
    <row r="191" spans="1:8" x14ac:dyDescent="0.25">
      <c r="A191" s="26" t="s">
        <v>953</v>
      </c>
      <c r="B191" s="27"/>
      <c r="C191" s="44"/>
      <c r="D191" s="45"/>
      <c r="E191" s="46"/>
      <c r="G191" s="47"/>
      <c r="H191" s="48" t="str">
        <f t="shared" si="2"/>
        <v/>
      </c>
    </row>
    <row r="192" spans="1:8" x14ac:dyDescent="0.25">
      <c r="A192" s="26" t="s">
        <v>954</v>
      </c>
      <c r="B192" s="27"/>
      <c r="C192" s="44"/>
      <c r="D192" s="45"/>
      <c r="E192" s="46"/>
      <c r="G192" s="47"/>
      <c r="H192" s="48" t="str">
        <f t="shared" si="2"/>
        <v/>
      </c>
    </row>
    <row r="193" spans="1:8" x14ac:dyDescent="0.25">
      <c r="A193" s="26" t="s">
        <v>955</v>
      </c>
      <c r="B193" s="27"/>
      <c r="C193" s="44"/>
      <c r="D193" s="45"/>
      <c r="E193" s="46"/>
      <c r="G193" s="47"/>
      <c r="H193" s="48" t="str">
        <f t="shared" si="2"/>
        <v/>
      </c>
    </row>
    <row r="194" spans="1:8" x14ac:dyDescent="0.25">
      <c r="A194" s="26" t="s">
        <v>956</v>
      </c>
      <c r="B194" s="27"/>
      <c r="C194" s="44"/>
      <c r="D194" s="45"/>
      <c r="E194" s="46"/>
      <c r="G194" s="47"/>
      <c r="H194" s="48" t="str">
        <f t="shared" si="2"/>
        <v/>
      </c>
    </row>
    <row r="195" spans="1:8" x14ac:dyDescent="0.25">
      <c r="A195" s="26" t="s">
        <v>957</v>
      </c>
      <c r="B195" s="27"/>
      <c r="C195" s="44"/>
      <c r="D195" s="45"/>
      <c r="E195" s="46"/>
      <c r="G195" s="47"/>
      <c r="H195" s="48" t="str">
        <f t="shared" si="2"/>
        <v/>
      </c>
    </row>
    <row r="196" spans="1:8" x14ac:dyDescent="0.25">
      <c r="A196" s="26" t="s">
        <v>958</v>
      </c>
      <c r="B196" s="27"/>
      <c r="C196" s="44"/>
      <c r="D196" s="45"/>
      <c r="E196" s="46"/>
      <c r="G196" s="47"/>
      <c r="H196" s="48" t="str">
        <f t="shared" si="2"/>
        <v/>
      </c>
    </row>
    <row r="197" spans="1:8" x14ac:dyDescent="0.25">
      <c r="A197" s="26" t="s">
        <v>959</v>
      </c>
      <c r="B197" s="27"/>
      <c r="C197" s="44"/>
      <c r="D197" s="45"/>
      <c r="E197" s="46"/>
      <c r="G197" s="47"/>
      <c r="H197" s="48" t="str">
        <f t="shared" si="2"/>
        <v/>
      </c>
    </row>
    <row r="198" spans="1:8" x14ac:dyDescent="0.25">
      <c r="A198" s="26" t="s">
        <v>960</v>
      </c>
      <c r="B198" s="27"/>
      <c r="C198" s="44"/>
      <c r="D198" s="45"/>
      <c r="E198" s="46"/>
      <c r="G198" s="47"/>
      <c r="H198" s="48" t="str">
        <f t="shared" si="2"/>
        <v/>
      </c>
    </row>
    <row r="199" spans="1:8" x14ac:dyDescent="0.25">
      <c r="A199" s="26" t="s">
        <v>961</v>
      </c>
      <c r="B199" s="27"/>
      <c r="C199" s="44"/>
      <c r="D199" s="45"/>
      <c r="E199" s="46"/>
      <c r="G199" s="47"/>
      <c r="H199" s="48" t="str">
        <f t="shared" si="2"/>
        <v/>
      </c>
    </row>
    <row r="200" spans="1:8" x14ac:dyDescent="0.25">
      <c r="A200" s="26" t="s">
        <v>962</v>
      </c>
      <c r="B200" s="27"/>
      <c r="C200" s="44"/>
      <c r="D200" s="45"/>
      <c r="E200" s="46"/>
      <c r="G200" s="47"/>
      <c r="H200" s="48" t="str">
        <f t="shared" si="2"/>
        <v/>
      </c>
    </row>
    <row r="201" spans="1:8" x14ac:dyDescent="0.25">
      <c r="A201" s="26" t="s">
        <v>963</v>
      </c>
      <c r="B201" s="27"/>
      <c r="C201" s="44"/>
      <c r="D201" s="45"/>
      <c r="E201" s="46"/>
      <c r="G201" s="47"/>
      <c r="H201" s="48" t="str">
        <f t="shared" ref="H201:H264" si="3">IF(ISERROR(C201/G201),"",C201/G201)</f>
        <v/>
      </c>
    </row>
    <row r="202" spans="1:8" x14ac:dyDescent="0.25">
      <c r="A202" s="26" t="s">
        <v>964</v>
      </c>
      <c r="B202" s="27"/>
      <c r="C202" s="44"/>
      <c r="D202" s="45"/>
      <c r="E202" s="46"/>
      <c r="G202" s="47"/>
      <c r="H202" s="48" t="str">
        <f t="shared" si="3"/>
        <v/>
      </c>
    </row>
    <row r="203" spans="1:8" x14ac:dyDescent="0.25">
      <c r="A203" s="26" t="s">
        <v>965</v>
      </c>
      <c r="B203" s="27"/>
      <c r="C203" s="44"/>
      <c r="D203" s="45"/>
      <c r="E203" s="46"/>
      <c r="G203" s="47"/>
      <c r="H203" s="48" t="str">
        <f t="shared" si="3"/>
        <v/>
      </c>
    </row>
    <row r="204" spans="1:8" x14ac:dyDescent="0.25">
      <c r="A204" s="26" t="s">
        <v>966</v>
      </c>
      <c r="B204" s="27"/>
      <c r="C204" s="44"/>
      <c r="D204" s="45"/>
      <c r="E204" s="46"/>
      <c r="G204" s="47"/>
      <c r="H204" s="48" t="str">
        <f t="shared" si="3"/>
        <v/>
      </c>
    </row>
    <row r="205" spans="1:8" x14ac:dyDescent="0.25">
      <c r="A205" s="26" t="s">
        <v>967</v>
      </c>
      <c r="B205" s="27"/>
      <c r="C205" s="44"/>
      <c r="D205" s="45"/>
      <c r="E205" s="46"/>
      <c r="G205" s="47"/>
      <c r="H205" s="48" t="str">
        <f t="shared" si="3"/>
        <v/>
      </c>
    </row>
    <row r="206" spans="1:8" x14ac:dyDescent="0.25">
      <c r="A206" s="26" t="s">
        <v>968</v>
      </c>
      <c r="B206" s="27"/>
      <c r="C206" s="44"/>
      <c r="D206" s="45"/>
      <c r="E206" s="46"/>
      <c r="G206" s="47"/>
      <c r="H206" s="48" t="str">
        <f t="shared" si="3"/>
        <v/>
      </c>
    </row>
    <row r="207" spans="1:8" x14ac:dyDescent="0.25">
      <c r="A207" s="26" t="s">
        <v>969</v>
      </c>
      <c r="B207" s="27"/>
      <c r="C207" s="44"/>
      <c r="D207" s="45"/>
      <c r="E207" s="46"/>
      <c r="G207" s="47"/>
      <c r="H207" s="48" t="str">
        <f t="shared" si="3"/>
        <v/>
      </c>
    </row>
    <row r="208" spans="1:8" x14ac:dyDescent="0.25">
      <c r="A208" s="26" t="s">
        <v>970</v>
      </c>
      <c r="B208" s="27"/>
      <c r="C208" s="44"/>
      <c r="D208" s="45"/>
      <c r="E208" s="46"/>
      <c r="G208" s="47"/>
      <c r="H208" s="48" t="str">
        <f t="shared" si="3"/>
        <v/>
      </c>
    </row>
    <row r="209" spans="1:8" x14ac:dyDescent="0.25">
      <c r="A209" s="26" t="s">
        <v>971</v>
      </c>
      <c r="B209" s="27"/>
      <c r="C209" s="44"/>
      <c r="D209" s="45"/>
      <c r="E209" s="46"/>
      <c r="G209" s="47"/>
      <c r="H209" s="48" t="str">
        <f t="shared" si="3"/>
        <v/>
      </c>
    </row>
    <row r="210" spans="1:8" x14ac:dyDescent="0.25">
      <c r="A210" s="26" t="s">
        <v>972</v>
      </c>
      <c r="B210" s="27"/>
      <c r="C210" s="44"/>
      <c r="D210" s="45"/>
      <c r="E210" s="46"/>
      <c r="G210" s="47"/>
      <c r="H210" s="48" t="str">
        <f t="shared" si="3"/>
        <v/>
      </c>
    </row>
    <row r="211" spans="1:8" x14ac:dyDescent="0.25">
      <c r="A211" s="26" t="s">
        <v>973</v>
      </c>
      <c r="B211" s="27"/>
      <c r="C211" s="44"/>
      <c r="D211" s="45"/>
      <c r="E211" s="46"/>
      <c r="G211" s="47"/>
      <c r="H211" s="48" t="str">
        <f t="shared" si="3"/>
        <v/>
      </c>
    </row>
    <row r="212" spans="1:8" x14ac:dyDescent="0.25">
      <c r="A212" s="26" t="s">
        <v>974</v>
      </c>
      <c r="B212" s="27"/>
      <c r="C212" s="44"/>
      <c r="D212" s="45"/>
      <c r="E212" s="46"/>
      <c r="G212" s="47"/>
      <c r="H212" s="48" t="str">
        <f t="shared" si="3"/>
        <v/>
      </c>
    </row>
    <row r="213" spans="1:8" x14ac:dyDescent="0.25">
      <c r="A213" s="26" t="s">
        <v>975</v>
      </c>
      <c r="B213" s="27"/>
      <c r="C213" s="44"/>
      <c r="D213" s="45"/>
      <c r="E213" s="46"/>
      <c r="G213" s="47"/>
      <c r="H213" s="48" t="str">
        <f t="shared" si="3"/>
        <v/>
      </c>
    </row>
    <row r="214" spans="1:8" x14ac:dyDescent="0.25">
      <c r="A214" s="26" t="s">
        <v>976</v>
      </c>
      <c r="B214" s="27"/>
      <c r="C214" s="44"/>
      <c r="D214" s="45"/>
      <c r="E214" s="46"/>
      <c r="G214" s="47"/>
      <c r="H214" s="48" t="str">
        <f t="shared" si="3"/>
        <v/>
      </c>
    </row>
    <row r="215" spans="1:8" x14ac:dyDescent="0.25">
      <c r="A215" s="26" t="s">
        <v>977</v>
      </c>
      <c r="B215" s="27"/>
      <c r="C215" s="44"/>
      <c r="D215" s="45"/>
      <c r="E215" s="46"/>
      <c r="G215" s="47"/>
      <c r="H215" s="48" t="str">
        <f t="shared" si="3"/>
        <v/>
      </c>
    </row>
    <row r="216" spans="1:8" x14ac:dyDescent="0.25">
      <c r="A216" s="26" t="s">
        <v>978</v>
      </c>
      <c r="B216" s="27"/>
      <c r="C216" s="44"/>
      <c r="D216" s="45"/>
      <c r="E216" s="46"/>
      <c r="G216" s="47"/>
      <c r="H216" s="48" t="str">
        <f t="shared" si="3"/>
        <v/>
      </c>
    </row>
    <row r="217" spans="1:8" x14ac:dyDescent="0.25">
      <c r="A217" s="26" t="s">
        <v>979</v>
      </c>
      <c r="B217" s="27"/>
      <c r="C217" s="44"/>
      <c r="D217" s="45"/>
      <c r="E217" s="46"/>
      <c r="G217" s="47"/>
      <c r="H217" s="48" t="str">
        <f t="shared" si="3"/>
        <v/>
      </c>
    </row>
    <row r="218" spans="1:8" x14ac:dyDescent="0.25">
      <c r="A218" s="26" t="s">
        <v>980</v>
      </c>
      <c r="B218" s="27"/>
      <c r="C218" s="44"/>
      <c r="D218" s="45"/>
      <c r="E218" s="46"/>
      <c r="G218" s="47"/>
      <c r="H218" s="48" t="str">
        <f t="shared" si="3"/>
        <v/>
      </c>
    </row>
    <row r="219" spans="1:8" x14ac:dyDescent="0.25">
      <c r="A219" s="26" t="s">
        <v>981</v>
      </c>
      <c r="B219" s="27"/>
      <c r="C219" s="44"/>
      <c r="D219" s="45"/>
      <c r="E219" s="46"/>
      <c r="G219" s="47"/>
      <c r="H219" s="48" t="str">
        <f t="shared" si="3"/>
        <v/>
      </c>
    </row>
    <row r="220" spans="1:8" x14ac:dyDescent="0.25">
      <c r="A220" s="26" t="s">
        <v>982</v>
      </c>
      <c r="B220" s="27"/>
      <c r="C220" s="44"/>
      <c r="D220" s="45"/>
      <c r="E220" s="46"/>
      <c r="G220" s="47"/>
      <c r="H220" s="48" t="str">
        <f t="shared" si="3"/>
        <v/>
      </c>
    </row>
    <row r="221" spans="1:8" x14ac:dyDescent="0.25">
      <c r="A221" s="26" t="s">
        <v>983</v>
      </c>
      <c r="B221" s="27"/>
      <c r="C221" s="44"/>
      <c r="D221" s="45"/>
      <c r="E221" s="46"/>
      <c r="G221" s="47"/>
      <c r="H221" s="48" t="str">
        <f t="shared" si="3"/>
        <v/>
      </c>
    </row>
    <row r="222" spans="1:8" x14ac:dyDescent="0.25">
      <c r="A222" s="26" t="s">
        <v>984</v>
      </c>
      <c r="B222" s="27"/>
      <c r="C222" s="44"/>
      <c r="D222" s="45"/>
      <c r="E222" s="46"/>
      <c r="G222" s="47"/>
      <c r="H222" s="48" t="str">
        <f t="shared" si="3"/>
        <v/>
      </c>
    </row>
    <row r="223" spans="1:8" x14ac:dyDescent="0.25">
      <c r="A223" s="26" t="s">
        <v>985</v>
      </c>
      <c r="B223" s="27"/>
      <c r="C223" s="44"/>
      <c r="D223" s="45"/>
      <c r="E223" s="46"/>
      <c r="G223" s="47"/>
      <c r="H223" s="48" t="str">
        <f t="shared" si="3"/>
        <v/>
      </c>
    </row>
    <row r="224" spans="1:8" x14ac:dyDescent="0.25">
      <c r="A224" s="26" t="s">
        <v>986</v>
      </c>
      <c r="B224" s="27"/>
      <c r="C224" s="44"/>
      <c r="D224" s="45"/>
      <c r="E224" s="46"/>
      <c r="G224" s="47"/>
      <c r="H224" s="48" t="str">
        <f t="shared" si="3"/>
        <v/>
      </c>
    </row>
    <row r="225" spans="1:8" x14ac:dyDescent="0.25">
      <c r="A225" s="26" t="s">
        <v>987</v>
      </c>
      <c r="B225" s="27"/>
      <c r="C225" s="44"/>
      <c r="D225" s="45"/>
      <c r="E225" s="46"/>
      <c r="G225" s="47"/>
      <c r="H225" s="48" t="str">
        <f t="shared" si="3"/>
        <v/>
      </c>
    </row>
    <row r="226" spans="1:8" x14ac:dyDescent="0.25">
      <c r="A226" s="26" t="s">
        <v>988</v>
      </c>
      <c r="B226" s="27"/>
      <c r="C226" s="44"/>
      <c r="D226" s="45"/>
      <c r="E226" s="46"/>
      <c r="G226" s="47"/>
      <c r="H226" s="48" t="str">
        <f t="shared" si="3"/>
        <v/>
      </c>
    </row>
    <row r="227" spans="1:8" x14ac:dyDescent="0.25">
      <c r="A227" s="26" t="s">
        <v>989</v>
      </c>
      <c r="B227" s="27"/>
      <c r="C227" s="44"/>
      <c r="D227" s="45"/>
      <c r="E227" s="46"/>
      <c r="G227" s="47"/>
      <c r="H227" s="48" t="str">
        <f t="shared" si="3"/>
        <v/>
      </c>
    </row>
    <row r="228" spans="1:8" x14ac:dyDescent="0.25">
      <c r="A228" s="26" t="s">
        <v>990</v>
      </c>
      <c r="B228" s="27"/>
      <c r="C228" s="44"/>
      <c r="D228" s="45"/>
      <c r="E228" s="46"/>
      <c r="G228" s="47"/>
      <c r="H228" s="48" t="str">
        <f t="shared" si="3"/>
        <v/>
      </c>
    </row>
    <row r="229" spans="1:8" x14ac:dyDescent="0.25">
      <c r="A229" s="26" t="s">
        <v>991</v>
      </c>
      <c r="B229" s="27"/>
      <c r="C229" s="44"/>
      <c r="D229" s="45"/>
      <c r="E229" s="46"/>
      <c r="G229" s="47"/>
      <c r="H229" s="48" t="str">
        <f t="shared" si="3"/>
        <v/>
      </c>
    </row>
    <row r="230" spans="1:8" x14ac:dyDescent="0.25">
      <c r="A230" s="26" t="s">
        <v>992</v>
      </c>
      <c r="B230" s="27"/>
      <c r="C230" s="44"/>
      <c r="D230" s="45"/>
      <c r="E230" s="46"/>
      <c r="G230" s="47"/>
      <c r="H230" s="48" t="str">
        <f t="shared" si="3"/>
        <v/>
      </c>
    </row>
    <row r="231" spans="1:8" x14ac:dyDescent="0.25">
      <c r="A231" s="26" t="s">
        <v>993</v>
      </c>
      <c r="B231" s="27"/>
      <c r="C231" s="44"/>
      <c r="D231" s="45"/>
      <c r="E231" s="46"/>
      <c r="G231" s="47"/>
      <c r="H231" s="48" t="str">
        <f t="shared" si="3"/>
        <v/>
      </c>
    </row>
    <row r="232" spans="1:8" x14ac:dyDescent="0.25">
      <c r="A232" s="26" t="s">
        <v>994</v>
      </c>
      <c r="B232" s="27"/>
      <c r="C232" s="44"/>
      <c r="D232" s="45"/>
      <c r="E232" s="46"/>
      <c r="G232" s="47"/>
      <c r="H232" s="48" t="str">
        <f t="shared" si="3"/>
        <v/>
      </c>
    </row>
    <row r="233" spans="1:8" x14ac:dyDescent="0.25">
      <c r="A233" s="26" t="s">
        <v>995</v>
      </c>
      <c r="B233" s="27"/>
      <c r="C233" s="44"/>
      <c r="D233" s="45"/>
      <c r="E233" s="46"/>
      <c r="G233" s="47"/>
      <c r="H233" s="48" t="str">
        <f t="shared" si="3"/>
        <v/>
      </c>
    </row>
    <row r="234" spans="1:8" x14ac:dyDescent="0.25">
      <c r="A234" s="26" t="s">
        <v>996</v>
      </c>
      <c r="B234" s="27"/>
      <c r="C234" s="44"/>
      <c r="D234" s="45"/>
      <c r="E234" s="46"/>
      <c r="G234" s="47"/>
      <c r="H234" s="48" t="str">
        <f t="shared" si="3"/>
        <v/>
      </c>
    </row>
    <row r="235" spans="1:8" x14ac:dyDescent="0.25">
      <c r="A235" s="26" t="s">
        <v>997</v>
      </c>
      <c r="B235" s="27"/>
      <c r="C235" s="44"/>
      <c r="D235" s="45"/>
      <c r="E235" s="46"/>
      <c r="G235" s="47"/>
      <c r="H235" s="48" t="str">
        <f t="shared" si="3"/>
        <v/>
      </c>
    </row>
    <row r="236" spans="1:8" x14ac:dyDescent="0.25">
      <c r="A236" s="26" t="s">
        <v>998</v>
      </c>
      <c r="B236" s="27"/>
      <c r="C236" s="44"/>
      <c r="D236" s="45"/>
      <c r="E236" s="46"/>
      <c r="G236" s="47"/>
      <c r="H236" s="48" t="str">
        <f t="shared" si="3"/>
        <v/>
      </c>
    </row>
    <row r="237" spans="1:8" x14ac:dyDescent="0.25">
      <c r="A237" s="26" t="s">
        <v>999</v>
      </c>
      <c r="B237" s="27"/>
      <c r="C237" s="44"/>
      <c r="D237" s="45"/>
      <c r="E237" s="46"/>
      <c r="G237" s="47"/>
      <c r="H237" s="48" t="str">
        <f t="shared" si="3"/>
        <v/>
      </c>
    </row>
    <row r="238" spans="1:8" x14ac:dyDescent="0.25">
      <c r="A238" s="26" t="s">
        <v>1000</v>
      </c>
      <c r="B238" s="27"/>
      <c r="C238" s="44"/>
      <c r="D238" s="45"/>
      <c r="E238" s="46"/>
      <c r="G238" s="47"/>
      <c r="H238" s="48" t="str">
        <f t="shared" si="3"/>
        <v/>
      </c>
    </row>
    <row r="239" spans="1:8" x14ac:dyDescent="0.25">
      <c r="A239" s="26" t="s">
        <v>1001</v>
      </c>
      <c r="B239" s="27"/>
      <c r="C239" s="44"/>
      <c r="D239" s="45"/>
      <c r="E239" s="46"/>
      <c r="G239" s="47"/>
      <c r="H239" s="48" t="str">
        <f t="shared" si="3"/>
        <v/>
      </c>
    </row>
    <row r="240" spans="1:8" x14ac:dyDescent="0.25">
      <c r="A240" s="26" t="s">
        <v>1002</v>
      </c>
      <c r="B240" s="27"/>
      <c r="C240" s="44"/>
      <c r="D240" s="45"/>
      <c r="E240" s="46"/>
      <c r="G240" s="47"/>
      <c r="H240" s="48" t="str">
        <f t="shared" si="3"/>
        <v/>
      </c>
    </row>
    <row r="241" spans="1:8" x14ac:dyDescent="0.25">
      <c r="A241" s="26" t="s">
        <v>1003</v>
      </c>
      <c r="B241" s="27"/>
      <c r="C241" s="44"/>
      <c r="D241" s="45"/>
      <c r="E241" s="46"/>
      <c r="G241" s="47"/>
      <c r="H241" s="48" t="str">
        <f t="shared" si="3"/>
        <v/>
      </c>
    </row>
    <row r="242" spans="1:8" x14ac:dyDescent="0.25">
      <c r="A242" s="26" t="s">
        <v>1004</v>
      </c>
      <c r="B242" s="27"/>
      <c r="C242" s="44"/>
      <c r="D242" s="45"/>
      <c r="E242" s="46"/>
      <c r="G242" s="47"/>
      <c r="H242" s="48" t="str">
        <f t="shared" si="3"/>
        <v/>
      </c>
    </row>
    <row r="243" spans="1:8" x14ac:dyDescent="0.25">
      <c r="A243" s="26" t="s">
        <v>1005</v>
      </c>
      <c r="B243" s="27"/>
      <c r="C243" s="44"/>
      <c r="D243" s="45"/>
      <c r="E243" s="46"/>
      <c r="G243" s="47"/>
      <c r="H243" s="48" t="str">
        <f t="shared" si="3"/>
        <v/>
      </c>
    </row>
    <row r="244" spans="1:8" x14ac:dyDescent="0.25">
      <c r="A244" s="26" t="s">
        <v>1006</v>
      </c>
      <c r="B244" s="27"/>
      <c r="C244" s="44"/>
      <c r="D244" s="45"/>
      <c r="E244" s="46"/>
      <c r="G244" s="47"/>
      <c r="H244" s="48" t="str">
        <f t="shared" si="3"/>
        <v/>
      </c>
    </row>
    <row r="245" spans="1:8" x14ac:dyDescent="0.25">
      <c r="A245" s="26" t="s">
        <v>1007</v>
      </c>
      <c r="B245" s="27"/>
      <c r="C245" s="44"/>
      <c r="D245" s="45"/>
      <c r="E245" s="46"/>
      <c r="G245" s="47"/>
      <c r="H245" s="48" t="str">
        <f t="shared" si="3"/>
        <v/>
      </c>
    </row>
    <row r="246" spans="1:8" x14ac:dyDescent="0.25">
      <c r="A246" s="26" t="s">
        <v>1008</v>
      </c>
      <c r="B246" s="27"/>
      <c r="C246" s="44"/>
      <c r="D246" s="45"/>
      <c r="E246" s="46"/>
      <c r="G246" s="47"/>
      <c r="H246" s="48" t="str">
        <f t="shared" si="3"/>
        <v/>
      </c>
    </row>
    <row r="247" spans="1:8" x14ac:dyDescent="0.25">
      <c r="A247" s="26" t="s">
        <v>1009</v>
      </c>
      <c r="B247" s="27"/>
      <c r="C247" s="44"/>
      <c r="D247" s="45"/>
      <c r="E247" s="46"/>
      <c r="G247" s="47"/>
      <c r="H247" s="48" t="str">
        <f t="shared" si="3"/>
        <v/>
      </c>
    </row>
    <row r="248" spans="1:8" x14ac:dyDescent="0.25">
      <c r="A248" s="26" t="s">
        <v>1010</v>
      </c>
      <c r="B248" s="27"/>
      <c r="C248" s="44"/>
      <c r="D248" s="45"/>
      <c r="E248" s="46"/>
      <c r="G248" s="47"/>
      <c r="H248" s="48" t="str">
        <f t="shared" si="3"/>
        <v/>
      </c>
    </row>
    <row r="249" spans="1:8" x14ac:dyDescent="0.25">
      <c r="A249" s="26" t="s">
        <v>1011</v>
      </c>
      <c r="B249" s="27"/>
      <c r="C249" s="44"/>
      <c r="D249" s="45"/>
      <c r="E249" s="46"/>
      <c r="G249" s="47"/>
      <c r="H249" s="48" t="str">
        <f t="shared" si="3"/>
        <v/>
      </c>
    </row>
    <row r="250" spans="1:8" x14ac:dyDescent="0.25">
      <c r="A250" s="26" t="s">
        <v>1012</v>
      </c>
      <c r="B250" s="27"/>
      <c r="C250" s="44"/>
      <c r="D250" s="45"/>
      <c r="E250" s="46"/>
      <c r="G250" s="47"/>
      <c r="H250" s="48" t="str">
        <f t="shared" si="3"/>
        <v/>
      </c>
    </row>
    <row r="251" spans="1:8" x14ac:dyDescent="0.25">
      <c r="A251" s="26" t="s">
        <v>1013</v>
      </c>
      <c r="B251" s="27"/>
      <c r="C251" s="44"/>
      <c r="D251" s="45"/>
      <c r="E251" s="46"/>
      <c r="G251" s="47"/>
      <c r="H251" s="48" t="str">
        <f t="shared" si="3"/>
        <v/>
      </c>
    </row>
    <row r="252" spans="1:8" x14ac:dyDescent="0.25">
      <c r="A252" s="26" t="s">
        <v>1014</v>
      </c>
      <c r="B252" s="27"/>
      <c r="C252" s="44"/>
      <c r="D252" s="45"/>
      <c r="E252" s="46"/>
      <c r="G252" s="47"/>
      <c r="H252" s="48" t="str">
        <f t="shared" si="3"/>
        <v/>
      </c>
    </row>
    <row r="253" spans="1:8" x14ac:dyDescent="0.25">
      <c r="A253" s="26" t="s">
        <v>1015</v>
      </c>
      <c r="B253" s="27"/>
      <c r="C253" s="44"/>
      <c r="D253" s="45"/>
      <c r="E253" s="46"/>
      <c r="G253" s="47"/>
      <c r="H253" s="48" t="str">
        <f t="shared" si="3"/>
        <v/>
      </c>
    </row>
    <row r="254" spans="1:8" x14ac:dyDescent="0.25">
      <c r="A254" s="26" t="s">
        <v>1016</v>
      </c>
      <c r="B254" s="27"/>
      <c r="C254" s="44"/>
      <c r="D254" s="45"/>
      <c r="E254" s="46"/>
      <c r="G254" s="47"/>
      <c r="H254" s="48" t="str">
        <f t="shared" si="3"/>
        <v/>
      </c>
    </row>
    <row r="255" spans="1:8" x14ac:dyDescent="0.25">
      <c r="A255" s="26" t="s">
        <v>1017</v>
      </c>
      <c r="B255" s="27"/>
      <c r="C255" s="44"/>
      <c r="D255" s="45"/>
      <c r="E255" s="46"/>
      <c r="G255" s="47"/>
      <c r="H255" s="48" t="str">
        <f t="shared" si="3"/>
        <v/>
      </c>
    </row>
    <row r="256" spans="1:8" x14ac:dyDescent="0.25">
      <c r="A256" s="26" t="s">
        <v>1018</v>
      </c>
      <c r="B256" s="27"/>
      <c r="C256" s="44"/>
      <c r="D256" s="45"/>
      <c r="E256" s="46"/>
      <c r="G256" s="47"/>
      <c r="H256" s="48" t="str">
        <f t="shared" si="3"/>
        <v/>
      </c>
    </row>
    <row r="257" spans="1:8" x14ac:dyDescent="0.25">
      <c r="A257" s="26" t="s">
        <v>1019</v>
      </c>
      <c r="B257" s="27"/>
      <c r="C257" s="44"/>
      <c r="D257" s="45"/>
      <c r="E257" s="46"/>
      <c r="G257" s="47"/>
      <c r="H257" s="48" t="str">
        <f t="shared" si="3"/>
        <v/>
      </c>
    </row>
    <row r="258" spans="1:8" x14ac:dyDescent="0.25">
      <c r="A258" s="26" t="s">
        <v>1020</v>
      </c>
      <c r="B258" s="27"/>
      <c r="C258" s="44"/>
      <c r="D258" s="45"/>
      <c r="E258" s="46"/>
      <c r="G258" s="47"/>
      <c r="H258" s="48" t="str">
        <f t="shared" si="3"/>
        <v/>
      </c>
    </row>
    <row r="259" spans="1:8" x14ac:dyDescent="0.25">
      <c r="A259" s="26" t="s">
        <v>1021</v>
      </c>
      <c r="B259" s="27"/>
      <c r="C259" s="44"/>
      <c r="D259" s="45"/>
      <c r="E259" s="46"/>
      <c r="G259" s="47"/>
      <c r="H259" s="48" t="str">
        <f t="shared" si="3"/>
        <v/>
      </c>
    </row>
    <row r="260" spans="1:8" x14ac:dyDescent="0.25">
      <c r="A260" s="26" t="s">
        <v>1022</v>
      </c>
      <c r="B260" s="27"/>
      <c r="C260" s="44"/>
      <c r="D260" s="45"/>
      <c r="E260" s="46"/>
      <c r="G260" s="47"/>
      <c r="H260" s="48" t="str">
        <f t="shared" si="3"/>
        <v/>
      </c>
    </row>
    <row r="261" spans="1:8" x14ac:dyDescent="0.25">
      <c r="A261" s="26" t="s">
        <v>1023</v>
      </c>
      <c r="B261" s="27"/>
      <c r="C261" s="44"/>
      <c r="D261" s="45"/>
      <c r="E261" s="46"/>
      <c r="G261" s="47"/>
      <c r="H261" s="48" t="str">
        <f t="shared" si="3"/>
        <v/>
      </c>
    </row>
    <row r="262" spans="1:8" x14ac:dyDescent="0.25">
      <c r="A262" s="26" t="s">
        <v>1024</v>
      </c>
      <c r="B262" s="27"/>
      <c r="C262" s="44"/>
      <c r="D262" s="45"/>
      <c r="E262" s="46"/>
      <c r="G262" s="47"/>
      <c r="H262" s="48" t="str">
        <f t="shared" si="3"/>
        <v/>
      </c>
    </row>
    <row r="263" spans="1:8" x14ac:dyDescent="0.25">
      <c r="A263" s="26" t="s">
        <v>1025</v>
      </c>
      <c r="B263" s="27"/>
      <c r="C263" s="44"/>
      <c r="D263" s="45"/>
      <c r="E263" s="46"/>
      <c r="G263" s="47"/>
      <c r="H263" s="48" t="str">
        <f t="shared" si="3"/>
        <v/>
      </c>
    </row>
    <row r="264" spans="1:8" x14ac:dyDescent="0.25">
      <c r="A264" s="26" t="s">
        <v>1026</v>
      </c>
      <c r="B264" s="27"/>
      <c r="C264" s="44"/>
      <c r="D264" s="45"/>
      <c r="E264" s="46"/>
      <c r="G264" s="47"/>
      <c r="H264" s="48" t="str">
        <f t="shared" si="3"/>
        <v/>
      </c>
    </row>
    <row r="265" spans="1:8" x14ac:dyDescent="0.25">
      <c r="A265" s="26" t="s">
        <v>1027</v>
      </c>
      <c r="B265" s="27"/>
      <c r="C265" s="44"/>
      <c r="D265" s="45"/>
      <c r="E265" s="46"/>
      <c r="G265" s="47"/>
      <c r="H265" s="48" t="str">
        <f t="shared" ref="H265:H328" si="4">IF(ISERROR(C265/G265),"",C265/G265)</f>
        <v/>
      </c>
    </row>
    <row r="266" spans="1:8" x14ac:dyDescent="0.25">
      <c r="A266" s="26" t="s">
        <v>1028</v>
      </c>
      <c r="B266" s="27"/>
      <c r="C266" s="44"/>
      <c r="D266" s="45"/>
      <c r="E266" s="46"/>
      <c r="G266" s="47"/>
      <c r="H266" s="48" t="str">
        <f t="shared" si="4"/>
        <v/>
      </c>
    </row>
    <row r="267" spans="1:8" x14ac:dyDescent="0.25">
      <c r="A267" s="26" t="s">
        <v>1029</v>
      </c>
      <c r="B267" s="27"/>
      <c r="C267" s="44"/>
      <c r="D267" s="45"/>
      <c r="E267" s="46"/>
      <c r="G267" s="47"/>
      <c r="H267" s="48" t="str">
        <f t="shared" si="4"/>
        <v/>
      </c>
    </row>
    <row r="268" spans="1:8" x14ac:dyDescent="0.25">
      <c r="A268" s="26" t="s">
        <v>1030</v>
      </c>
      <c r="B268" s="27"/>
      <c r="C268" s="44"/>
      <c r="D268" s="45"/>
      <c r="E268" s="46"/>
      <c r="G268" s="47"/>
      <c r="H268" s="48" t="str">
        <f t="shared" si="4"/>
        <v/>
      </c>
    </row>
    <row r="269" spans="1:8" x14ac:dyDescent="0.25">
      <c r="A269" s="26" t="s">
        <v>1031</v>
      </c>
      <c r="B269" s="27"/>
      <c r="C269" s="44"/>
      <c r="D269" s="45"/>
      <c r="E269" s="46"/>
      <c r="G269" s="47"/>
      <c r="H269" s="48" t="str">
        <f t="shared" si="4"/>
        <v/>
      </c>
    </row>
    <row r="270" spans="1:8" x14ac:dyDescent="0.25">
      <c r="A270" s="26" t="s">
        <v>1032</v>
      </c>
      <c r="B270" s="27"/>
      <c r="C270" s="44"/>
      <c r="D270" s="45"/>
      <c r="E270" s="46"/>
      <c r="G270" s="47"/>
      <c r="H270" s="48" t="str">
        <f t="shared" si="4"/>
        <v/>
      </c>
    </row>
    <row r="271" spans="1:8" x14ac:dyDescent="0.25">
      <c r="A271" s="26" t="s">
        <v>1033</v>
      </c>
      <c r="B271" s="27"/>
      <c r="C271" s="44"/>
      <c r="D271" s="45"/>
      <c r="E271" s="46"/>
      <c r="G271" s="47"/>
      <c r="H271" s="48" t="str">
        <f t="shared" si="4"/>
        <v/>
      </c>
    </row>
    <row r="272" spans="1:8" x14ac:dyDescent="0.25">
      <c r="A272" s="26" t="s">
        <v>1034</v>
      </c>
      <c r="B272" s="27"/>
      <c r="C272" s="44"/>
      <c r="D272" s="45"/>
      <c r="E272" s="46"/>
      <c r="G272" s="47"/>
      <c r="H272" s="48" t="str">
        <f t="shared" si="4"/>
        <v/>
      </c>
    </row>
    <row r="273" spans="1:8" x14ac:dyDescent="0.25">
      <c r="A273" s="26" t="s">
        <v>1035</v>
      </c>
      <c r="B273" s="27"/>
      <c r="C273" s="44"/>
      <c r="D273" s="45"/>
      <c r="E273" s="46"/>
      <c r="G273" s="47"/>
      <c r="H273" s="48" t="str">
        <f t="shared" si="4"/>
        <v/>
      </c>
    </row>
    <row r="274" spans="1:8" x14ac:dyDescent="0.25">
      <c r="A274" s="26" t="s">
        <v>1036</v>
      </c>
      <c r="B274" s="27"/>
      <c r="C274" s="44"/>
      <c r="D274" s="45"/>
      <c r="E274" s="46"/>
      <c r="G274" s="47"/>
      <c r="H274" s="48" t="str">
        <f t="shared" si="4"/>
        <v/>
      </c>
    </row>
    <row r="275" spans="1:8" x14ac:dyDescent="0.25">
      <c r="A275" s="26" t="s">
        <v>1037</v>
      </c>
      <c r="B275" s="27"/>
      <c r="C275" s="44"/>
      <c r="D275" s="45"/>
      <c r="E275" s="46"/>
      <c r="G275" s="47"/>
      <c r="H275" s="48" t="str">
        <f t="shared" si="4"/>
        <v/>
      </c>
    </row>
    <row r="276" spans="1:8" x14ac:dyDescent="0.25">
      <c r="A276" s="26" t="s">
        <v>1038</v>
      </c>
      <c r="B276" s="27"/>
      <c r="C276" s="44"/>
      <c r="D276" s="45"/>
      <c r="E276" s="46"/>
      <c r="G276" s="47"/>
      <c r="H276" s="48" t="str">
        <f t="shared" si="4"/>
        <v/>
      </c>
    </row>
    <row r="277" spans="1:8" x14ac:dyDescent="0.25">
      <c r="A277" s="26" t="s">
        <v>1039</v>
      </c>
      <c r="B277" s="27"/>
      <c r="C277" s="44"/>
      <c r="D277" s="45"/>
      <c r="E277" s="46"/>
      <c r="G277" s="47"/>
      <c r="H277" s="48" t="str">
        <f t="shared" si="4"/>
        <v/>
      </c>
    </row>
    <row r="278" spans="1:8" x14ac:dyDescent="0.25">
      <c r="A278" s="26" t="s">
        <v>1040</v>
      </c>
      <c r="B278" s="27"/>
      <c r="C278" s="44"/>
      <c r="D278" s="45"/>
      <c r="E278" s="46"/>
      <c r="G278" s="47"/>
      <c r="H278" s="48" t="str">
        <f t="shared" si="4"/>
        <v/>
      </c>
    </row>
    <row r="279" spans="1:8" x14ac:dyDescent="0.25">
      <c r="A279" s="26" t="s">
        <v>1041</v>
      </c>
      <c r="B279" s="27"/>
      <c r="C279" s="44"/>
      <c r="D279" s="45"/>
      <c r="E279" s="46"/>
      <c r="G279" s="47"/>
      <c r="H279" s="48" t="str">
        <f t="shared" si="4"/>
        <v/>
      </c>
    </row>
    <row r="280" spans="1:8" x14ac:dyDescent="0.25">
      <c r="A280" s="26" t="s">
        <v>1042</v>
      </c>
      <c r="B280" s="27"/>
      <c r="C280" s="44"/>
      <c r="D280" s="45"/>
      <c r="E280" s="46"/>
      <c r="G280" s="47"/>
      <c r="H280" s="48" t="str">
        <f t="shared" si="4"/>
        <v/>
      </c>
    </row>
    <row r="281" spans="1:8" x14ac:dyDescent="0.25">
      <c r="A281" s="26" t="s">
        <v>1043</v>
      </c>
      <c r="B281" s="27"/>
      <c r="C281" s="44"/>
      <c r="D281" s="45"/>
      <c r="E281" s="46"/>
      <c r="G281" s="47"/>
      <c r="H281" s="48" t="str">
        <f t="shared" si="4"/>
        <v/>
      </c>
    </row>
    <row r="282" spans="1:8" x14ac:dyDescent="0.25">
      <c r="A282" s="26" t="s">
        <v>1044</v>
      </c>
      <c r="B282" s="27"/>
      <c r="C282" s="44"/>
      <c r="D282" s="45"/>
      <c r="E282" s="46"/>
      <c r="G282" s="47"/>
      <c r="H282" s="48" t="str">
        <f t="shared" si="4"/>
        <v/>
      </c>
    </row>
    <row r="283" spans="1:8" x14ac:dyDescent="0.25">
      <c r="A283" s="26" t="s">
        <v>1045</v>
      </c>
      <c r="B283" s="27"/>
      <c r="C283" s="44"/>
      <c r="D283" s="45"/>
      <c r="E283" s="46"/>
      <c r="G283" s="47"/>
      <c r="H283" s="48" t="str">
        <f t="shared" si="4"/>
        <v/>
      </c>
    </row>
    <row r="284" spans="1:8" x14ac:dyDescent="0.25">
      <c r="A284" s="26" t="s">
        <v>1046</v>
      </c>
      <c r="B284" s="27"/>
      <c r="C284" s="44"/>
      <c r="D284" s="45"/>
      <c r="E284" s="46"/>
      <c r="G284" s="47"/>
      <c r="H284" s="48" t="str">
        <f t="shared" si="4"/>
        <v/>
      </c>
    </row>
    <row r="285" spans="1:8" x14ac:dyDescent="0.25">
      <c r="A285" s="26" t="s">
        <v>1047</v>
      </c>
      <c r="B285" s="27"/>
      <c r="C285" s="44"/>
      <c r="D285" s="45"/>
      <c r="E285" s="46"/>
      <c r="G285" s="47"/>
      <c r="H285" s="48" t="str">
        <f t="shared" si="4"/>
        <v/>
      </c>
    </row>
    <row r="286" spans="1:8" x14ac:dyDescent="0.25">
      <c r="A286" s="26" t="s">
        <v>1048</v>
      </c>
      <c r="B286" s="27"/>
      <c r="C286" s="44"/>
      <c r="D286" s="45"/>
      <c r="E286" s="46"/>
      <c r="G286" s="47"/>
      <c r="H286" s="48" t="str">
        <f t="shared" si="4"/>
        <v/>
      </c>
    </row>
    <row r="287" spans="1:8" x14ac:dyDescent="0.25">
      <c r="A287" s="26" t="s">
        <v>1049</v>
      </c>
      <c r="B287" s="27"/>
      <c r="C287" s="44"/>
      <c r="D287" s="45"/>
      <c r="E287" s="46"/>
      <c r="G287" s="47"/>
      <c r="H287" s="48" t="str">
        <f t="shared" si="4"/>
        <v/>
      </c>
    </row>
    <row r="288" spans="1:8" x14ac:dyDescent="0.25">
      <c r="A288" s="26" t="s">
        <v>1050</v>
      </c>
      <c r="B288" s="27"/>
      <c r="C288" s="44"/>
      <c r="D288" s="45"/>
      <c r="E288" s="46"/>
      <c r="G288" s="47"/>
      <c r="H288" s="48" t="str">
        <f t="shared" si="4"/>
        <v/>
      </c>
    </row>
    <row r="289" spans="1:8" x14ac:dyDescent="0.25">
      <c r="A289" s="26" t="s">
        <v>1051</v>
      </c>
      <c r="B289" s="27"/>
      <c r="C289" s="44"/>
      <c r="D289" s="45"/>
      <c r="E289" s="46"/>
      <c r="G289" s="47"/>
      <c r="H289" s="48" t="str">
        <f t="shared" si="4"/>
        <v/>
      </c>
    </row>
    <row r="290" spans="1:8" x14ac:dyDescent="0.25">
      <c r="A290" s="26" t="s">
        <v>1052</v>
      </c>
      <c r="B290" s="27"/>
      <c r="C290" s="44"/>
      <c r="D290" s="45"/>
      <c r="E290" s="46"/>
      <c r="G290" s="47"/>
      <c r="H290" s="48" t="str">
        <f t="shared" si="4"/>
        <v/>
      </c>
    </row>
    <row r="291" spans="1:8" x14ac:dyDescent="0.25">
      <c r="A291" s="26" t="s">
        <v>1053</v>
      </c>
      <c r="B291" s="27"/>
      <c r="C291" s="44"/>
      <c r="D291" s="45"/>
      <c r="E291" s="46"/>
      <c r="G291" s="47"/>
      <c r="H291" s="48" t="str">
        <f t="shared" si="4"/>
        <v/>
      </c>
    </row>
    <row r="292" spans="1:8" x14ac:dyDescent="0.25">
      <c r="A292" s="26" t="s">
        <v>1054</v>
      </c>
      <c r="B292" s="27"/>
      <c r="C292" s="44"/>
      <c r="D292" s="45"/>
      <c r="E292" s="46"/>
      <c r="G292" s="47"/>
      <c r="H292" s="48" t="str">
        <f t="shared" si="4"/>
        <v/>
      </c>
    </row>
    <row r="293" spans="1:8" x14ac:dyDescent="0.25">
      <c r="A293" s="26" t="s">
        <v>1055</v>
      </c>
      <c r="B293" s="27"/>
      <c r="C293" s="44"/>
      <c r="D293" s="45"/>
      <c r="E293" s="46"/>
      <c r="G293" s="47"/>
      <c r="H293" s="48" t="str">
        <f t="shared" si="4"/>
        <v/>
      </c>
    </row>
    <row r="294" spans="1:8" x14ac:dyDescent="0.25">
      <c r="A294" s="26" t="s">
        <v>1056</v>
      </c>
      <c r="B294" s="27"/>
      <c r="C294" s="44"/>
      <c r="D294" s="45"/>
      <c r="E294" s="46"/>
      <c r="G294" s="47"/>
      <c r="H294" s="48" t="str">
        <f t="shared" si="4"/>
        <v/>
      </c>
    </row>
    <row r="295" spans="1:8" x14ac:dyDescent="0.25">
      <c r="A295" s="26" t="s">
        <v>1057</v>
      </c>
      <c r="B295" s="27"/>
      <c r="C295" s="44"/>
      <c r="D295" s="45"/>
      <c r="E295" s="46"/>
      <c r="G295" s="47"/>
      <c r="H295" s="48" t="str">
        <f t="shared" si="4"/>
        <v/>
      </c>
    </row>
    <row r="296" spans="1:8" x14ac:dyDescent="0.25">
      <c r="A296" s="26" t="s">
        <v>1058</v>
      </c>
      <c r="B296" s="27"/>
      <c r="C296" s="44"/>
      <c r="D296" s="45"/>
      <c r="E296" s="46"/>
      <c r="G296" s="47"/>
      <c r="H296" s="48" t="str">
        <f t="shared" si="4"/>
        <v/>
      </c>
    </row>
    <row r="297" spans="1:8" x14ac:dyDescent="0.25">
      <c r="A297" s="26" t="s">
        <v>1059</v>
      </c>
      <c r="B297" s="27"/>
      <c r="C297" s="44"/>
      <c r="D297" s="45"/>
      <c r="E297" s="46"/>
      <c r="G297" s="47"/>
      <c r="H297" s="48" t="str">
        <f t="shared" si="4"/>
        <v/>
      </c>
    </row>
    <row r="298" spans="1:8" x14ac:dyDescent="0.25">
      <c r="A298" s="26" t="s">
        <v>1060</v>
      </c>
      <c r="B298" s="27"/>
      <c r="C298" s="44"/>
      <c r="D298" s="45"/>
      <c r="E298" s="46"/>
      <c r="G298" s="47"/>
      <c r="H298" s="48" t="str">
        <f t="shared" si="4"/>
        <v/>
      </c>
    </row>
    <row r="299" spans="1:8" x14ac:dyDescent="0.25">
      <c r="A299" s="26" t="s">
        <v>1061</v>
      </c>
      <c r="B299" s="27"/>
      <c r="C299" s="44"/>
      <c r="D299" s="45"/>
      <c r="E299" s="46"/>
      <c r="G299" s="47"/>
      <c r="H299" s="48" t="str">
        <f t="shared" si="4"/>
        <v/>
      </c>
    </row>
    <row r="300" spans="1:8" x14ac:dyDescent="0.25">
      <c r="A300" s="26" t="s">
        <v>1062</v>
      </c>
      <c r="B300" s="27"/>
      <c r="C300" s="44"/>
      <c r="D300" s="45"/>
      <c r="E300" s="46"/>
      <c r="G300" s="47"/>
      <c r="H300" s="48" t="str">
        <f t="shared" si="4"/>
        <v/>
      </c>
    </row>
    <row r="301" spans="1:8" x14ac:dyDescent="0.25">
      <c r="A301" s="26" t="s">
        <v>1063</v>
      </c>
      <c r="B301" s="27"/>
      <c r="C301" s="44"/>
      <c r="D301" s="45"/>
      <c r="E301" s="46"/>
      <c r="G301" s="47"/>
      <c r="H301" s="48" t="str">
        <f t="shared" si="4"/>
        <v/>
      </c>
    </row>
    <row r="302" spans="1:8" x14ac:dyDescent="0.25">
      <c r="A302" s="26" t="s">
        <v>1064</v>
      </c>
      <c r="B302" s="27"/>
      <c r="C302" s="44"/>
      <c r="D302" s="45"/>
      <c r="E302" s="46"/>
      <c r="G302" s="47"/>
      <c r="H302" s="48" t="str">
        <f t="shared" si="4"/>
        <v/>
      </c>
    </row>
    <row r="303" spans="1:8" x14ac:dyDescent="0.25">
      <c r="A303" s="26" t="s">
        <v>1065</v>
      </c>
      <c r="B303" s="27"/>
      <c r="C303" s="44"/>
      <c r="D303" s="45"/>
      <c r="E303" s="46"/>
      <c r="G303" s="47"/>
      <c r="H303" s="48" t="str">
        <f t="shared" si="4"/>
        <v/>
      </c>
    </row>
    <row r="304" spans="1:8" x14ac:dyDescent="0.25">
      <c r="A304" s="26" t="s">
        <v>1066</v>
      </c>
      <c r="B304" s="27"/>
      <c r="C304" s="44"/>
      <c r="D304" s="45"/>
      <c r="E304" s="46"/>
      <c r="G304" s="47"/>
      <c r="H304" s="48" t="str">
        <f t="shared" si="4"/>
        <v/>
      </c>
    </row>
    <row r="305" spans="1:8" x14ac:dyDescent="0.25">
      <c r="A305" s="26" t="s">
        <v>1067</v>
      </c>
      <c r="B305" s="27"/>
      <c r="C305" s="44"/>
      <c r="D305" s="45"/>
      <c r="E305" s="46"/>
      <c r="G305" s="47"/>
      <c r="H305" s="48" t="str">
        <f t="shared" si="4"/>
        <v/>
      </c>
    </row>
    <row r="306" spans="1:8" x14ac:dyDescent="0.25">
      <c r="A306" s="26" t="s">
        <v>1068</v>
      </c>
      <c r="B306" s="27"/>
      <c r="C306" s="44"/>
      <c r="D306" s="45"/>
      <c r="E306" s="46"/>
      <c r="G306" s="47"/>
      <c r="H306" s="48" t="str">
        <f t="shared" si="4"/>
        <v/>
      </c>
    </row>
    <row r="307" spans="1:8" x14ac:dyDescent="0.25">
      <c r="A307" s="26" t="s">
        <v>1069</v>
      </c>
      <c r="B307" s="27"/>
      <c r="C307" s="44"/>
      <c r="D307" s="45"/>
      <c r="E307" s="46"/>
      <c r="G307" s="47"/>
      <c r="H307" s="48" t="str">
        <f t="shared" si="4"/>
        <v/>
      </c>
    </row>
    <row r="308" spans="1:8" x14ac:dyDescent="0.25">
      <c r="A308" s="26" t="s">
        <v>1070</v>
      </c>
      <c r="B308" s="27"/>
      <c r="C308" s="44"/>
      <c r="D308" s="45"/>
      <c r="E308" s="46"/>
      <c r="G308" s="47"/>
      <c r="H308" s="48" t="str">
        <f t="shared" si="4"/>
        <v/>
      </c>
    </row>
    <row r="309" spans="1:8" x14ac:dyDescent="0.25">
      <c r="A309" s="26" t="s">
        <v>1071</v>
      </c>
      <c r="B309" s="27"/>
      <c r="C309" s="44"/>
      <c r="D309" s="45"/>
      <c r="E309" s="46"/>
      <c r="G309" s="47"/>
      <c r="H309" s="48" t="str">
        <f t="shared" si="4"/>
        <v/>
      </c>
    </row>
    <row r="310" spans="1:8" x14ac:dyDescent="0.25">
      <c r="A310" s="26" t="s">
        <v>1072</v>
      </c>
      <c r="B310" s="27"/>
      <c r="C310" s="44"/>
      <c r="D310" s="45"/>
      <c r="E310" s="46"/>
      <c r="G310" s="47"/>
      <c r="H310" s="48" t="str">
        <f t="shared" si="4"/>
        <v/>
      </c>
    </row>
    <row r="311" spans="1:8" x14ac:dyDescent="0.25">
      <c r="A311" s="26" t="s">
        <v>1073</v>
      </c>
      <c r="B311" s="27"/>
      <c r="C311" s="44"/>
      <c r="D311" s="45"/>
      <c r="E311" s="46"/>
      <c r="G311" s="47"/>
      <c r="H311" s="48" t="str">
        <f t="shared" si="4"/>
        <v/>
      </c>
    </row>
    <row r="312" spans="1:8" x14ac:dyDescent="0.25">
      <c r="A312" s="26" t="s">
        <v>1074</v>
      </c>
      <c r="B312" s="27"/>
      <c r="C312" s="44"/>
      <c r="D312" s="45"/>
      <c r="E312" s="46"/>
      <c r="G312" s="47"/>
      <c r="H312" s="48" t="str">
        <f t="shared" si="4"/>
        <v/>
      </c>
    </row>
    <row r="313" spans="1:8" x14ac:dyDescent="0.25">
      <c r="A313" s="26" t="s">
        <v>1075</v>
      </c>
      <c r="B313" s="27"/>
      <c r="C313" s="44"/>
      <c r="D313" s="45"/>
      <c r="E313" s="46"/>
      <c r="G313" s="47"/>
      <c r="H313" s="48" t="str">
        <f t="shared" si="4"/>
        <v/>
      </c>
    </row>
    <row r="314" spans="1:8" x14ac:dyDescent="0.25">
      <c r="A314" s="26" t="s">
        <v>1076</v>
      </c>
      <c r="B314" s="27"/>
      <c r="C314" s="44"/>
      <c r="D314" s="45"/>
      <c r="E314" s="46"/>
      <c r="G314" s="47"/>
      <c r="H314" s="48" t="str">
        <f t="shared" si="4"/>
        <v/>
      </c>
    </row>
    <row r="315" spans="1:8" x14ac:dyDescent="0.25">
      <c r="A315" s="26" t="s">
        <v>1077</v>
      </c>
      <c r="B315" s="27"/>
      <c r="C315" s="44"/>
      <c r="D315" s="45"/>
      <c r="E315" s="46"/>
      <c r="G315" s="47"/>
      <c r="H315" s="48" t="str">
        <f t="shared" si="4"/>
        <v/>
      </c>
    </row>
    <row r="316" spans="1:8" x14ac:dyDescent="0.25">
      <c r="A316" s="26" t="s">
        <v>1078</v>
      </c>
      <c r="B316" s="27"/>
      <c r="C316" s="44"/>
      <c r="D316" s="45"/>
      <c r="E316" s="46"/>
      <c r="G316" s="47"/>
      <c r="H316" s="48" t="str">
        <f t="shared" si="4"/>
        <v/>
      </c>
    </row>
    <row r="317" spans="1:8" x14ac:dyDescent="0.25">
      <c r="A317" s="26" t="s">
        <v>1079</v>
      </c>
      <c r="B317" s="27"/>
      <c r="C317" s="44"/>
      <c r="D317" s="45"/>
      <c r="E317" s="46"/>
      <c r="G317" s="47"/>
      <c r="H317" s="48" t="str">
        <f t="shared" si="4"/>
        <v/>
      </c>
    </row>
    <row r="318" spans="1:8" x14ac:dyDescent="0.25">
      <c r="A318" s="26" t="s">
        <v>1080</v>
      </c>
      <c r="B318" s="27"/>
      <c r="C318" s="44"/>
      <c r="D318" s="45"/>
      <c r="E318" s="46"/>
      <c r="G318" s="47"/>
      <c r="H318" s="48" t="str">
        <f t="shared" si="4"/>
        <v/>
      </c>
    </row>
    <row r="319" spans="1:8" x14ac:dyDescent="0.25">
      <c r="A319" s="26" t="s">
        <v>1081</v>
      </c>
      <c r="B319" s="27"/>
      <c r="C319" s="44"/>
      <c r="D319" s="45"/>
      <c r="E319" s="46"/>
      <c r="G319" s="47"/>
      <c r="H319" s="48" t="str">
        <f t="shared" si="4"/>
        <v/>
      </c>
    </row>
    <row r="320" spans="1:8" x14ac:dyDescent="0.25">
      <c r="A320" s="26" t="s">
        <v>1082</v>
      </c>
      <c r="B320" s="27"/>
      <c r="C320" s="44"/>
      <c r="D320" s="45"/>
      <c r="E320" s="46"/>
      <c r="G320" s="47"/>
      <c r="H320" s="48" t="str">
        <f t="shared" si="4"/>
        <v/>
      </c>
    </row>
    <row r="321" spans="1:8" x14ac:dyDescent="0.25">
      <c r="A321" s="26" t="s">
        <v>1083</v>
      </c>
      <c r="B321" s="27"/>
      <c r="C321" s="44"/>
      <c r="D321" s="45"/>
      <c r="E321" s="46"/>
      <c r="G321" s="47"/>
      <c r="H321" s="48" t="str">
        <f t="shared" si="4"/>
        <v/>
      </c>
    </row>
    <row r="322" spans="1:8" x14ac:dyDescent="0.25">
      <c r="A322" s="26" t="s">
        <v>1084</v>
      </c>
      <c r="B322" s="27"/>
      <c r="C322" s="44"/>
      <c r="D322" s="45"/>
      <c r="E322" s="46"/>
      <c r="G322" s="47"/>
      <c r="H322" s="48" t="str">
        <f t="shared" si="4"/>
        <v/>
      </c>
    </row>
    <row r="323" spans="1:8" x14ac:dyDescent="0.25">
      <c r="A323" s="26" t="s">
        <v>1085</v>
      </c>
      <c r="B323" s="27"/>
      <c r="C323" s="44"/>
      <c r="D323" s="45"/>
      <c r="E323" s="46"/>
      <c r="G323" s="47"/>
      <c r="H323" s="48" t="str">
        <f t="shared" si="4"/>
        <v/>
      </c>
    </row>
    <row r="324" spans="1:8" x14ac:dyDescent="0.25">
      <c r="A324" s="26" t="s">
        <v>1086</v>
      </c>
      <c r="B324" s="27"/>
      <c r="C324" s="44"/>
      <c r="D324" s="45"/>
      <c r="E324" s="46"/>
      <c r="G324" s="47"/>
      <c r="H324" s="48" t="str">
        <f t="shared" si="4"/>
        <v/>
      </c>
    </row>
    <row r="325" spans="1:8" x14ac:dyDescent="0.25">
      <c r="A325" s="26" t="s">
        <v>1087</v>
      </c>
      <c r="B325" s="27"/>
      <c r="C325" s="44"/>
      <c r="D325" s="45"/>
      <c r="E325" s="46"/>
      <c r="G325" s="47"/>
      <c r="H325" s="48" t="str">
        <f t="shared" si="4"/>
        <v/>
      </c>
    </row>
    <row r="326" spans="1:8" x14ac:dyDescent="0.25">
      <c r="A326" s="26" t="s">
        <v>1088</v>
      </c>
      <c r="B326" s="27"/>
      <c r="C326" s="44"/>
      <c r="D326" s="45"/>
      <c r="E326" s="46"/>
      <c r="G326" s="47"/>
      <c r="H326" s="48" t="str">
        <f t="shared" si="4"/>
        <v/>
      </c>
    </row>
    <row r="327" spans="1:8" x14ac:dyDescent="0.25">
      <c r="A327" s="26" t="s">
        <v>1089</v>
      </c>
      <c r="B327" s="27"/>
      <c r="C327" s="44"/>
      <c r="D327" s="45"/>
      <c r="E327" s="46"/>
      <c r="G327" s="47"/>
      <c r="H327" s="48" t="str">
        <f t="shared" si="4"/>
        <v/>
      </c>
    </row>
    <row r="328" spans="1:8" x14ac:dyDescent="0.25">
      <c r="A328" s="26" t="s">
        <v>1090</v>
      </c>
      <c r="B328" s="27"/>
      <c r="C328" s="44"/>
      <c r="D328" s="45"/>
      <c r="E328" s="46"/>
      <c r="G328" s="47"/>
      <c r="H328" s="48" t="str">
        <f t="shared" si="4"/>
        <v/>
      </c>
    </row>
    <row r="329" spans="1:8" x14ac:dyDescent="0.25">
      <c r="A329" s="26" t="s">
        <v>1091</v>
      </c>
      <c r="B329" s="27"/>
      <c r="C329" s="44"/>
      <c r="D329" s="45"/>
      <c r="E329" s="46"/>
      <c r="G329" s="47"/>
      <c r="H329" s="48" t="str">
        <f t="shared" ref="H329:H392" si="5">IF(ISERROR(C329/G329),"",C329/G329)</f>
        <v/>
      </c>
    </row>
    <row r="330" spans="1:8" x14ac:dyDescent="0.25">
      <c r="A330" s="26" t="s">
        <v>1092</v>
      </c>
      <c r="B330" s="27"/>
      <c r="C330" s="44"/>
      <c r="D330" s="45"/>
      <c r="E330" s="46"/>
      <c r="G330" s="47"/>
      <c r="H330" s="48" t="str">
        <f t="shared" si="5"/>
        <v/>
      </c>
    </row>
    <row r="331" spans="1:8" x14ac:dyDescent="0.25">
      <c r="A331" s="26" t="s">
        <v>1093</v>
      </c>
      <c r="B331" s="27"/>
      <c r="C331" s="44"/>
      <c r="D331" s="45"/>
      <c r="E331" s="46"/>
      <c r="G331" s="47"/>
      <c r="H331" s="48" t="str">
        <f t="shared" si="5"/>
        <v/>
      </c>
    </row>
    <row r="332" spans="1:8" x14ac:dyDescent="0.25">
      <c r="A332" s="26" t="s">
        <v>1094</v>
      </c>
      <c r="B332" s="27"/>
      <c r="C332" s="44"/>
      <c r="D332" s="45"/>
      <c r="E332" s="46"/>
      <c r="G332" s="47"/>
      <c r="H332" s="48" t="str">
        <f t="shared" si="5"/>
        <v/>
      </c>
    </row>
    <row r="333" spans="1:8" x14ac:dyDescent="0.25">
      <c r="A333" s="26" t="s">
        <v>1095</v>
      </c>
      <c r="B333" s="27"/>
      <c r="C333" s="44"/>
      <c r="D333" s="45"/>
      <c r="E333" s="46"/>
      <c r="G333" s="47"/>
      <c r="H333" s="48" t="str">
        <f t="shared" si="5"/>
        <v/>
      </c>
    </row>
    <row r="334" spans="1:8" x14ac:dyDescent="0.25">
      <c r="A334" s="26" t="s">
        <v>1096</v>
      </c>
      <c r="B334" s="27"/>
      <c r="C334" s="44"/>
      <c r="D334" s="45"/>
      <c r="E334" s="46"/>
      <c r="G334" s="47"/>
      <c r="H334" s="48" t="str">
        <f t="shared" si="5"/>
        <v/>
      </c>
    </row>
    <row r="335" spans="1:8" x14ac:dyDescent="0.25">
      <c r="A335" s="26" t="s">
        <v>1097</v>
      </c>
      <c r="B335" s="27"/>
      <c r="C335" s="44"/>
      <c r="D335" s="45"/>
      <c r="E335" s="46"/>
      <c r="G335" s="47"/>
      <c r="H335" s="48" t="str">
        <f t="shared" si="5"/>
        <v/>
      </c>
    </row>
    <row r="336" spans="1:8" x14ac:dyDescent="0.25">
      <c r="A336" s="26" t="s">
        <v>1098</v>
      </c>
      <c r="B336" s="27"/>
      <c r="C336" s="44"/>
      <c r="D336" s="45"/>
      <c r="E336" s="46"/>
      <c r="G336" s="47"/>
      <c r="H336" s="48" t="str">
        <f t="shared" si="5"/>
        <v/>
      </c>
    </row>
    <row r="337" spans="1:8" x14ac:dyDescent="0.25">
      <c r="A337" s="26" t="s">
        <v>1099</v>
      </c>
      <c r="B337" s="27"/>
      <c r="C337" s="44"/>
      <c r="D337" s="45"/>
      <c r="E337" s="46"/>
      <c r="G337" s="47"/>
      <c r="H337" s="48" t="str">
        <f t="shared" si="5"/>
        <v/>
      </c>
    </row>
    <row r="338" spans="1:8" x14ac:dyDescent="0.25">
      <c r="A338" s="26" t="s">
        <v>1100</v>
      </c>
      <c r="B338" s="27"/>
      <c r="C338" s="44"/>
      <c r="D338" s="45"/>
      <c r="E338" s="46"/>
      <c r="G338" s="47"/>
      <c r="H338" s="48" t="str">
        <f t="shared" si="5"/>
        <v/>
      </c>
    </row>
    <row r="339" spans="1:8" x14ac:dyDescent="0.25">
      <c r="A339" s="26" t="s">
        <v>1101</v>
      </c>
      <c r="B339" s="27"/>
      <c r="C339" s="44"/>
      <c r="D339" s="45"/>
      <c r="E339" s="46"/>
      <c r="G339" s="47"/>
      <c r="H339" s="48" t="str">
        <f t="shared" si="5"/>
        <v/>
      </c>
    </row>
    <row r="340" spans="1:8" x14ac:dyDescent="0.25">
      <c r="A340" s="26" t="s">
        <v>1102</v>
      </c>
      <c r="B340" s="27"/>
      <c r="C340" s="44"/>
      <c r="D340" s="45"/>
      <c r="E340" s="46"/>
      <c r="G340" s="47"/>
      <c r="H340" s="48" t="str">
        <f t="shared" si="5"/>
        <v/>
      </c>
    </row>
    <row r="341" spans="1:8" x14ac:dyDescent="0.25">
      <c r="A341" s="26" t="s">
        <v>1103</v>
      </c>
      <c r="B341" s="27"/>
      <c r="C341" s="44"/>
      <c r="D341" s="45"/>
      <c r="E341" s="46"/>
      <c r="G341" s="47"/>
      <c r="H341" s="48" t="str">
        <f t="shared" si="5"/>
        <v/>
      </c>
    </row>
    <row r="342" spans="1:8" x14ac:dyDescent="0.25">
      <c r="A342" s="26" t="s">
        <v>1104</v>
      </c>
      <c r="B342" s="27"/>
      <c r="C342" s="44"/>
      <c r="D342" s="45"/>
      <c r="E342" s="46"/>
      <c r="G342" s="47"/>
      <c r="H342" s="48" t="str">
        <f t="shared" si="5"/>
        <v/>
      </c>
    </row>
    <row r="343" spans="1:8" x14ac:dyDescent="0.25">
      <c r="A343" s="26" t="s">
        <v>1105</v>
      </c>
      <c r="B343" s="27"/>
      <c r="C343" s="44"/>
      <c r="D343" s="45"/>
      <c r="E343" s="46"/>
      <c r="G343" s="47"/>
      <c r="H343" s="48" t="str">
        <f t="shared" si="5"/>
        <v/>
      </c>
    </row>
    <row r="344" spans="1:8" x14ac:dyDescent="0.25">
      <c r="A344" s="26" t="s">
        <v>1106</v>
      </c>
      <c r="B344" s="27"/>
      <c r="C344" s="44"/>
      <c r="D344" s="45"/>
      <c r="E344" s="46"/>
      <c r="G344" s="47"/>
      <c r="H344" s="48" t="str">
        <f t="shared" si="5"/>
        <v/>
      </c>
    </row>
    <row r="345" spans="1:8" x14ac:dyDescent="0.25">
      <c r="A345" s="26" t="s">
        <v>1107</v>
      </c>
      <c r="B345" s="27"/>
      <c r="C345" s="44"/>
      <c r="D345" s="45"/>
      <c r="E345" s="46"/>
      <c r="G345" s="47"/>
      <c r="H345" s="48" t="str">
        <f t="shared" si="5"/>
        <v/>
      </c>
    </row>
    <row r="346" spans="1:8" x14ac:dyDescent="0.25">
      <c r="A346" s="26" t="s">
        <v>1108</v>
      </c>
      <c r="B346" s="27"/>
      <c r="C346" s="44"/>
      <c r="D346" s="45"/>
      <c r="E346" s="46"/>
      <c r="G346" s="47"/>
      <c r="H346" s="48" t="str">
        <f t="shared" si="5"/>
        <v/>
      </c>
    </row>
    <row r="347" spans="1:8" x14ac:dyDescent="0.25">
      <c r="A347" s="26" t="s">
        <v>1109</v>
      </c>
      <c r="B347" s="27"/>
      <c r="C347" s="44"/>
      <c r="D347" s="45"/>
      <c r="E347" s="46"/>
      <c r="G347" s="47"/>
      <c r="H347" s="48" t="str">
        <f t="shared" si="5"/>
        <v/>
      </c>
    </row>
    <row r="348" spans="1:8" x14ac:dyDescent="0.25">
      <c r="A348" s="26" t="s">
        <v>1110</v>
      </c>
      <c r="B348" s="27"/>
      <c r="C348" s="44"/>
      <c r="D348" s="45"/>
      <c r="E348" s="46"/>
      <c r="G348" s="47"/>
      <c r="H348" s="48" t="str">
        <f t="shared" si="5"/>
        <v/>
      </c>
    </row>
    <row r="349" spans="1:8" x14ac:dyDescent="0.25">
      <c r="A349" s="26" t="s">
        <v>1111</v>
      </c>
      <c r="B349" s="27"/>
      <c r="C349" s="44"/>
      <c r="D349" s="45"/>
      <c r="E349" s="46"/>
      <c r="G349" s="47"/>
      <c r="H349" s="48" t="str">
        <f t="shared" si="5"/>
        <v/>
      </c>
    </row>
    <row r="350" spans="1:8" x14ac:dyDescent="0.25">
      <c r="A350" s="26" t="s">
        <v>1112</v>
      </c>
      <c r="B350" s="27"/>
      <c r="C350" s="44"/>
      <c r="D350" s="45"/>
      <c r="E350" s="46"/>
      <c r="G350" s="47"/>
      <c r="H350" s="48" t="str">
        <f t="shared" si="5"/>
        <v/>
      </c>
    </row>
    <row r="351" spans="1:8" x14ac:dyDescent="0.25">
      <c r="A351" s="26" t="s">
        <v>1113</v>
      </c>
      <c r="B351" s="27"/>
      <c r="C351" s="44"/>
      <c r="D351" s="45"/>
      <c r="E351" s="46"/>
      <c r="G351" s="47"/>
      <c r="H351" s="48" t="str">
        <f t="shared" si="5"/>
        <v/>
      </c>
    </row>
    <row r="352" spans="1:8" x14ac:dyDescent="0.25">
      <c r="A352" s="26" t="s">
        <v>1114</v>
      </c>
      <c r="B352" s="27"/>
      <c r="C352" s="44"/>
      <c r="D352" s="45"/>
      <c r="E352" s="46"/>
      <c r="G352" s="47"/>
      <c r="H352" s="48" t="str">
        <f t="shared" si="5"/>
        <v/>
      </c>
    </row>
    <row r="353" spans="1:8" x14ac:dyDescent="0.25">
      <c r="A353" s="26" t="s">
        <v>1115</v>
      </c>
      <c r="B353" s="27"/>
      <c r="C353" s="44"/>
      <c r="D353" s="45"/>
      <c r="E353" s="46"/>
      <c r="G353" s="47"/>
      <c r="H353" s="48" t="str">
        <f t="shared" si="5"/>
        <v/>
      </c>
    </row>
    <row r="354" spans="1:8" x14ac:dyDescent="0.25">
      <c r="A354" s="26" t="s">
        <v>1116</v>
      </c>
      <c r="B354" s="27"/>
      <c r="C354" s="44"/>
      <c r="D354" s="45"/>
      <c r="E354" s="46"/>
      <c r="G354" s="47"/>
      <c r="H354" s="48" t="str">
        <f t="shared" si="5"/>
        <v/>
      </c>
    </row>
    <row r="355" spans="1:8" x14ac:dyDescent="0.25">
      <c r="A355" s="26" t="s">
        <v>1117</v>
      </c>
      <c r="B355" s="27"/>
      <c r="C355" s="44"/>
      <c r="D355" s="45"/>
      <c r="E355" s="46"/>
      <c r="G355" s="47"/>
      <c r="H355" s="48" t="str">
        <f t="shared" si="5"/>
        <v/>
      </c>
    </row>
    <row r="356" spans="1:8" x14ac:dyDescent="0.25">
      <c r="A356" s="26" t="s">
        <v>1118</v>
      </c>
      <c r="B356" s="27"/>
      <c r="C356" s="44"/>
      <c r="D356" s="45"/>
      <c r="E356" s="46"/>
      <c r="G356" s="47"/>
      <c r="H356" s="48" t="str">
        <f t="shared" si="5"/>
        <v/>
      </c>
    </row>
    <row r="357" spans="1:8" x14ac:dyDescent="0.25">
      <c r="A357" s="26" t="s">
        <v>1119</v>
      </c>
      <c r="B357" s="27"/>
      <c r="C357" s="44"/>
      <c r="D357" s="45"/>
      <c r="E357" s="46"/>
      <c r="G357" s="47"/>
      <c r="H357" s="48" t="str">
        <f t="shared" si="5"/>
        <v/>
      </c>
    </row>
    <row r="358" spans="1:8" x14ac:dyDescent="0.25">
      <c r="A358" s="26" t="s">
        <v>1120</v>
      </c>
      <c r="B358" s="27"/>
      <c r="C358" s="44"/>
      <c r="D358" s="45"/>
      <c r="E358" s="46"/>
      <c r="G358" s="47"/>
      <c r="H358" s="48" t="str">
        <f t="shared" si="5"/>
        <v/>
      </c>
    </row>
    <row r="359" spans="1:8" x14ac:dyDescent="0.25">
      <c r="A359" s="26" t="s">
        <v>1121</v>
      </c>
      <c r="B359" s="27"/>
      <c r="C359" s="44"/>
      <c r="D359" s="45"/>
      <c r="E359" s="46"/>
      <c r="G359" s="47"/>
      <c r="H359" s="48" t="str">
        <f t="shared" si="5"/>
        <v/>
      </c>
    </row>
    <row r="360" spans="1:8" x14ac:dyDescent="0.25">
      <c r="A360" s="26" t="s">
        <v>1122</v>
      </c>
      <c r="B360" s="27"/>
      <c r="C360" s="44"/>
      <c r="D360" s="45"/>
      <c r="E360" s="46"/>
      <c r="G360" s="47"/>
      <c r="H360" s="48" t="str">
        <f t="shared" si="5"/>
        <v/>
      </c>
    </row>
    <row r="361" spans="1:8" x14ac:dyDescent="0.25">
      <c r="A361" s="26" t="s">
        <v>1123</v>
      </c>
      <c r="B361" s="27"/>
      <c r="C361" s="44"/>
      <c r="D361" s="45"/>
      <c r="E361" s="46"/>
      <c r="G361" s="47"/>
      <c r="H361" s="48" t="str">
        <f t="shared" si="5"/>
        <v/>
      </c>
    </row>
    <row r="362" spans="1:8" x14ac:dyDescent="0.25">
      <c r="A362" s="26" t="s">
        <v>1124</v>
      </c>
      <c r="B362" s="27"/>
      <c r="C362" s="44"/>
      <c r="D362" s="45"/>
      <c r="E362" s="46"/>
      <c r="G362" s="47"/>
      <c r="H362" s="48" t="str">
        <f t="shared" si="5"/>
        <v/>
      </c>
    </row>
    <row r="363" spans="1:8" x14ac:dyDescent="0.25">
      <c r="A363" s="26" t="s">
        <v>1125</v>
      </c>
      <c r="B363" s="27"/>
      <c r="C363" s="44"/>
      <c r="D363" s="45"/>
      <c r="E363" s="46"/>
      <c r="G363" s="47"/>
      <c r="H363" s="48" t="str">
        <f t="shared" si="5"/>
        <v/>
      </c>
    </row>
    <row r="364" spans="1:8" x14ac:dyDescent="0.25">
      <c r="A364" s="26" t="s">
        <v>1126</v>
      </c>
      <c r="B364" s="27"/>
      <c r="C364" s="44"/>
      <c r="D364" s="45"/>
      <c r="E364" s="46"/>
      <c r="G364" s="47"/>
      <c r="H364" s="48" t="str">
        <f t="shared" si="5"/>
        <v/>
      </c>
    </row>
    <row r="365" spans="1:8" x14ac:dyDescent="0.25">
      <c r="A365" s="26" t="s">
        <v>1127</v>
      </c>
      <c r="B365" s="27"/>
      <c r="C365" s="44"/>
      <c r="D365" s="45"/>
      <c r="E365" s="46"/>
      <c r="G365" s="47"/>
      <c r="H365" s="48" t="str">
        <f t="shared" si="5"/>
        <v/>
      </c>
    </row>
    <row r="366" spans="1:8" x14ac:dyDescent="0.25">
      <c r="A366" s="26" t="s">
        <v>1128</v>
      </c>
      <c r="B366" s="27"/>
      <c r="C366" s="44"/>
      <c r="D366" s="45"/>
      <c r="E366" s="46"/>
      <c r="G366" s="47"/>
      <c r="H366" s="48" t="str">
        <f t="shared" si="5"/>
        <v/>
      </c>
    </row>
    <row r="367" spans="1:8" x14ac:dyDescent="0.25">
      <c r="A367" s="26" t="s">
        <v>1129</v>
      </c>
      <c r="B367" s="27"/>
      <c r="C367" s="44"/>
      <c r="D367" s="45"/>
      <c r="E367" s="46"/>
      <c r="G367" s="47"/>
      <c r="H367" s="48" t="str">
        <f t="shared" si="5"/>
        <v/>
      </c>
    </row>
    <row r="368" spans="1:8" x14ac:dyDescent="0.25">
      <c r="A368" s="26" t="s">
        <v>1130</v>
      </c>
      <c r="B368" s="27"/>
      <c r="C368" s="44"/>
      <c r="D368" s="45"/>
      <c r="E368" s="46"/>
      <c r="G368" s="47"/>
      <c r="H368" s="48" t="str">
        <f t="shared" si="5"/>
        <v/>
      </c>
    </row>
    <row r="369" spans="1:8" x14ac:dyDescent="0.25">
      <c r="A369" s="26" t="s">
        <v>1131</v>
      </c>
      <c r="B369" s="27"/>
      <c r="C369" s="44"/>
      <c r="D369" s="45"/>
      <c r="E369" s="46"/>
      <c r="G369" s="47"/>
      <c r="H369" s="48" t="str">
        <f t="shared" si="5"/>
        <v/>
      </c>
    </row>
    <row r="370" spans="1:8" x14ac:dyDescent="0.25">
      <c r="A370" s="26" t="s">
        <v>1132</v>
      </c>
      <c r="B370" s="27"/>
      <c r="C370" s="44"/>
      <c r="D370" s="45"/>
      <c r="E370" s="46"/>
      <c r="G370" s="47"/>
      <c r="H370" s="48" t="str">
        <f t="shared" si="5"/>
        <v/>
      </c>
    </row>
    <row r="371" spans="1:8" x14ac:dyDescent="0.25">
      <c r="A371" s="26" t="s">
        <v>1133</v>
      </c>
      <c r="B371" s="27"/>
      <c r="C371" s="44"/>
      <c r="D371" s="45"/>
      <c r="E371" s="46"/>
      <c r="G371" s="47"/>
      <c r="H371" s="48" t="str">
        <f t="shared" si="5"/>
        <v/>
      </c>
    </row>
    <row r="372" spans="1:8" x14ac:dyDescent="0.25">
      <c r="A372" s="26" t="s">
        <v>1134</v>
      </c>
      <c r="B372" s="27"/>
      <c r="C372" s="44"/>
      <c r="D372" s="45"/>
      <c r="E372" s="46"/>
      <c r="G372" s="47"/>
      <c r="H372" s="48" t="str">
        <f t="shared" si="5"/>
        <v/>
      </c>
    </row>
    <row r="373" spans="1:8" x14ac:dyDescent="0.25">
      <c r="A373" s="26" t="s">
        <v>1135</v>
      </c>
      <c r="B373" s="27"/>
      <c r="C373" s="44"/>
      <c r="D373" s="45"/>
      <c r="E373" s="46"/>
      <c r="G373" s="47"/>
      <c r="H373" s="48" t="str">
        <f t="shared" si="5"/>
        <v/>
      </c>
    </row>
    <row r="374" spans="1:8" x14ac:dyDescent="0.25">
      <c r="A374" s="26" t="s">
        <v>1136</v>
      </c>
      <c r="B374" s="27"/>
      <c r="C374" s="44"/>
      <c r="D374" s="45"/>
      <c r="E374" s="46"/>
      <c r="G374" s="47"/>
      <c r="H374" s="48" t="str">
        <f t="shared" si="5"/>
        <v/>
      </c>
    </row>
    <row r="375" spans="1:8" x14ac:dyDescent="0.25">
      <c r="A375" s="26" t="s">
        <v>1137</v>
      </c>
      <c r="B375" s="27"/>
      <c r="C375" s="44"/>
      <c r="D375" s="45"/>
      <c r="E375" s="46"/>
      <c r="G375" s="47"/>
      <c r="H375" s="48" t="str">
        <f t="shared" si="5"/>
        <v/>
      </c>
    </row>
    <row r="376" spans="1:8" x14ac:dyDescent="0.25">
      <c r="A376" s="26" t="s">
        <v>1138</v>
      </c>
      <c r="B376" s="27"/>
      <c r="C376" s="44"/>
      <c r="D376" s="45"/>
      <c r="E376" s="46"/>
      <c r="G376" s="47"/>
      <c r="H376" s="48" t="str">
        <f t="shared" si="5"/>
        <v/>
      </c>
    </row>
    <row r="377" spans="1:8" x14ac:dyDescent="0.25">
      <c r="A377" s="26" t="s">
        <v>1139</v>
      </c>
      <c r="B377" s="27"/>
      <c r="C377" s="44"/>
      <c r="D377" s="45"/>
      <c r="E377" s="46"/>
      <c r="G377" s="47"/>
      <c r="H377" s="48" t="str">
        <f t="shared" si="5"/>
        <v/>
      </c>
    </row>
    <row r="378" spans="1:8" x14ac:dyDescent="0.25">
      <c r="A378" s="26" t="s">
        <v>1140</v>
      </c>
      <c r="B378" s="27"/>
      <c r="C378" s="44"/>
      <c r="D378" s="45"/>
      <c r="E378" s="46"/>
      <c r="G378" s="47"/>
      <c r="H378" s="48" t="str">
        <f t="shared" si="5"/>
        <v/>
      </c>
    </row>
    <row r="379" spans="1:8" x14ac:dyDescent="0.25">
      <c r="A379" s="26" t="s">
        <v>1141</v>
      </c>
      <c r="B379" s="27"/>
      <c r="C379" s="44"/>
      <c r="D379" s="45"/>
      <c r="E379" s="46"/>
      <c r="G379" s="47"/>
      <c r="H379" s="48" t="str">
        <f t="shared" si="5"/>
        <v/>
      </c>
    </row>
    <row r="380" spans="1:8" x14ac:dyDescent="0.25">
      <c r="A380" s="26" t="s">
        <v>1142</v>
      </c>
      <c r="B380" s="27"/>
      <c r="C380" s="44"/>
      <c r="D380" s="45"/>
      <c r="E380" s="46"/>
      <c r="G380" s="47"/>
      <c r="H380" s="48" t="str">
        <f t="shared" si="5"/>
        <v/>
      </c>
    </row>
    <row r="381" spans="1:8" x14ac:dyDescent="0.25">
      <c r="A381" s="26" t="s">
        <v>1143</v>
      </c>
      <c r="B381" s="27"/>
      <c r="C381" s="44"/>
      <c r="D381" s="45"/>
      <c r="E381" s="46"/>
      <c r="G381" s="47"/>
      <c r="H381" s="48" t="str">
        <f t="shared" si="5"/>
        <v/>
      </c>
    </row>
    <row r="382" spans="1:8" x14ac:dyDescent="0.25">
      <c r="A382" s="26" t="s">
        <v>1144</v>
      </c>
      <c r="B382" s="27"/>
      <c r="C382" s="44"/>
      <c r="D382" s="45"/>
      <c r="E382" s="46"/>
      <c r="G382" s="47"/>
      <c r="H382" s="48" t="str">
        <f t="shared" si="5"/>
        <v/>
      </c>
    </row>
    <row r="383" spans="1:8" x14ac:dyDescent="0.25">
      <c r="A383" s="26" t="s">
        <v>1145</v>
      </c>
      <c r="B383" s="27"/>
      <c r="C383" s="44"/>
      <c r="D383" s="45"/>
      <c r="E383" s="46"/>
      <c r="G383" s="47"/>
      <c r="H383" s="48" t="str">
        <f t="shared" si="5"/>
        <v/>
      </c>
    </row>
    <row r="384" spans="1:8" x14ac:dyDescent="0.25">
      <c r="A384" s="26" t="s">
        <v>1146</v>
      </c>
      <c r="B384" s="27"/>
      <c r="C384" s="44"/>
      <c r="D384" s="45"/>
      <c r="E384" s="46"/>
      <c r="G384" s="47"/>
      <c r="H384" s="48" t="str">
        <f t="shared" si="5"/>
        <v/>
      </c>
    </row>
    <row r="385" spans="1:8" x14ac:dyDescent="0.25">
      <c r="A385" s="26" t="s">
        <v>1147</v>
      </c>
      <c r="B385" s="27"/>
      <c r="C385" s="44"/>
      <c r="D385" s="45"/>
      <c r="E385" s="46"/>
      <c r="G385" s="47"/>
      <c r="H385" s="48" t="str">
        <f t="shared" si="5"/>
        <v/>
      </c>
    </row>
    <row r="386" spans="1:8" x14ac:dyDescent="0.25">
      <c r="A386" s="26" t="s">
        <v>1148</v>
      </c>
      <c r="B386" s="27"/>
      <c r="C386" s="44"/>
      <c r="D386" s="45"/>
      <c r="E386" s="46"/>
      <c r="G386" s="47"/>
      <c r="H386" s="48" t="str">
        <f t="shared" si="5"/>
        <v/>
      </c>
    </row>
    <row r="387" spans="1:8" x14ac:dyDescent="0.25">
      <c r="A387" s="26" t="s">
        <v>1149</v>
      </c>
      <c r="B387" s="27"/>
      <c r="C387" s="44"/>
      <c r="D387" s="45"/>
      <c r="E387" s="46"/>
      <c r="G387" s="47"/>
      <c r="H387" s="48" t="str">
        <f t="shared" si="5"/>
        <v/>
      </c>
    </row>
    <row r="388" spans="1:8" x14ac:dyDescent="0.25">
      <c r="A388" s="26" t="s">
        <v>1150</v>
      </c>
      <c r="B388" s="27"/>
      <c r="C388" s="44"/>
      <c r="D388" s="45"/>
      <c r="E388" s="46"/>
      <c r="G388" s="47"/>
      <c r="H388" s="48" t="str">
        <f t="shared" si="5"/>
        <v/>
      </c>
    </row>
    <row r="389" spans="1:8" x14ac:dyDescent="0.25">
      <c r="A389" s="26" t="s">
        <v>1151</v>
      </c>
      <c r="B389" s="27"/>
      <c r="C389" s="44"/>
      <c r="D389" s="45"/>
      <c r="E389" s="46"/>
      <c r="G389" s="47"/>
      <c r="H389" s="48" t="str">
        <f t="shared" si="5"/>
        <v/>
      </c>
    </row>
    <row r="390" spans="1:8" x14ac:dyDescent="0.25">
      <c r="A390" s="26" t="s">
        <v>1152</v>
      </c>
      <c r="B390" s="27"/>
      <c r="C390" s="44"/>
      <c r="D390" s="45"/>
      <c r="E390" s="46"/>
      <c r="G390" s="47"/>
      <c r="H390" s="48" t="str">
        <f t="shared" si="5"/>
        <v/>
      </c>
    </row>
    <row r="391" spans="1:8" x14ac:dyDescent="0.25">
      <c r="A391" s="26" t="s">
        <v>1153</v>
      </c>
      <c r="B391" s="27"/>
      <c r="C391" s="44"/>
      <c r="D391" s="45"/>
      <c r="E391" s="46"/>
      <c r="G391" s="47"/>
      <c r="H391" s="48" t="str">
        <f t="shared" si="5"/>
        <v/>
      </c>
    </row>
    <row r="392" spans="1:8" x14ac:dyDescent="0.25">
      <c r="A392" s="26" t="s">
        <v>1154</v>
      </c>
      <c r="B392" s="27"/>
      <c r="C392" s="44"/>
      <c r="D392" s="45"/>
      <c r="E392" s="46"/>
      <c r="G392" s="47"/>
      <c r="H392" s="48" t="str">
        <f t="shared" si="5"/>
        <v/>
      </c>
    </row>
    <row r="393" spans="1:8" x14ac:dyDescent="0.25">
      <c r="A393" s="26" t="s">
        <v>1155</v>
      </c>
      <c r="B393" s="27"/>
      <c r="C393" s="44"/>
      <c r="D393" s="45"/>
      <c r="E393" s="46"/>
      <c r="G393" s="47"/>
      <c r="H393" s="48" t="str">
        <f t="shared" ref="H393:H456" si="6">IF(ISERROR(C393/G393),"",C393/G393)</f>
        <v/>
      </c>
    </row>
    <row r="394" spans="1:8" x14ac:dyDescent="0.25">
      <c r="A394" s="26" t="s">
        <v>1156</v>
      </c>
      <c r="B394" s="27"/>
      <c r="C394" s="44"/>
      <c r="D394" s="45"/>
      <c r="E394" s="46"/>
      <c r="G394" s="47"/>
      <c r="H394" s="48" t="str">
        <f t="shared" si="6"/>
        <v/>
      </c>
    </row>
    <row r="395" spans="1:8" x14ac:dyDescent="0.25">
      <c r="A395" s="26" t="s">
        <v>1157</v>
      </c>
      <c r="B395" s="27"/>
      <c r="C395" s="44"/>
      <c r="D395" s="45"/>
      <c r="E395" s="46"/>
      <c r="G395" s="47"/>
      <c r="H395" s="48" t="str">
        <f t="shared" si="6"/>
        <v/>
      </c>
    </row>
    <row r="396" spans="1:8" x14ac:dyDescent="0.25">
      <c r="A396" s="26" t="s">
        <v>1158</v>
      </c>
      <c r="B396" s="27"/>
      <c r="C396" s="44"/>
      <c r="D396" s="45"/>
      <c r="E396" s="46"/>
      <c r="G396" s="47"/>
      <c r="H396" s="48" t="str">
        <f t="shared" si="6"/>
        <v/>
      </c>
    </row>
    <row r="397" spans="1:8" x14ac:dyDescent="0.25">
      <c r="A397" s="26" t="s">
        <v>1159</v>
      </c>
      <c r="B397" s="27"/>
      <c r="C397" s="44"/>
      <c r="D397" s="45"/>
      <c r="E397" s="46"/>
      <c r="G397" s="47"/>
      <c r="H397" s="48" t="str">
        <f t="shared" si="6"/>
        <v/>
      </c>
    </row>
    <row r="398" spans="1:8" x14ac:dyDescent="0.25">
      <c r="A398" s="26" t="s">
        <v>1160</v>
      </c>
      <c r="B398" s="27"/>
      <c r="C398" s="44"/>
      <c r="D398" s="45"/>
      <c r="E398" s="46"/>
      <c r="G398" s="47"/>
      <c r="H398" s="48" t="str">
        <f t="shared" si="6"/>
        <v/>
      </c>
    </row>
    <row r="399" spans="1:8" x14ac:dyDescent="0.25">
      <c r="A399" s="26" t="s">
        <v>1161</v>
      </c>
      <c r="B399" s="27"/>
      <c r="C399" s="44"/>
      <c r="D399" s="45"/>
      <c r="E399" s="46"/>
      <c r="G399" s="47"/>
      <c r="H399" s="48" t="str">
        <f t="shared" si="6"/>
        <v/>
      </c>
    </row>
    <row r="400" spans="1:8" x14ac:dyDescent="0.25">
      <c r="A400" s="26" t="s">
        <v>1162</v>
      </c>
      <c r="B400" s="27"/>
      <c r="C400" s="44"/>
      <c r="D400" s="45"/>
      <c r="E400" s="46"/>
      <c r="G400" s="47"/>
      <c r="H400" s="48" t="str">
        <f t="shared" si="6"/>
        <v/>
      </c>
    </row>
    <row r="401" spans="1:8" x14ac:dyDescent="0.25">
      <c r="A401" s="26" t="s">
        <v>1163</v>
      </c>
      <c r="B401" s="27"/>
      <c r="C401" s="44"/>
      <c r="D401" s="45"/>
      <c r="E401" s="46"/>
      <c r="G401" s="47"/>
      <c r="H401" s="48" t="str">
        <f t="shared" si="6"/>
        <v/>
      </c>
    </row>
    <row r="402" spans="1:8" x14ac:dyDescent="0.25">
      <c r="A402" s="26" t="s">
        <v>1164</v>
      </c>
      <c r="B402" s="27"/>
      <c r="C402" s="44"/>
      <c r="D402" s="45"/>
      <c r="E402" s="46"/>
      <c r="G402" s="47"/>
      <c r="H402" s="48" t="str">
        <f t="shared" si="6"/>
        <v/>
      </c>
    </row>
    <row r="403" spans="1:8" x14ac:dyDescent="0.25">
      <c r="A403" s="26" t="s">
        <v>1165</v>
      </c>
      <c r="B403" s="27"/>
      <c r="C403" s="44"/>
      <c r="D403" s="45"/>
      <c r="E403" s="46"/>
      <c r="G403" s="47"/>
      <c r="H403" s="48" t="str">
        <f t="shared" si="6"/>
        <v/>
      </c>
    </row>
    <row r="404" spans="1:8" x14ac:dyDescent="0.25">
      <c r="A404" s="26" t="s">
        <v>1166</v>
      </c>
      <c r="B404" s="27"/>
      <c r="C404" s="44"/>
      <c r="D404" s="45"/>
      <c r="E404" s="46"/>
      <c r="G404" s="47"/>
      <c r="H404" s="48" t="str">
        <f t="shared" si="6"/>
        <v/>
      </c>
    </row>
    <row r="405" spans="1:8" x14ac:dyDescent="0.25">
      <c r="A405" s="26" t="s">
        <v>1167</v>
      </c>
      <c r="B405" s="27"/>
      <c r="C405" s="44"/>
      <c r="D405" s="45"/>
      <c r="E405" s="46"/>
      <c r="G405" s="47"/>
      <c r="H405" s="48" t="str">
        <f t="shared" si="6"/>
        <v/>
      </c>
    </row>
    <row r="406" spans="1:8" x14ac:dyDescent="0.25">
      <c r="A406" s="26" t="s">
        <v>1168</v>
      </c>
      <c r="B406" s="27"/>
      <c r="C406" s="44"/>
      <c r="D406" s="45"/>
      <c r="E406" s="46"/>
      <c r="G406" s="47"/>
      <c r="H406" s="48" t="str">
        <f t="shared" si="6"/>
        <v/>
      </c>
    </row>
    <row r="407" spans="1:8" x14ac:dyDescent="0.25">
      <c r="A407" s="26" t="s">
        <v>1169</v>
      </c>
      <c r="B407" s="27"/>
      <c r="C407" s="44"/>
      <c r="D407" s="45"/>
      <c r="E407" s="46"/>
      <c r="G407" s="47"/>
      <c r="H407" s="48" t="str">
        <f t="shared" si="6"/>
        <v/>
      </c>
    </row>
    <row r="408" spans="1:8" x14ac:dyDescent="0.25">
      <c r="A408" s="26" t="s">
        <v>1170</v>
      </c>
      <c r="B408" s="27"/>
      <c r="C408" s="44"/>
      <c r="D408" s="45"/>
      <c r="E408" s="46"/>
      <c r="G408" s="47"/>
      <c r="H408" s="48" t="str">
        <f t="shared" si="6"/>
        <v/>
      </c>
    </row>
    <row r="409" spans="1:8" x14ac:dyDescent="0.25">
      <c r="A409" s="26" t="s">
        <v>1171</v>
      </c>
      <c r="B409" s="27"/>
      <c r="C409" s="44"/>
      <c r="D409" s="45"/>
      <c r="E409" s="46"/>
      <c r="G409" s="47"/>
      <c r="H409" s="48" t="str">
        <f t="shared" si="6"/>
        <v/>
      </c>
    </row>
    <row r="410" spans="1:8" x14ac:dyDescent="0.25">
      <c r="A410" s="26" t="s">
        <v>1172</v>
      </c>
      <c r="B410" s="27"/>
      <c r="C410" s="44"/>
      <c r="D410" s="45"/>
      <c r="E410" s="46"/>
      <c r="G410" s="47"/>
      <c r="H410" s="48" t="str">
        <f t="shared" si="6"/>
        <v/>
      </c>
    </row>
    <row r="411" spans="1:8" x14ac:dyDescent="0.25">
      <c r="A411" s="26" t="s">
        <v>1173</v>
      </c>
      <c r="B411" s="27"/>
      <c r="C411" s="44"/>
      <c r="D411" s="45"/>
      <c r="E411" s="46"/>
      <c r="G411" s="47"/>
      <c r="H411" s="48" t="str">
        <f t="shared" si="6"/>
        <v/>
      </c>
    </row>
    <row r="412" spans="1:8" x14ac:dyDescent="0.25">
      <c r="A412" s="26" t="s">
        <v>1174</v>
      </c>
      <c r="B412" s="27"/>
      <c r="C412" s="44"/>
      <c r="D412" s="45"/>
      <c r="E412" s="46"/>
      <c r="G412" s="47"/>
      <c r="H412" s="48" t="str">
        <f t="shared" si="6"/>
        <v/>
      </c>
    </row>
    <row r="413" spans="1:8" x14ac:dyDescent="0.25">
      <c r="A413" s="26" t="s">
        <v>1175</v>
      </c>
      <c r="B413" s="27"/>
      <c r="C413" s="44"/>
      <c r="D413" s="45"/>
      <c r="E413" s="46"/>
      <c r="G413" s="47"/>
      <c r="H413" s="48" t="str">
        <f t="shared" si="6"/>
        <v/>
      </c>
    </row>
    <row r="414" spans="1:8" x14ac:dyDescent="0.25">
      <c r="A414" s="26" t="s">
        <v>1176</v>
      </c>
      <c r="B414" s="27"/>
      <c r="C414" s="44"/>
      <c r="D414" s="45"/>
      <c r="E414" s="46"/>
      <c r="G414" s="47"/>
      <c r="H414" s="48" t="str">
        <f t="shared" si="6"/>
        <v/>
      </c>
    </row>
    <row r="415" spans="1:8" x14ac:dyDescent="0.25">
      <c r="A415" s="26" t="s">
        <v>1177</v>
      </c>
      <c r="B415" s="27"/>
      <c r="C415" s="44"/>
      <c r="D415" s="45"/>
      <c r="E415" s="46"/>
      <c r="G415" s="47"/>
      <c r="H415" s="48" t="str">
        <f t="shared" si="6"/>
        <v/>
      </c>
    </row>
    <row r="416" spans="1:8" x14ac:dyDescent="0.25">
      <c r="A416" s="26" t="s">
        <v>1178</v>
      </c>
      <c r="B416" s="27"/>
      <c r="C416" s="44"/>
      <c r="D416" s="45"/>
      <c r="E416" s="46"/>
      <c r="G416" s="47"/>
      <c r="H416" s="48" t="str">
        <f t="shared" si="6"/>
        <v/>
      </c>
    </row>
    <row r="417" spans="1:8" x14ac:dyDescent="0.25">
      <c r="A417" s="26" t="s">
        <v>1179</v>
      </c>
      <c r="B417" s="27"/>
      <c r="C417" s="44"/>
      <c r="D417" s="45"/>
      <c r="E417" s="46"/>
      <c r="G417" s="47"/>
      <c r="H417" s="48" t="str">
        <f t="shared" si="6"/>
        <v/>
      </c>
    </row>
    <row r="418" spans="1:8" x14ac:dyDescent="0.25">
      <c r="A418" s="26" t="s">
        <v>1180</v>
      </c>
      <c r="B418" s="27"/>
      <c r="C418" s="44"/>
      <c r="D418" s="45"/>
      <c r="E418" s="46"/>
      <c r="G418" s="47"/>
      <c r="H418" s="48" t="str">
        <f t="shared" si="6"/>
        <v/>
      </c>
    </row>
    <row r="419" spans="1:8" x14ac:dyDescent="0.25">
      <c r="A419" s="26" t="s">
        <v>1181</v>
      </c>
      <c r="B419" s="27"/>
      <c r="C419" s="44"/>
      <c r="D419" s="45"/>
      <c r="E419" s="46"/>
      <c r="G419" s="47"/>
      <c r="H419" s="48" t="str">
        <f t="shared" si="6"/>
        <v/>
      </c>
    </row>
    <row r="420" spans="1:8" x14ac:dyDescent="0.25">
      <c r="A420" s="26" t="s">
        <v>1182</v>
      </c>
      <c r="B420" s="27"/>
      <c r="C420" s="44"/>
      <c r="D420" s="45"/>
      <c r="E420" s="46"/>
      <c r="G420" s="47"/>
      <c r="H420" s="48" t="str">
        <f t="shared" si="6"/>
        <v/>
      </c>
    </row>
    <row r="421" spans="1:8" x14ac:dyDescent="0.25">
      <c r="A421" s="26" t="s">
        <v>1183</v>
      </c>
      <c r="B421" s="27"/>
      <c r="C421" s="44"/>
      <c r="D421" s="45"/>
      <c r="E421" s="46"/>
      <c r="G421" s="47"/>
      <c r="H421" s="48" t="str">
        <f t="shared" si="6"/>
        <v/>
      </c>
    </row>
    <row r="422" spans="1:8" x14ac:dyDescent="0.25">
      <c r="A422" s="26" t="s">
        <v>1184</v>
      </c>
      <c r="B422" s="27"/>
      <c r="C422" s="44"/>
      <c r="D422" s="45"/>
      <c r="E422" s="46"/>
      <c r="G422" s="47"/>
      <c r="H422" s="48" t="str">
        <f t="shared" si="6"/>
        <v/>
      </c>
    </row>
    <row r="423" spans="1:8" x14ac:dyDescent="0.25">
      <c r="A423" s="26" t="s">
        <v>1185</v>
      </c>
      <c r="B423" s="27"/>
      <c r="C423" s="44"/>
      <c r="D423" s="45"/>
      <c r="E423" s="46"/>
      <c r="G423" s="47"/>
      <c r="H423" s="48" t="str">
        <f t="shared" si="6"/>
        <v/>
      </c>
    </row>
    <row r="424" spans="1:8" x14ac:dyDescent="0.25">
      <c r="A424" s="26" t="s">
        <v>1186</v>
      </c>
      <c r="B424" s="27"/>
      <c r="C424" s="44"/>
      <c r="D424" s="45"/>
      <c r="E424" s="46"/>
      <c r="G424" s="47"/>
      <c r="H424" s="48" t="str">
        <f t="shared" si="6"/>
        <v/>
      </c>
    </row>
    <row r="425" spans="1:8" x14ac:dyDescent="0.25">
      <c r="A425" s="26" t="s">
        <v>1187</v>
      </c>
      <c r="B425" s="27"/>
      <c r="C425" s="44"/>
      <c r="D425" s="45"/>
      <c r="E425" s="46"/>
      <c r="G425" s="47"/>
      <c r="H425" s="48" t="str">
        <f t="shared" si="6"/>
        <v/>
      </c>
    </row>
    <row r="426" spans="1:8" x14ac:dyDescent="0.25">
      <c r="A426" s="26" t="s">
        <v>1188</v>
      </c>
      <c r="B426" s="27"/>
      <c r="C426" s="44"/>
      <c r="D426" s="45"/>
      <c r="E426" s="46"/>
      <c r="G426" s="47"/>
      <c r="H426" s="48" t="str">
        <f t="shared" si="6"/>
        <v/>
      </c>
    </row>
    <row r="427" spans="1:8" x14ac:dyDescent="0.25">
      <c r="A427" s="26" t="s">
        <v>1189</v>
      </c>
      <c r="B427" s="27"/>
      <c r="C427" s="44"/>
      <c r="D427" s="45"/>
      <c r="E427" s="46"/>
      <c r="G427" s="47"/>
      <c r="H427" s="48" t="str">
        <f t="shared" si="6"/>
        <v/>
      </c>
    </row>
    <row r="428" spans="1:8" x14ac:dyDescent="0.25">
      <c r="A428" s="26" t="s">
        <v>1190</v>
      </c>
      <c r="B428" s="27"/>
      <c r="C428" s="44"/>
      <c r="D428" s="45"/>
      <c r="E428" s="46"/>
      <c r="G428" s="47"/>
      <c r="H428" s="48" t="str">
        <f t="shared" si="6"/>
        <v/>
      </c>
    </row>
    <row r="429" spans="1:8" x14ac:dyDescent="0.25">
      <c r="A429" s="26" t="s">
        <v>1191</v>
      </c>
      <c r="B429" s="27"/>
      <c r="C429" s="44"/>
      <c r="D429" s="45"/>
      <c r="E429" s="46"/>
      <c r="G429" s="47"/>
      <c r="H429" s="48" t="str">
        <f t="shared" si="6"/>
        <v/>
      </c>
    </row>
    <row r="430" spans="1:8" x14ac:dyDescent="0.25">
      <c r="A430" s="26" t="s">
        <v>1192</v>
      </c>
      <c r="B430" s="27"/>
      <c r="C430" s="44"/>
      <c r="D430" s="45"/>
      <c r="E430" s="46"/>
      <c r="G430" s="47"/>
      <c r="H430" s="48" t="str">
        <f t="shared" si="6"/>
        <v/>
      </c>
    </row>
    <row r="431" spans="1:8" x14ac:dyDescent="0.25">
      <c r="A431" s="26" t="s">
        <v>1193</v>
      </c>
      <c r="B431" s="27"/>
      <c r="C431" s="44"/>
      <c r="D431" s="45"/>
      <c r="E431" s="46"/>
      <c r="G431" s="47"/>
      <c r="H431" s="48" t="str">
        <f t="shared" si="6"/>
        <v/>
      </c>
    </row>
    <row r="432" spans="1:8" x14ac:dyDescent="0.25">
      <c r="A432" s="26" t="s">
        <v>1194</v>
      </c>
      <c r="B432" s="27"/>
      <c r="C432" s="44"/>
      <c r="D432" s="45"/>
      <c r="E432" s="46"/>
      <c r="G432" s="47"/>
      <c r="H432" s="48" t="str">
        <f t="shared" si="6"/>
        <v/>
      </c>
    </row>
    <row r="433" spans="1:8" x14ac:dyDescent="0.25">
      <c r="A433" s="26" t="s">
        <v>1195</v>
      </c>
      <c r="B433" s="27"/>
      <c r="C433" s="44"/>
      <c r="D433" s="45"/>
      <c r="E433" s="46"/>
      <c r="G433" s="47"/>
      <c r="H433" s="48" t="str">
        <f t="shared" si="6"/>
        <v/>
      </c>
    </row>
    <row r="434" spans="1:8" x14ac:dyDescent="0.25">
      <c r="A434" s="26" t="s">
        <v>1196</v>
      </c>
      <c r="B434" s="27"/>
      <c r="C434" s="44"/>
      <c r="D434" s="45"/>
      <c r="E434" s="46"/>
      <c r="G434" s="47"/>
      <c r="H434" s="48" t="str">
        <f t="shared" si="6"/>
        <v/>
      </c>
    </row>
    <row r="435" spans="1:8" x14ac:dyDescent="0.25">
      <c r="A435" s="26" t="s">
        <v>1197</v>
      </c>
      <c r="B435" s="27"/>
      <c r="C435" s="44"/>
      <c r="D435" s="45"/>
      <c r="E435" s="46"/>
      <c r="G435" s="47"/>
      <c r="H435" s="48" t="str">
        <f t="shared" si="6"/>
        <v/>
      </c>
    </row>
    <row r="436" spans="1:8" x14ac:dyDescent="0.25">
      <c r="A436" s="26" t="s">
        <v>1198</v>
      </c>
      <c r="B436" s="27"/>
      <c r="C436" s="44"/>
      <c r="D436" s="45"/>
      <c r="E436" s="46"/>
      <c r="G436" s="47"/>
      <c r="H436" s="48" t="str">
        <f t="shared" si="6"/>
        <v/>
      </c>
    </row>
    <row r="437" spans="1:8" x14ac:dyDescent="0.25">
      <c r="A437" s="26" t="s">
        <v>1199</v>
      </c>
      <c r="B437" s="27"/>
      <c r="C437" s="44"/>
      <c r="D437" s="45"/>
      <c r="E437" s="46"/>
      <c r="G437" s="47"/>
      <c r="H437" s="48" t="str">
        <f t="shared" si="6"/>
        <v/>
      </c>
    </row>
    <row r="438" spans="1:8" x14ac:dyDescent="0.25">
      <c r="A438" s="26" t="s">
        <v>1200</v>
      </c>
      <c r="B438" s="27"/>
      <c r="C438" s="44"/>
      <c r="D438" s="45"/>
      <c r="E438" s="46"/>
      <c r="G438" s="47"/>
      <c r="H438" s="48" t="str">
        <f t="shared" si="6"/>
        <v/>
      </c>
    </row>
    <row r="439" spans="1:8" x14ac:dyDescent="0.25">
      <c r="A439" s="26" t="s">
        <v>1201</v>
      </c>
      <c r="B439" s="27"/>
      <c r="C439" s="44"/>
      <c r="D439" s="45"/>
      <c r="E439" s="46"/>
      <c r="G439" s="47"/>
      <c r="H439" s="48" t="str">
        <f t="shared" si="6"/>
        <v/>
      </c>
    </row>
    <row r="440" spans="1:8" x14ac:dyDescent="0.25">
      <c r="A440" s="26" t="s">
        <v>1202</v>
      </c>
      <c r="B440" s="27"/>
      <c r="C440" s="44"/>
      <c r="D440" s="45"/>
      <c r="E440" s="46"/>
      <c r="G440" s="47"/>
      <c r="H440" s="48" t="str">
        <f t="shared" si="6"/>
        <v/>
      </c>
    </row>
    <row r="441" spans="1:8" x14ac:dyDescent="0.25">
      <c r="A441" s="26" t="s">
        <v>1203</v>
      </c>
      <c r="B441" s="27"/>
      <c r="C441" s="44"/>
      <c r="D441" s="45"/>
      <c r="E441" s="46"/>
      <c r="G441" s="47"/>
      <c r="H441" s="48" t="str">
        <f t="shared" si="6"/>
        <v/>
      </c>
    </row>
    <row r="442" spans="1:8" x14ac:dyDescent="0.25">
      <c r="A442" s="26" t="s">
        <v>1204</v>
      </c>
      <c r="B442" s="27"/>
      <c r="C442" s="44"/>
      <c r="D442" s="45"/>
      <c r="E442" s="46"/>
      <c r="G442" s="47"/>
      <c r="H442" s="48" t="str">
        <f t="shared" si="6"/>
        <v/>
      </c>
    </row>
    <row r="443" spans="1:8" x14ac:dyDescent="0.25">
      <c r="A443" s="26" t="s">
        <v>1205</v>
      </c>
      <c r="B443" s="27"/>
      <c r="C443" s="44"/>
      <c r="D443" s="45"/>
      <c r="E443" s="46"/>
      <c r="G443" s="47"/>
      <c r="H443" s="48" t="str">
        <f t="shared" si="6"/>
        <v/>
      </c>
    </row>
    <row r="444" spans="1:8" x14ac:dyDescent="0.25">
      <c r="A444" s="26" t="s">
        <v>1206</v>
      </c>
      <c r="B444" s="27"/>
      <c r="C444" s="44"/>
      <c r="D444" s="45"/>
      <c r="E444" s="46"/>
      <c r="G444" s="47"/>
      <c r="H444" s="48" t="str">
        <f t="shared" si="6"/>
        <v/>
      </c>
    </row>
    <row r="445" spans="1:8" x14ac:dyDescent="0.25">
      <c r="A445" s="26" t="s">
        <v>1207</v>
      </c>
      <c r="B445" s="27"/>
      <c r="C445" s="44"/>
      <c r="D445" s="45"/>
      <c r="E445" s="46"/>
      <c r="G445" s="47"/>
      <c r="H445" s="48" t="str">
        <f t="shared" si="6"/>
        <v/>
      </c>
    </row>
    <row r="446" spans="1:8" x14ac:dyDescent="0.25">
      <c r="A446" s="26" t="s">
        <v>1208</v>
      </c>
      <c r="B446" s="27"/>
      <c r="C446" s="44"/>
      <c r="D446" s="45"/>
      <c r="E446" s="46"/>
      <c r="G446" s="47"/>
      <c r="H446" s="48" t="str">
        <f t="shared" si="6"/>
        <v/>
      </c>
    </row>
    <row r="447" spans="1:8" x14ac:dyDescent="0.25">
      <c r="A447" s="26" t="s">
        <v>1209</v>
      </c>
      <c r="B447" s="27"/>
      <c r="C447" s="44"/>
      <c r="D447" s="45"/>
      <c r="E447" s="46"/>
      <c r="G447" s="47"/>
      <c r="H447" s="48" t="str">
        <f t="shared" si="6"/>
        <v/>
      </c>
    </row>
    <row r="448" spans="1:8" x14ac:dyDescent="0.25">
      <c r="A448" s="26" t="s">
        <v>1210</v>
      </c>
      <c r="B448" s="27"/>
      <c r="C448" s="44"/>
      <c r="D448" s="45"/>
      <c r="E448" s="46"/>
      <c r="G448" s="47"/>
      <c r="H448" s="48" t="str">
        <f t="shared" si="6"/>
        <v/>
      </c>
    </row>
    <row r="449" spans="1:8" x14ac:dyDescent="0.25">
      <c r="A449" s="26" t="s">
        <v>1211</v>
      </c>
      <c r="B449" s="27"/>
      <c r="C449" s="44"/>
      <c r="D449" s="45"/>
      <c r="E449" s="46"/>
      <c r="G449" s="47"/>
      <c r="H449" s="48" t="str">
        <f t="shared" si="6"/>
        <v/>
      </c>
    </row>
    <row r="450" spans="1:8" x14ac:dyDescent="0.25">
      <c r="A450" s="26" t="s">
        <v>1212</v>
      </c>
      <c r="B450" s="27"/>
      <c r="C450" s="44"/>
      <c r="D450" s="45"/>
      <c r="E450" s="46"/>
      <c r="G450" s="47"/>
      <c r="H450" s="48" t="str">
        <f t="shared" si="6"/>
        <v/>
      </c>
    </row>
    <row r="451" spans="1:8" x14ac:dyDescent="0.25">
      <c r="A451" s="26" t="s">
        <v>1213</v>
      </c>
      <c r="B451" s="27"/>
      <c r="C451" s="44"/>
      <c r="D451" s="45"/>
      <c r="E451" s="46"/>
      <c r="G451" s="47"/>
      <c r="H451" s="48" t="str">
        <f t="shared" si="6"/>
        <v/>
      </c>
    </row>
    <row r="452" spans="1:8" x14ac:dyDescent="0.25">
      <c r="A452" s="26" t="s">
        <v>1214</v>
      </c>
      <c r="B452" s="27"/>
      <c r="C452" s="44"/>
      <c r="D452" s="45"/>
      <c r="E452" s="46"/>
      <c r="G452" s="47"/>
      <c r="H452" s="48" t="str">
        <f t="shared" si="6"/>
        <v/>
      </c>
    </row>
    <row r="453" spans="1:8" x14ac:dyDescent="0.25">
      <c r="A453" s="26" t="s">
        <v>1215</v>
      </c>
      <c r="B453" s="27"/>
      <c r="C453" s="44"/>
      <c r="D453" s="45"/>
      <c r="E453" s="46"/>
      <c r="G453" s="47"/>
      <c r="H453" s="48" t="str">
        <f t="shared" si="6"/>
        <v/>
      </c>
    </row>
    <row r="454" spans="1:8" x14ac:dyDescent="0.25">
      <c r="A454" s="26" t="s">
        <v>1216</v>
      </c>
      <c r="B454" s="27"/>
      <c r="C454" s="44"/>
      <c r="D454" s="45"/>
      <c r="E454" s="46"/>
      <c r="G454" s="47"/>
      <c r="H454" s="48" t="str">
        <f t="shared" si="6"/>
        <v/>
      </c>
    </row>
    <row r="455" spans="1:8" x14ac:dyDescent="0.25">
      <c r="A455" s="26" t="s">
        <v>1217</v>
      </c>
      <c r="B455" s="27"/>
      <c r="C455" s="44"/>
      <c r="D455" s="45"/>
      <c r="E455" s="46"/>
      <c r="G455" s="47"/>
      <c r="H455" s="48" t="str">
        <f t="shared" si="6"/>
        <v/>
      </c>
    </row>
    <row r="456" spans="1:8" x14ac:dyDescent="0.25">
      <c r="A456" s="26" t="s">
        <v>1218</v>
      </c>
      <c r="B456" s="27"/>
      <c r="C456" s="44"/>
      <c r="D456" s="45"/>
      <c r="E456" s="46"/>
      <c r="G456" s="47"/>
      <c r="H456" s="48" t="str">
        <f t="shared" si="6"/>
        <v/>
      </c>
    </row>
    <row r="457" spans="1:8" x14ac:dyDescent="0.25">
      <c r="A457" s="26" t="s">
        <v>1219</v>
      </c>
      <c r="B457" s="27"/>
      <c r="C457" s="44"/>
      <c r="D457" s="45"/>
      <c r="E457" s="46"/>
      <c r="G457" s="47"/>
      <c r="H457" s="48" t="str">
        <f t="shared" ref="H457:H520" si="7">IF(ISERROR(C457/G457),"",C457/G457)</f>
        <v/>
      </c>
    </row>
    <row r="458" spans="1:8" x14ac:dyDescent="0.25">
      <c r="A458" s="26" t="s">
        <v>1220</v>
      </c>
      <c r="B458" s="27"/>
      <c r="C458" s="44"/>
      <c r="D458" s="45"/>
      <c r="E458" s="46"/>
      <c r="G458" s="47"/>
      <c r="H458" s="48" t="str">
        <f t="shared" si="7"/>
        <v/>
      </c>
    </row>
    <row r="459" spans="1:8" x14ac:dyDescent="0.25">
      <c r="A459" s="26" t="s">
        <v>1221</v>
      </c>
      <c r="B459" s="27"/>
      <c r="C459" s="44"/>
      <c r="D459" s="45"/>
      <c r="E459" s="46"/>
      <c r="G459" s="47"/>
      <c r="H459" s="48" t="str">
        <f t="shared" si="7"/>
        <v/>
      </c>
    </row>
    <row r="460" spans="1:8" x14ac:dyDescent="0.25">
      <c r="A460" s="26" t="s">
        <v>1222</v>
      </c>
      <c r="B460" s="27"/>
      <c r="C460" s="44"/>
      <c r="D460" s="45"/>
      <c r="E460" s="46"/>
      <c r="G460" s="47"/>
      <c r="H460" s="48" t="str">
        <f t="shared" si="7"/>
        <v/>
      </c>
    </row>
    <row r="461" spans="1:8" x14ac:dyDescent="0.25">
      <c r="A461" s="26" t="s">
        <v>1223</v>
      </c>
      <c r="B461" s="27"/>
      <c r="C461" s="44"/>
      <c r="D461" s="45"/>
      <c r="E461" s="46"/>
      <c r="G461" s="47"/>
      <c r="H461" s="48" t="str">
        <f t="shared" si="7"/>
        <v/>
      </c>
    </row>
    <row r="462" spans="1:8" x14ac:dyDescent="0.25">
      <c r="A462" s="26" t="s">
        <v>1224</v>
      </c>
      <c r="B462" s="27"/>
      <c r="C462" s="44"/>
      <c r="D462" s="45"/>
      <c r="E462" s="46"/>
      <c r="G462" s="47"/>
      <c r="H462" s="48" t="str">
        <f t="shared" si="7"/>
        <v/>
      </c>
    </row>
    <row r="463" spans="1:8" x14ac:dyDescent="0.25">
      <c r="A463" s="26" t="s">
        <v>1225</v>
      </c>
      <c r="B463" s="27"/>
      <c r="C463" s="44"/>
      <c r="D463" s="45"/>
      <c r="E463" s="46"/>
      <c r="G463" s="47"/>
      <c r="H463" s="48" t="str">
        <f t="shared" si="7"/>
        <v/>
      </c>
    </row>
    <row r="464" spans="1:8" x14ac:dyDescent="0.25">
      <c r="A464" s="26" t="s">
        <v>1226</v>
      </c>
      <c r="B464" s="27"/>
      <c r="C464" s="44"/>
      <c r="D464" s="45"/>
      <c r="E464" s="46"/>
      <c r="G464" s="47"/>
      <c r="H464" s="48" t="str">
        <f t="shared" si="7"/>
        <v/>
      </c>
    </row>
    <row r="465" spans="1:8" x14ac:dyDescent="0.25">
      <c r="A465" s="26" t="s">
        <v>1227</v>
      </c>
      <c r="B465" s="27"/>
      <c r="C465" s="44"/>
      <c r="D465" s="45"/>
      <c r="E465" s="46"/>
      <c r="G465" s="47"/>
      <c r="H465" s="48" t="str">
        <f t="shared" si="7"/>
        <v/>
      </c>
    </row>
    <row r="466" spans="1:8" x14ac:dyDescent="0.25">
      <c r="A466" s="26" t="s">
        <v>1228</v>
      </c>
      <c r="B466" s="27"/>
      <c r="C466" s="44"/>
      <c r="D466" s="45"/>
      <c r="E466" s="46"/>
      <c r="G466" s="47"/>
      <c r="H466" s="48" t="str">
        <f t="shared" si="7"/>
        <v/>
      </c>
    </row>
    <row r="467" spans="1:8" x14ac:dyDescent="0.25">
      <c r="A467" s="26" t="s">
        <v>1229</v>
      </c>
      <c r="B467" s="27"/>
      <c r="C467" s="44"/>
      <c r="D467" s="45"/>
      <c r="E467" s="46"/>
      <c r="G467" s="47"/>
      <c r="H467" s="48" t="str">
        <f t="shared" si="7"/>
        <v/>
      </c>
    </row>
    <row r="468" spans="1:8" x14ac:dyDescent="0.25">
      <c r="A468" s="26" t="s">
        <v>1230</v>
      </c>
      <c r="B468" s="27"/>
      <c r="C468" s="44"/>
      <c r="D468" s="45"/>
      <c r="E468" s="46"/>
      <c r="G468" s="47"/>
      <c r="H468" s="48" t="str">
        <f t="shared" si="7"/>
        <v/>
      </c>
    </row>
    <row r="469" spans="1:8" x14ac:dyDescent="0.25">
      <c r="A469" s="26" t="s">
        <v>1231</v>
      </c>
      <c r="B469" s="27"/>
      <c r="C469" s="44"/>
      <c r="D469" s="45"/>
      <c r="E469" s="46"/>
      <c r="G469" s="47"/>
      <c r="H469" s="48" t="str">
        <f t="shared" si="7"/>
        <v/>
      </c>
    </row>
    <row r="470" spans="1:8" x14ac:dyDescent="0.25">
      <c r="A470" s="26" t="s">
        <v>1232</v>
      </c>
      <c r="B470" s="27"/>
      <c r="C470" s="44"/>
      <c r="D470" s="45"/>
      <c r="E470" s="46"/>
      <c r="G470" s="47"/>
      <c r="H470" s="48" t="str">
        <f t="shared" si="7"/>
        <v/>
      </c>
    </row>
    <row r="471" spans="1:8" x14ac:dyDescent="0.25">
      <c r="A471" s="26" t="s">
        <v>1233</v>
      </c>
      <c r="B471" s="27"/>
      <c r="C471" s="44"/>
      <c r="D471" s="45"/>
      <c r="E471" s="46"/>
      <c r="G471" s="47"/>
      <c r="H471" s="48" t="str">
        <f t="shared" si="7"/>
        <v/>
      </c>
    </row>
    <row r="472" spans="1:8" x14ac:dyDescent="0.25">
      <c r="A472" s="26" t="s">
        <v>1234</v>
      </c>
      <c r="B472" s="27"/>
      <c r="C472" s="44"/>
      <c r="D472" s="45"/>
      <c r="E472" s="46"/>
      <c r="G472" s="47"/>
      <c r="H472" s="48" t="str">
        <f t="shared" si="7"/>
        <v/>
      </c>
    </row>
    <row r="473" spans="1:8" x14ac:dyDescent="0.25">
      <c r="A473" s="26" t="s">
        <v>1235</v>
      </c>
      <c r="B473" s="27"/>
      <c r="C473" s="44"/>
      <c r="D473" s="45"/>
      <c r="E473" s="46"/>
      <c r="G473" s="47"/>
      <c r="H473" s="48" t="str">
        <f t="shared" si="7"/>
        <v/>
      </c>
    </row>
    <row r="474" spans="1:8" x14ac:dyDescent="0.25">
      <c r="A474" s="26" t="s">
        <v>1236</v>
      </c>
      <c r="B474" s="27"/>
      <c r="C474" s="44"/>
      <c r="D474" s="45"/>
      <c r="E474" s="46"/>
      <c r="G474" s="47"/>
      <c r="H474" s="48" t="str">
        <f t="shared" si="7"/>
        <v/>
      </c>
    </row>
    <row r="475" spans="1:8" x14ac:dyDescent="0.25">
      <c r="A475" s="26" t="s">
        <v>1237</v>
      </c>
      <c r="B475" s="27"/>
      <c r="C475" s="44"/>
      <c r="D475" s="45"/>
      <c r="E475" s="46"/>
      <c r="G475" s="47"/>
      <c r="H475" s="48" t="str">
        <f t="shared" si="7"/>
        <v/>
      </c>
    </row>
    <row r="476" spans="1:8" x14ac:dyDescent="0.25">
      <c r="A476" s="26" t="s">
        <v>1238</v>
      </c>
      <c r="B476" s="27"/>
      <c r="C476" s="44"/>
      <c r="D476" s="45"/>
      <c r="E476" s="46"/>
      <c r="G476" s="47"/>
      <c r="H476" s="48" t="str">
        <f t="shared" si="7"/>
        <v/>
      </c>
    </row>
    <row r="477" spans="1:8" x14ac:dyDescent="0.25">
      <c r="A477" s="26" t="s">
        <v>1239</v>
      </c>
      <c r="B477" s="27"/>
      <c r="C477" s="44"/>
      <c r="D477" s="45"/>
      <c r="E477" s="46"/>
      <c r="G477" s="47"/>
      <c r="H477" s="48" t="str">
        <f t="shared" si="7"/>
        <v/>
      </c>
    </row>
    <row r="478" spans="1:8" x14ac:dyDescent="0.25">
      <c r="A478" s="26" t="s">
        <v>1240</v>
      </c>
      <c r="B478" s="27"/>
      <c r="C478" s="44"/>
      <c r="D478" s="45"/>
      <c r="E478" s="46"/>
      <c r="G478" s="47"/>
      <c r="H478" s="48" t="str">
        <f t="shared" si="7"/>
        <v/>
      </c>
    </row>
    <row r="479" spans="1:8" x14ac:dyDescent="0.25">
      <c r="A479" s="26" t="s">
        <v>1241</v>
      </c>
      <c r="B479" s="27"/>
      <c r="C479" s="44"/>
      <c r="D479" s="45"/>
      <c r="E479" s="46"/>
      <c r="G479" s="47"/>
      <c r="H479" s="48" t="str">
        <f t="shared" si="7"/>
        <v/>
      </c>
    </row>
    <row r="480" spans="1:8" x14ac:dyDescent="0.25">
      <c r="A480" s="26" t="s">
        <v>1242</v>
      </c>
      <c r="B480" s="27"/>
      <c r="C480" s="44"/>
      <c r="D480" s="45"/>
      <c r="E480" s="46"/>
      <c r="G480" s="47"/>
      <c r="H480" s="48" t="str">
        <f t="shared" si="7"/>
        <v/>
      </c>
    </row>
    <row r="481" spans="1:8" x14ac:dyDescent="0.25">
      <c r="A481" s="26" t="s">
        <v>1243</v>
      </c>
      <c r="B481" s="27"/>
      <c r="C481" s="44"/>
      <c r="D481" s="45"/>
      <c r="E481" s="46"/>
      <c r="G481" s="47"/>
      <c r="H481" s="48" t="str">
        <f t="shared" si="7"/>
        <v/>
      </c>
    </row>
    <row r="482" spans="1:8" x14ac:dyDescent="0.25">
      <c r="A482" s="26" t="s">
        <v>1244</v>
      </c>
      <c r="B482" s="27"/>
      <c r="C482" s="44"/>
      <c r="D482" s="45"/>
      <c r="E482" s="46"/>
      <c r="G482" s="47"/>
      <c r="H482" s="48" t="str">
        <f t="shared" si="7"/>
        <v/>
      </c>
    </row>
    <row r="483" spans="1:8" x14ac:dyDescent="0.25">
      <c r="A483" s="26" t="s">
        <v>1245</v>
      </c>
      <c r="B483" s="27"/>
      <c r="C483" s="44"/>
      <c r="D483" s="45"/>
      <c r="E483" s="46"/>
      <c r="G483" s="47"/>
      <c r="H483" s="48" t="str">
        <f t="shared" si="7"/>
        <v/>
      </c>
    </row>
    <row r="484" spans="1:8" x14ac:dyDescent="0.25">
      <c r="A484" s="26" t="s">
        <v>1246</v>
      </c>
      <c r="B484" s="27"/>
      <c r="C484" s="44"/>
      <c r="D484" s="45"/>
      <c r="E484" s="46"/>
      <c r="G484" s="47"/>
      <c r="H484" s="48" t="str">
        <f t="shared" si="7"/>
        <v/>
      </c>
    </row>
    <row r="485" spans="1:8" x14ac:dyDescent="0.25">
      <c r="A485" s="26" t="s">
        <v>1247</v>
      </c>
      <c r="B485" s="27"/>
      <c r="C485" s="44"/>
      <c r="D485" s="45"/>
      <c r="E485" s="46"/>
      <c r="G485" s="47"/>
      <c r="H485" s="48" t="str">
        <f t="shared" si="7"/>
        <v/>
      </c>
    </row>
    <row r="486" spans="1:8" x14ac:dyDescent="0.25">
      <c r="A486" s="26" t="s">
        <v>1248</v>
      </c>
      <c r="B486" s="27"/>
      <c r="C486" s="44"/>
      <c r="D486" s="45"/>
      <c r="E486" s="46"/>
      <c r="G486" s="47"/>
      <c r="H486" s="48" t="str">
        <f t="shared" si="7"/>
        <v/>
      </c>
    </row>
    <row r="487" spans="1:8" x14ac:dyDescent="0.25">
      <c r="A487" s="26" t="s">
        <v>1249</v>
      </c>
      <c r="B487" s="27"/>
      <c r="C487" s="44"/>
      <c r="D487" s="45"/>
      <c r="E487" s="46"/>
      <c r="G487" s="47"/>
      <c r="H487" s="48" t="str">
        <f t="shared" si="7"/>
        <v/>
      </c>
    </row>
    <row r="488" spans="1:8" x14ac:dyDescent="0.25">
      <c r="A488" s="26" t="s">
        <v>1250</v>
      </c>
      <c r="B488" s="27"/>
      <c r="C488" s="44"/>
      <c r="D488" s="45"/>
      <c r="E488" s="46"/>
      <c r="G488" s="47"/>
      <c r="H488" s="48" t="str">
        <f t="shared" si="7"/>
        <v/>
      </c>
    </row>
    <row r="489" spans="1:8" x14ac:dyDescent="0.25">
      <c r="A489" s="26" t="s">
        <v>1251</v>
      </c>
      <c r="B489" s="27"/>
      <c r="C489" s="44"/>
      <c r="D489" s="45"/>
      <c r="E489" s="46"/>
      <c r="G489" s="47"/>
      <c r="H489" s="48" t="str">
        <f t="shared" si="7"/>
        <v/>
      </c>
    </row>
    <row r="490" spans="1:8" x14ac:dyDescent="0.25">
      <c r="A490" s="26" t="s">
        <v>1252</v>
      </c>
      <c r="B490" s="27"/>
      <c r="C490" s="44"/>
      <c r="D490" s="45"/>
      <c r="E490" s="46"/>
      <c r="G490" s="47"/>
      <c r="H490" s="48" t="str">
        <f t="shared" si="7"/>
        <v/>
      </c>
    </row>
    <row r="491" spans="1:8" x14ac:dyDescent="0.25">
      <c r="A491" s="26" t="s">
        <v>1253</v>
      </c>
      <c r="B491" s="27"/>
      <c r="C491" s="44"/>
      <c r="D491" s="45"/>
      <c r="E491" s="46"/>
      <c r="G491" s="47"/>
      <c r="H491" s="48" t="str">
        <f t="shared" si="7"/>
        <v/>
      </c>
    </row>
    <row r="492" spans="1:8" x14ac:dyDescent="0.25">
      <c r="A492" s="26" t="s">
        <v>1254</v>
      </c>
      <c r="B492" s="27"/>
      <c r="C492" s="44"/>
      <c r="D492" s="45"/>
      <c r="E492" s="46"/>
      <c r="G492" s="47"/>
      <c r="H492" s="48" t="str">
        <f t="shared" si="7"/>
        <v/>
      </c>
    </row>
    <row r="493" spans="1:8" x14ac:dyDescent="0.25">
      <c r="A493" s="26" t="s">
        <v>1255</v>
      </c>
      <c r="B493" s="27"/>
      <c r="C493" s="44"/>
      <c r="D493" s="45"/>
      <c r="E493" s="46"/>
      <c r="G493" s="47"/>
      <c r="H493" s="48" t="str">
        <f t="shared" si="7"/>
        <v/>
      </c>
    </row>
    <row r="494" spans="1:8" x14ac:dyDescent="0.25">
      <c r="A494" s="26" t="s">
        <v>1256</v>
      </c>
      <c r="B494" s="27"/>
      <c r="C494" s="44"/>
      <c r="D494" s="45"/>
      <c r="E494" s="46"/>
      <c r="G494" s="47"/>
      <c r="H494" s="48" t="str">
        <f t="shared" si="7"/>
        <v/>
      </c>
    </row>
    <row r="495" spans="1:8" x14ac:dyDescent="0.25">
      <c r="A495" s="26" t="s">
        <v>1257</v>
      </c>
      <c r="B495" s="27"/>
      <c r="C495" s="44"/>
      <c r="D495" s="45"/>
      <c r="E495" s="46"/>
      <c r="G495" s="47"/>
      <c r="H495" s="48" t="str">
        <f t="shared" si="7"/>
        <v/>
      </c>
    </row>
    <row r="496" spans="1:8" x14ac:dyDescent="0.25">
      <c r="A496" s="26" t="s">
        <v>1258</v>
      </c>
      <c r="B496" s="27"/>
      <c r="C496" s="44"/>
      <c r="D496" s="45"/>
      <c r="E496" s="46"/>
      <c r="G496" s="47"/>
      <c r="H496" s="48" t="str">
        <f t="shared" si="7"/>
        <v/>
      </c>
    </row>
    <row r="497" spans="1:8" x14ac:dyDescent="0.25">
      <c r="A497" s="26" t="s">
        <v>1259</v>
      </c>
      <c r="B497" s="27"/>
      <c r="C497" s="44"/>
      <c r="D497" s="45"/>
      <c r="E497" s="46"/>
      <c r="G497" s="47"/>
      <c r="H497" s="48" t="str">
        <f t="shared" si="7"/>
        <v/>
      </c>
    </row>
    <row r="498" spans="1:8" x14ac:dyDescent="0.25">
      <c r="A498" s="26" t="s">
        <v>1260</v>
      </c>
      <c r="B498" s="27"/>
      <c r="C498" s="44"/>
      <c r="D498" s="45"/>
      <c r="E498" s="46"/>
      <c r="G498" s="47"/>
      <c r="H498" s="48" t="str">
        <f t="shared" si="7"/>
        <v/>
      </c>
    </row>
    <row r="499" spans="1:8" x14ac:dyDescent="0.25">
      <c r="A499" s="26" t="s">
        <v>1261</v>
      </c>
      <c r="B499" s="27"/>
      <c r="C499" s="44"/>
      <c r="D499" s="45"/>
      <c r="E499" s="46"/>
      <c r="G499" s="47"/>
      <c r="H499" s="48" t="str">
        <f t="shared" si="7"/>
        <v/>
      </c>
    </row>
    <row r="500" spans="1:8" x14ac:dyDescent="0.25">
      <c r="A500" s="26" t="s">
        <v>1262</v>
      </c>
      <c r="B500" s="27"/>
      <c r="C500" s="44"/>
      <c r="D500" s="45"/>
      <c r="E500" s="46"/>
      <c r="G500" s="47"/>
      <c r="H500" s="48" t="str">
        <f t="shared" si="7"/>
        <v/>
      </c>
    </row>
    <row r="501" spans="1:8" x14ac:dyDescent="0.25">
      <c r="A501" s="26" t="s">
        <v>1263</v>
      </c>
      <c r="B501" s="27"/>
      <c r="C501" s="44"/>
      <c r="D501" s="45"/>
      <c r="E501" s="46"/>
      <c r="G501" s="47"/>
      <c r="H501" s="48" t="str">
        <f t="shared" si="7"/>
        <v/>
      </c>
    </row>
    <row r="502" spans="1:8" x14ac:dyDescent="0.25">
      <c r="A502" s="26" t="s">
        <v>1264</v>
      </c>
      <c r="B502" s="27"/>
      <c r="C502" s="44"/>
      <c r="D502" s="45"/>
      <c r="E502" s="46"/>
      <c r="G502" s="47"/>
      <c r="H502" s="48" t="str">
        <f t="shared" si="7"/>
        <v/>
      </c>
    </row>
    <row r="503" spans="1:8" x14ac:dyDescent="0.25">
      <c r="A503" s="26" t="s">
        <v>1265</v>
      </c>
      <c r="B503" s="27"/>
      <c r="C503" s="44"/>
      <c r="D503" s="45"/>
      <c r="E503" s="46"/>
      <c r="G503" s="47"/>
      <c r="H503" s="48" t="str">
        <f t="shared" si="7"/>
        <v/>
      </c>
    </row>
    <row r="504" spans="1:8" x14ac:dyDescent="0.25">
      <c r="A504" s="26" t="s">
        <v>1266</v>
      </c>
      <c r="B504" s="27"/>
      <c r="C504" s="44"/>
      <c r="D504" s="45"/>
      <c r="E504" s="46"/>
      <c r="G504" s="47"/>
      <c r="H504" s="48" t="str">
        <f t="shared" si="7"/>
        <v/>
      </c>
    </row>
    <row r="505" spans="1:8" x14ac:dyDescent="0.25">
      <c r="A505" s="26" t="s">
        <v>1267</v>
      </c>
      <c r="B505" s="27"/>
      <c r="C505" s="44"/>
      <c r="D505" s="45"/>
      <c r="E505" s="46"/>
      <c r="G505" s="47"/>
      <c r="H505" s="48" t="str">
        <f t="shared" si="7"/>
        <v/>
      </c>
    </row>
    <row r="506" spans="1:8" x14ac:dyDescent="0.25">
      <c r="A506" s="26" t="s">
        <v>1268</v>
      </c>
      <c r="B506" s="27"/>
      <c r="C506" s="44"/>
      <c r="D506" s="45"/>
      <c r="E506" s="46"/>
      <c r="G506" s="47"/>
      <c r="H506" s="48" t="str">
        <f t="shared" si="7"/>
        <v/>
      </c>
    </row>
    <row r="507" spans="1:8" x14ac:dyDescent="0.25">
      <c r="A507" s="26" t="s">
        <v>1269</v>
      </c>
      <c r="B507" s="27"/>
      <c r="C507" s="44"/>
      <c r="D507" s="45"/>
      <c r="E507" s="46"/>
      <c r="G507" s="47"/>
      <c r="H507" s="48" t="str">
        <f t="shared" si="7"/>
        <v/>
      </c>
    </row>
    <row r="508" spans="1:8" x14ac:dyDescent="0.25">
      <c r="A508" s="26" t="s">
        <v>1270</v>
      </c>
      <c r="B508" s="27"/>
      <c r="C508" s="44"/>
      <c r="D508" s="45"/>
      <c r="E508" s="46"/>
      <c r="G508" s="47"/>
      <c r="H508" s="48" t="str">
        <f t="shared" si="7"/>
        <v/>
      </c>
    </row>
    <row r="509" spans="1:8" x14ac:dyDescent="0.25">
      <c r="A509" s="26" t="s">
        <v>1271</v>
      </c>
      <c r="B509" s="27"/>
      <c r="C509" s="44"/>
      <c r="D509" s="45"/>
      <c r="E509" s="46"/>
      <c r="G509" s="47"/>
      <c r="H509" s="48" t="str">
        <f t="shared" si="7"/>
        <v/>
      </c>
    </row>
    <row r="510" spans="1:8" x14ac:dyDescent="0.25">
      <c r="A510" s="26" t="s">
        <v>1272</v>
      </c>
      <c r="B510" s="27"/>
      <c r="C510" s="44"/>
      <c r="D510" s="45"/>
      <c r="E510" s="46"/>
      <c r="G510" s="47"/>
      <c r="H510" s="48" t="str">
        <f t="shared" si="7"/>
        <v/>
      </c>
    </row>
    <row r="511" spans="1:8" x14ac:dyDescent="0.25">
      <c r="A511" s="26" t="s">
        <v>1273</v>
      </c>
      <c r="B511" s="27"/>
      <c r="C511" s="44"/>
      <c r="D511" s="45"/>
      <c r="E511" s="46"/>
      <c r="G511" s="47"/>
      <c r="H511" s="48" t="str">
        <f t="shared" si="7"/>
        <v/>
      </c>
    </row>
    <row r="512" spans="1:8" x14ac:dyDescent="0.25">
      <c r="A512" s="26" t="s">
        <v>1274</v>
      </c>
      <c r="B512" s="27"/>
      <c r="C512" s="44"/>
      <c r="D512" s="45"/>
      <c r="E512" s="46"/>
      <c r="G512" s="47"/>
      <c r="H512" s="48" t="str">
        <f t="shared" si="7"/>
        <v/>
      </c>
    </row>
    <row r="513" spans="1:8" x14ac:dyDescent="0.25">
      <c r="A513" s="26" t="s">
        <v>1275</v>
      </c>
      <c r="B513" s="27"/>
      <c r="C513" s="44"/>
      <c r="D513" s="45"/>
      <c r="E513" s="46"/>
      <c r="G513" s="47"/>
      <c r="H513" s="48" t="str">
        <f t="shared" si="7"/>
        <v/>
      </c>
    </row>
    <row r="514" spans="1:8" x14ac:dyDescent="0.25">
      <c r="A514" s="26" t="s">
        <v>1276</v>
      </c>
      <c r="B514" s="27"/>
      <c r="C514" s="44"/>
      <c r="D514" s="45"/>
      <c r="E514" s="46"/>
      <c r="G514" s="47"/>
      <c r="H514" s="48" t="str">
        <f t="shared" si="7"/>
        <v/>
      </c>
    </row>
    <row r="515" spans="1:8" x14ac:dyDescent="0.25">
      <c r="A515" s="26" t="s">
        <v>1277</v>
      </c>
      <c r="B515" s="27"/>
      <c r="C515" s="44"/>
      <c r="D515" s="45"/>
      <c r="E515" s="46"/>
      <c r="G515" s="47"/>
      <c r="H515" s="48" t="str">
        <f t="shared" si="7"/>
        <v/>
      </c>
    </row>
    <row r="516" spans="1:8" x14ac:dyDescent="0.25">
      <c r="A516" s="26" t="s">
        <v>1278</v>
      </c>
      <c r="B516" s="27"/>
      <c r="C516" s="44"/>
      <c r="D516" s="45"/>
      <c r="E516" s="46"/>
      <c r="G516" s="47"/>
      <c r="H516" s="48" t="str">
        <f t="shared" si="7"/>
        <v/>
      </c>
    </row>
    <row r="517" spans="1:8" x14ac:dyDescent="0.25">
      <c r="A517" s="26" t="s">
        <v>1279</v>
      </c>
      <c r="B517" s="27"/>
      <c r="C517" s="44"/>
      <c r="D517" s="45"/>
      <c r="E517" s="46"/>
      <c r="G517" s="47"/>
      <c r="H517" s="48" t="str">
        <f t="shared" si="7"/>
        <v/>
      </c>
    </row>
    <row r="518" spans="1:8" x14ac:dyDescent="0.25">
      <c r="A518" s="26" t="s">
        <v>1280</v>
      </c>
      <c r="B518" s="27"/>
      <c r="C518" s="44"/>
      <c r="D518" s="45"/>
      <c r="E518" s="46"/>
      <c r="G518" s="47"/>
      <c r="H518" s="48" t="str">
        <f t="shared" si="7"/>
        <v/>
      </c>
    </row>
    <row r="519" spans="1:8" x14ac:dyDescent="0.25">
      <c r="A519" s="26" t="s">
        <v>1281</v>
      </c>
      <c r="B519" s="27"/>
      <c r="C519" s="44"/>
      <c r="D519" s="45"/>
      <c r="E519" s="46"/>
      <c r="G519" s="47"/>
      <c r="H519" s="48" t="str">
        <f t="shared" si="7"/>
        <v/>
      </c>
    </row>
    <row r="520" spans="1:8" x14ac:dyDescent="0.25">
      <c r="A520" s="26" t="s">
        <v>1282</v>
      </c>
      <c r="B520" s="27"/>
      <c r="C520" s="44"/>
      <c r="D520" s="45"/>
      <c r="E520" s="46"/>
      <c r="G520" s="47"/>
      <c r="H520" s="48" t="str">
        <f t="shared" si="7"/>
        <v/>
      </c>
    </row>
    <row r="521" spans="1:8" x14ac:dyDescent="0.25">
      <c r="A521" s="26" t="s">
        <v>1283</v>
      </c>
      <c r="B521" s="27"/>
      <c r="C521" s="44"/>
      <c r="D521" s="45"/>
      <c r="E521" s="46"/>
      <c r="G521" s="47"/>
      <c r="H521" s="48" t="str">
        <f t="shared" ref="H521:H584" si="8">IF(ISERROR(C521/G521),"",C521/G521)</f>
        <v/>
      </c>
    </row>
    <row r="522" spans="1:8" x14ac:dyDescent="0.25">
      <c r="A522" s="26" t="s">
        <v>1284</v>
      </c>
      <c r="B522" s="27"/>
      <c r="C522" s="44"/>
      <c r="D522" s="45"/>
      <c r="E522" s="46"/>
      <c r="G522" s="47"/>
      <c r="H522" s="48" t="str">
        <f t="shared" si="8"/>
        <v/>
      </c>
    </row>
    <row r="523" spans="1:8" x14ac:dyDescent="0.25">
      <c r="A523" s="26" t="s">
        <v>1285</v>
      </c>
      <c r="B523" s="27"/>
      <c r="C523" s="44"/>
      <c r="D523" s="45"/>
      <c r="E523" s="46"/>
      <c r="G523" s="47"/>
      <c r="H523" s="48" t="str">
        <f t="shared" si="8"/>
        <v/>
      </c>
    </row>
    <row r="524" spans="1:8" x14ac:dyDescent="0.25">
      <c r="A524" s="26" t="s">
        <v>1286</v>
      </c>
      <c r="B524" s="27"/>
      <c r="C524" s="44"/>
      <c r="D524" s="45"/>
      <c r="E524" s="46"/>
      <c r="G524" s="47"/>
      <c r="H524" s="48" t="str">
        <f t="shared" si="8"/>
        <v/>
      </c>
    </row>
    <row r="525" spans="1:8" x14ac:dyDescent="0.25">
      <c r="A525" s="26" t="s">
        <v>1287</v>
      </c>
      <c r="B525" s="27"/>
      <c r="C525" s="44"/>
      <c r="D525" s="45"/>
      <c r="E525" s="46"/>
      <c r="G525" s="47"/>
      <c r="H525" s="48" t="str">
        <f t="shared" si="8"/>
        <v/>
      </c>
    </row>
    <row r="526" spans="1:8" x14ac:dyDescent="0.25">
      <c r="A526" s="26" t="s">
        <v>1288</v>
      </c>
      <c r="B526" s="27"/>
      <c r="C526" s="44"/>
      <c r="D526" s="45"/>
      <c r="E526" s="46"/>
      <c r="G526" s="47"/>
      <c r="H526" s="48" t="str">
        <f t="shared" si="8"/>
        <v/>
      </c>
    </row>
    <row r="527" spans="1:8" x14ac:dyDescent="0.25">
      <c r="A527" s="26" t="s">
        <v>1289</v>
      </c>
      <c r="B527" s="27"/>
      <c r="C527" s="44"/>
      <c r="D527" s="45"/>
      <c r="E527" s="46"/>
      <c r="G527" s="47"/>
      <c r="H527" s="48" t="str">
        <f t="shared" si="8"/>
        <v/>
      </c>
    </row>
    <row r="528" spans="1:8" x14ac:dyDescent="0.25">
      <c r="A528" s="26" t="s">
        <v>1290</v>
      </c>
      <c r="B528" s="27"/>
      <c r="C528" s="44"/>
      <c r="D528" s="45"/>
      <c r="E528" s="46"/>
      <c r="G528" s="47"/>
      <c r="H528" s="48" t="str">
        <f t="shared" si="8"/>
        <v/>
      </c>
    </row>
    <row r="529" spans="1:8" x14ac:dyDescent="0.25">
      <c r="A529" s="26" t="s">
        <v>1291</v>
      </c>
      <c r="B529" s="27"/>
      <c r="C529" s="44"/>
      <c r="D529" s="45"/>
      <c r="E529" s="46"/>
      <c r="G529" s="47"/>
      <c r="H529" s="48" t="str">
        <f t="shared" si="8"/>
        <v/>
      </c>
    </row>
    <row r="530" spans="1:8" x14ac:dyDescent="0.25">
      <c r="A530" s="26" t="s">
        <v>1292</v>
      </c>
      <c r="B530" s="27"/>
      <c r="C530" s="44"/>
      <c r="D530" s="45"/>
      <c r="E530" s="46"/>
      <c r="G530" s="47"/>
      <c r="H530" s="48" t="str">
        <f t="shared" si="8"/>
        <v/>
      </c>
    </row>
    <row r="531" spans="1:8" x14ac:dyDescent="0.25">
      <c r="A531" s="26" t="s">
        <v>1293</v>
      </c>
      <c r="B531" s="27"/>
      <c r="C531" s="44"/>
      <c r="D531" s="45"/>
      <c r="E531" s="46"/>
      <c r="G531" s="47"/>
      <c r="H531" s="48" t="str">
        <f t="shared" si="8"/>
        <v/>
      </c>
    </row>
    <row r="532" spans="1:8" x14ac:dyDescent="0.25">
      <c r="A532" s="26" t="s">
        <v>1294</v>
      </c>
      <c r="B532" s="27"/>
      <c r="C532" s="44"/>
      <c r="D532" s="45"/>
      <c r="E532" s="46"/>
      <c r="G532" s="47"/>
      <c r="H532" s="48" t="str">
        <f t="shared" si="8"/>
        <v/>
      </c>
    </row>
    <row r="533" spans="1:8" x14ac:dyDescent="0.25">
      <c r="A533" s="26" t="s">
        <v>1295</v>
      </c>
      <c r="B533" s="27"/>
      <c r="C533" s="44"/>
      <c r="D533" s="45"/>
      <c r="E533" s="46"/>
      <c r="G533" s="47"/>
      <c r="H533" s="48" t="str">
        <f t="shared" si="8"/>
        <v/>
      </c>
    </row>
    <row r="534" spans="1:8" x14ac:dyDescent="0.25">
      <c r="A534" s="26" t="s">
        <v>1296</v>
      </c>
      <c r="B534" s="27"/>
      <c r="C534" s="44"/>
      <c r="D534" s="45"/>
      <c r="E534" s="46"/>
      <c r="G534" s="47"/>
      <c r="H534" s="48" t="str">
        <f t="shared" si="8"/>
        <v/>
      </c>
    </row>
    <row r="535" spans="1:8" x14ac:dyDescent="0.25">
      <c r="A535" s="26" t="s">
        <v>1297</v>
      </c>
      <c r="B535" s="27"/>
      <c r="C535" s="44"/>
      <c r="D535" s="45"/>
      <c r="E535" s="46"/>
      <c r="G535" s="47"/>
      <c r="H535" s="48" t="str">
        <f t="shared" si="8"/>
        <v/>
      </c>
    </row>
    <row r="536" spans="1:8" x14ac:dyDescent="0.25">
      <c r="A536" s="26" t="s">
        <v>1298</v>
      </c>
      <c r="B536" s="27"/>
      <c r="C536" s="44"/>
      <c r="D536" s="45"/>
      <c r="E536" s="46"/>
      <c r="G536" s="47"/>
      <c r="H536" s="48" t="str">
        <f t="shared" si="8"/>
        <v/>
      </c>
    </row>
    <row r="537" spans="1:8" x14ac:dyDescent="0.25">
      <c r="A537" s="26" t="s">
        <v>1299</v>
      </c>
      <c r="B537" s="27"/>
      <c r="C537" s="44"/>
      <c r="D537" s="45"/>
      <c r="E537" s="46"/>
      <c r="G537" s="47"/>
      <c r="H537" s="48" t="str">
        <f t="shared" si="8"/>
        <v/>
      </c>
    </row>
    <row r="538" spans="1:8" x14ac:dyDescent="0.25">
      <c r="A538" s="26" t="s">
        <v>1300</v>
      </c>
      <c r="B538" s="27"/>
      <c r="C538" s="44"/>
      <c r="D538" s="45"/>
      <c r="E538" s="46"/>
      <c r="G538" s="47"/>
      <c r="H538" s="48" t="str">
        <f t="shared" si="8"/>
        <v/>
      </c>
    </row>
    <row r="539" spans="1:8" x14ac:dyDescent="0.25">
      <c r="A539" s="26" t="s">
        <v>1301</v>
      </c>
      <c r="B539" s="27"/>
      <c r="C539" s="44"/>
      <c r="D539" s="45"/>
      <c r="E539" s="46"/>
      <c r="G539" s="47"/>
      <c r="H539" s="48" t="str">
        <f t="shared" si="8"/>
        <v/>
      </c>
    </row>
    <row r="540" spans="1:8" x14ac:dyDescent="0.25">
      <c r="A540" s="26" t="s">
        <v>1302</v>
      </c>
      <c r="B540" s="27"/>
      <c r="C540" s="44"/>
      <c r="D540" s="45"/>
      <c r="E540" s="46"/>
      <c r="G540" s="47"/>
      <c r="H540" s="48" t="str">
        <f t="shared" si="8"/>
        <v/>
      </c>
    </row>
    <row r="541" spans="1:8" x14ac:dyDescent="0.25">
      <c r="A541" s="26" t="s">
        <v>1303</v>
      </c>
      <c r="B541" s="27"/>
      <c r="C541" s="44"/>
      <c r="D541" s="45"/>
      <c r="E541" s="46"/>
      <c r="G541" s="47"/>
      <c r="H541" s="48" t="str">
        <f t="shared" si="8"/>
        <v/>
      </c>
    </row>
    <row r="542" spans="1:8" x14ac:dyDescent="0.25">
      <c r="A542" s="26" t="s">
        <v>1304</v>
      </c>
      <c r="B542" s="27"/>
      <c r="C542" s="44"/>
      <c r="D542" s="45"/>
      <c r="E542" s="46"/>
      <c r="G542" s="47"/>
      <c r="H542" s="48" t="str">
        <f t="shared" si="8"/>
        <v/>
      </c>
    </row>
    <row r="543" spans="1:8" x14ac:dyDescent="0.25">
      <c r="A543" s="26" t="s">
        <v>1305</v>
      </c>
      <c r="B543" s="27"/>
      <c r="C543" s="44"/>
      <c r="D543" s="45"/>
      <c r="E543" s="46"/>
      <c r="G543" s="47"/>
      <c r="H543" s="48" t="str">
        <f t="shared" si="8"/>
        <v/>
      </c>
    </row>
    <row r="544" spans="1:8" x14ac:dyDescent="0.25">
      <c r="A544" s="26" t="s">
        <v>1306</v>
      </c>
      <c r="B544" s="27"/>
      <c r="C544" s="44"/>
      <c r="D544" s="45"/>
      <c r="E544" s="46"/>
      <c r="G544" s="47"/>
      <c r="H544" s="48" t="str">
        <f t="shared" si="8"/>
        <v/>
      </c>
    </row>
    <row r="545" spans="1:8" x14ac:dyDescent="0.25">
      <c r="A545" s="26" t="s">
        <v>1307</v>
      </c>
      <c r="B545" s="27"/>
      <c r="C545" s="44"/>
      <c r="D545" s="45"/>
      <c r="E545" s="46"/>
      <c r="G545" s="47"/>
      <c r="H545" s="48" t="str">
        <f t="shared" si="8"/>
        <v/>
      </c>
    </row>
    <row r="546" spans="1:8" x14ac:dyDescent="0.25">
      <c r="A546" s="26" t="s">
        <v>1308</v>
      </c>
      <c r="B546" s="27"/>
      <c r="C546" s="44"/>
      <c r="D546" s="45"/>
      <c r="E546" s="46"/>
      <c r="G546" s="47"/>
      <c r="H546" s="48" t="str">
        <f t="shared" si="8"/>
        <v/>
      </c>
    </row>
    <row r="547" spans="1:8" x14ac:dyDescent="0.25">
      <c r="A547" s="26" t="s">
        <v>1309</v>
      </c>
      <c r="B547" s="27"/>
      <c r="C547" s="44"/>
      <c r="D547" s="45"/>
      <c r="E547" s="46"/>
      <c r="G547" s="47"/>
      <c r="H547" s="48" t="str">
        <f t="shared" si="8"/>
        <v/>
      </c>
    </row>
    <row r="548" spans="1:8" x14ac:dyDescent="0.25">
      <c r="A548" s="26" t="s">
        <v>1310</v>
      </c>
      <c r="B548" s="27"/>
      <c r="C548" s="44"/>
      <c r="D548" s="45"/>
      <c r="E548" s="46"/>
      <c r="G548" s="47"/>
      <c r="H548" s="48" t="str">
        <f t="shared" si="8"/>
        <v/>
      </c>
    </row>
    <row r="549" spans="1:8" x14ac:dyDescent="0.25">
      <c r="A549" s="26" t="s">
        <v>1311</v>
      </c>
      <c r="B549" s="27"/>
      <c r="C549" s="44"/>
      <c r="D549" s="45"/>
      <c r="E549" s="46"/>
      <c r="G549" s="47"/>
      <c r="H549" s="48" t="str">
        <f t="shared" si="8"/>
        <v/>
      </c>
    </row>
    <row r="550" spans="1:8" x14ac:dyDescent="0.25">
      <c r="A550" s="26" t="s">
        <v>1312</v>
      </c>
      <c r="B550" s="27"/>
      <c r="C550" s="44"/>
      <c r="D550" s="45"/>
      <c r="E550" s="46"/>
      <c r="G550" s="47"/>
      <c r="H550" s="48" t="str">
        <f t="shared" si="8"/>
        <v/>
      </c>
    </row>
    <row r="551" spans="1:8" x14ac:dyDescent="0.25">
      <c r="A551" s="26" t="s">
        <v>1313</v>
      </c>
      <c r="B551" s="27"/>
      <c r="C551" s="44"/>
      <c r="D551" s="45"/>
      <c r="E551" s="46"/>
      <c r="G551" s="47"/>
      <c r="H551" s="48" t="str">
        <f t="shared" si="8"/>
        <v/>
      </c>
    </row>
    <row r="552" spans="1:8" x14ac:dyDescent="0.25">
      <c r="A552" s="26" t="s">
        <v>1314</v>
      </c>
      <c r="B552" s="27"/>
      <c r="C552" s="44"/>
      <c r="D552" s="45"/>
      <c r="E552" s="46"/>
      <c r="G552" s="47"/>
      <c r="H552" s="48" t="str">
        <f t="shared" si="8"/>
        <v/>
      </c>
    </row>
    <row r="553" spans="1:8" x14ac:dyDescent="0.25">
      <c r="A553" s="26" t="s">
        <v>1315</v>
      </c>
      <c r="B553" s="27"/>
      <c r="C553" s="44"/>
      <c r="D553" s="45"/>
      <c r="E553" s="46"/>
      <c r="G553" s="47"/>
      <c r="H553" s="48" t="str">
        <f t="shared" si="8"/>
        <v/>
      </c>
    </row>
    <row r="554" spans="1:8" x14ac:dyDescent="0.25">
      <c r="A554" s="26" t="s">
        <v>1316</v>
      </c>
      <c r="B554" s="27"/>
      <c r="C554" s="44"/>
      <c r="D554" s="45"/>
      <c r="E554" s="46"/>
      <c r="G554" s="47"/>
      <c r="H554" s="48" t="str">
        <f t="shared" si="8"/>
        <v/>
      </c>
    </row>
    <row r="555" spans="1:8" x14ac:dyDescent="0.25">
      <c r="A555" s="26" t="s">
        <v>1317</v>
      </c>
      <c r="B555" s="27"/>
      <c r="C555" s="44"/>
      <c r="D555" s="45"/>
      <c r="E555" s="46"/>
      <c r="G555" s="47"/>
      <c r="H555" s="48" t="str">
        <f t="shared" si="8"/>
        <v/>
      </c>
    </row>
    <row r="556" spans="1:8" x14ac:dyDescent="0.25">
      <c r="A556" s="26" t="s">
        <v>1318</v>
      </c>
      <c r="B556" s="27"/>
      <c r="C556" s="44"/>
      <c r="D556" s="45"/>
      <c r="E556" s="46"/>
      <c r="G556" s="47"/>
      <c r="H556" s="48" t="str">
        <f t="shared" si="8"/>
        <v/>
      </c>
    </row>
    <row r="557" spans="1:8" x14ac:dyDescent="0.25">
      <c r="A557" s="26" t="s">
        <v>1319</v>
      </c>
      <c r="B557" s="27"/>
      <c r="C557" s="44"/>
      <c r="D557" s="45"/>
      <c r="E557" s="46"/>
      <c r="G557" s="47"/>
      <c r="H557" s="48" t="str">
        <f t="shared" si="8"/>
        <v/>
      </c>
    </row>
    <row r="558" spans="1:8" x14ac:dyDescent="0.25">
      <c r="A558" s="26" t="s">
        <v>1320</v>
      </c>
      <c r="B558" s="27"/>
      <c r="C558" s="44"/>
      <c r="D558" s="45"/>
      <c r="E558" s="46"/>
      <c r="G558" s="47"/>
      <c r="H558" s="48" t="str">
        <f t="shared" si="8"/>
        <v/>
      </c>
    </row>
    <row r="559" spans="1:8" x14ac:dyDescent="0.25">
      <c r="A559" s="26" t="s">
        <v>1321</v>
      </c>
      <c r="B559" s="27"/>
      <c r="C559" s="44"/>
      <c r="D559" s="45"/>
      <c r="E559" s="46"/>
      <c r="G559" s="47"/>
      <c r="H559" s="48" t="str">
        <f t="shared" si="8"/>
        <v/>
      </c>
    </row>
    <row r="560" spans="1:8" x14ac:dyDescent="0.25">
      <c r="A560" s="26" t="s">
        <v>1322</v>
      </c>
      <c r="B560" s="27"/>
      <c r="C560" s="44"/>
      <c r="D560" s="45"/>
      <c r="E560" s="46"/>
      <c r="G560" s="47"/>
      <c r="H560" s="48" t="str">
        <f t="shared" si="8"/>
        <v/>
      </c>
    </row>
    <row r="561" spans="1:8" x14ac:dyDescent="0.25">
      <c r="A561" s="26" t="s">
        <v>1323</v>
      </c>
      <c r="B561" s="27"/>
      <c r="C561" s="44"/>
      <c r="D561" s="45"/>
      <c r="E561" s="46"/>
      <c r="G561" s="47"/>
      <c r="H561" s="48" t="str">
        <f t="shared" si="8"/>
        <v/>
      </c>
    </row>
    <row r="562" spans="1:8" x14ac:dyDescent="0.25">
      <c r="A562" s="26" t="s">
        <v>1324</v>
      </c>
      <c r="B562" s="27"/>
      <c r="C562" s="44"/>
      <c r="D562" s="45"/>
      <c r="E562" s="46"/>
      <c r="G562" s="47"/>
      <c r="H562" s="48" t="str">
        <f t="shared" si="8"/>
        <v/>
      </c>
    </row>
    <row r="563" spans="1:8" x14ac:dyDescent="0.25">
      <c r="A563" s="26" t="s">
        <v>1325</v>
      </c>
      <c r="B563" s="27"/>
      <c r="C563" s="44"/>
      <c r="D563" s="45"/>
      <c r="E563" s="46"/>
      <c r="G563" s="47"/>
      <c r="H563" s="48" t="str">
        <f t="shared" si="8"/>
        <v/>
      </c>
    </row>
    <row r="564" spans="1:8" x14ac:dyDescent="0.25">
      <c r="A564" s="26" t="s">
        <v>1326</v>
      </c>
      <c r="B564" s="27"/>
      <c r="C564" s="44"/>
      <c r="D564" s="45"/>
      <c r="E564" s="46"/>
      <c r="G564" s="47"/>
      <c r="H564" s="48" t="str">
        <f t="shared" si="8"/>
        <v/>
      </c>
    </row>
    <row r="565" spans="1:8" x14ac:dyDescent="0.25">
      <c r="A565" s="26" t="s">
        <v>1327</v>
      </c>
      <c r="B565" s="27"/>
      <c r="C565" s="44"/>
      <c r="D565" s="45"/>
      <c r="E565" s="46"/>
      <c r="G565" s="47"/>
      <c r="H565" s="48" t="str">
        <f t="shared" si="8"/>
        <v/>
      </c>
    </row>
    <row r="566" spans="1:8" x14ac:dyDescent="0.25">
      <c r="A566" s="26" t="s">
        <v>1328</v>
      </c>
      <c r="B566" s="27"/>
      <c r="C566" s="44"/>
      <c r="D566" s="45"/>
      <c r="E566" s="46"/>
      <c r="G566" s="47"/>
      <c r="H566" s="48" t="str">
        <f t="shared" si="8"/>
        <v/>
      </c>
    </row>
    <row r="567" spans="1:8" x14ac:dyDescent="0.25">
      <c r="A567" s="26" t="s">
        <v>1329</v>
      </c>
      <c r="B567" s="27"/>
      <c r="C567" s="44"/>
      <c r="D567" s="45"/>
      <c r="E567" s="46"/>
      <c r="G567" s="47"/>
      <c r="H567" s="48" t="str">
        <f t="shared" si="8"/>
        <v/>
      </c>
    </row>
    <row r="568" spans="1:8" x14ac:dyDescent="0.25">
      <c r="A568" s="26" t="s">
        <v>1330</v>
      </c>
      <c r="B568" s="27"/>
      <c r="C568" s="44"/>
      <c r="D568" s="45"/>
      <c r="E568" s="46"/>
      <c r="G568" s="47"/>
      <c r="H568" s="48" t="str">
        <f t="shared" si="8"/>
        <v/>
      </c>
    </row>
    <row r="569" spans="1:8" x14ac:dyDescent="0.25">
      <c r="A569" s="26" t="s">
        <v>1331</v>
      </c>
      <c r="B569" s="27"/>
      <c r="C569" s="44"/>
      <c r="D569" s="45"/>
      <c r="E569" s="46"/>
      <c r="G569" s="47"/>
      <c r="H569" s="48" t="str">
        <f t="shared" si="8"/>
        <v/>
      </c>
    </row>
    <row r="570" spans="1:8" x14ac:dyDescent="0.25">
      <c r="A570" s="26" t="s">
        <v>1332</v>
      </c>
      <c r="B570" s="27"/>
      <c r="C570" s="44"/>
      <c r="D570" s="45"/>
      <c r="E570" s="46"/>
      <c r="G570" s="47"/>
      <c r="H570" s="48" t="str">
        <f t="shared" si="8"/>
        <v/>
      </c>
    </row>
    <row r="571" spans="1:8" x14ac:dyDescent="0.25">
      <c r="A571" s="26" t="s">
        <v>1333</v>
      </c>
      <c r="B571" s="27"/>
      <c r="C571" s="44"/>
      <c r="D571" s="45"/>
      <c r="E571" s="46"/>
      <c r="G571" s="47"/>
      <c r="H571" s="48" t="str">
        <f t="shared" si="8"/>
        <v/>
      </c>
    </row>
    <row r="572" spans="1:8" x14ac:dyDescent="0.25">
      <c r="A572" s="26" t="s">
        <v>1334</v>
      </c>
      <c r="B572" s="27"/>
      <c r="C572" s="44"/>
      <c r="D572" s="45"/>
      <c r="E572" s="46"/>
      <c r="G572" s="47"/>
      <c r="H572" s="48" t="str">
        <f t="shared" si="8"/>
        <v/>
      </c>
    </row>
    <row r="573" spans="1:8" x14ac:dyDescent="0.25">
      <c r="A573" s="26" t="s">
        <v>1335</v>
      </c>
      <c r="B573" s="27"/>
      <c r="C573" s="44"/>
      <c r="D573" s="45"/>
      <c r="E573" s="46"/>
      <c r="G573" s="47"/>
      <c r="H573" s="48" t="str">
        <f t="shared" si="8"/>
        <v/>
      </c>
    </row>
    <row r="574" spans="1:8" x14ac:dyDescent="0.25">
      <c r="A574" s="26" t="s">
        <v>1336</v>
      </c>
      <c r="B574" s="27"/>
      <c r="C574" s="44"/>
      <c r="D574" s="45"/>
      <c r="E574" s="46"/>
      <c r="G574" s="47"/>
      <c r="H574" s="48" t="str">
        <f t="shared" si="8"/>
        <v/>
      </c>
    </row>
    <row r="575" spans="1:8" x14ac:dyDescent="0.25">
      <c r="A575" s="26" t="s">
        <v>1337</v>
      </c>
      <c r="B575" s="27"/>
      <c r="C575" s="44"/>
      <c r="D575" s="45"/>
      <c r="E575" s="46"/>
      <c r="G575" s="47"/>
      <c r="H575" s="48" t="str">
        <f t="shared" si="8"/>
        <v/>
      </c>
    </row>
    <row r="576" spans="1:8" x14ac:dyDescent="0.25">
      <c r="A576" s="26" t="s">
        <v>1338</v>
      </c>
      <c r="B576" s="27"/>
      <c r="C576" s="44"/>
      <c r="D576" s="45"/>
      <c r="E576" s="46"/>
      <c r="G576" s="47"/>
      <c r="H576" s="48" t="str">
        <f t="shared" si="8"/>
        <v/>
      </c>
    </row>
    <row r="577" spans="1:8" x14ac:dyDescent="0.25">
      <c r="A577" s="26" t="s">
        <v>1339</v>
      </c>
      <c r="B577" s="27"/>
      <c r="C577" s="44"/>
      <c r="D577" s="45"/>
      <c r="E577" s="46"/>
      <c r="G577" s="47"/>
      <c r="H577" s="48" t="str">
        <f t="shared" si="8"/>
        <v/>
      </c>
    </row>
    <row r="578" spans="1:8" x14ac:dyDescent="0.25">
      <c r="A578" s="26" t="s">
        <v>1340</v>
      </c>
      <c r="B578" s="27"/>
      <c r="C578" s="44"/>
      <c r="D578" s="45"/>
      <c r="E578" s="46"/>
      <c r="G578" s="47"/>
      <c r="H578" s="48" t="str">
        <f t="shared" si="8"/>
        <v/>
      </c>
    </row>
    <row r="579" spans="1:8" x14ac:dyDescent="0.25">
      <c r="A579" s="26" t="s">
        <v>1341</v>
      </c>
      <c r="B579" s="27"/>
      <c r="C579" s="44"/>
      <c r="D579" s="45"/>
      <c r="E579" s="46"/>
      <c r="G579" s="47"/>
      <c r="H579" s="48" t="str">
        <f t="shared" si="8"/>
        <v/>
      </c>
    </row>
    <row r="580" spans="1:8" x14ac:dyDescent="0.25">
      <c r="A580" s="26" t="s">
        <v>1342</v>
      </c>
      <c r="B580" s="27"/>
      <c r="C580" s="44"/>
      <c r="D580" s="45"/>
      <c r="E580" s="46"/>
      <c r="G580" s="47"/>
      <c r="H580" s="48" t="str">
        <f t="shared" si="8"/>
        <v/>
      </c>
    </row>
    <row r="581" spans="1:8" x14ac:dyDescent="0.25">
      <c r="A581" s="26" t="s">
        <v>1343</v>
      </c>
      <c r="B581" s="27"/>
      <c r="C581" s="44"/>
      <c r="D581" s="45"/>
      <c r="E581" s="46"/>
      <c r="G581" s="47"/>
      <c r="H581" s="48" t="str">
        <f t="shared" si="8"/>
        <v/>
      </c>
    </row>
    <row r="582" spans="1:8" x14ac:dyDescent="0.25">
      <c r="A582" s="26" t="s">
        <v>1344</v>
      </c>
      <c r="B582" s="27"/>
      <c r="C582" s="44"/>
      <c r="D582" s="45"/>
      <c r="E582" s="46"/>
      <c r="G582" s="47"/>
      <c r="H582" s="48" t="str">
        <f t="shared" si="8"/>
        <v/>
      </c>
    </row>
    <row r="583" spans="1:8" x14ac:dyDescent="0.25">
      <c r="A583" s="26" t="s">
        <v>1345</v>
      </c>
      <c r="B583" s="27"/>
      <c r="C583" s="44"/>
      <c r="D583" s="45"/>
      <c r="E583" s="46"/>
      <c r="G583" s="47"/>
      <c r="H583" s="48" t="str">
        <f t="shared" si="8"/>
        <v/>
      </c>
    </row>
    <row r="584" spans="1:8" x14ac:dyDescent="0.25">
      <c r="A584" s="26" t="s">
        <v>1346</v>
      </c>
      <c r="B584" s="27"/>
      <c r="C584" s="44"/>
      <c r="D584" s="45"/>
      <c r="E584" s="46"/>
      <c r="G584" s="47"/>
      <c r="H584" s="48" t="str">
        <f t="shared" si="8"/>
        <v/>
      </c>
    </row>
    <row r="585" spans="1:8" x14ac:dyDescent="0.25">
      <c r="A585" s="26" t="s">
        <v>1347</v>
      </c>
      <c r="B585" s="27"/>
      <c r="C585" s="44"/>
      <c r="D585" s="45"/>
      <c r="E585" s="46"/>
      <c r="G585" s="47"/>
      <c r="H585" s="48" t="str">
        <f t="shared" ref="H585:H607" si="9">IF(ISERROR(C585/G585),"",C585/G585)</f>
        <v/>
      </c>
    </row>
    <row r="586" spans="1:8" x14ac:dyDescent="0.25">
      <c r="A586" s="26" t="s">
        <v>1348</v>
      </c>
      <c r="B586" s="27"/>
      <c r="C586" s="44"/>
      <c r="D586" s="45"/>
      <c r="E586" s="46"/>
      <c r="G586" s="47"/>
      <c r="H586" s="48" t="str">
        <f t="shared" si="9"/>
        <v/>
      </c>
    </row>
    <row r="587" spans="1:8" x14ac:dyDescent="0.25">
      <c r="A587" s="26" t="s">
        <v>1349</v>
      </c>
      <c r="B587" s="27"/>
      <c r="C587" s="44"/>
      <c r="D587" s="45"/>
      <c r="E587" s="46"/>
      <c r="G587" s="47"/>
      <c r="H587" s="48" t="str">
        <f t="shared" si="9"/>
        <v/>
      </c>
    </row>
    <row r="588" spans="1:8" x14ac:dyDescent="0.25">
      <c r="A588" s="26" t="s">
        <v>1350</v>
      </c>
      <c r="B588" s="27"/>
      <c r="C588" s="44"/>
      <c r="D588" s="45"/>
      <c r="E588" s="46"/>
      <c r="G588" s="47"/>
      <c r="H588" s="48" t="str">
        <f t="shared" si="9"/>
        <v/>
      </c>
    </row>
    <row r="589" spans="1:8" x14ac:dyDescent="0.25">
      <c r="A589" s="26" t="s">
        <v>1351</v>
      </c>
      <c r="B589" s="27"/>
      <c r="C589" s="44"/>
      <c r="D589" s="45"/>
      <c r="E589" s="46"/>
      <c r="G589" s="47"/>
      <c r="H589" s="48" t="str">
        <f t="shared" si="9"/>
        <v/>
      </c>
    </row>
    <row r="590" spans="1:8" x14ac:dyDescent="0.25">
      <c r="A590" s="26" t="s">
        <v>1352</v>
      </c>
      <c r="B590" s="27"/>
      <c r="C590" s="44"/>
      <c r="D590" s="45"/>
      <c r="E590" s="46"/>
      <c r="G590" s="47"/>
      <c r="H590" s="48" t="str">
        <f t="shared" si="9"/>
        <v/>
      </c>
    </row>
    <row r="591" spans="1:8" x14ac:dyDescent="0.25">
      <c r="A591" s="26" t="s">
        <v>1353</v>
      </c>
      <c r="B591" s="27"/>
      <c r="C591" s="44"/>
      <c r="D591" s="45"/>
      <c r="E591" s="46"/>
      <c r="G591" s="47"/>
      <c r="H591" s="48" t="str">
        <f t="shared" si="9"/>
        <v/>
      </c>
    </row>
    <row r="592" spans="1:8" x14ac:dyDescent="0.25">
      <c r="A592" s="26" t="s">
        <v>1354</v>
      </c>
      <c r="B592" s="27"/>
      <c r="C592" s="44"/>
      <c r="D592" s="45"/>
      <c r="E592" s="46"/>
      <c r="G592" s="47"/>
      <c r="H592" s="48" t="str">
        <f t="shared" si="9"/>
        <v/>
      </c>
    </row>
    <row r="593" spans="1:8" x14ac:dyDescent="0.25">
      <c r="A593" s="26" t="s">
        <v>1355</v>
      </c>
      <c r="B593" s="27"/>
      <c r="C593" s="44"/>
      <c r="D593" s="45"/>
      <c r="E593" s="46"/>
      <c r="G593" s="47"/>
      <c r="H593" s="48" t="str">
        <f t="shared" si="9"/>
        <v/>
      </c>
    </row>
    <row r="594" spans="1:8" x14ac:dyDescent="0.25">
      <c r="A594" s="26" t="s">
        <v>1356</v>
      </c>
      <c r="B594" s="27"/>
      <c r="C594" s="44"/>
      <c r="D594" s="45"/>
      <c r="E594" s="46"/>
      <c r="G594" s="47"/>
      <c r="H594" s="48" t="str">
        <f t="shared" si="9"/>
        <v/>
      </c>
    </row>
    <row r="595" spans="1:8" x14ac:dyDescent="0.25">
      <c r="A595" s="26" t="s">
        <v>1357</v>
      </c>
      <c r="B595" s="27"/>
      <c r="C595" s="44"/>
      <c r="D595" s="45"/>
      <c r="E595" s="46"/>
      <c r="G595" s="47"/>
      <c r="H595" s="48" t="str">
        <f t="shared" si="9"/>
        <v/>
      </c>
    </row>
    <row r="596" spans="1:8" x14ac:dyDescent="0.25">
      <c r="A596" s="26" t="s">
        <v>1358</v>
      </c>
      <c r="B596" s="27"/>
      <c r="C596" s="44"/>
      <c r="D596" s="45"/>
      <c r="E596" s="46"/>
      <c r="G596" s="47"/>
      <c r="H596" s="48" t="str">
        <f t="shared" si="9"/>
        <v/>
      </c>
    </row>
    <row r="597" spans="1:8" x14ac:dyDescent="0.25">
      <c r="A597" s="26" t="s">
        <v>1359</v>
      </c>
      <c r="B597" s="27"/>
      <c r="C597" s="44"/>
      <c r="D597" s="45"/>
      <c r="E597" s="46"/>
      <c r="G597" s="47"/>
      <c r="H597" s="48" t="str">
        <f t="shared" si="9"/>
        <v/>
      </c>
    </row>
    <row r="598" spans="1:8" x14ac:dyDescent="0.25">
      <c r="A598" s="26" t="s">
        <v>1360</v>
      </c>
      <c r="B598" s="27"/>
      <c r="C598" s="44"/>
      <c r="D598" s="45"/>
      <c r="E598" s="46"/>
      <c r="G598" s="47"/>
      <c r="H598" s="48" t="str">
        <f t="shared" si="9"/>
        <v/>
      </c>
    </row>
    <row r="599" spans="1:8" x14ac:dyDescent="0.25">
      <c r="A599" s="26" t="s">
        <v>1361</v>
      </c>
      <c r="B599" s="27"/>
      <c r="C599" s="44"/>
      <c r="D599" s="45"/>
      <c r="E599" s="46"/>
      <c r="G599" s="47"/>
      <c r="H599" s="48" t="str">
        <f t="shared" si="9"/>
        <v/>
      </c>
    </row>
    <row r="600" spans="1:8" x14ac:dyDescent="0.25">
      <c r="A600" s="26" t="s">
        <v>1362</v>
      </c>
      <c r="B600" s="27"/>
      <c r="C600" s="44"/>
      <c r="D600" s="45"/>
      <c r="E600" s="46"/>
      <c r="G600" s="47"/>
      <c r="H600" s="48" t="str">
        <f t="shared" si="9"/>
        <v/>
      </c>
    </row>
    <row r="601" spans="1:8" x14ac:dyDescent="0.25">
      <c r="A601" s="26" t="s">
        <v>1363</v>
      </c>
      <c r="B601" s="27"/>
      <c r="C601" s="44"/>
      <c r="D601" s="45"/>
      <c r="E601" s="46"/>
      <c r="G601" s="47"/>
      <c r="H601" s="48" t="str">
        <f t="shared" si="9"/>
        <v/>
      </c>
    </row>
    <row r="602" spans="1:8" x14ac:dyDescent="0.25">
      <c r="A602" s="26" t="s">
        <v>1364</v>
      </c>
      <c r="B602" s="27"/>
      <c r="C602" s="44"/>
      <c r="D602" s="45"/>
      <c r="E602" s="46"/>
      <c r="G602" s="47"/>
      <c r="H602" s="48" t="str">
        <f t="shared" si="9"/>
        <v/>
      </c>
    </row>
    <row r="603" spans="1:8" x14ac:dyDescent="0.25">
      <c r="A603" s="26" t="s">
        <v>1365</v>
      </c>
      <c r="B603" s="27"/>
      <c r="C603" s="44"/>
      <c r="D603" s="45"/>
      <c r="E603" s="46"/>
      <c r="G603" s="47"/>
      <c r="H603" s="48" t="str">
        <f t="shared" si="9"/>
        <v/>
      </c>
    </row>
    <row r="604" spans="1:8" x14ac:dyDescent="0.25">
      <c r="A604" s="26" t="s">
        <v>1366</v>
      </c>
      <c r="B604" s="27"/>
      <c r="C604" s="44"/>
      <c r="D604" s="45"/>
      <c r="E604" s="46"/>
      <c r="G604" s="47"/>
      <c r="H604" s="48" t="str">
        <f t="shared" si="9"/>
        <v/>
      </c>
    </row>
    <row r="605" spans="1:8" x14ac:dyDescent="0.25">
      <c r="A605" s="26" t="s">
        <v>1367</v>
      </c>
      <c r="B605" s="27"/>
      <c r="C605" s="44"/>
      <c r="D605" s="45"/>
      <c r="E605" s="46"/>
      <c r="G605" s="47"/>
      <c r="H605" s="48" t="str">
        <f t="shared" si="9"/>
        <v/>
      </c>
    </row>
    <row r="606" spans="1:8" x14ac:dyDescent="0.25">
      <c r="A606" s="26" t="s">
        <v>1368</v>
      </c>
      <c r="B606" s="27"/>
      <c r="C606" s="44"/>
      <c r="D606" s="45"/>
      <c r="E606" s="46"/>
      <c r="G606" s="47"/>
      <c r="H606" s="48" t="str">
        <f t="shared" si="9"/>
        <v/>
      </c>
    </row>
    <row r="607" spans="1:8" x14ac:dyDescent="0.25">
      <c r="A607" s="26" t="s">
        <v>1369</v>
      </c>
      <c r="B607" s="27"/>
      <c r="C607" s="44"/>
      <c r="D607" s="45"/>
      <c r="E607" s="46"/>
      <c r="G607" s="47"/>
      <c r="H607" s="48" t="str">
        <f t="shared" si="9"/>
        <v/>
      </c>
    </row>
  </sheetData>
  <mergeCells count="1">
    <mergeCell ref="G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AA96-F22C-4B9D-8A3C-9599CACDA27A}">
  <dimension ref="A4:ALQ20"/>
  <sheetViews>
    <sheetView zoomScaleNormal="100" workbookViewId="0">
      <selection activeCell="D8" sqref="D8"/>
    </sheetView>
  </sheetViews>
  <sheetFormatPr defaultRowHeight="15" x14ac:dyDescent="0.25"/>
  <cols>
    <col min="1" max="1" width="39.5703125" customWidth="1"/>
    <col min="2" max="2" width="34.85546875" bestFit="1" customWidth="1"/>
    <col min="3" max="4" width="15.85546875" bestFit="1" customWidth="1"/>
  </cols>
  <sheetData>
    <row r="4" spans="1:1005" s="31" customFormat="1" ht="18.75" x14ac:dyDescent="0.25">
      <c r="A4" s="142"/>
      <c r="B4" s="164" t="s">
        <v>1400</v>
      </c>
      <c r="C4" s="143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  <c r="CT4" s="137"/>
      <c r="CU4" s="137"/>
      <c r="CV4" s="137"/>
      <c r="CW4" s="137"/>
      <c r="CX4" s="137"/>
      <c r="CY4" s="137"/>
      <c r="CZ4" s="137"/>
      <c r="DA4" s="137"/>
      <c r="DB4" s="137"/>
      <c r="DC4" s="137"/>
      <c r="DD4" s="137"/>
      <c r="DE4" s="137"/>
      <c r="DF4" s="137"/>
      <c r="DG4" s="137"/>
      <c r="DH4" s="137"/>
      <c r="DI4" s="137"/>
      <c r="DJ4" s="137"/>
      <c r="DK4" s="137"/>
      <c r="DL4" s="137"/>
      <c r="DM4" s="137"/>
      <c r="DN4" s="137"/>
      <c r="DO4" s="137"/>
      <c r="DP4" s="137"/>
      <c r="DQ4" s="137"/>
      <c r="DR4" s="137"/>
      <c r="DS4" s="137"/>
      <c r="DT4" s="137"/>
      <c r="DU4" s="137"/>
      <c r="DV4" s="137"/>
      <c r="DW4" s="137"/>
      <c r="DX4" s="137"/>
      <c r="DY4" s="137"/>
      <c r="DZ4" s="137"/>
      <c r="EA4" s="137"/>
      <c r="EB4" s="137"/>
      <c r="EC4" s="137"/>
      <c r="ED4" s="137"/>
      <c r="EE4" s="137"/>
      <c r="EF4" s="137"/>
      <c r="EG4" s="137"/>
      <c r="EH4" s="137"/>
      <c r="EI4" s="137"/>
      <c r="EJ4" s="137"/>
      <c r="EK4" s="137"/>
      <c r="EL4" s="137"/>
      <c r="EM4" s="137"/>
      <c r="EN4" s="137"/>
      <c r="EO4" s="137"/>
      <c r="EP4" s="137"/>
      <c r="EQ4" s="137"/>
      <c r="ER4" s="137"/>
      <c r="ES4" s="137"/>
      <c r="ET4" s="137"/>
      <c r="EU4" s="137"/>
      <c r="EV4" s="137"/>
      <c r="EW4" s="137"/>
      <c r="EX4" s="137"/>
      <c r="EY4" s="137"/>
      <c r="EZ4" s="137"/>
      <c r="FA4" s="137"/>
      <c r="FB4" s="137"/>
      <c r="FC4" s="137"/>
      <c r="FD4" s="137"/>
      <c r="FE4" s="137"/>
      <c r="FF4" s="137"/>
      <c r="FG4" s="137"/>
      <c r="FH4" s="137"/>
      <c r="FI4" s="137"/>
      <c r="FJ4" s="137"/>
      <c r="FK4" s="137"/>
      <c r="FL4" s="137"/>
      <c r="FM4" s="137"/>
      <c r="FN4" s="137"/>
      <c r="FO4" s="137"/>
      <c r="FP4" s="137"/>
      <c r="FQ4" s="137"/>
      <c r="FR4" s="137"/>
      <c r="FS4" s="137"/>
      <c r="FT4" s="137"/>
      <c r="FU4" s="137"/>
      <c r="FV4" s="137"/>
      <c r="FW4" s="137"/>
      <c r="FX4" s="137"/>
      <c r="FY4" s="137"/>
      <c r="FZ4" s="137"/>
      <c r="GA4" s="137"/>
      <c r="GB4" s="137"/>
      <c r="GC4" s="137"/>
      <c r="GD4" s="137"/>
      <c r="GE4" s="137"/>
      <c r="GF4" s="137"/>
      <c r="GG4" s="137"/>
      <c r="GH4" s="137"/>
      <c r="GI4" s="137"/>
      <c r="GJ4" s="137"/>
      <c r="GK4" s="137"/>
      <c r="GL4" s="137"/>
      <c r="GM4" s="137"/>
      <c r="GN4" s="137"/>
      <c r="GO4" s="137"/>
      <c r="GP4" s="137"/>
      <c r="GQ4" s="137"/>
      <c r="GR4" s="137"/>
      <c r="GS4" s="137"/>
      <c r="GT4" s="137"/>
      <c r="GU4" s="137"/>
      <c r="GV4" s="137"/>
      <c r="GW4" s="137"/>
      <c r="GX4" s="137"/>
      <c r="GY4" s="137"/>
      <c r="GZ4" s="137"/>
      <c r="HA4" s="137"/>
      <c r="HB4" s="137"/>
      <c r="HC4" s="137"/>
      <c r="HD4" s="137"/>
      <c r="HE4" s="137"/>
      <c r="HF4" s="137"/>
      <c r="HG4" s="137"/>
      <c r="HH4" s="137"/>
      <c r="HI4" s="137"/>
      <c r="HJ4" s="137"/>
      <c r="HK4" s="137"/>
      <c r="HL4" s="137"/>
      <c r="HM4" s="137"/>
      <c r="HN4" s="137"/>
      <c r="HO4" s="137"/>
      <c r="HP4" s="137"/>
      <c r="HQ4" s="137"/>
      <c r="HR4" s="137"/>
      <c r="HS4" s="137"/>
      <c r="HT4" s="137"/>
      <c r="HU4" s="137"/>
      <c r="HV4" s="137"/>
      <c r="HW4" s="137"/>
      <c r="HX4" s="137"/>
      <c r="HY4" s="137"/>
      <c r="HZ4" s="137"/>
      <c r="IA4" s="137"/>
      <c r="IB4" s="137"/>
      <c r="IC4" s="137"/>
      <c r="ID4" s="137"/>
      <c r="IE4" s="137"/>
      <c r="IF4" s="137"/>
      <c r="IG4" s="137"/>
      <c r="IH4" s="137"/>
      <c r="II4" s="137"/>
      <c r="IJ4" s="137"/>
      <c r="IK4" s="137"/>
      <c r="IL4" s="137"/>
      <c r="IM4" s="137"/>
      <c r="IN4" s="137"/>
      <c r="IO4" s="137"/>
      <c r="IP4" s="137"/>
      <c r="IQ4" s="137"/>
      <c r="IR4" s="137"/>
      <c r="IS4" s="137"/>
      <c r="IT4" s="137"/>
      <c r="IU4" s="137"/>
      <c r="IV4" s="137"/>
      <c r="IW4" s="137"/>
      <c r="IX4" s="137"/>
      <c r="IY4" s="137"/>
      <c r="IZ4" s="137"/>
      <c r="JA4" s="137"/>
      <c r="JB4" s="137"/>
      <c r="JC4" s="137"/>
      <c r="JD4" s="137"/>
      <c r="JE4" s="137"/>
      <c r="JF4" s="137"/>
      <c r="JG4" s="137"/>
      <c r="JH4" s="137"/>
      <c r="JI4" s="137"/>
      <c r="JJ4" s="137"/>
      <c r="JK4" s="137"/>
      <c r="JL4" s="137"/>
      <c r="JM4" s="137"/>
      <c r="JN4" s="137"/>
      <c r="JO4" s="137"/>
      <c r="JP4" s="137"/>
      <c r="JQ4" s="137"/>
      <c r="JR4" s="137"/>
      <c r="JS4" s="137"/>
      <c r="JT4" s="137"/>
      <c r="JU4" s="137"/>
      <c r="JV4" s="137"/>
      <c r="JW4" s="137"/>
      <c r="JX4" s="137"/>
      <c r="JY4" s="137"/>
      <c r="JZ4" s="137"/>
      <c r="KA4" s="137"/>
      <c r="KB4" s="137"/>
      <c r="KC4" s="137"/>
      <c r="KD4" s="137"/>
      <c r="KE4" s="137"/>
      <c r="KF4" s="137"/>
      <c r="KG4" s="137"/>
      <c r="KH4" s="137"/>
      <c r="KI4" s="137"/>
      <c r="KJ4" s="137"/>
      <c r="KK4" s="137"/>
      <c r="KL4" s="137"/>
      <c r="KM4" s="137"/>
      <c r="KN4" s="137"/>
      <c r="KO4" s="137"/>
      <c r="KP4" s="137"/>
      <c r="KQ4" s="137"/>
      <c r="KR4" s="137"/>
      <c r="KS4" s="137"/>
      <c r="KT4" s="137"/>
      <c r="KU4" s="137"/>
      <c r="KV4" s="137"/>
      <c r="KW4" s="137"/>
      <c r="KX4" s="137"/>
      <c r="KY4" s="137"/>
      <c r="KZ4" s="137"/>
      <c r="LA4" s="137"/>
      <c r="LB4" s="137"/>
      <c r="LC4" s="137"/>
      <c r="LD4" s="137"/>
      <c r="LE4" s="137"/>
      <c r="LF4" s="137"/>
      <c r="LG4" s="137"/>
      <c r="LH4" s="137"/>
      <c r="LI4" s="137"/>
      <c r="LJ4" s="137"/>
      <c r="LK4" s="137"/>
      <c r="LL4" s="137"/>
      <c r="LM4" s="137"/>
      <c r="LN4" s="137"/>
      <c r="LO4" s="137"/>
      <c r="LP4" s="137"/>
      <c r="LQ4" s="137"/>
      <c r="LR4" s="137"/>
      <c r="LS4" s="137"/>
      <c r="LT4" s="137"/>
      <c r="LU4" s="137"/>
      <c r="LV4" s="137"/>
      <c r="LW4" s="137"/>
      <c r="LX4" s="137"/>
      <c r="LY4" s="137"/>
      <c r="LZ4" s="137"/>
      <c r="MA4" s="137"/>
      <c r="MB4" s="137"/>
      <c r="MC4" s="137"/>
      <c r="MD4" s="137"/>
      <c r="ME4" s="137"/>
      <c r="MF4" s="137"/>
      <c r="MG4" s="137"/>
      <c r="MH4" s="137"/>
      <c r="MI4" s="137"/>
      <c r="MJ4" s="137"/>
      <c r="MK4" s="137"/>
      <c r="ML4" s="137"/>
      <c r="MM4" s="137"/>
      <c r="MN4" s="137"/>
      <c r="MO4" s="137"/>
      <c r="MP4" s="137"/>
      <c r="MQ4" s="137"/>
      <c r="MR4" s="137"/>
      <c r="MS4" s="137"/>
      <c r="MT4" s="137"/>
      <c r="MU4" s="137"/>
      <c r="MV4" s="137"/>
      <c r="MW4" s="137"/>
      <c r="MX4" s="137"/>
      <c r="MY4" s="137"/>
      <c r="MZ4" s="137"/>
      <c r="NA4" s="137"/>
      <c r="NB4" s="137"/>
      <c r="NC4" s="137"/>
      <c r="ND4" s="137"/>
      <c r="NE4" s="137"/>
      <c r="NF4" s="137"/>
      <c r="NG4" s="137"/>
      <c r="NH4" s="137"/>
      <c r="NI4" s="137"/>
      <c r="NJ4" s="137"/>
      <c r="NK4" s="137"/>
      <c r="NL4" s="137"/>
      <c r="NM4" s="137"/>
      <c r="NN4" s="137"/>
      <c r="NO4" s="137"/>
      <c r="NP4" s="137"/>
      <c r="NQ4" s="137"/>
      <c r="NR4" s="137"/>
      <c r="NS4" s="137"/>
      <c r="NT4" s="137"/>
      <c r="NU4" s="137"/>
      <c r="NV4" s="137"/>
      <c r="NW4" s="137"/>
      <c r="NX4" s="137"/>
      <c r="NY4" s="137"/>
      <c r="NZ4" s="137"/>
      <c r="OA4" s="137"/>
      <c r="OB4" s="137"/>
      <c r="OC4" s="137"/>
      <c r="OD4" s="137"/>
      <c r="OE4" s="137"/>
      <c r="OF4" s="137"/>
      <c r="OG4" s="137"/>
      <c r="OH4" s="137"/>
      <c r="OI4" s="137"/>
      <c r="OJ4" s="137"/>
      <c r="OK4" s="137"/>
      <c r="OL4" s="137"/>
      <c r="OM4" s="137"/>
      <c r="ON4" s="137"/>
      <c r="OO4" s="137"/>
      <c r="OP4" s="137"/>
      <c r="OQ4" s="137"/>
      <c r="OR4" s="137"/>
      <c r="OS4" s="137"/>
      <c r="OT4" s="137"/>
      <c r="OU4" s="137"/>
      <c r="OV4" s="137"/>
      <c r="OW4" s="137"/>
      <c r="OX4" s="137"/>
      <c r="OY4" s="137"/>
      <c r="OZ4" s="137"/>
      <c r="PA4" s="137"/>
      <c r="PB4" s="137"/>
      <c r="PC4" s="137"/>
      <c r="PD4" s="137"/>
      <c r="PE4" s="137"/>
      <c r="PF4" s="137"/>
      <c r="PG4" s="137"/>
      <c r="PH4" s="137"/>
      <c r="PI4" s="137"/>
      <c r="PJ4" s="137"/>
      <c r="PK4" s="137"/>
      <c r="PL4" s="137"/>
      <c r="PM4" s="137"/>
      <c r="PN4" s="137"/>
      <c r="PO4" s="137"/>
      <c r="PP4" s="137"/>
      <c r="PQ4" s="137"/>
      <c r="PR4" s="137"/>
      <c r="PS4" s="137"/>
      <c r="PT4" s="137"/>
      <c r="PU4" s="137"/>
      <c r="PV4" s="137"/>
      <c r="PW4" s="137"/>
      <c r="PX4" s="137"/>
      <c r="PY4" s="137"/>
      <c r="PZ4" s="137"/>
      <c r="QA4" s="137"/>
      <c r="QB4" s="137"/>
      <c r="QC4" s="137"/>
      <c r="QD4" s="137"/>
      <c r="QE4" s="137"/>
      <c r="QF4" s="137"/>
      <c r="QG4" s="137"/>
      <c r="QH4" s="137"/>
      <c r="QI4" s="137"/>
      <c r="QJ4" s="137"/>
      <c r="QK4" s="137"/>
      <c r="QL4" s="137"/>
      <c r="QM4" s="137"/>
      <c r="QN4" s="137"/>
      <c r="QO4" s="137"/>
      <c r="QP4" s="137"/>
      <c r="QQ4" s="137"/>
      <c r="QR4" s="137"/>
      <c r="QS4" s="137"/>
      <c r="QT4" s="137"/>
      <c r="QU4" s="137"/>
      <c r="QV4" s="137"/>
      <c r="QW4" s="137"/>
      <c r="QX4" s="137"/>
      <c r="QY4" s="137"/>
      <c r="QZ4" s="137"/>
      <c r="RA4" s="137"/>
      <c r="RB4" s="137"/>
      <c r="RC4" s="137"/>
      <c r="RD4" s="137"/>
      <c r="RE4" s="137"/>
      <c r="RF4" s="137"/>
      <c r="RG4" s="137"/>
      <c r="RH4" s="137"/>
      <c r="RI4" s="137"/>
      <c r="RJ4" s="137"/>
      <c r="RK4" s="137"/>
      <c r="RL4" s="137"/>
      <c r="RM4" s="137"/>
      <c r="RN4" s="137"/>
      <c r="RO4" s="137"/>
      <c r="RP4" s="137"/>
      <c r="RQ4" s="137"/>
      <c r="RR4" s="137"/>
      <c r="RS4" s="137"/>
      <c r="RT4" s="137"/>
      <c r="RU4" s="137"/>
      <c r="RV4" s="137"/>
      <c r="RW4" s="137"/>
      <c r="RX4" s="137"/>
      <c r="RY4" s="137"/>
      <c r="RZ4" s="137"/>
      <c r="SA4" s="137"/>
      <c r="SB4" s="137"/>
      <c r="SC4" s="137"/>
      <c r="SD4" s="137"/>
      <c r="SE4" s="137"/>
      <c r="SF4" s="137"/>
      <c r="SG4" s="137"/>
      <c r="SH4" s="137"/>
      <c r="SI4" s="137"/>
      <c r="SJ4" s="137"/>
      <c r="SK4" s="137"/>
      <c r="SL4" s="137"/>
      <c r="SM4" s="137"/>
      <c r="SN4" s="137"/>
      <c r="SO4" s="137"/>
      <c r="SP4" s="137"/>
      <c r="SQ4" s="137"/>
      <c r="SR4" s="137"/>
      <c r="SS4" s="137"/>
      <c r="ST4" s="137"/>
      <c r="SU4" s="137"/>
      <c r="SV4" s="137"/>
      <c r="SW4" s="137"/>
      <c r="SX4" s="137"/>
      <c r="SY4" s="137"/>
      <c r="SZ4" s="137"/>
      <c r="TA4" s="137"/>
      <c r="TB4" s="137"/>
      <c r="TC4" s="137"/>
      <c r="TD4" s="137"/>
      <c r="TE4" s="137"/>
      <c r="TF4" s="137"/>
      <c r="TG4" s="137"/>
      <c r="TH4" s="137"/>
      <c r="TI4" s="137"/>
      <c r="TJ4" s="137"/>
      <c r="TK4" s="137"/>
      <c r="TL4" s="137"/>
      <c r="TM4" s="137"/>
      <c r="TN4" s="137"/>
      <c r="TO4" s="137"/>
      <c r="TP4" s="137"/>
      <c r="TQ4" s="137"/>
      <c r="TR4" s="137"/>
      <c r="TS4" s="137"/>
      <c r="TT4" s="137"/>
      <c r="TU4" s="137"/>
      <c r="TV4" s="137"/>
      <c r="TW4" s="137"/>
      <c r="TX4" s="137"/>
      <c r="TY4" s="137"/>
      <c r="TZ4" s="137"/>
      <c r="UA4" s="137"/>
      <c r="UB4" s="137"/>
      <c r="UC4" s="137"/>
      <c r="UD4" s="137"/>
      <c r="UE4" s="137"/>
      <c r="UF4" s="137"/>
      <c r="UG4" s="137"/>
      <c r="UH4" s="137"/>
      <c r="UI4" s="137"/>
      <c r="UJ4" s="137"/>
      <c r="UK4" s="137"/>
      <c r="UL4" s="137"/>
      <c r="UM4" s="137"/>
      <c r="UN4" s="137"/>
      <c r="UO4" s="137"/>
      <c r="UP4" s="137"/>
      <c r="UQ4" s="137"/>
      <c r="UR4" s="137"/>
      <c r="US4" s="137"/>
      <c r="UT4" s="137"/>
      <c r="UU4" s="137"/>
      <c r="UV4" s="137"/>
      <c r="UW4" s="137"/>
      <c r="UX4" s="137"/>
      <c r="UY4" s="137"/>
      <c r="UZ4" s="137"/>
      <c r="VA4" s="137"/>
      <c r="VB4" s="137"/>
      <c r="VC4" s="137"/>
      <c r="VD4" s="137"/>
      <c r="VE4" s="137"/>
      <c r="VF4" s="137"/>
      <c r="VG4" s="137"/>
      <c r="VH4" s="137"/>
      <c r="VI4" s="137"/>
      <c r="VJ4" s="137"/>
      <c r="VK4" s="137"/>
      <c r="VL4" s="137"/>
      <c r="VM4" s="137"/>
      <c r="VN4" s="137"/>
      <c r="VO4" s="137"/>
      <c r="VP4" s="137"/>
      <c r="VQ4" s="137"/>
      <c r="VR4" s="137"/>
      <c r="VS4" s="137"/>
      <c r="VT4" s="137"/>
      <c r="VU4" s="137"/>
      <c r="VV4" s="137"/>
      <c r="VW4" s="137"/>
      <c r="VX4" s="137"/>
      <c r="VY4" s="137"/>
      <c r="VZ4" s="137"/>
      <c r="WA4" s="137"/>
      <c r="WB4" s="137"/>
      <c r="WC4" s="137"/>
      <c r="WD4" s="137"/>
      <c r="WE4" s="137"/>
      <c r="WF4" s="137"/>
      <c r="WG4" s="137"/>
      <c r="WH4" s="137"/>
      <c r="WI4" s="137"/>
      <c r="WJ4" s="137"/>
      <c r="WK4" s="137"/>
      <c r="WL4" s="137"/>
      <c r="WM4" s="137"/>
      <c r="WN4" s="137"/>
      <c r="WO4" s="137"/>
      <c r="WP4" s="137"/>
      <c r="WQ4" s="137"/>
      <c r="WR4" s="137"/>
      <c r="WS4" s="137"/>
      <c r="WT4" s="137"/>
      <c r="WU4" s="137"/>
      <c r="WV4" s="137"/>
      <c r="WW4" s="137"/>
      <c r="WX4" s="137"/>
      <c r="WY4" s="137"/>
      <c r="WZ4" s="137"/>
      <c r="XA4" s="137"/>
      <c r="XB4" s="137"/>
      <c r="XC4" s="137"/>
      <c r="XD4" s="137"/>
      <c r="XE4" s="137"/>
      <c r="XF4" s="137"/>
      <c r="XG4" s="137"/>
      <c r="XH4" s="137"/>
      <c r="XI4" s="137"/>
      <c r="XJ4" s="137"/>
      <c r="XK4" s="137"/>
      <c r="XL4" s="137"/>
      <c r="XM4" s="137"/>
      <c r="XN4" s="137"/>
      <c r="XO4" s="137"/>
      <c r="XP4" s="137"/>
      <c r="XQ4" s="137"/>
      <c r="XR4" s="137"/>
      <c r="XS4" s="137"/>
      <c r="XT4" s="137"/>
      <c r="XU4" s="137"/>
      <c r="XV4" s="137"/>
      <c r="XW4" s="137"/>
      <c r="XX4" s="137"/>
      <c r="XY4" s="137"/>
      <c r="XZ4" s="137"/>
      <c r="YA4" s="137"/>
      <c r="YB4" s="137"/>
      <c r="YC4" s="137"/>
      <c r="YD4" s="137"/>
      <c r="YE4" s="137"/>
      <c r="YF4" s="137"/>
      <c r="YG4" s="137"/>
      <c r="YH4" s="137"/>
      <c r="YI4" s="137"/>
      <c r="YJ4" s="137"/>
      <c r="YK4" s="137"/>
      <c r="YL4" s="137"/>
      <c r="YM4" s="137"/>
      <c r="YN4" s="137"/>
      <c r="YO4" s="137"/>
      <c r="YP4" s="137"/>
      <c r="YQ4" s="137"/>
      <c r="YR4" s="137"/>
      <c r="YS4" s="137"/>
      <c r="YT4" s="137"/>
      <c r="YU4" s="137"/>
      <c r="YV4" s="137"/>
      <c r="YW4" s="137"/>
      <c r="YX4" s="137"/>
      <c r="YY4" s="137"/>
      <c r="YZ4" s="137"/>
      <c r="ZA4" s="137"/>
      <c r="ZB4" s="137"/>
      <c r="ZC4" s="137"/>
      <c r="ZD4" s="137"/>
      <c r="ZE4" s="137"/>
      <c r="ZF4" s="137"/>
      <c r="ZG4" s="137"/>
      <c r="ZH4" s="137"/>
      <c r="ZI4" s="137"/>
      <c r="ZJ4" s="137"/>
      <c r="ZK4" s="137"/>
      <c r="ZL4" s="137"/>
      <c r="ZM4" s="137"/>
      <c r="ZN4" s="137"/>
      <c r="ZO4" s="137"/>
      <c r="ZP4" s="137"/>
      <c r="ZQ4" s="137"/>
      <c r="ZR4" s="137"/>
      <c r="ZS4" s="137"/>
      <c r="ZT4" s="137"/>
      <c r="ZU4" s="137"/>
      <c r="ZV4" s="137"/>
      <c r="ZW4" s="137"/>
      <c r="ZX4" s="137"/>
      <c r="ZY4" s="137"/>
      <c r="ZZ4" s="137"/>
      <c r="AAA4" s="137"/>
      <c r="AAB4" s="137"/>
      <c r="AAC4" s="137"/>
      <c r="AAD4" s="137"/>
      <c r="AAE4" s="137"/>
      <c r="AAF4" s="137"/>
      <c r="AAG4" s="137"/>
      <c r="AAH4" s="137"/>
      <c r="AAI4" s="137"/>
      <c r="AAJ4" s="137"/>
      <c r="AAK4" s="137"/>
      <c r="AAL4" s="137"/>
      <c r="AAM4" s="137"/>
      <c r="AAN4" s="137"/>
      <c r="AAO4" s="137"/>
      <c r="AAP4" s="137"/>
      <c r="AAQ4" s="137"/>
      <c r="AAR4" s="137"/>
      <c r="AAS4" s="137"/>
      <c r="AAT4" s="137"/>
      <c r="AAU4" s="137"/>
      <c r="AAV4" s="137"/>
      <c r="AAW4" s="137"/>
      <c r="AAX4" s="137"/>
      <c r="AAY4" s="137"/>
      <c r="AAZ4" s="137"/>
      <c r="ABA4" s="137"/>
      <c r="ABB4" s="137"/>
      <c r="ABC4" s="137"/>
      <c r="ABD4" s="137"/>
      <c r="ABE4" s="137"/>
      <c r="ABF4" s="137"/>
      <c r="ABG4" s="137"/>
      <c r="ABH4" s="137"/>
      <c r="ABI4" s="137"/>
      <c r="ABJ4" s="137"/>
      <c r="ABK4" s="137"/>
      <c r="ABL4" s="137"/>
      <c r="ABM4" s="137"/>
      <c r="ABN4" s="137"/>
      <c r="ABO4" s="137"/>
      <c r="ABP4" s="137"/>
      <c r="ABQ4" s="137"/>
      <c r="ABR4" s="137"/>
      <c r="ABS4" s="137"/>
      <c r="ABT4" s="137"/>
      <c r="ABU4" s="137"/>
      <c r="ABV4" s="137"/>
      <c r="ABW4" s="137"/>
      <c r="ABX4" s="137"/>
      <c r="ABY4" s="137"/>
      <c r="ABZ4" s="137"/>
      <c r="ACA4" s="137"/>
      <c r="ACB4" s="137"/>
      <c r="ACC4" s="137"/>
      <c r="ACD4" s="137"/>
      <c r="ACE4" s="137"/>
      <c r="ACF4" s="137"/>
      <c r="ACG4" s="137"/>
      <c r="ACH4" s="137"/>
      <c r="ACI4" s="137"/>
      <c r="ACJ4" s="137"/>
      <c r="ACK4" s="137"/>
      <c r="ACL4" s="137"/>
      <c r="ACM4" s="137"/>
      <c r="ACN4" s="137"/>
      <c r="ACO4" s="137"/>
      <c r="ACP4" s="137"/>
      <c r="ACQ4" s="137"/>
      <c r="ACR4" s="137"/>
      <c r="ACS4" s="137"/>
      <c r="ACT4" s="137"/>
      <c r="ACU4" s="137"/>
      <c r="ACV4" s="137"/>
      <c r="ACW4" s="137"/>
      <c r="ACX4" s="137"/>
      <c r="ACY4" s="137"/>
      <c r="ACZ4" s="137"/>
      <c r="ADA4" s="137"/>
      <c r="ADB4" s="137"/>
      <c r="ADC4" s="137"/>
      <c r="ADD4" s="137"/>
      <c r="ADE4" s="137"/>
      <c r="ADF4" s="137"/>
      <c r="ADG4" s="137"/>
      <c r="ADH4" s="137"/>
      <c r="ADI4" s="137"/>
      <c r="ADJ4" s="137"/>
      <c r="ADK4" s="137"/>
      <c r="ADL4" s="137"/>
      <c r="ADM4" s="137"/>
      <c r="ADN4" s="137"/>
      <c r="ADO4" s="137"/>
      <c r="ADP4" s="137"/>
      <c r="ADQ4" s="137"/>
      <c r="ADR4" s="137"/>
      <c r="ADS4" s="137"/>
      <c r="ADT4" s="137"/>
      <c r="ADU4" s="137"/>
      <c r="ADV4" s="137"/>
      <c r="ADW4" s="137"/>
      <c r="ADX4" s="137"/>
      <c r="ADY4" s="137"/>
      <c r="ADZ4" s="137"/>
      <c r="AEA4" s="137"/>
      <c r="AEB4" s="137"/>
      <c r="AEC4" s="137"/>
      <c r="AED4" s="137"/>
      <c r="AEE4" s="137"/>
      <c r="AEF4" s="137"/>
      <c r="AEG4" s="137"/>
      <c r="AEH4" s="137"/>
      <c r="AEI4" s="137"/>
      <c r="AEJ4" s="137"/>
      <c r="AEK4" s="137"/>
      <c r="AEL4" s="137"/>
      <c r="AEM4" s="137"/>
      <c r="AEN4" s="137"/>
      <c r="AEO4" s="137"/>
      <c r="AEP4" s="137"/>
      <c r="AEQ4" s="137"/>
      <c r="AER4" s="137"/>
      <c r="AES4" s="137"/>
      <c r="AET4" s="137"/>
      <c r="AEU4" s="137"/>
      <c r="AEV4" s="137"/>
      <c r="AEW4" s="137"/>
      <c r="AEX4" s="137"/>
      <c r="AEY4" s="137"/>
      <c r="AEZ4" s="137"/>
      <c r="AFA4" s="137"/>
      <c r="AFB4" s="137"/>
      <c r="AFC4" s="137"/>
      <c r="AFD4" s="137"/>
      <c r="AFE4" s="137"/>
      <c r="AFF4" s="137"/>
      <c r="AFG4" s="137"/>
      <c r="AFH4" s="137"/>
      <c r="AFI4" s="137"/>
      <c r="AFJ4" s="137"/>
      <c r="AFK4" s="137"/>
      <c r="AFL4" s="137"/>
      <c r="AFM4" s="137"/>
      <c r="AFN4" s="137"/>
      <c r="AFO4" s="137"/>
      <c r="AFP4" s="137"/>
      <c r="AFQ4" s="137"/>
      <c r="AFR4" s="137"/>
      <c r="AFS4" s="137"/>
      <c r="AFT4" s="137"/>
      <c r="AFU4" s="137"/>
      <c r="AFV4" s="137"/>
      <c r="AFW4" s="137"/>
      <c r="AFX4" s="137"/>
      <c r="AFY4" s="137"/>
      <c r="AFZ4" s="137"/>
      <c r="AGA4" s="137"/>
      <c r="AGB4" s="137"/>
      <c r="AGC4" s="137"/>
      <c r="AGD4" s="137"/>
      <c r="AGE4" s="137"/>
      <c r="AGF4" s="137"/>
      <c r="AGG4" s="137"/>
      <c r="AGH4" s="137"/>
      <c r="AGI4" s="137"/>
      <c r="AGJ4" s="137"/>
      <c r="AGK4" s="137"/>
      <c r="AGL4" s="137"/>
      <c r="AGM4" s="137"/>
      <c r="AGN4" s="137"/>
      <c r="AGO4" s="137"/>
      <c r="AGP4" s="137"/>
      <c r="AGQ4" s="137"/>
      <c r="AGR4" s="137"/>
      <c r="AGS4" s="137"/>
      <c r="AGT4" s="137"/>
      <c r="AGU4" s="137"/>
      <c r="AGV4" s="137"/>
      <c r="AGW4" s="137"/>
      <c r="AGX4" s="137"/>
      <c r="AGY4" s="137"/>
      <c r="AGZ4" s="137"/>
      <c r="AHA4" s="137"/>
      <c r="AHB4" s="137"/>
      <c r="AHC4" s="137"/>
      <c r="AHD4" s="137"/>
      <c r="AHE4" s="137"/>
      <c r="AHF4" s="137"/>
      <c r="AHG4" s="137"/>
      <c r="AHH4" s="137"/>
      <c r="AHI4" s="137"/>
      <c r="AHJ4" s="137"/>
      <c r="AHK4" s="137"/>
      <c r="AHL4" s="137"/>
      <c r="AHM4" s="137"/>
      <c r="AHN4" s="137"/>
      <c r="AHO4" s="137"/>
      <c r="AHP4" s="137"/>
      <c r="AHQ4" s="137"/>
      <c r="AHR4" s="137"/>
      <c r="AHS4" s="137"/>
      <c r="AHT4" s="137"/>
      <c r="AHU4" s="137"/>
      <c r="AHV4" s="137"/>
      <c r="AHW4" s="137"/>
      <c r="AHX4" s="137"/>
      <c r="AHY4" s="137"/>
      <c r="AHZ4" s="137"/>
      <c r="AIA4" s="137"/>
      <c r="AIB4" s="137"/>
      <c r="AIC4" s="137"/>
      <c r="AID4" s="137"/>
      <c r="AIE4" s="137"/>
      <c r="AIF4" s="137"/>
      <c r="AIG4" s="137"/>
      <c r="AIH4" s="137"/>
      <c r="AII4" s="137"/>
      <c r="AIJ4" s="137"/>
      <c r="AIK4" s="137"/>
      <c r="AIL4" s="137"/>
      <c r="AIM4" s="137"/>
      <c r="AIN4" s="137"/>
      <c r="AIO4" s="137"/>
      <c r="AIP4" s="137"/>
      <c r="AIQ4" s="137"/>
      <c r="AIR4" s="137"/>
      <c r="AIS4" s="137"/>
      <c r="AIT4" s="137"/>
      <c r="AIU4" s="137"/>
      <c r="AIV4" s="137"/>
      <c r="AIW4" s="137"/>
      <c r="AIX4" s="137"/>
      <c r="AIY4" s="137"/>
      <c r="AIZ4" s="137"/>
      <c r="AJA4" s="137"/>
      <c r="AJB4" s="137"/>
      <c r="AJC4" s="137"/>
      <c r="AJD4" s="137"/>
      <c r="AJE4" s="137"/>
      <c r="AJF4" s="137"/>
      <c r="AJG4" s="137"/>
      <c r="AJH4" s="137"/>
      <c r="AJI4" s="137"/>
      <c r="AJJ4" s="137"/>
      <c r="AJK4" s="137"/>
      <c r="AJL4" s="137"/>
      <c r="AJM4" s="137"/>
      <c r="AJN4" s="137"/>
      <c r="AJO4" s="137"/>
      <c r="AJP4" s="137"/>
      <c r="AJQ4" s="137"/>
      <c r="AJR4" s="137"/>
      <c r="AJS4" s="137"/>
      <c r="AJT4" s="137"/>
      <c r="AJU4" s="137"/>
      <c r="AJV4" s="137"/>
      <c r="AJW4" s="137"/>
      <c r="AJX4" s="137"/>
      <c r="AJY4" s="137"/>
      <c r="AJZ4" s="137"/>
      <c r="AKA4" s="137"/>
      <c r="AKB4" s="137"/>
      <c r="AKC4" s="137"/>
      <c r="AKD4" s="137"/>
      <c r="AKE4" s="137"/>
      <c r="AKF4" s="137"/>
      <c r="AKG4" s="137"/>
      <c r="AKH4" s="137"/>
      <c r="AKI4" s="137"/>
      <c r="AKJ4" s="137"/>
      <c r="AKK4" s="137"/>
      <c r="AKL4" s="137"/>
      <c r="AKM4" s="137"/>
      <c r="AKN4" s="137"/>
      <c r="AKO4" s="137"/>
      <c r="AKP4" s="137"/>
      <c r="AKQ4" s="137"/>
      <c r="AKR4" s="137"/>
      <c r="AKS4" s="137"/>
      <c r="AKT4" s="137"/>
      <c r="AKU4" s="137"/>
      <c r="AKV4" s="137"/>
      <c r="AKW4" s="137"/>
      <c r="AKX4" s="137"/>
      <c r="AKY4" s="137"/>
      <c r="AKZ4" s="137"/>
      <c r="ALA4" s="137"/>
      <c r="ALB4" s="137"/>
      <c r="ALC4" s="137"/>
      <c r="ALD4" s="137"/>
      <c r="ALE4" s="137"/>
      <c r="ALF4" s="137"/>
      <c r="ALG4" s="137"/>
      <c r="ALH4" s="137"/>
      <c r="ALI4" s="137"/>
      <c r="ALJ4" s="137"/>
      <c r="ALK4" s="137"/>
      <c r="ALL4" s="137"/>
      <c r="ALM4" s="137"/>
      <c r="ALN4" s="137"/>
      <c r="ALO4" s="137"/>
      <c r="ALP4" s="137"/>
      <c r="ALQ4" s="137"/>
    </row>
    <row r="5" spans="1:1005" s="25" customFormat="1" ht="32.25" customHeight="1" x14ac:dyDescent="0.25">
      <c r="A5" s="144" t="s">
        <v>1401</v>
      </c>
      <c r="B5" s="165"/>
      <c r="C5" s="145" t="s">
        <v>1396</v>
      </c>
      <c r="D5" s="145" t="s">
        <v>1402</v>
      </c>
      <c r="E5" s="145" t="s">
        <v>1403</v>
      </c>
      <c r="F5" s="145" t="s">
        <v>1404</v>
      </c>
      <c r="G5" s="145" t="s">
        <v>1405</v>
      </c>
      <c r="H5" s="145" t="s">
        <v>1406</v>
      </c>
      <c r="I5" s="145" t="s">
        <v>1407</v>
      </c>
      <c r="J5" s="145" t="s">
        <v>1408</v>
      </c>
      <c r="K5" s="145" t="s">
        <v>1409</v>
      </c>
      <c r="L5" s="145" t="s">
        <v>1410</v>
      </c>
      <c r="M5" s="145" t="s">
        <v>1411</v>
      </c>
      <c r="N5" s="145" t="s">
        <v>1412</v>
      </c>
      <c r="O5" s="145" t="s">
        <v>1413</v>
      </c>
      <c r="P5" s="145" t="s">
        <v>1414</v>
      </c>
      <c r="Q5" s="145" t="s">
        <v>1415</v>
      </c>
      <c r="R5" s="145" t="s">
        <v>1416</v>
      </c>
      <c r="S5" s="145" t="s">
        <v>1417</v>
      </c>
      <c r="T5" s="145" t="s">
        <v>1418</v>
      </c>
      <c r="U5" s="145" t="s">
        <v>1419</v>
      </c>
      <c r="V5" s="145" t="s">
        <v>1420</v>
      </c>
      <c r="W5" s="145" t="s">
        <v>1421</v>
      </c>
      <c r="X5" s="145" t="s">
        <v>1422</v>
      </c>
      <c r="Y5" s="145" t="s">
        <v>1423</v>
      </c>
      <c r="Z5" s="145" t="s">
        <v>1424</v>
      </c>
      <c r="AA5" s="145" t="s">
        <v>1425</v>
      </c>
      <c r="AB5" s="145" t="s">
        <v>1426</v>
      </c>
      <c r="AC5" s="145" t="s">
        <v>1427</v>
      </c>
      <c r="AD5" s="145" t="s">
        <v>1428</v>
      </c>
      <c r="AE5" s="145" t="s">
        <v>1429</v>
      </c>
      <c r="AF5" s="145" t="s">
        <v>1430</v>
      </c>
      <c r="AG5" s="145" t="s">
        <v>1431</v>
      </c>
      <c r="AH5" s="145" t="s">
        <v>1432</v>
      </c>
      <c r="AI5" s="145" t="s">
        <v>1433</v>
      </c>
      <c r="AJ5" s="145" t="s">
        <v>1434</v>
      </c>
      <c r="AK5" s="145" t="s">
        <v>1435</v>
      </c>
      <c r="AL5" s="145" t="s">
        <v>1436</v>
      </c>
      <c r="AM5" s="145" t="s">
        <v>1437</v>
      </c>
      <c r="AN5" s="145" t="s">
        <v>1438</v>
      </c>
      <c r="AO5" s="145" t="s">
        <v>1439</v>
      </c>
      <c r="AP5" s="145" t="s">
        <v>1440</v>
      </c>
      <c r="AQ5" s="145" t="s">
        <v>1441</v>
      </c>
      <c r="AR5" s="145" t="s">
        <v>1442</v>
      </c>
      <c r="AS5" s="145" t="s">
        <v>1443</v>
      </c>
      <c r="AT5" s="145" t="s">
        <v>1444</v>
      </c>
      <c r="AU5" s="145" t="s">
        <v>1445</v>
      </c>
      <c r="AV5" s="145" t="s">
        <v>1446</v>
      </c>
      <c r="AW5" s="145" t="s">
        <v>1447</v>
      </c>
      <c r="AX5" s="145" t="s">
        <v>1448</v>
      </c>
      <c r="AY5" s="145" t="s">
        <v>1449</v>
      </c>
      <c r="AZ5" s="145" t="s">
        <v>1450</v>
      </c>
      <c r="BA5" s="145" t="s">
        <v>1451</v>
      </c>
      <c r="BB5" s="145" t="s">
        <v>1452</v>
      </c>
      <c r="BC5" s="145" t="s">
        <v>1453</v>
      </c>
      <c r="BD5" s="145" t="s">
        <v>1454</v>
      </c>
      <c r="BE5" s="145" t="s">
        <v>1455</v>
      </c>
      <c r="BF5" s="145" t="s">
        <v>1456</v>
      </c>
      <c r="BG5" s="145" t="s">
        <v>1457</v>
      </c>
      <c r="BH5" s="145" t="s">
        <v>1458</v>
      </c>
      <c r="BI5" s="145" t="s">
        <v>1459</v>
      </c>
      <c r="BJ5" s="145" t="s">
        <v>1460</v>
      </c>
      <c r="BK5" s="145" t="s">
        <v>1461</v>
      </c>
      <c r="BL5" s="145" t="s">
        <v>1462</v>
      </c>
      <c r="BM5" s="145" t="s">
        <v>1463</v>
      </c>
      <c r="BN5" s="145" t="s">
        <v>1464</v>
      </c>
      <c r="BO5" s="145" t="s">
        <v>1465</v>
      </c>
      <c r="BP5" s="145" t="s">
        <v>1466</v>
      </c>
      <c r="BQ5" s="145" t="s">
        <v>1467</v>
      </c>
      <c r="BR5" s="145" t="s">
        <v>1468</v>
      </c>
      <c r="BS5" s="145" t="s">
        <v>1469</v>
      </c>
      <c r="BT5" s="145" t="s">
        <v>1470</v>
      </c>
      <c r="BU5" s="145" t="s">
        <v>1471</v>
      </c>
      <c r="BV5" s="145" t="s">
        <v>1472</v>
      </c>
      <c r="BW5" s="145" t="s">
        <v>1473</v>
      </c>
      <c r="BX5" s="145" t="s">
        <v>1474</v>
      </c>
      <c r="BY5" s="145" t="s">
        <v>1475</v>
      </c>
      <c r="BZ5" s="145" t="s">
        <v>1476</v>
      </c>
      <c r="CA5" s="145" t="s">
        <v>1477</v>
      </c>
      <c r="CB5" s="145" t="s">
        <v>1478</v>
      </c>
      <c r="CC5" s="145" t="s">
        <v>1479</v>
      </c>
      <c r="CD5" s="145" t="s">
        <v>1480</v>
      </c>
      <c r="CE5" s="145" t="s">
        <v>1481</v>
      </c>
      <c r="CF5" s="145" t="s">
        <v>1482</v>
      </c>
      <c r="CG5" s="145" t="s">
        <v>1483</v>
      </c>
      <c r="CH5" s="145" t="s">
        <v>1484</v>
      </c>
      <c r="CI5" s="145" t="s">
        <v>1485</v>
      </c>
      <c r="CJ5" s="145" t="s">
        <v>1486</v>
      </c>
      <c r="CK5" s="145" t="s">
        <v>1487</v>
      </c>
      <c r="CL5" s="145" t="s">
        <v>1488</v>
      </c>
      <c r="CM5" s="145" t="s">
        <v>1489</v>
      </c>
      <c r="CN5" s="145" t="s">
        <v>1490</v>
      </c>
      <c r="CO5" s="145" t="s">
        <v>1491</v>
      </c>
      <c r="CP5" s="145" t="s">
        <v>1492</v>
      </c>
      <c r="CQ5" s="145" t="s">
        <v>1493</v>
      </c>
      <c r="CR5" s="145" t="s">
        <v>1494</v>
      </c>
      <c r="CS5" s="145" t="s">
        <v>1495</v>
      </c>
      <c r="CT5" s="145" t="s">
        <v>1496</v>
      </c>
      <c r="CU5" s="145" t="s">
        <v>1497</v>
      </c>
      <c r="CV5" s="145" t="s">
        <v>1498</v>
      </c>
      <c r="CW5" s="145" t="s">
        <v>1499</v>
      </c>
      <c r="CX5" s="145" t="s">
        <v>1500</v>
      </c>
      <c r="CY5" s="145" t="s">
        <v>1501</v>
      </c>
      <c r="CZ5" s="145" t="s">
        <v>1502</v>
      </c>
      <c r="DA5" s="145" t="s">
        <v>1503</v>
      </c>
      <c r="DB5" s="145" t="s">
        <v>1504</v>
      </c>
      <c r="DC5" s="145" t="s">
        <v>1505</v>
      </c>
      <c r="DD5" s="145" t="s">
        <v>1506</v>
      </c>
      <c r="DE5" s="145" t="s">
        <v>1507</v>
      </c>
      <c r="DF5" s="145" t="s">
        <v>1508</v>
      </c>
      <c r="DG5" s="145" t="s">
        <v>1509</v>
      </c>
      <c r="DH5" s="145" t="s">
        <v>1510</v>
      </c>
      <c r="DI5" s="145" t="s">
        <v>1511</v>
      </c>
      <c r="DJ5" s="145" t="s">
        <v>1512</v>
      </c>
      <c r="DK5" s="145" t="s">
        <v>1513</v>
      </c>
      <c r="DL5" s="145" t="s">
        <v>1514</v>
      </c>
      <c r="DM5" s="145" t="s">
        <v>1515</v>
      </c>
      <c r="DN5" s="145" t="s">
        <v>1516</v>
      </c>
      <c r="DO5" s="145" t="s">
        <v>1517</v>
      </c>
      <c r="DP5" s="145" t="s">
        <v>1518</v>
      </c>
      <c r="DQ5" s="145" t="s">
        <v>1519</v>
      </c>
      <c r="DR5" s="145" t="s">
        <v>1520</v>
      </c>
      <c r="DS5" s="145" t="s">
        <v>1521</v>
      </c>
      <c r="DT5" s="145" t="s">
        <v>1522</v>
      </c>
      <c r="DU5" s="145" t="s">
        <v>1523</v>
      </c>
      <c r="DV5" s="145" t="s">
        <v>1524</v>
      </c>
      <c r="DW5" s="145" t="s">
        <v>1525</v>
      </c>
      <c r="DX5" s="145" t="s">
        <v>1526</v>
      </c>
      <c r="DY5" s="145" t="s">
        <v>1527</v>
      </c>
      <c r="DZ5" s="145" t="s">
        <v>1528</v>
      </c>
      <c r="EA5" s="145" t="s">
        <v>1529</v>
      </c>
      <c r="EB5" s="145" t="s">
        <v>1530</v>
      </c>
      <c r="EC5" s="145" t="s">
        <v>1531</v>
      </c>
      <c r="ED5" s="145" t="s">
        <v>1532</v>
      </c>
      <c r="EE5" s="145" t="s">
        <v>1533</v>
      </c>
      <c r="EF5" s="145" t="s">
        <v>1534</v>
      </c>
      <c r="EG5" s="145" t="s">
        <v>1535</v>
      </c>
      <c r="EH5" s="145" t="s">
        <v>1536</v>
      </c>
      <c r="EI5" s="145" t="s">
        <v>1537</v>
      </c>
      <c r="EJ5" s="145" t="s">
        <v>1538</v>
      </c>
      <c r="EK5" s="145" t="s">
        <v>1539</v>
      </c>
      <c r="EL5" s="145" t="s">
        <v>1540</v>
      </c>
      <c r="EM5" s="145" t="s">
        <v>1541</v>
      </c>
      <c r="EN5" s="145" t="s">
        <v>1542</v>
      </c>
      <c r="EO5" s="145" t="s">
        <v>1543</v>
      </c>
      <c r="EP5" s="145" t="s">
        <v>1544</v>
      </c>
      <c r="EQ5" s="145" t="s">
        <v>1545</v>
      </c>
      <c r="ER5" s="145" t="s">
        <v>1546</v>
      </c>
      <c r="ES5" s="145" t="s">
        <v>1547</v>
      </c>
      <c r="ET5" s="145" t="s">
        <v>1548</v>
      </c>
      <c r="EU5" s="145" t="s">
        <v>1549</v>
      </c>
      <c r="EV5" s="145" t="s">
        <v>1550</v>
      </c>
      <c r="EW5" s="145" t="s">
        <v>1551</v>
      </c>
      <c r="EX5" s="145" t="s">
        <v>1552</v>
      </c>
      <c r="EY5" s="145" t="s">
        <v>1553</v>
      </c>
      <c r="EZ5" s="145" t="s">
        <v>1554</v>
      </c>
      <c r="FA5" s="145" t="s">
        <v>1555</v>
      </c>
      <c r="FB5" s="145" t="s">
        <v>1556</v>
      </c>
      <c r="FC5" s="145" t="s">
        <v>1557</v>
      </c>
      <c r="FD5" s="145" t="s">
        <v>1558</v>
      </c>
      <c r="FE5" s="145" t="s">
        <v>1559</v>
      </c>
      <c r="FF5" s="145" t="s">
        <v>1560</v>
      </c>
      <c r="FG5" s="145" t="s">
        <v>1561</v>
      </c>
      <c r="FH5" s="145" t="s">
        <v>1562</v>
      </c>
      <c r="FI5" s="145" t="s">
        <v>1563</v>
      </c>
      <c r="FJ5" s="145" t="s">
        <v>1564</v>
      </c>
      <c r="FK5" s="145" t="s">
        <v>1565</v>
      </c>
      <c r="FL5" s="145" t="s">
        <v>1566</v>
      </c>
      <c r="FM5" s="145" t="s">
        <v>1567</v>
      </c>
      <c r="FN5" s="145" t="s">
        <v>1568</v>
      </c>
      <c r="FO5" s="145" t="s">
        <v>1569</v>
      </c>
      <c r="FP5" s="145" t="s">
        <v>1570</v>
      </c>
      <c r="FQ5" s="145" t="s">
        <v>1571</v>
      </c>
      <c r="FR5" s="145" t="s">
        <v>1572</v>
      </c>
      <c r="FS5" s="145" t="s">
        <v>1573</v>
      </c>
      <c r="FT5" s="145" t="s">
        <v>1574</v>
      </c>
      <c r="FU5" s="145" t="s">
        <v>1575</v>
      </c>
      <c r="FV5" s="145" t="s">
        <v>1576</v>
      </c>
      <c r="FW5" s="145" t="s">
        <v>1577</v>
      </c>
      <c r="FX5" s="145" t="s">
        <v>1578</v>
      </c>
      <c r="FY5" s="145" t="s">
        <v>1579</v>
      </c>
      <c r="FZ5" s="145" t="s">
        <v>1580</v>
      </c>
      <c r="GA5" s="145" t="s">
        <v>1581</v>
      </c>
      <c r="GB5" s="145" t="s">
        <v>1582</v>
      </c>
      <c r="GC5" s="145" t="s">
        <v>1583</v>
      </c>
      <c r="GD5" s="145" t="s">
        <v>1584</v>
      </c>
      <c r="GE5" s="145" t="s">
        <v>1585</v>
      </c>
      <c r="GF5" s="145" t="s">
        <v>1586</v>
      </c>
      <c r="GG5" s="145" t="s">
        <v>1587</v>
      </c>
      <c r="GH5" s="145" t="s">
        <v>1588</v>
      </c>
      <c r="GI5" s="145" t="s">
        <v>1589</v>
      </c>
      <c r="GJ5" s="145" t="s">
        <v>1590</v>
      </c>
      <c r="GK5" s="145" t="s">
        <v>1591</v>
      </c>
      <c r="GL5" s="145" t="s">
        <v>1592</v>
      </c>
      <c r="GM5" s="145" t="s">
        <v>1593</v>
      </c>
      <c r="GN5" s="145" t="s">
        <v>1594</v>
      </c>
      <c r="GO5" s="145" t="s">
        <v>1595</v>
      </c>
      <c r="GP5" s="145" t="s">
        <v>1596</v>
      </c>
      <c r="GQ5" s="145" t="s">
        <v>1597</v>
      </c>
      <c r="GR5" s="145" t="s">
        <v>1598</v>
      </c>
      <c r="GS5" s="145" t="s">
        <v>1599</v>
      </c>
      <c r="GT5" s="145" t="s">
        <v>1600</v>
      </c>
      <c r="GU5" s="145" t="s">
        <v>1601</v>
      </c>
      <c r="GV5" s="145" t="s">
        <v>1602</v>
      </c>
      <c r="GW5" s="145" t="s">
        <v>1603</v>
      </c>
      <c r="GX5" s="145" t="s">
        <v>1604</v>
      </c>
      <c r="GY5" s="145" t="s">
        <v>1605</v>
      </c>
      <c r="GZ5" s="145" t="s">
        <v>1606</v>
      </c>
      <c r="HA5" s="145" t="s">
        <v>1607</v>
      </c>
      <c r="HB5" s="145" t="s">
        <v>1608</v>
      </c>
      <c r="HC5" s="145" t="s">
        <v>1609</v>
      </c>
      <c r="HD5" s="145" t="s">
        <v>1610</v>
      </c>
      <c r="HE5" s="145" t="s">
        <v>1611</v>
      </c>
      <c r="HF5" s="145" t="s">
        <v>1612</v>
      </c>
      <c r="HG5" s="145" t="s">
        <v>1613</v>
      </c>
      <c r="HH5" s="145" t="s">
        <v>1614</v>
      </c>
      <c r="HI5" s="145" t="s">
        <v>1615</v>
      </c>
      <c r="HJ5" s="145" t="s">
        <v>1616</v>
      </c>
      <c r="HK5" s="145" t="s">
        <v>1617</v>
      </c>
      <c r="HL5" s="145" t="s">
        <v>1618</v>
      </c>
      <c r="HM5" s="145" t="s">
        <v>1619</v>
      </c>
      <c r="HN5" s="145" t="s">
        <v>1620</v>
      </c>
      <c r="HO5" s="145" t="s">
        <v>1621</v>
      </c>
      <c r="HP5" s="145" t="s">
        <v>1622</v>
      </c>
      <c r="HQ5" s="145" t="s">
        <v>1623</v>
      </c>
      <c r="HR5" s="145" t="s">
        <v>1624</v>
      </c>
      <c r="HS5" s="145" t="s">
        <v>1625</v>
      </c>
      <c r="HT5" s="145" t="s">
        <v>1626</v>
      </c>
      <c r="HU5" s="145" t="s">
        <v>1627</v>
      </c>
      <c r="HV5" s="145" t="s">
        <v>1628</v>
      </c>
      <c r="HW5" s="145" t="s">
        <v>1629</v>
      </c>
      <c r="HX5" s="145" t="s">
        <v>1630</v>
      </c>
      <c r="HY5" s="145" t="s">
        <v>1631</v>
      </c>
      <c r="HZ5" s="145" t="s">
        <v>1632</v>
      </c>
      <c r="IA5" s="145" t="s">
        <v>1633</v>
      </c>
      <c r="IB5" s="145" t="s">
        <v>1634</v>
      </c>
      <c r="IC5" s="145" t="s">
        <v>1635</v>
      </c>
      <c r="ID5" s="145" t="s">
        <v>1636</v>
      </c>
      <c r="IE5" s="145" t="s">
        <v>1637</v>
      </c>
      <c r="IF5" s="145" t="s">
        <v>1638</v>
      </c>
      <c r="IG5" s="145" t="s">
        <v>1639</v>
      </c>
      <c r="IH5" s="145" t="s">
        <v>1640</v>
      </c>
      <c r="II5" s="145" t="s">
        <v>1641</v>
      </c>
      <c r="IJ5" s="145" t="s">
        <v>1642</v>
      </c>
      <c r="IK5" s="145" t="s">
        <v>1643</v>
      </c>
      <c r="IL5" s="145" t="s">
        <v>1644</v>
      </c>
      <c r="IM5" s="145" t="s">
        <v>1645</v>
      </c>
      <c r="IN5" s="145" t="s">
        <v>1646</v>
      </c>
      <c r="IO5" s="145" t="s">
        <v>1647</v>
      </c>
      <c r="IP5" s="145" t="s">
        <v>1648</v>
      </c>
      <c r="IQ5" s="145" t="s">
        <v>1649</v>
      </c>
      <c r="IR5" s="145" t="s">
        <v>1650</v>
      </c>
      <c r="IS5" s="145" t="s">
        <v>1651</v>
      </c>
      <c r="IT5" s="145" t="s">
        <v>1652</v>
      </c>
      <c r="IU5" s="145" t="s">
        <v>1653</v>
      </c>
      <c r="IV5" s="145" t="s">
        <v>1654</v>
      </c>
      <c r="IW5" s="145" t="s">
        <v>1655</v>
      </c>
      <c r="IX5" s="145" t="s">
        <v>1656</v>
      </c>
      <c r="IY5" s="145" t="s">
        <v>1657</v>
      </c>
      <c r="IZ5" s="145" t="s">
        <v>1658</v>
      </c>
      <c r="JA5" s="145" t="s">
        <v>1659</v>
      </c>
      <c r="JB5" s="145" t="s">
        <v>1660</v>
      </c>
      <c r="JC5" s="145" t="s">
        <v>1661</v>
      </c>
      <c r="JD5" s="145" t="s">
        <v>1662</v>
      </c>
      <c r="JE5" s="145" t="s">
        <v>1663</v>
      </c>
      <c r="JF5" s="145" t="s">
        <v>1664</v>
      </c>
      <c r="JG5" s="145" t="s">
        <v>1665</v>
      </c>
      <c r="JH5" s="145" t="s">
        <v>1666</v>
      </c>
      <c r="JI5" s="145" t="s">
        <v>1667</v>
      </c>
      <c r="JJ5" s="145" t="s">
        <v>1668</v>
      </c>
      <c r="JK5" s="145" t="s">
        <v>1669</v>
      </c>
      <c r="JL5" s="145" t="s">
        <v>1670</v>
      </c>
      <c r="JM5" s="145" t="s">
        <v>1671</v>
      </c>
      <c r="JN5" s="145" t="s">
        <v>1672</v>
      </c>
      <c r="JO5" s="145" t="s">
        <v>1673</v>
      </c>
      <c r="JP5" s="145" t="s">
        <v>1674</v>
      </c>
      <c r="JQ5" s="145" t="s">
        <v>1675</v>
      </c>
      <c r="JR5" s="145" t="s">
        <v>1676</v>
      </c>
      <c r="JS5" s="145" t="s">
        <v>1677</v>
      </c>
      <c r="JT5" s="145" t="s">
        <v>1678</v>
      </c>
      <c r="JU5" s="145" t="s">
        <v>1679</v>
      </c>
      <c r="JV5" s="145" t="s">
        <v>1680</v>
      </c>
      <c r="JW5" s="145" t="s">
        <v>1681</v>
      </c>
      <c r="JX5" s="145" t="s">
        <v>1682</v>
      </c>
      <c r="JY5" s="145" t="s">
        <v>1683</v>
      </c>
      <c r="JZ5" s="145" t="s">
        <v>1684</v>
      </c>
      <c r="KA5" s="145" t="s">
        <v>1685</v>
      </c>
      <c r="KB5" s="145" t="s">
        <v>1686</v>
      </c>
      <c r="KC5" s="145" t="s">
        <v>1687</v>
      </c>
      <c r="KD5" s="145" t="s">
        <v>1688</v>
      </c>
      <c r="KE5" s="145" t="s">
        <v>1689</v>
      </c>
      <c r="KF5" s="145" t="s">
        <v>1690</v>
      </c>
      <c r="KG5" s="145" t="s">
        <v>1691</v>
      </c>
      <c r="KH5" s="145" t="s">
        <v>1692</v>
      </c>
      <c r="KI5" s="145" t="s">
        <v>1693</v>
      </c>
      <c r="KJ5" s="145" t="s">
        <v>1694</v>
      </c>
      <c r="KK5" s="145" t="s">
        <v>1695</v>
      </c>
      <c r="KL5" s="145" t="s">
        <v>1696</v>
      </c>
      <c r="KM5" s="145" t="s">
        <v>1697</v>
      </c>
      <c r="KN5" s="145" t="s">
        <v>1698</v>
      </c>
      <c r="KO5" s="145" t="s">
        <v>1699</v>
      </c>
      <c r="KP5" s="145" t="s">
        <v>1700</v>
      </c>
      <c r="KQ5" s="145" t="s">
        <v>1701</v>
      </c>
      <c r="KR5" s="145" t="s">
        <v>1702</v>
      </c>
      <c r="KS5" s="145" t="s">
        <v>1703</v>
      </c>
      <c r="KT5" s="145" t="s">
        <v>1704</v>
      </c>
      <c r="KU5" s="145" t="s">
        <v>1705</v>
      </c>
      <c r="KV5" s="145" t="s">
        <v>1706</v>
      </c>
      <c r="KW5" s="145" t="s">
        <v>1707</v>
      </c>
      <c r="KX5" s="145" t="s">
        <v>1708</v>
      </c>
      <c r="KY5" s="145" t="s">
        <v>1709</v>
      </c>
      <c r="KZ5" s="145" t="s">
        <v>1710</v>
      </c>
      <c r="LA5" s="145" t="s">
        <v>1711</v>
      </c>
      <c r="LB5" s="145" t="s">
        <v>1712</v>
      </c>
      <c r="LC5" s="145" t="s">
        <v>1713</v>
      </c>
      <c r="LD5" s="145" t="s">
        <v>1714</v>
      </c>
      <c r="LE5" s="145" t="s">
        <v>1715</v>
      </c>
      <c r="LF5" s="145" t="s">
        <v>1716</v>
      </c>
      <c r="LG5" s="145" t="s">
        <v>1717</v>
      </c>
      <c r="LH5" s="145" t="s">
        <v>1718</v>
      </c>
      <c r="LI5" s="145" t="s">
        <v>1719</v>
      </c>
      <c r="LJ5" s="145" t="s">
        <v>1720</v>
      </c>
      <c r="LK5" s="145" t="s">
        <v>1721</v>
      </c>
      <c r="LL5" s="145" t="s">
        <v>1722</v>
      </c>
      <c r="LM5" s="145" t="s">
        <v>1723</v>
      </c>
      <c r="LN5" s="145" t="s">
        <v>1724</v>
      </c>
      <c r="LO5" s="145" t="s">
        <v>1725</v>
      </c>
      <c r="LP5" s="145" t="s">
        <v>1726</v>
      </c>
      <c r="LQ5" s="145" t="s">
        <v>1727</v>
      </c>
      <c r="LR5" s="145" t="s">
        <v>1728</v>
      </c>
      <c r="LS5" s="145" t="s">
        <v>1729</v>
      </c>
      <c r="LT5" s="145" t="s">
        <v>1730</v>
      </c>
      <c r="LU5" s="145" t="s">
        <v>1731</v>
      </c>
      <c r="LV5" s="145" t="s">
        <v>1732</v>
      </c>
      <c r="LW5" s="145" t="s">
        <v>1733</v>
      </c>
      <c r="LX5" s="145" t="s">
        <v>1734</v>
      </c>
      <c r="LY5" s="145" t="s">
        <v>1735</v>
      </c>
      <c r="LZ5" s="145" t="s">
        <v>1736</v>
      </c>
      <c r="MA5" s="145" t="s">
        <v>1737</v>
      </c>
      <c r="MB5" s="145" t="s">
        <v>1738</v>
      </c>
      <c r="MC5" s="145" t="s">
        <v>1739</v>
      </c>
      <c r="MD5" s="145" t="s">
        <v>1740</v>
      </c>
      <c r="ME5" s="145" t="s">
        <v>1741</v>
      </c>
      <c r="MF5" s="145" t="s">
        <v>1742</v>
      </c>
      <c r="MG5" s="145" t="s">
        <v>1743</v>
      </c>
      <c r="MH5" s="145" t="s">
        <v>1744</v>
      </c>
      <c r="MI5" s="145" t="s">
        <v>1745</v>
      </c>
      <c r="MJ5" s="145" t="s">
        <v>1746</v>
      </c>
      <c r="MK5" s="145" t="s">
        <v>1747</v>
      </c>
      <c r="ML5" s="145" t="s">
        <v>1748</v>
      </c>
      <c r="MM5" s="145" t="s">
        <v>1749</v>
      </c>
      <c r="MN5" s="145" t="s">
        <v>1750</v>
      </c>
      <c r="MO5" s="145" t="s">
        <v>1751</v>
      </c>
      <c r="MP5" s="145" t="s">
        <v>1752</v>
      </c>
      <c r="MQ5" s="145" t="s">
        <v>1753</v>
      </c>
      <c r="MR5" s="145" t="s">
        <v>1754</v>
      </c>
      <c r="MS5" s="145" t="s">
        <v>1755</v>
      </c>
      <c r="MT5" s="145" t="s">
        <v>1756</v>
      </c>
      <c r="MU5" s="145" t="s">
        <v>1757</v>
      </c>
      <c r="MV5" s="145" t="s">
        <v>1758</v>
      </c>
      <c r="MW5" s="145" t="s">
        <v>1759</v>
      </c>
      <c r="MX5" s="145" t="s">
        <v>1760</v>
      </c>
      <c r="MY5" s="145" t="s">
        <v>1761</v>
      </c>
      <c r="MZ5" s="145" t="s">
        <v>1762</v>
      </c>
      <c r="NA5" s="145" t="s">
        <v>1763</v>
      </c>
      <c r="NB5" s="145" t="s">
        <v>1764</v>
      </c>
      <c r="NC5" s="145" t="s">
        <v>1765</v>
      </c>
      <c r="ND5" s="145" t="s">
        <v>1766</v>
      </c>
      <c r="NE5" s="145" t="s">
        <v>1767</v>
      </c>
      <c r="NF5" s="145" t="s">
        <v>1768</v>
      </c>
      <c r="NG5" s="145" t="s">
        <v>1769</v>
      </c>
      <c r="NH5" s="145" t="s">
        <v>1770</v>
      </c>
      <c r="NI5" s="145" t="s">
        <v>1771</v>
      </c>
      <c r="NJ5" s="145" t="s">
        <v>1772</v>
      </c>
      <c r="NK5" s="145" t="s">
        <v>1773</v>
      </c>
      <c r="NL5" s="145" t="s">
        <v>1774</v>
      </c>
      <c r="NM5" s="145" t="s">
        <v>1775</v>
      </c>
      <c r="NN5" s="145" t="s">
        <v>1776</v>
      </c>
      <c r="NO5" s="145" t="s">
        <v>1777</v>
      </c>
      <c r="NP5" s="145" t="s">
        <v>1778</v>
      </c>
      <c r="NQ5" s="145" t="s">
        <v>1779</v>
      </c>
      <c r="NR5" s="145" t="s">
        <v>1780</v>
      </c>
      <c r="NS5" s="145" t="s">
        <v>1781</v>
      </c>
      <c r="NT5" s="145" t="s">
        <v>1782</v>
      </c>
      <c r="NU5" s="145" t="s">
        <v>1783</v>
      </c>
      <c r="NV5" s="145" t="s">
        <v>1784</v>
      </c>
      <c r="NW5" s="145" t="s">
        <v>1785</v>
      </c>
      <c r="NX5" s="145" t="s">
        <v>1786</v>
      </c>
      <c r="NY5" s="145" t="s">
        <v>1787</v>
      </c>
      <c r="NZ5" s="145" t="s">
        <v>1788</v>
      </c>
      <c r="OA5" s="145" t="s">
        <v>1789</v>
      </c>
      <c r="OB5" s="145" t="s">
        <v>1790</v>
      </c>
      <c r="OC5" s="145" t="s">
        <v>1791</v>
      </c>
      <c r="OD5" s="145" t="s">
        <v>1792</v>
      </c>
      <c r="OE5" s="145" t="s">
        <v>1793</v>
      </c>
      <c r="OF5" s="145" t="s">
        <v>1794</v>
      </c>
      <c r="OG5" s="145" t="s">
        <v>1795</v>
      </c>
      <c r="OH5" s="145" t="s">
        <v>1796</v>
      </c>
      <c r="OI5" s="145" t="s">
        <v>1797</v>
      </c>
      <c r="OJ5" s="145" t="s">
        <v>1798</v>
      </c>
      <c r="OK5" s="145" t="s">
        <v>1799</v>
      </c>
      <c r="OL5" s="145" t="s">
        <v>1800</v>
      </c>
      <c r="OM5" s="145" t="s">
        <v>1801</v>
      </c>
      <c r="ON5" s="145" t="s">
        <v>1802</v>
      </c>
      <c r="OO5" s="145" t="s">
        <v>1803</v>
      </c>
      <c r="OP5" s="145" t="s">
        <v>1804</v>
      </c>
      <c r="OQ5" s="145" t="s">
        <v>1805</v>
      </c>
      <c r="OR5" s="145" t="s">
        <v>1806</v>
      </c>
      <c r="OS5" s="145" t="s">
        <v>1807</v>
      </c>
      <c r="OT5" s="145" t="s">
        <v>1808</v>
      </c>
      <c r="OU5" s="145" t="s">
        <v>1809</v>
      </c>
      <c r="OV5" s="145" t="s">
        <v>1810</v>
      </c>
      <c r="OW5" s="145" t="s">
        <v>1811</v>
      </c>
      <c r="OX5" s="145" t="s">
        <v>1812</v>
      </c>
      <c r="OY5" s="145" t="s">
        <v>1813</v>
      </c>
      <c r="OZ5" s="145" t="s">
        <v>1814</v>
      </c>
      <c r="PA5" s="145" t="s">
        <v>1815</v>
      </c>
      <c r="PB5" s="145" t="s">
        <v>1816</v>
      </c>
      <c r="PC5" s="145" t="s">
        <v>1817</v>
      </c>
      <c r="PD5" s="145" t="s">
        <v>1818</v>
      </c>
      <c r="PE5" s="145" t="s">
        <v>1819</v>
      </c>
      <c r="PF5" s="145" t="s">
        <v>1820</v>
      </c>
      <c r="PG5" s="145" t="s">
        <v>1821</v>
      </c>
      <c r="PH5" s="145" t="s">
        <v>1822</v>
      </c>
      <c r="PI5" s="145" t="s">
        <v>1823</v>
      </c>
      <c r="PJ5" s="145" t="s">
        <v>1824</v>
      </c>
      <c r="PK5" s="145" t="s">
        <v>1825</v>
      </c>
      <c r="PL5" s="145" t="s">
        <v>1826</v>
      </c>
      <c r="PM5" s="145" t="s">
        <v>1827</v>
      </c>
      <c r="PN5" s="145" t="s">
        <v>1828</v>
      </c>
      <c r="PO5" s="145" t="s">
        <v>1829</v>
      </c>
      <c r="PP5" s="145" t="s">
        <v>1830</v>
      </c>
      <c r="PQ5" s="145" t="s">
        <v>1831</v>
      </c>
      <c r="PR5" s="145" t="s">
        <v>1832</v>
      </c>
      <c r="PS5" s="145" t="s">
        <v>1833</v>
      </c>
      <c r="PT5" s="145" t="s">
        <v>1834</v>
      </c>
      <c r="PU5" s="145" t="s">
        <v>1835</v>
      </c>
      <c r="PV5" s="145" t="s">
        <v>1836</v>
      </c>
      <c r="PW5" s="145" t="s">
        <v>1837</v>
      </c>
      <c r="PX5" s="145" t="s">
        <v>1838</v>
      </c>
      <c r="PY5" s="145" t="s">
        <v>1839</v>
      </c>
      <c r="PZ5" s="145" t="s">
        <v>1840</v>
      </c>
      <c r="QA5" s="145" t="s">
        <v>1841</v>
      </c>
      <c r="QB5" s="145" t="s">
        <v>1842</v>
      </c>
      <c r="QC5" s="145" t="s">
        <v>1843</v>
      </c>
      <c r="QD5" s="145" t="s">
        <v>1844</v>
      </c>
      <c r="QE5" s="145" t="s">
        <v>1845</v>
      </c>
      <c r="QF5" s="145" t="s">
        <v>1846</v>
      </c>
      <c r="QG5" s="145" t="s">
        <v>1847</v>
      </c>
      <c r="QH5" s="145" t="s">
        <v>1848</v>
      </c>
      <c r="QI5" s="145" t="s">
        <v>1849</v>
      </c>
      <c r="QJ5" s="145" t="s">
        <v>1850</v>
      </c>
      <c r="QK5" s="145" t="s">
        <v>1851</v>
      </c>
      <c r="QL5" s="145" t="s">
        <v>1852</v>
      </c>
      <c r="QM5" s="145" t="s">
        <v>1853</v>
      </c>
      <c r="QN5" s="145" t="s">
        <v>1854</v>
      </c>
      <c r="QO5" s="145" t="s">
        <v>1855</v>
      </c>
      <c r="QP5" s="145" t="s">
        <v>1856</v>
      </c>
      <c r="QQ5" s="145" t="s">
        <v>1857</v>
      </c>
      <c r="QR5" s="145" t="s">
        <v>1858</v>
      </c>
      <c r="QS5" s="145" t="s">
        <v>1859</v>
      </c>
      <c r="QT5" s="145" t="s">
        <v>1860</v>
      </c>
      <c r="QU5" s="145" t="s">
        <v>1861</v>
      </c>
      <c r="QV5" s="145" t="s">
        <v>1862</v>
      </c>
      <c r="QW5" s="145" t="s">
        <v>1863</v>
      </c>
      <c r="QX5" s="145" t="s">
        <v>1864</v>
      </c>
      <c r="QY5" s="145" t="s">
        <v>1865</v>
      </c>
      <c r="QZ5" s="145" t="s">
        <v>1866</v>
      </c>
      <c r="RA5" s="145" t="s">
        <v>1867</v>
      </c>
      <c r="RB5" s="145" t="s">
        <v>1868</v>
      </c>
      <c r="RC5" s="145" t="s">
        <v>1869</v>
      </c>
      <c r="RD5" s="145" t="s">
        <v>1870</v>
      </c>
      <c r="RE5" s="145" t="s">
        <v>1871</v>
      </c>
      <c r="RF5" s="145" t="s">
        <v>1872</v>
      </c>
      <c r="RG5" s="145" t="s">
        <v>1873</v>
      </c>
      <c r="RH5" s="145" t="s">
        <v>1874</v>
      </c>
      <c r="RI5" s="145" t="s">
        <v>1875</v>
      </c>
      <c r="RJ5" s="145" t="s">
        <v>1876</v>
      </c>
      <c r="RK5" s="145" t="s">
        <v>1877</v>
      </c>
      <c r="RL5" s="145" t="s">
        <v>1878</v>
      </c>
      <c r="RM5" s="145" t="s">
        <v>1879</v>
      </c>
      <c r="RN5" s="145" t="s">
        <v>1880</v>
      </c>
      <c r="RO5" s="145" t="s">
        <v>1881</v>
      </c>
      <c r="RP5" s="145" t="s">
        <v>1882</v>
      </c>
      <c r="RQ5" s="145" t="s">
        <v>1883</v>
      </c>
      <c r="RR5" s="145" t="s">
        <v>1884</v>
      </c>
      <c r="RS5" s="145" t="s">
        <v>1885</v>
      </c>
      <c r="RT5" s="145" t="s">
        <v>1886</v>
      </c>
      <c r="RU5" s="145" t="s">
        <v>1887</v>
      </c>
      <c r="RV5" s="145" t="s">
        <v>1888</v>
      </c>
      <c r="RW5" s="145" t="s">
        <v>1889</v>
      </c>
      <c r="RX5" s="145" t="s">
        <v>1890</v>
      </c>
      <c r="RY5" s="145" t="s">
        <v>1891</v>
      </c>
      <c r="RZ5" s="145" t="s">
        <v>1892</v>
      </c>
      <c r="SA5" s="145" t="s">
        <v>1893</v>
      </c>
      <c r="SB5" s="145" t="s">
        <v>1894</v>
      </c>
      <c r="SC5" s="145" t="s">
        <v>1895</v>
      </c>
      <c r="SD5" s="145" t="s">
        <v>1896</v>
      </c>
      <c r="SE5" s="145" t="s">
        <v>1897</v>
      </c>
      <c r="SF5" s="145" t="s">
        <v>1898</v>
      </c>
      <c r="SG5" s="145" t="s">
        <v>1899</v>
      </c>
      <c r="SH5" s="145" t="s">
        <v>1900</v>
      </c>
      <c r="SI5" s="145" t="s">
        <v>1901</v>
      </c>
      <c r="SJ5" s="145" t="s">
        <v>1902</v>
      </c>
      <c r="SK5" s="145" t="s">
        <v>1903</v>
      </c>
      <c r="SL5" s="145" t="s">
        <v>1904</v>
      </c>
      <c r="SM5" s="145" t="s">
        <v>1905</v>
      </c>
      <c r="SN5" s="145" t="s">
        <v>1906</v>
      </c>
      <c r="SO5" s="145" t="s">
        <v>1907</v>
      </c>
      <c r="SP5" s="145" t="s">
        <v>1908</v>
      </c>
      <c r="SQ5" s="145" t="s">
        <v>1909</v>
      </c>
      <c r="SR5" s="145" t="s">
        <v>1910</v>
      </c>
      <c r="SS5" s="145" t="s">
        <v>1911</v>
      </c>
      <c r="ST5" s="145" t="s">
        <v>1912</v>
      </c>
      <c r="SU5" s="145" t="s">
        <v>1913</v>
      </c>
      <c r="SV5" s="145" t="s">
        <v>1914</v>
      </c>
      <c r="SW5" s="145" t="s">
        <v>1915</v>
      </c>
      <c r="SX5" s="145" t="s">
        <v>1916</v>
      </c>
      <c r="SY5" s="145" t="s">
        <v>1917</v>
      </c>
      <c r="SZ5" s="145" t="s">
        <v>1918</v>
      </c>
      <c r="TA5" s="145" t="s">
        <v>1919</v>
      </c>
      <c r="TB5" s="145" t="s">
        <v>1920</v>
      </c>
      <c r="TC5" s="145" t="s">
        <v>1921</v>
      </c>
      <c r="TD5" s="145" t="s">
        <v>1922</v>
      </c>
      <c r="TE5" s="145" t="s">
        <v>1923</v>
      </c>
      <c r="TF5" s="145" t="s">
        <v>1924</v>
      </c>
      <c r="TG5" s="145" t="s">
        <v>1925</v>
      </c>
      <c r="TH5" s="145" t="s">
        <v>1926</v>
      </c>
      <c r="TI5" s="145" t="s">
        <v>1927</v>
      </c>
      <c r="TJ5" s="145" t="s">
        <v>1928</v>
      </c>
      <c r="TK5" s="145" t="s">
        <v>1929</v>
      </c>
      <c r="TL5" s="145" t="s">
        <v>1930</v>
      </c>
      <c r="TM5" s="145" t="s">
        <v>1931</v>
      </c>
      <c r="TN5" s="145" t="s">
        <v>1932</v>
      </c>
      <c r="TO5" s="145" t="s">
        <v>1933</v>
      </c>
      <c r="TP5" s="145" t="s">
        <v>1934</v>
      </c>
      <c r="TQ5" s="145" t="s">
        <v>1935</v>
      </c>
      <c r="TR5" s="145" t="s">
        <v>1936</v>
      </c>
      <c r="TS5" s="145" t="s">
        <v>1937</v>
      </c>
      <c r="TT5" s="145" t="s">
        <v>1938</v>
      </c>
      <c r="TU5" s="145" t="s">
        <v>1939</v>
      </c>
      <c r="TV5" s="145" t="s">
        <v>1940</v>
      </c>
      <c r="TW5" s="145" t="s">
        <v>1941</v>
      </c>
      <c r="TX5" s="145" t="s">
        <v>1942</v>
      </c>
      <c r="TY5" s="145" t="s">
        <v>1943</v>
      </c>
      <c r="TZ5" s="145" t="s">
        <v>1944</v>
      </c>
      <c r="UA5" s="145" t="s">
        <v>1945</v>
      </c>
      <c r="UB5" s="145" t="s">
        <v>1946</v>
      </c>
      <c r="UC5" s="145" t="s">
        <v>1947</v>
      </c>
      <c r="UD5" s="145" t="s">
        <v>1948</v>
      </c>
      <c r="UE5" s="145" t="s">
        <v>1949</v>
      </c>
      <c r="UF5" s="145" t="s">
        <v>1950</v>
      </c>
      <c r="UG5" s="145" t="s">
        <v>1951</v>
      </c>
      <c r="UH5" s="145" t="s">
        <v>1952</v>
      </c>
      <c r="UI5" s="145" t="s">
        <v>1953</v>
      </c>
      <c r="UJ5" s="145" t="s">
        <v>1954</v>
      </c>
      <c r="UK5" s="145" t="s">
        <v>1955</v>
      </c>
      <c r="UL5" s="145" t="s">
        <v>1956</v>
      </c>
      <c r="UM5" s="145" t="s">
        <v>1957</v>
      </c>
      <c r="UN5" s="145" t="s">
        <v>1958</v>
      </c>
      <c r="UO5" s="145" t="s">
        <v>1959</v>
      </c>
      <c r="UP5" s="145" t="s">
        <v>1960</v>
      </c>
      <c r="UQ5" s="145" t="s">
        <v>1961</v>
      </c>
      <c r="UR5" s="145" t="s">
        <v>1962</v>
      </c>
      <c r="US5" s="145" t="s">
        <v>1963</v>
      </c>
      <c r="UT5" s="145" t="s">
        <v>1964</v>
      </c>
      <c r="UU5" s="145" t="s">
        <v>1965</v>
      </c>
      <c r="UV5" s="145" t="s">
        <v>1966</v>
      </c>
      <c r="UW5" s="145" t="s">
        <v>1967</v>
      </c>
      <c r="UX5" s="145" t="s">
        <v>1968</v>
      </c>
      <c r="UY5" s="145" t="s">
        <v>1969</v>
      </c>
      <c r="UZ5" s="145" t="s">
        <v>1970</v>
      </c>
      <c r="VA5" s="145" t="s">
        <v>1971</v>
      </c>
      <c r="VB5" s="145" t="s">
        <v>1972</v>
      </c>
      <c r="VC5" s="145" t="s">
        <v>1973</v>
      </c>
      <c r="VD5" s="145" t="s">
        <v>1974</v>
      </c>
      <c r="VE5" s="145" t="s">
        <v>1975</v>
      </c>
      <c r="VF5" s="145" t="s">
        <v>1976</v>
      </c>
      <c r="VG5" s="145" t="s">
        <v>1977</v>
      </c>
      <c r="VH5" s="145" t="s">
        <v>1978</v>
      </c>
      <c r="VI5" s="145" t="s">
        <v>1979</v>
      </c>
      <c r="VJ5" s="145" t="s">
        <v>1980</v>
      </c>
      <c r="VK5" s="145" t="s">
        <v>1981</v>
      </c>
      <c r="VL5" s="145" t="s">
        <v>1982</v>
      </c>
      <c r="VM5" s="145" t="s">
        <v>1983</v>
      </c>
      <c r="VN5" s="145" t="s">
        <v>1984</v>
      </c>
      <c r="VO5" s="145" t="s">
        <v>1985</v>
      </c>
      <c r="VP5" s="145" t="s">
        <v>1986</v>
      </c>
      <c r="VQ5" s="145" t="s">
        <v>1987</v>
      </c>
      <c r="VR5" s="145" t="s">
        <v>1988</v>
      </c>
      <c r="VS5" s="145" t="s">
        <v>1989</v>
      </c>
      <c r="VT5" s="145" t="s">
        <v>1990</v>
      </c>
      <c r="VU5" s="145" t="s">
        <v>1991</v>
      </c>
      <c r="VV5" s="145" t="s">
        <v>1992</v>
      </c>
      <c r="VW5" s="145" t="s">
        <v>1993</v>
      </c>
      <c r="VX5" s="145" t="s">
        <v>1994</v>
      </c>
      <c r="VY5" s="145" t="s">
        <v>1995</v>
      </c>
      <c r="VZ5" s="145" t="s">
        <v>1996</v>
      </c>
      <c r="WA5" s="145" t="s">
        <v>1997</v>
      </c>
      <c r="WB5" s="145" t="s">
        <v>1998</v>
      </c>
      <c r="WC5" s="145" t="s">
        <v>1999</v>
      </c>
      <c r="WD5" s="145" t="s">
        <v>2000</v>
      </c>
      <c r="WE5" s="145" t="s">
        <v>2001</v>
      </c>
      <c r="WF5" s="145" t="s">
        <v>2002</v>
      </c>
      <c r="WG5" s="145" t="s">
        <v>2003</v>
      </c>
      <c r="WH5" s="145" t="s">
        <v>2004</v>
      </c>
      <c r="WI5" s="145" t="s">
        <v>2005</v>
      </c>
      <c r="WJ5" s="145" t="s">
        <v>2006</v>
      </c>
      <c r="WK5" s="145" t="s">
        <v>2007</v>
      </c>
      <c r="WL5" s="145" t="s">
        <v>2008</v>
      </c>
      <c r="WM5" s="145" t="s">
        <v>2009</v>
      </c>
      <c r="WN5" s="145" t="s">
        <v>2010</v>
      </c>
      <c r="WO5" s="145" t="s">
        <v>2011</v>
      </c>
      <c r="WP5" s="145" t="s">
        <v>2012</v>
      </c>
      <c r="WQ5" s="145" t="s">
        <v>2013</v>
      </c>
      <c r="WR5" s="145" t="s">
        <v>2014</v>
      </c>
      <c r="WS5" s="145" t="s">
        <v>2015</v>
      </c>
      <c r="WT5" s="145" t="s">
        <v>2016</v>
      </c>
      <c r="WU5" s="145" t="s">
        <v>2017</v>
      </c>
      <c r="WV5" s="145" t="s">
        <v>2018</v>
      </c>
      <c r="WW5" s="145" t="s">
        <v>2019</v>
      </c>
      <c r="WX5" s="145" t="s">
        <v>2020</v>
      </c>
      <c r="WY5" s="145" t="s">
        <v>2021</v>
      </c>
      <c r="WZ5" s="145" t="s">
        <v>2022</v>
      </c>
      <c r="XA5" s="145" t="s">
        <v>2023</v>
      </c>
      <c r="XB5" s="145" t="s">
        <v>2024</v>
      </c>
      <c r="XC5" s="145" t="s">
        <v>2025</v>
      </c>
      <c r="XD5" s="145" t="s">
        <v>2026</v>
      </c>
      <c r="XE5" s="145" t="s">
        <v>2027</v>
      </c>
      <c r="XF5" s="145" t="s">
        <v>2028</v>
      </c>
      <c r="XG5" s="145" t="s">
        <v>2029</v>
      </c>
      <c r="XH5" s="145" t="s">
        <v>2030</v>
      </c>
      <c r="XI5" s="145" t="s">
        <v>2031</v>
      </c>
      <c r="XJ5" s="145" t="s">
        <v>2032</v>
      </c>
      <c r="XK5" s="145" t="s">
        <v>2033</v>
      </c>
      <c r="XL5" s="145" t="s">
        <v>2034</v>
      </c>
      <c r="XM5" s="145" t="s">
        <v>2035</v>
      </c>
      <c r="XN5" s="145" t="s">
        <v>2036</v>
      </c>
      <c r="XO5" s="145" t="s">
        <v>2037</v>
      </c>
      <c r="XP5" s="145" t="s">
        <v>2038</v>
      </c>
      <c r="XQ5" s="145" t="s">
        <v>2039</v>
      </c>
      <c r="XR5" s="145" t="s">
        <v>2040</v>
      </c>
      <c r="XS5" s="145" t="s">
        <v>2041</v>
      </c>
      <c r="XT5" s="145" t="s">
        <v>2042</v>
      </c>
      <c r="XU5" s="145" t="s">
        <v>2043</v>
      </c>
      <c r="XV5" s="145" t="s">
        <v>2044</v>
      </c>
      <c r="XW5" s="145" t="s">
        <v>2045</v>
      </c>
      <c r="XX5" s="145" t="s">
        <v>2046</v>
      </c>
      <c r="XY5" s="145" t="s">
        <v>2047</v>
      </c>
      <c r="XZ5" s="145" t="s">
        <v>2048</v>
      </c>
      <c r="YA5" s="145" t="s">
        <v>2049</v>
      </c>
      <c r="YB5" s="145" t="s">
        <v>2050</v>
      </c>
      <c r="YC5" s="145" t="s">
        <v>2051</v>
      </c>
      <c r="YD5" s="145" t="s">
        <v>2052</v>
      </c>
      <c r="YE5" s="145" t="s">
        <v>2053</v>
      </c>
      <c r="YF5" s="145" t="s">
        <v>2054</v>
      </c>
      <c r="YG5" s="145" t="s">
        <v>2055</v>
      </c>
      <c r="YH5" s="145" t="s">
        <v>2056</v>
      </c>
      <c r="YI5" s="145" t="s">
        <v>2057</v>
      </c>
      <c r="YJ5" s="145" t="s">
        <v>2058</v>
      </c>
      <c r="YK5" s="145" t="s">
        <v>2059</v>
      </c>
      <c r="YL5" s="145" t="s">
        <v>2060</v>
      </c>
      <c r="YM5" s="145" t="s">
        <v>2061</v>
      </c>
      <c r="YN5" s="145" t="s">
        <v>2062</v>
      </c>
      <c r="YO5" s="145" t="s">
        <v>2063</v>
      </c>
      <c r="YP5" s="145" t="s">
        <v>2064</v>
      </c>
      <c r="YQ5" s="145" t="s">
        <v>2065</v>
      </c>
      <c r="YR5" s="145" t="s">
        <v>2066</v>
      </c>
      <c r="YS5" s="145" t="s">
        <v>2067</v>
      </c>
      <c r="YT5" s="145" t="s">
        <v>2068</v>
      </c>
      <c r="YU5" s="145" t="s">
        <v>2069</v>
      </c>
      <c r="YV5" s="145" t="s">
        <v>2070</v>
      </c>
      <c r="YW5" s="145" t="s">
        <v>2071</v>
      </c>
      <c r="YX5" s="145" t="s">
        <v>2072</v>
      </c>
      <c r="YY5" s="145" t="s">
        <v>2073</v>
      </c>
      <c r="YZ5" s="145" t="s">
        <v>2074</v>
      </c>
      <c r="ZA5" s="145" t="s">
        <v>2075</v>
      </c>
      <c r="ZB5" s="145" t="s">
        <v>2076</v>
      </c>
      <c r="ZC5" s="145" t="s">
        <v>2077</v>
      </c>
      <c r="ZD5" s="145" t="s">
        <v>2078</v>
      </c>
      <c r="ZE5" s="145" t="s">
        <v>2079</v>
      </c>
      <c r="ZF5" s="145" t="s">
        <v>2080</v>
      </c>
      <c r="ZG5" s="145" t="s">
        <v>2081</v>
      </c>
      <c r="ZH5" s="145" t="s">
        <v>2082</v>
      </c>
      <c r="ZI5" s="145" t="s">
        <v>2083</v>
      </c>
      <c r="ZJ5" s="145" t="s">
        <v>2084</v>
      </c>
      <c r="ZK5" s="145" t="s">
        <v>2085</v>
      </c>
      <c r="ZL5" s="145" t="s">
        <v>2086</v>
      </c>
      <c r="ZM5" s="145" t="s">
        <v>2087</v>
      </c>
      <c r="ZN5" s="145" t="s">
        <v>2088</v>
      </c>
      <c r="ZO5" s="145" t="s">
        <v>2089</v>
      </c>
      <c r="ZP5" s="145" t="s">
        <v>2090</v>
      </c>
      <c r="ZQ5" s="145" t="s">
        <v>2091</v>
      </c>
      <c r="ZR5" s="145" t="s">
        <v>2092</v>
      </c>
      <c r="ZS5" s="145" t="s">
        <v>2093</v>
      </c>
      <c r="ZT5" s="145" t="s">
        <v>2094</v>
      </c>
      <c r="ZU5" s="145" t="s">
        <v>2095</v>
      </c>
      <c r="ZV5" s="145" t="s">
        <v>2096</v>
      </c>
      <c r="ZW5" s="145" t="s">
        <v>2097</v>
      </c>
      <c r="ZX5" s="145" t="s">
        <v>2098</v>
      </c>
      <c r="ZY5" s="145" t="s">
        <v>2099</v>
      </c>
      <c r="ZZ5" s="145" t="s">
        <v>2100</v>
      </c>
      <c r="AAA5" s="145" t="s">
        <v>2101</v>
      </c>
      <c r="AAB5" s="145" t="s">
        <v>2102</v>
      </c>
      <c r="AAC5" s="145" t="s">
        <v>2103</v>
      </c>
      <c r="AAD5" s="145" t="s">
        <v>2104</v>
      </c>
      <c r="AAE5" s="145" t="s">
        <v>2105</v>
      </c>
      <c r="AAF5" s="145" t="s">
        <v>2106</v>
      </c>
      <c r="AAG5" s="145" t="s">
        <v>2107</v>
      </c>
      <c r="AAH5" s="145" t="s">
        <v>2108</v>
      </c>
      <c r="AAI5" s="145" t="s">
        <v>2109</v>
      </c>
      <c r="AAJ5" s="145" t="s">
        <v>2110</v>
      </c>
      <c r="AAK5" s="145" t="s">
        <v>2111</v>
      </c>
      <c r="AAL5" s="145" t="s">
        <v>2112</v>
      </c>
      <c r="AAM5" s="145" t="s">
        <v>2113</v>
      </c>
      <c r="AAN5" s="145" t="s">
        <v>2114</v>
      </c>
      <c r="AAO5" s="145" t="s">
        <v>2115</v>
      </c>
      <c r="AAP5" s="145" t="s">
        <v>2116</v>
      </c>
      <c r="AAQ5" s="145" t="s">
        <v>2117</v>
      </c>
      <c r="AAR5" s="145" t="s">
        <v>2118</v>
      </c>
      <c r="AAS5" s="145" t="s">
        <v>2119</v>
      </c>
      <c r="AAT5" s="145" t="s">
        <v>2120</v>
      </c>
      <c r="AAU5" s="145" t="s">
        <v>2121</v>
      </c>
      <c r="AAV5" s="145" t="s">
        <v>2122</v>
      </c>
      <c r="AAW5" s="145" t="s">
        <v>2123</v>
      </c>
      <c r="AAX5" s="145" t="s">
        <v>2124</v>
      </c>
      <c r="AAY5" s="145" t="s">
        <v>2125</v>
      </c>
      <c r="AAZ5" s="145" t="s">
        <v>2126</v>
      </c>
      <c r="ABA5" s="145" t="s">
        <v>2127</v>
      </c>
      <c r="ABB5" s="145" t="s">
        <v>2128</v>
      </c>
      <c r="ABC5" s="145" t="s">
        <v>2129</v>
      </c>
      <c r="ABD5" s="145" t="s">
        <v>2130</v>
      </c>
      <c r="ABE5" s="145" t="s">
        <v>2131</v>
      </c>
      <c r="ABF5" s="145" t="s">
        <v>2132</v>
      </c>
      <c r="ABG5" s="145" t="s">
        <v>2133</v>
      </c>
      <c r="ABH5" s="145" t="s">
        <v>2134</v>
      </c>
      <c r="ABI5" s="145" t="s">
        <v>2135</v>
      </c>
      <c r="ABJ5" s="145" t="s">
        <v>2136</v>
      </c>
      <c r="ABK5" s="145" t="s">
        <v>2137</v>
      </c>
      <c r="ABL5" s="145" t="s">
        <v>2138</v>
      </c>
      <c r="ABM5" s="145" t="s">
        <v>2139</v>
      </c>
      <c r="ABN5" s="145" t="s">
        <v>2140</v>
      </c>
      <c r="ABO5" s="145" t="s">
        <v>2141</v>
      </c>
      <c r="ABP5" s="145" t="s">
        <v>2142</v>
      </c>
      <c r="ABQ5" s="145" t="s">
        <v>2143</v>
      </c>
      <c r="ABR5" s="145" t="s">
        <v>2144</v>
      </c>
      <c r="ABS5" s="145" t="s">
        <v>2145</v>
      </c>
      <c r="ABT5" s="145" t="s">
        <v>2146</v>
      </c>
      <c r="ABU5" s="145" t="s">
        <v>2147</v>
      </c>
      <c r="ABV5" s="145" t="s">
        <v>2148</v>
      </c>
      <c r="ABW5" s="145" t="s">
        <v>2149</v>
      </c>
      <c r="ABX5" s="145" t="s">
        <v>2150</v>
      </c>
      <c r="ABY5" s="145" t="s">
        <v>2151</v>
      </c>
      <c r="ABZ5" s="145" t="s">
        <v>2152</v>
      </c>
      <c r="ACA5" s="145" t="s">
        <v>2153</v>
      </c>
      <c r="ACB5" s="145" t="s">
        <v>2154</v>
      </c>
      <c r="ACC5" s="145" t="s">
        <v>2155</v>
      </c>
      <c r="ACD5" s="145" t="s">
        <v>2156</v>
      </c>
      <c r="ACE5" s="145" t="s">
        <v>2157</v>
      </c>
      <c r="ACF5" s="145" t="s">
        <v>2158</v>
      </c>
      <c r="ACG5" s="145" t="s">
        <v>2159</v>
      </c>
      <c r="ACH5" s="145" t="s">
        <v>2160</v>
      </c>
      <c r="ACI5" s="145" t="s">
        <v>2161</v>
      </c>
      <c r="ACJ5" s="145" t="s">
        <v>2162</v>
      </c>
      <c r="ACK5" s="145" t="s">
        <v>2163</v>
      </c>
      <c r="ACL5" s="145" t="s">
        <v>2164</v>
      </c>
      <c r="ACM5" s="145" t="s">
        <v>2165</v>
      </c>
      <c r="ACN5" s="145" t="s">
        <v>2166</v>
      </c>
      <c r="ACO5" s="145" t="s">
        <v>2167</v>
      </c>
      <c r="ACP5" s="145" t="s">
        <v>2168</v>
      </c>
      <c r="ACQ5" s="145" t="s">
        <v>2169</v>
      </c>
      <c r="ACR5" s="145" t="s">
        <v>2170</v>
      </c>
      <c r="ACS5" s="145" t="s">
        <v>2171</v>
      </c>
      <c r="ACT5" s="145" t="s">
        <v>2172</v>
      </c>
      <c r="ACU5" s="145" t="s">
        <v>2173</v>
      </c>
      <c r="ACV5" s="145" t="s">
        <v>2174</v>
      </c>
      <c r="ACW5" s="145" t="s">
        <v>2175</v>
      </c>
      <c r="ACX5" s="145" t="s">
        <v>2176</v>
      </c>
      <c r="ACY5" s="145" t="s">
        <v>2177</v>
      </c>
      <c r="ACZ5" s="145" t="s">
        <v>2178</v>
      </c>
      <c r="ADA5" s="145" t="s">
        <v>2179</v>
      </c>
      <c r="ADB5" s="145" t="s">
        <v>2180</v>
      </c>
      <c r="ADC5" s="145" t="s">
        <v>2181</v>
      </c>
      <c r="ADD5" s="145" t="s">
        <v>2182</v>
      </c>
      <c r="ADE5" s="145" t="s">
        <v>2183</v>
      </c>
      <c r="ADF5" s="145" t="s">
        <v>2184</v>
      </c>
      <c r="ADG5" s="145" t="s">
        <v>2185</v>
      </c>
      <c r="ADH5" s="145" t="s">
        <v>2186</v>
      </c>
      <c r="ADI5" s="145" t="s">
        <v>2187</v>
      </c>
      <c r="ADJ5" s="145" t="s">
        <v>2188</v>
      </c>
      <c r="ADK5" s="145" t="s">
        <v>2189</v>
      </c>
      <c r="ADL5" s="145" t="s">
        <v>2190</v>
      </c>
      <c r="ADM5" s="145" t="s">
        <v>2191</v>
      </c>
      <c r="ADN5" s="145" t="s">
        <v>2192</v>
      </c>
      <c r="ADO5" s="145" t="s">
        <v>2193</v>
      </c>
      <c r="ADP5" s="145" t="s">
        <v>2194</v>
      </c>
      <c r="ADQ5" s="145" t="s">
        <v>2195</v>
      </c>
      <c r="ADR5" s="145" t="s">
        <v>2196</v>
      </c>
      <c r="ADS5" s="145" t="s">
        <v>2197</v>
      </c>
      <c r="ADT5" s="145" t="s">
        <v>2198</v>
      </c>
      <c r="ADU5" s="145" t="s">
        <v>2199</v>
      </c>
      <c r="ADV5" s="145" t="s">
        <v>2200</v>
      </c>
      <c r="ADW5" s="145" t="s">
        <v>2201</v>
      </c>
      <c r="ADX5" s="145" t="s">
        <v>2202</v>
      </c>
      <c r="ADY5" s="145" t="s">
        <v>2203</v>
      </c>
      <c r="ADZ5" s="145" t="s">
        <v>2204</v>
      </c>
      <c r="AEA5" s="145" t="s">
        <v>2205</v>
      </c>
      <c r="AEB5" s="145" t="s">
        <v>2206</v>
      </c>
      <c r="AEC5" s="145" t="s">
        <v>2207</v>
      </c>
      <c r="AED5" s="145" t="s">
        <v>2208</v>
      </c>
      <c r="AEE5" s="145" t="s">
        <v>2209</v>
      </c>
      <c r="AEF5" s="145" t="s">
        <v>2210</v>
      </c>
      <c r="AEG5" s="145" t="s">
        <v>2211</v>
      </c>
      <c r="AEH5" s="145" t="s">
        <v>2212</v>
      </c>
      <c r="AEI5" s="145" t="s">
        <v>2213</v>
      </c>
      <c r="AEJ5" s="145" t="s">
        <v>2214</v>
      </c>
      <c r="AEK5" s="145" t="s">
        <v>2215</v>
      </c>
      <c r="AEL5" s="145" t="s">
        <v>2216</v>
      </c>
      <c r="AEM5" s="145" t="s">
        <v>2217</v>
      </c>
      <c r="AEN5" s="145" t="s">
        <v>2218</v>
      </c>
      <c r="AEO5" s="145" t="s">
        <v>2219</v>
      </c>
      <c r="AEP5" s="145" t="s">
        <v>2220</v>
      </c>
      <c r="AEQ5" s="145" t="s">
        <v>2221</v>
      </c>
      <c r="AER5" s="145" t="s">
        <v>2222</v>
      </c>
      <c r="AES5" s="145" t="s">
        <v>2223</v>
      </c>
      <c r="AET5" s="145" t="s">
        <v>2224</v>
      </c>
      <c r="AEU5" s="145" t="s">
        <v>2225</v>
      </c>
      <c r="AEV5" s="145" t="s">
        <v>2226</v>
      </c>
      <c r="AEW5" s="145" t="s">
        <v>2227</v>
      </c>
      <c r="AEX5" s="145" t="s">
        <v>2228</v>
      </c>
      <c r="AEY5" s="145" t="s">
        <v>2229</v>
      </c>
      <c r="AEZ5" s="145" t="s">
        <v>2230</v>
      </c>
      <c r="AFA5" s="145" t="s">
        <v>2231</v>
      </c>
      <c r="AFB5" s="145" t="s">
        <v>2232</v>
      </c>
      <c r="AFC5" s="145" t="s">
        <v>2233</v>
      </c>
      <c r="AFD5" s="145" t="s">
        <v>2234</v>
      </c>
      <c r="AFE5" s="145" t="s">
        <v>2235</v>
      </c>
      <c r="AFF5" s="145" t="s">
        <v>2236</v>
      </c>
      <c r="AFG5" s="145" t="s">
        <v>2237</v>
      </c>
      <c r="AFH5" s="145" t="s">
        <v>2238</v>
      </c>
      <c r="AFI5" s="145" t="s">
        <v>2239</v>
      </c>
      <c r="AFJ5" s="145" t="s">
        <v>2240</v>
      </c>
      <c r="AFK5" s="145" t="s">
        <v>2241</v>
      </c>
      <c r="AFL5" s="145" t="s">
        <v>2242</v>
      </c>
      <c r="AFM5" s="145" t="s">
        <v>2243</v>
      </c>
      <c r="AFN5" s="145" t="s">
        <v>2244</v>
      </c>
      <c r="AFO5" s="145" t="s">
        <v>2245</v>
      </c>
      <c r="AFP5" s="145" t="s">
        <v>2246</v>
      </c>
      <c r="AFQ5" s="145" t="s">
        <v>2247</v>
      </c>
      <c r="AFR5" s="145" t="s">
        <v>2248</v>
      </c>
      <c r="AFS5" s="145" t="s">
        <v>2249</v>
      </c>
      <c r="AFT5" s="145" t="s">
        <v>2250</v>
      </c>
      <c r="AFU5" s="145" t="s">
        <v>2251</v>
      </c>
      <c r="AFV5" s="145" t="s">
        <v>2252</v>
      </c>
      <c r="AFW5" s="145" t="s">
        <v>2253</v>
      </c>
      <c r="AFX5" s="145" t="s">
        <v>2254</v>
      </c>
      <c r="AFY5" s="145" t="s">
        <v>2255</v>
      </c>
      <c r="AFZ5" s="145" t="s">
        <v>2256</v>
      </c>
      <c r="AGA5" s="145" t="s">
        <v>2257</v>
      </c>
      <c r="AGB5" s="145" t="s">
        <v>2258</v>
      </c>
      <c r="AGC5" s="145" t="s">
        <v>2259</v>
      </c>
      <c r="AGD5" s="145" t="s">
        <v>2260</v>
      </c>
      <c r="AGE5" s="145" t="s">
        <v>2261</v>
      </c>
      <c r="AGF5" s="145" t="s">
        <v>2262</v>
      </c>
      <c r="AGG5" s="145" t="s">
        <v>2263</v>
      </c>
      <c r="AGH5" s="145" t="s">
        <v>2264</v>
      </c>
      <c r="AGI5" s="145" t="s">
        <v>2265</v>
      </c>
      <c r="AGJ5" s="145" t="s">
        <v>2266</v>
      </c>
      <c r="AGK5" s="145" t="s">
        <v>2267</v>
      </c>
      <c r="AGL5" s="145" t="s">
        <v>2268</v>
      </c>
      <c r="AGM5" s="145" t="s">
        <v>2269</v>
      </c>
      <c r="AGN5" s="145" t="s">
        <v>2270</v>
      </c>
      <c r="AGO5" s="145" t="s">
        <v>2271</v>
      </c>
      <c r="AGP5" s="145" t="s">
        <v>2272</v>
      </c>
      <c r="AGQ5" s="145" t="s">
        <v>2273</v>
      </c>
      <c r="AGR5" s="145" t="s">
        <v>2274</v>
      </c>
      <c r="AGS5" s="145" t="s">
        <v>2275</v>
      </c>
      <c r="AGT5" s="145" t="s">
        <v>2276</v>
      </c>
      <c r="AGU5" s="145" t="s">
        <v>2277</v>
      </c>
      <c r="AGV5" s="145" t="s">
        <v>2278</v>
      </c>
      <c r="AGW5" s="145" t="s">
        <v>2279</v>
      </c>
      <c r="AGX5" s="145" t="s">
        <v>2280</v>
      </c>
      <c r="AGY5" s="145" t="s">
        <v>2281</v>
      </c>
      <c r="AGZ5" s="145" t="s">
        <v>2282</v>
      </c>
      <c r="AHA5" s="145" t="s">
        <v>2283</v>
      </c>
      <c r="AHB5" s="145" t="s">
        <v>2284</v>
      </c>
      <c r="AHC5" s="145" t="s">
        <v>2285</v>
      </c>
      <c r="AHD5" s="145" t="s">
        <v>2286</v>
      </c>
      <c r="AHE5" s="145" t="s">
        <v>2287</v>
      </c>
      <c r="AHF5" s="145" t="s">
        <v>2288</v>
      </c>
      <c r="AHG5" s="145" t="s">
        <v>2289</v>
      </c>
      <c r="AHH5" s="145" t="s">
        <v>2290</v>
      </c>
      <c r="AHI5" s="145" t="s">
        <v>2291</v>
      </c>
      <c r="AHJ5" s="145" t="s">
        <v>2292</v>
      </c>
      <c r="AHK5" s="145" t="s">
        <v>2293</v>
      </c>
      <c r="AHL5" s="145" t="s">
        <v>2294</v>
      </c>
      <c r="AHM5" s="145" t="s">
        <v>2295</v>
      </c>
      <c r="AHN5" s="145" t="s">
        <v>2296</v>
      </c>
      <c r="AHO5" s="145" t="s">
        <v>2297</v>
      </c>
      <c r="AHP5" s="145" t="s">
        <v>2298</v>
      </c>
      <c r="AHQ5" s="145" t="s">
        <v>2299</v>
      </c>
      <c r="AHR5" s="145" t="s">
        <v>2300</v>
      </c>
      <c r="AHS5" s="145" t="s">
        <v>2301</v>
      </c>
      <c r="AHT5" s="145" t="s">
        <v>2302</v>
      </c>
      <c r="AHU5" s="145" t="s">
        <v>2303</v>
      </c>
      <c r="AHV5" s="145" t="s">
        <v>2304</v>
      </c>
      <c r="AHW5" s="145" t="s">
        <v>2305</v>
      </c>
      <c r="AHX5" s="145" t="s">
        <v>2306</v>
      </c>
      <c r="AHY5" s="145" t="s">
        <v>2307</v>
      </c>
      <c r="AHZ5" s="145" t="s">
        <v>2308</v>
      </c>
      <c r="AIA5" s="145" t="s">
        <v>2309</v>
      </c>
      <c r="AIB5" s="145" t="s">
        <v>2310</v>
      </c>
      <c r="AIC5" s="145" t="s">
        <v>2311</v>
      </c>
      <c r="AID5" s="145" t="s">
        <v>2312</v>
      </c>
      <c r="AIE5" s="145" t="s">
        <v>2313</v>
      </c>
      <c r="AIF5" s="145" t="s">
        <v>2314</v>
      </c>
      <c r="AIG5" s="145" t="s">
        <v>2315</v>
      </c>
      <c r="AIH5" s="145" t="s">
        <v>2316</v>
      </c>
      <c r="AII5" s="145" t="s">
        <v>2317</v>
      </c>
      <c r="AIJ5" s="145" t="s">
        <v>2318</v>
      </c>
      <c r="AIK5" s="145" t="s">
        <v>2319</v>
      </c>
      <c r="AIL5" s="145" t="s">
        <v>2320</v>
      </c>
      <c r="AIM5" s="145" t="s">
        <v>2321</v>
      </c>
      <c r="AIN5" s="145" t="s">
        <v>2322</v>
      </c>
      <c r="AIO5" s="145" t="s">
        <v>2323</v>
      </c>
      <c r="AIP5" s="145" t="s">
        <v>2324</v>
      </c>
      <c r="AIQ5" s="145" t="s">
        <v>2325</v>
      </c>
      <c r="AIR5" s="145" t="s">
        <v>2326</v>
      </c>
      <c r="AIS5" s="145" t="s">
        <v>2327</v>
      </c>
      <c r="AIT5" s="145" t="s">
        <v>2328</v>
      </c>
      <c r="AIU5" s="145" t="s">
        <v>2329</v>
      </c>
      <c r="AIV5" s="145" t="s">
        <v>2330</v>
      </c>
      <c r="AIW5" s="145" t="s">
        <v>2331</v>
      </c>
      <c r="AIX5" s="145" t="s">
        <v>2332</v>
      </c>
      <c r="AIY5" s="145" t="s">
        <v>2333</v>
      </c>
      <c r="AIZ5" s="145" t="s">
        <v>2334</v>
      </c>
      <c r="AJA5" s="145" t="s">
        <v>2335</v>
      </c>
      <c r="AJB5" s="145" t="s">
        <v>2336</v>
      </c>
      <c r="AJC5" s="145" t="s">
        <v>2337</v>
      </c>
      <c r="AJD5" s="145" t="s">
        <v>2338</v>
      </c>
      <c r="AJE5" s="145" t="s">
        <v>2339</v>
      </c>
      <c r="AJF5" s="145" t="s">
        <v>2340</v>
      </c>
      <c r="AJG5" s="145" t="s">
        <v>2341</v>
      </c>
      <c r="AJH5" s="145" t="s">
        <v>2342</v>
      </c>
      <c r="AJI5" s="145" t="s">
        <v>2343</v>
      </c>
      <c r="AJJ5" s="145" t="s">
        <v>2344</v>
      </c>
      <c r="AJK5" s="145" t="s">
        <v>2345</v>
      </c>
      <c r="AJL5" s="145" t="s">
        <v>2346</v>
      </c>
      <c r="AJM5" s="145" t="s">
        <v>2347</v>
      </c>
      <c r="AJN5" s="145" t="s">
        <v>2348</v>
      </c>
      <c r="AJO5" s="145" t="s">
        <v>2349</v>
      </c>
      <c r="AJP5" s="145" t="s">
        <v>2350</v>
      </c>
      <c r="AJQ5" s="145" t="s">
        <v>2351</v>
      </c>
      <c r="AJR5" s="145" t="s">
        <v>2352</v>
      </c>
      <c r="AJS5" s="145" t="s">
        <v>2353</v>
      </c>
      <c r="AJT5" s="145" t="s">
        <v>2354</v>
      </c>
      <c r="AJU5" s="145" t="s">
        <v>2355</v>
      </c>
      <c r="AJV5" s="145" t="s">
        <v>2356</v>
      </c>
      <c r="AJW5" s="145" t="s">
        <v>2357</v>
      </c>
      <c r="AJX5" s="145" t="s">
        <v>2358</v>
      </c>
      <c r="AJY5" s="145" t="s">
        <v>2359</v>
      </c>
      <c r="AJZ5" s="145" t="s">
        <v>2360</v>
      </c>
      <c r="AKA5" s="145" t="s">
        <v>2361</v>
      </c>
      <c r="AKB5" s="145" t="s">
        <v>2362</v>
      </c>
      <c r="AKC5" s="145" t="s">
        <v>2363</v>
      </c>
      <c r="AKD5" s="145" t="s">
        <v>2364</v>
      </c>
      <c r="AKE5" s="145" t="s">
        <v>2365</v>
      </c>
      <c r="AKF5" s="145" t="s">
        <v>2366</v>
      </c>
      <c r="AKG5" s="145" t="s">
        <v>2367</v>
      </c>
      <c r="AKH5" s="145" t="s">
        <v>2368</v>
      </c>
      <c r="AKI5" s="145" t="s">
        <v>2369</v>
      </c>
      <c r="AKJ5" s="145" t="s">
        <v>2370</v>
      </c>
      <c r="AKK5" s="145" t="s">
        <v>2371</v>
      </c>
      <c r="AKL5" s="145" t="s">
        <v>2372</v>
      </c>
      <c r="AKM5" s="145" t="s">
        <v>2373</v>
      </c>
      <c r="AKN5" s="145" t="s">
        <v>2374</v>
      </c>
      <c r="AKO5" s="145" t="s">
        <v>2375</v>
      </c>
      <c r="AKP5" s="145" t="s">
        <v>2376</v>
      </c>
      <c r="AKQ5" s="145" t="s">
        <v>2377</v>
      </c>
      <c r="AKR5" s="145" t="s">
        <v>2378</v>
      </c>
      <c r="AKS5" s="145" t="s">
        <v>2379</v>
      </c>
      <c r="AKT5" s="145" t="s">
        <v>2380</v>
      </c>
      <c r="AKU5" s="145" t="s">
        <v>2381</v>
      </c>
      <c r="AKV5" s="145" t="s">
        <v>2382</v>
      </c>
      <c r="AKW5" s="145" t="s">
        <v>2383</v>
      </c>
      <c r="AKX5" s="145" t="s">
        <v>2384</v>
      </c>
      <c r="AKY5" s="145" t="s">
        <v>2385</v>
      </c>
      <c r="AKZ5" s="145" t="s">
        <v>2386</v>
      </c>
      <c r="ALA5" s="145" t="s">
        <v>2387</v>
      </c>
      <c r="ALB5" s="145" t="s">
        <v>2388</v>
      </c>
      <c r="ALC5" s="145" t="s">
        <v>2389</v>
      </c>
      <c r="ALD5" s="145" t="s">
        <v>2390</v>
      </c>
      <c r="ALE5" s="145" t="s">
        <v>2391</v>
      </c>
      <c r="ALF5" s="145" t="s">
        <v>2392</v>
      </c>
      <c r="ALG5" s="145" t="s">
        <v>2393</v>
      </c>
      <c r="ALH5" s="145" t="s">
        <v>2394</v>
      </c>
      <c r="ALI5" s="145" t="s">
        <v>2395</v>
      </c>
      <c r="ALJ5" s="145" t="s">
        <v>2396</v>
      </c>
      <c r="ALK5" s="145" t="s">
        <v>2397</v>
      </c>
      <c r="ALL5" s="145" t="s">
        <v>2398</v>
      </c>
      <c r="ALM5" s="145" t="s">
        <v>2399</v>
      </c>
      <c r="ALN5" s="145" t="s">
        <v>2400</v>
      </c>
      <c r="ALO5" s="146"/>
      <c r="ALP5" s="146"/>
      <c r="ALQ5" s="146"/>
    </row>
    <row r="6" spans="1:1005" s="25" customFormat="1" ht="26.25" customHeight="1" x14ac:dyDescent="0.25">
      <c r="A6" s="147" t="s">
        <v>2401</v>
      </c>
      <c r="B6" s="148" t="s">
        <v>32</v>
      </c>
      <c r="C6" s="148" t="s">
        <v>30</v>
      </c>
      <c r="D6" s="148" t="s">
        <v>32</v>
      </c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8"/>
      <c r="CY6" s="148"/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8"/>
      <c r="DK6" s="148"/>
      <c r="DL6" s="148"/>
      <c r="DM6" s="148"/>
      <c r="DN6" s="148"/>
      <c r="DO6" s="148"/>
      <c r="DP6" s="148"/>
      <c r="DQ6" s="148"/>
      <c r="DR6" s="148"/>
      <c r="DS6" s="148"/>
      <c r="DT6" s="148"/>
      <c r="DU6" s="148"/>
      <c r="DV6" s="148"/>
      <c r="DW6" s="148"/>
      <c r="DX6" s="148"/>
      <c r="DY6" s="148"/>
      <c r="DZ6" s="148"/>
      <c r="EA6" s="148"/>
      <c r="EB6" s="148"/>
      <c r="EC6" s="148"/>
      <c r="ED6" s="148"/>
      <c r="EE6" s="148"/>
      <c r="EF6" s="148"/>
      <c r="EG6" s="148"/>
      <c r="EH6" s="148"/>
      <c r="EI6" s="148"/>
      <c r="EJ6" s="148"/>
      <c r="EK6" s="148"/>
      <c r="EL6" s="148"/>
      <c r="EM6" s="148"/>
      <c r="EN6" s="148"/>
      <c r="EO6" s="148"/>
      <c r="EP6" s="148"/>
      <c r="EQ6" s="148"/>
      <c r="ER6" s="148"/>
      <c r="ES6" s="148"/>
      <c r="ET6" s="148"/>
      <c r="EU6" s="148"/>
      <c r="EV6" s="148"/>
      <c r="EW6" s="148"/>
      <c r="EX6" s="148"/>
      <c r="EY6" s="148"/>
      <c r="EZ6" s="148"/>
      <c r="FA6" s="148"/>
      <c r="FB6" s="148"/>
      <c r="FC6" s="148"/>
      <c r="FD6" s="148"/>
      <c r="FE6" s="148"/>
      <c r="FF6" s="148"/>
      <c r="FG6" s="148"/>
      <c r="FH6" s="148"/>
      <c r="FI6" s="148"/>
      <c r="FJ6" s="148"/>
      <c r="FK6" s="148"/>
      <c r="FL6" s="148"/>
      <c r="FM6" s="148"/>
      <c r="FN6" s="148"/>
      <c r="FO6" s="148"/>
      <c r="FP6" s="148"/>
      <c r="FQ6" s="148"/>
      <c r="FR6" s="148"/>
      <c r="FS6" s="148"/>
      <c r="FT6" s="148"/>
      <c r="FU6" s="148"/>
      <c r="FV6" s="148"/>
      <c r="FW6" s="148"/>
      <c r="FX6" s="148"/>
      <c r="FY6" s="148"/>
      <c r="FZ6" s="148"/>
      <c r="GA6" s="148"/>
      <c r="GB6" s="148"/>
      <c r="GC6" s="148"/>
      <c r="GD6" s="148"/>
      <c r="GE6" s="148"/>
      <c r="GF6" s="148"/>
      <c r="GG6" s="148"/>
      <c r="GH6" s="148"/>
      <c r="GI6" s="148"/>
      <c r="GJ6" s="148"/>
      <c r="GK6" s="148"/>
      <c r="GL6" s="148"/>
      <c r="GM6" s="148"/>
      <c r="GN6" s="148"/>
      <c r="GO6" s="148"/>
      <c r="GP6" s="148"/>
      <c r="GQ6" s="148"/>
      <c r="GR6" s="148"/>
      <c r="GS6" s="148"/>
      <c r="GT6" s="148"/>
      <c r="GU6" s="148"/>
      <c r="GV6" s="148"/>
      <c r="GW6" s="148"/>
      <c r="GX6" s="148"/>
      <c r="GY6" s="148"/>
      <c r="GZ6" s="148"/>
      <c r="HA6" s="148"/>
      <c r="HB6" s="148"/>
      <c r="HC6" s="148"/>
      <c r="HD6" s="148"/>
      <c r="HE6" s="148"/>
      <c r="HF6" s="148"/>
      <c r="HG6" s="148"/>
      <c r="HH6" s="148"/>
      <c r="HI6" s="148"/>
      <c r="HJ6" s="148"/>
      <c r="HK6" s="148"/>
      <c r="HL6" s="148"/>
      <c r="HM6" s="148"/>
      <c r="HN6" s="148"/>
      <c r="HO6" s="148"/>
      <c r="HP6" s="148"/>
      <c r="HQ6" s="148"/>
      <c r="HR6" s="148"/>
      <c r="HS6" s="148"/>
      <c r="HT6" s="148"/>
      <c r="HU6" s="148"/>
      <c r="HV6" s="148"/>
      <c r="HW6" s="148"/>
      <c r="HX6" s="148"/>
      <c r="HY6" s="148"/>
      <c r="HZ6" s="148"/>
      <c r="IA6" s="148"/>
      <c r="IB6" s="148"/>
      <c r="IC6" s="148"/>
      <c r="ID6" s="148"/>
      <c r="IE6" s="148"/>
      <c r="IF6" s="148"/>
      <c r="IG6" s="148"/>
      <c r="IH6" s="148"/>
      <c r="II6" s="148"/>
      <c r="IJ6" s="148"/>
      <c r="IK6" s="148"/>
      <c r="IL6" s="148"/>
      <c r="IM6" s="148"/>
      <c r="IN6" s="148"/>
      <c r="IO6" s="148"/>
      <c r="IP6" s="148"/>
      <c r="IQ6" s="148"/>
      <c r="IR6" s="148"/>
      <c r="IS6" s="148"/>
      <c r="IT6" s="148"/>
      <c r="IU6" s="148"/>
      <c r="IV6" s="148"/>
      <c r="IW6" s="148"/>
      <c r="IX6" s="148"/>
      <c r="IY6" s="148"/>
      <c r="IZ6" s="148"/>
      <c r="JA6" s="148"/>
      <c r="JB6" s="148"/>
      <c r="JC6" s="148"/>
      <c r="JD6" s="148"/>
      <c r="JE6" s="148"/>
      <c r="JF6" s="148"/>
      <c r="JG6" s="148"/>
      <c r="JH6" s="148"/>
      <c r="JI6" s="148"/>
      <c r="JJ6" s="148"/>
      <c r="JK6" s="148"/>
      <c r="JL6" s="148"/>
      <c r="JM6" s="148"/>
      <c r="JN6" s="148"/>
      <c r="JO6" s="148"/>
      <c r="JP6" s="148"/>
      <c r="JQ6" s="148"/>
      <c r="JR6" s="148"/>
      <c r="JS6" s="148"/>
      <c r="JT6" s="148"/>
      <c r="JU6" s="148"/>
      <c r="JV6" s="148"/>
      <c r="JW6" s="148"/>
      <c r="JX6" s="148"/>
      <c r="JY6" s="148"/>
      <c r="JZ6" s="148"/>
      <c r="KA6" s="148"/>
      <c r="KB6" s="148"/>
      <c r="KC6" s="148"/>
      <c r="KD6" s="148"/>
      <c r="KE6" s="148"/>
      <c r="KF6" s="148"/>
      <c r="KG6" s="148"/>
      <c r="KH6" s="148"/>
      <c r="KI6" s="148"/>
      <c r="KJ6" s="148"/>
      <c r="KK6" s="148"/>
      <c r="KL6" s="148"/>
      <c r="KM6" s="148"/>
      <c r="KN6" s="148"/>
      <c r="KO6" s="148"/>
      <c r="KP6" s="148"/>
      <c r="KQ6" s="148"/>
      <c r="KR6" s="148"/>
      <c r="KS6" s="148"/>
      <c r="KT6" s="148"/>
      <c r="KU6" s="148"/>
      <c r="KV6" s="148"/>
      <c r="KW6" s="148"/>
      <c r="KX6" s="148"/>
      <c r="KY6" s="148"/>
      <c r="KZ6" s="148"/>
      <c r="LA6" s="148"/>
      <c r="LB6" s="148"/>
      <c r="LC6" s="148"/>
      <c r="LD6" s="148"/>
      <c r="LE6" s="148"/>
      <c r="LF6" s="148"/>
      <c r="LG6" s="148"/>
      <c r="LH6" s="148"/>
      <c r="LI6" s="148"/>
      <c r="LJ6" s="148"/>
      <c r="LK6" s="148"/>
      <c r="LL6" s="148"/>
      <c r="LM6" s="148"/>
      <c r="LN6" s="148"/>
      <c r="LO6" s="148"/>
      <c r="LP6" s="148"/>
      <c r="LQ6" s="148"/>
      <c r="LR6" s="148"/>
      <c r="LS6" s="148"/>
      <c r="LT6" s="148"/>
      <c r="LU6" s="148"/>
      <c r="LV6" s="148"/>
      <c r="LW6" s="148"/>
      <c r="LX6" s="148"/>
      <c r="LY6" s="148"/>
      <c r="LZ6" s="148"/>
      <c r="MA6" s="148"/>
      <c r="MB6" s="148"/>
      <c r="MC6" s="148"/>
      <c r="MD6" s="148"/>
      <c r="ME6" s="148"/>
      <c r="MF6" s="148"/>
      <c r="MG6" s="148"/>
      <c r="MH6" s="148"/>
      <c r="MI6" s="148"/>
      <c r="MJ6" s="148"/>
      <c r="MK6" s="148"/>
      <c r="ML6" s="148"/>
      <c r="MM6" s="148"/>
      <c r="MN6" s="148"/>
      <c r="MO6" s="148"/>
      <c r="MP6" s="148"/>
      <c r="MQ6" s="148"/>
      <c r="MR6" s="148"/>
      <c r="MS6" s="148"/>
      <c r="MT6" s="148"/>
      <c r="MU6" s="148"/>
      <c r="MV6" s="148"/>
      <c r="MW6" s="148"/>
      <c r="MX6" s="148"/>
      <c r="MY6" s="148"/>
      <c r="MZ6" s="148"/>
      <c r="NA6" s="148"/>
      <c r="NB6" s="148"/>
      <c r="NC6" s="148"/>
      <c r="ND6" s="148"/>
      <c r="NE6" s="148"/>
      <c r="NF6" s="148"/>
      <c r="NG6" s="148"/>
      <c r="NH6" s="148"/>
      <c r="NI6" s="148"/>
      <c r="NJ6" s="148"/>
      <c r="NK6" s="148"/>
      <c r="NL6" s="148"/>
      <c r="NM6" s="148"/>
      <c r="NN6" s="148"/>
      <c r="NO6" s="148"/>
      <c r="NP6" s="148"/>
      <c r="NQ6" s="148"/>
      <c r="NR6" s="148"/>
      <c r="NS6" s="148"/>
      <c r="NT6" s="148"/>
      <c r="NU6" s="148"/>
      <c r="NV6" s="148"/>
      <c r="NW6" s="148"/>
      <c r="NX6" s="148"/>
      <c r="NY6" s="148"/>
      <c r="NZ6" s="148"/>
      <c r="OA6" s="148"/>
      <c r="OB6" s="148"/>
      <c r="OC6" s="148"/>
      <c r="OD6" s="148"/>
      <c r="OE6" s="148"/>
      <c r="OF6" s="148"/>
      <c r="OG6" s="148"/>
      <c r="OH6" s="148"/>
      <c r="OI6" s="148"/>
      <c r="OJ6" s="148"/>
      <c r="OK6" s="148"/>
      <c r="OL6" s="148"/>
      <c r="OM6" s="148"/>
      <c r="ON6" s="148"/>
      <c r="OO6" s="148"/>
      <c r="OP6" s="148"/>
      <c r="OQ6" s="148"/>
      <c r="OR6" s="148"/>
      <c r="OS6" s="148"/>
      <c r="OT6" s="148"/>
      <c r="OU6" s="148"/>
      <c r="OV6" s="148"/>
      <c r="OW6" s="148"/>
      <c r="OX6" s="148"/>
      <c r="OY6" s="148"/>
      <c r="OZ6" s="148"/>
      <c r="PA6" s="148"/>
      <c r="PB6" s="148"/>
      <c r="PC6" s="148"/>
      <c r="PD6" s="148"/>
      <c r="PE6" s="148"/>
      <c r="PF6" s="148"/>
      <c r="PG6" s="148"/>
      <c r="PH6" s="148"/>
      <c r="PI6" s="148"/>
      <c r="PJ6" s="148"/>
      <c r="PK6" s="148"/>
      <c r="PL6" s="148"/>
      <c r="PM6" s="148"/>
      <c r="PN6" s="148"/>
      <c r="PO6" s="148"/>
      <c r="PP6" s="148"/>
      <c r="PQ6" s="148"/>
      <c r="PR6" s="148"/>
      <c r="PS6" s="148"/>
      <c r="PT6" s="148"/>
      <c r="PU6" s="148"/>
      <c r="PV6" s="148"/>
      <c r="PW6" s="148"/>
      <c r="PX6" s="148"/>
      <c r="PY6" s="148"/>
      <c r="PZ6" s="148"/>
      <c r="QA6" s="148"/>
      <c r="QB6" s="148"/>
      <c r="QC6" s="148"/>
      <c r="QD6" s="148"/>
      <c r="QE6" s="148"/>
      <c r="QF6" s="148"/>
      <c r="QG6" s="148"/>
      <c r="QH6" s="148"/>
      <c r="QI6" s="148"/>
      <c r="QJ6" s="148"/>
      <c r="QK6" s="148"/>
      <c r="QL6" s="148"/>
      <c r="QM6" s="148"/>
      <c r="QN6" s="148"/>
      <c r="QO6" s="148"/>
      <c r="QP6" s="148"/>
      <c r="QQ6" s="148"/>
      <c r="QR6" s="148"/>
      <c r="QS6" s="148"/>
      <c r="QT6" s="148"/>
      <c r="QU6" s="148"/>
      <c r="QV6" s="148"/>
      <c r="QW6" s="148"/>
      <c r="QX6" s="148"/>
      <c r="QY6" s="148"/>
      <c r="QZ6" s="148"/>
      <c r="RA6" s="148"/>
      <c r="RB6" s="148"/>
      <c r="RC6" s="148"/>
      <c r="RD6" s="148"/>
      <c r="RE6" s="148"/>
      <c r="RF6" s="148"/>
      <c r="RG6" s="148"/>
      <c r="RH6" s="148"/>
      <c r="RI6" s="148"/>
      <c r="RJ6" s="148"/>
      <c r="RK6" s="148"/>
      <c r="RL6" s="148"/>
      <c r="RM6" s="148"/>
      <c r="RN6" s="148"/>
      <c r="RO6" s="148"/>
      <c r="RP6" s="148"/>
      <c r="RQ6" s="148"/>
      <c r="RR6" s="148"/>
      <c r="RS6" s="148"/>
      <c r="RT6" s="148"/>
      <c r="RU6" s="148"/>
      <c r="RV6" s="148"/>
      <c r="RW6" s="148"/>
      <c r="RX6" s="148"/>
      <c r="RY6" s="148"/>
      <c r="RZ6" s="148"/>
      <c r="SA6" s="148"/>
      <c r="SB6" s="148"/>
      <c r="SC6" s="148"/>
      <c r="SD6" s="148"/>
      <c r="SE6" s="148"/>
      <c r="SF6" s="148"/>
      <c r="SG6" s="148"/>
      <c r="SH6" s="148"/>
      <c r="SI6" s="148"/>
      <c r="SJ6" s="148"/>
      <c r="SK6" s="148"/>
      <c r="SL6" s="148"/>
      <c r="SM6" s="148"/>
      <c r="SN6" s="148"/>
      <c r="SO6" s="148"/>
      <c r="SP6" s="148"/>
      <c r="SQ6" s="148"/>
      <c r="SR6" s="148"/>
      <c r="SS6" s="148"/>
      <c r="ST6" s="148"/>
      <c r="SU6" s="148"/>
      <c r="SV6" s="148"/>
      <c r="SW6" s="148"/>
      <c r="SX6" s="148"/>
      <c r="SY6" s="148"/>
      <c r="SZ6" s="148"/>
      <c r="TA6" s="148"/>
      <c r="TB6" s="148"/>
      <c r="TC6" s="148"/>
      <c r="TD6" s="148"/>
      <c r="TE6" s="148"/>
      <c r="TF6" s="148"/>
      <c r="TG6" s="148"/>
      <c r="TH6" s="148"/>
      <c r="TI6" s="148"/>
      <c r="TJ6" s="148"/>
      <c r="TK6" s="148"/>
      <c r="TL6" s="148"/>
      <c r="TM6" s="148"/>
      <c r="TN6" s="148"/>
      <c r="TO6" s="148"/>
      <c r="TP6" s="148"/>
      <c r="TQ6" s="148"/>
      <c r="TR6" s="148"/>
      <c r="TS6" s="148"/>
      <c r="TT6" s="148"/>
      <c r="TU6" s="148"/>
      <c r="TV6" s="148"/>
      <c r="TW6" s="148"/>
      <c r="TX6" s="148"/>
      <c r="TY6" s="148"/>
      <c r="TZ6" s="148"/>
      <c r="UA6" s="148"/>
      <c r="UB6" s="148"/>
      <c r="UC6" s="148"/>
      <c r="UD6" s="148"/>
      <c r="UE6" s="148"/>
      <c r="UF6" s="148"/>
      <c r="UG6" s="148"/>
      <c r="UH6" s="148"/>
      <c r="UI6" s="148"/>
      <c r="UJ6" s="148"/>
      <c r="UK6" s="148"/>
      <c r="UL6" s="148"/>
      <c r="UM6" s="148"/>
      <c r="UN6" s="148"/>
      <c r="UO6" s="148"/>
      <c r="UP6" s="148"/>
      <c r="UQ6" s="148"/>
      <c r="UR6" s="148"/>
      <c r="US6" s="148"/>
      <c r="UT6" s="148"/>
      <c r="UU6" s="148"/>
      <c r="UV6" s="148"/>
      <c r="UW6" s="148"/>
      <c r="UX6" s="148"/>
      <c r="UY6" s="148"/>
      <c r="UZ6" s="148"/>
      <c r="VA6" s="148"/>
      <c r="VB6" s="148"/>
      <c r="VC6" s="148"/>
      <c r="VD6" s="148"/>
      <c r="VE6" s="148"/>
      <c r="VF6" s="148"/>
      <c r="VG6" s="148"/>
      <c r="VH6" s="148"/>
      <c r="VI6" s="148"/>
      <c r="VJ6" s="148"/>
      <c r="VK6" s="148"/>
      <c r="VL6" s="148"/>
      <c r="VM6" s="148"/>
      <c r="VN6" s="148"/>
      <c r="VO6" s="148"/>
      <c r="VP6" s="148"/>
      <c r="VQ6" s="148"/>
      <c r="VR6" s="148"/>
      <c r="VS6" s="148"/>
      <c r="VT6" s="148"/>
      <c r="VU6" s="148"/>
      <c r="VV6" s="148"/>
      <c r="VW6" s="148"/>
      <c r="VX6" s="148"/>
      <c r="VY6" s="148"/>
      <c r="VZ6" s="148"/>
      <c r="WA6" s="148"/>
      <c r="WB6" s="148"/>
      <c r="WC6" s="148"/>
      <c r="WD6" s="148"/>
      <c r="WE6" s="148"/>
      <c r="WF6" s="148"/>
      <c r="WG6" s="148"/>
      <c r="WH6" s="148"/>
      <c r="WI6" s="148"/>
      <c r="WJ6" s="148"/>
      <c r="WK6" s="148"/>
      <c r="WL6" s="148"/>
      <c r="WM6" s="148"/>
      <c r="WN6" s="148"/>
      <c r="WO6" s="148"/>
      <c r="WP6" s="148"/>
      <c r="WQ6" s="148"/>
      <c r="WR6" s="148"/>
      <c r="WS6" s="148"/>
      <c r="WT6" s="148"/>
      <c r="WU6" s="148"/>
      <c r="WV6" s="148"/>
      <c r="WW6" s="148"/>
      <c r="WX6" s="148"/>
      <c r="WY6" s="148"/>
      <c r="WZ6" s="148"/>
      <c r="XA6" s="148"/>
      <c r="XB6" s="148"/>
      <c r="XC6" s="148"/>
      <c r="XD6" s="148"/>
      <c r="XE6" s="148"/>
      <c r="XF6" s="148"/>
      <c r="XG6" s="148"/>
      <c r="XH6" s="148"/>
      <c r="XI6" s="148"/>
      <c r="XJ6" s="148"/>
      <c r="XK6" s="148"/>
      <c r="XL6" s="148"/>
      <c r="XM6" s="148"/>
      <c r="XN6" s="148"/>
      <c r="XO6" s="148"/>
      <c r="XP6" s="148"/>
      <c r="XQ6" s="148"/>
      <c r="XR6" s="148"/>
      <c r="XS6" s="148"/>
      <c r="XT6" s="148"/>
      <c r="XU6" s="148"/>
      <c r="XV6" s="148"/>
      <c r="XW6" s="148"/>
      <c r="XX6" s="148"/>
      <c r="XY6" s="148"/>
      <c r="XZ6" s="148"/>
      <c r="YA6" s="148"/>
      <c r="YB6" s="148"/>
      <c r="YC6" s="148"/>
      <c r="YD6" s="148"/>
      <c r="YE6" s="148"/>
      <c r="YF6" s="148"/>
      <c r="YG6" s="148"/>
      <c r="YH6" s="148"/>
      <c r="YI6" s="148"/>
      <c r="YJ6" s="148"/>
      <c r="YK6" s="148"/>
      <c r="YL6" s="148"/>
      <c r="YM6" s="148"/>
      <c r="YN6" s="148"/>
      <c r="YO6" s="148"/>
      <c r="YP6" s="148"/>
      <c r="YQ6" s="148"/>
      <c r="YR6" s="148"/>
      <c r="YS6" s="148"/>
      <c r="YT6" s="148"/>
      <c r="YU6" s="148"/>
      <c r="YV6" s="148"/>
      <c r="YW6" s="148"/>
      <c r="YX6" s="148"/>
      <c r="YY6" s="148"/>
      <c r="YZ6" s="148"/>
      <c r="ZA6" s="148"/>
      <c r="ZB6" s="148"/>
      <c r="ZC6" s="148"/>
      <c r="ZD6" s="148"/>
      <c r="ZE6" s="148"/>
      <c r="ZF6" s="148"/>
      <c r="ZG6" s="148"/>
      <c r="ZH6" s="148"/>
      <c r="ZI6" s="148"/>
      <c r="ZJ6" s="148"/>
      <c r="ZK6" s="148"/>
      <c r="ZL6" s="148"/>
      <c r="ZM6" s="148"/>
      <c r="ZN6" s="148"/>
      <c r="ZO6" s="148"/>
      <c r="ZP6" s="148"/>
      <c r="ZQ6" s="148"/>
      <c r="ZR6" s="148"/>
      <c r="ZS6" s="148"/>
      <c r="ZT6" s="148"/>
      <c r="ZU6" s="148"/>
      <c r="ZV6" s="148"/>
      <c r="ZW6" s="148"/>
      <c r="ZX6" s="148"/>
      <c r="ZY6" s="148"/>
      <c r="ZZ6" s="148"/>
      <c r="AAA6" s="148"/>
      <c r="AAB6" s="148"/>
      <c r="AAC6" s="148"/>
      <c r="AAD6" s="148"/>
      <c r="AAE6" s="148"/>
      <c r="AAF6" s="148"/>
      <c r="AAG6" s="148"/>
      <c r="AAH6" s="148"/>
      <c r="AAI6" s="148"/>
      <c r="AAJ6" s="148"/>
      <c r="AAK6" s="148"/>
      <c r="AAL6" s="148"/>
      <c r="AAM6" s="148"/>
      <c r="AAN6" s="148"/>
      <c r="AAO6" s="148"/>
      <c r="AAP6" s="148"/>
      <c r="AAQ6" s="148"/>
      <c r="AAR6" s="148"/>
      <c r="AAS6" s="148"/>
      <c r="AAT6" s="148"/>
      <c r="AAU6" s="148"/>
      <c r="AAV6" s="148"/>
      <c r="AAW6" s="148"/>
      <c r="AAX6" s="148"/>
      <c r="AAY6" s="148"/>
      <c r="AAZ6" s="148"/>
      <c r="ABA6" s="148"/>
      <c r="ABB6" s="148"/>
      <c r="ABC6" s="148"/>
      <c r="ABD6" s="148"/>
      <c r="ABE6" s="148"/>
      <c r="ABF6" s="148"/>
      <c r="ABG6" s="148"/>
      <c r="ABH6" s="148"/>
      <c r="ABI6" s="148"/>
      <c r="ABJ6" s="148"/>
      <c r="ABK6" s="148"/>
      <c r="ABL6" s="148"/>
      <c r="ABM6" s="148"/>
      <c r="ABN6" s="148"/>
      <c r="ABO6" s="148"/>
      <c r="ABP6" s="148"/>
      <c r="ABQ6" s="148"/>
      <c r="ABR6" s="148"/>
      <c r="ABS6" s="148"/>
      <c r="ABT6" s="148"/>
      <c r="ABU6" s="148"/>
      <c r="ABV6" s="148"/>
      <c r="ABW6" s="148"/>
      <c r="ABX6" s="148"/>
      <c r="ABY6" s="148"/>
      <c r="ABZ6" s="148"/>
      <c r="ACA6" s="148"/>
      <c r="ACB6" s="148"/>
      <c r="ACC6" s="148"/>
      <c r="ACD6" s="148"/>
      <c r="ACE6" s="148"/>
      <c r="ACF6" s="148"/>
      <c r="ACG6" s="148"/>
      <c r="ACH6" s="148"/>
      <c r="ACI6" s="148"/>
      <c r="ACJ6" s="148"/>
      <c r="ACK6" s="148"/>
      <c r="ACL6" s="148"/>
      <c r="ACM6" s="148"/>
      <c r="ACN6" s="148"/>
      <c r="ACO6" s="148"/>
      <c r="ACP6" s="148"/>
      <c r="ACQ6" s="148"/>
      <c r="ACR6" s="148"/>
      <c r="ACS6" s="148"/>
      <c r="ACT6" s="148"/>
      <c r="ACU6" s="148"/>
      <c r="ACV6" s="148"/>
      <c r="ACW6" s="148"/>
      <c r="ACX6" s="148"/>
      <c r="ACY6" s="148"/>
      <c r="ACZ6" s="148"/>
      <c r="ADA6" s="148"/>
      <c r="ADB6" s="148"/>
      <c r="ADC6" s="148"/>
      <c r="ADD6" s="148"/>
      <c r="ADE6" s="148"/>
      <c r="ADF6" s="148"/>
      <c r="ADG6" s="148"/>
      <c r="ADH6" s="148"/>
      <c r="ADI6" s="148"/>
      <c r="ADJ6" s="148"/>
      <c r="ADK6" s="148"/>
      <c r="ADL6" s="148"/>
      <c r="ADM6" s="148"/>
      <c r="ADN6" s="148"/>
      <c r="ADO6" s="148"/>
      <c r="ADP6" s="148"/>
      <c r="ADQ6" s="148"/>
      <c r="ADR6" s="148"/>
      <c r="ADS6" s="148"/>
      <c r="ADT6" s="148"/>
      <c r="ADU6" s="148"/>
      <c r="ADV6" s="148"/>
      <c r="ADW6" s="148"/>
      <c r="ADX6" s="148"/>
      <c r="ADY6" s="148"/>
      <c r="ADZ6" s="148"/>
      <c r="AEA6" s="148"/>
      <c r="AEB6" s="148"/>
      <c r="AEC6" s="148"/>
      <c r="AED6" s="148"/>
      <c r="AEE6" s="148"/>
      <c r="AEF6" s="148"/>
      <c r="AEG6" s="148"/>
      <c r="AEH6" s="148"/>
      <c r="AEI6" s="148"/>
      <c r="AEJ6" s="148"/>
      <c r="AEK6" s="148"/>
      <c r="AEL6" s="148"/>
      <c r="AEM6" s="148"/>
      <c r="AEN6" s="148"/>
      <c r="AEO6" s="148"/>
      <c r="AEP6" s="148"/>
      <c r="AEQ6" s="148"/>
      <c r="AER6" s="148"/>
      <c r="AES6" s="148"/>
      <c r="AET6" s="148"/>
      <c r="AEU6" s="148"/>
      <c r="AEV6" s="148"/>
      <c r="AEW6" s="148"/>
      <c r="AEX6" s="148"/>
      <c r="AEY6" s="148"/>
      <c r="AEZ6" s="148"/>
      <c r="AFA6" s="148"/>
      <c r="AFB6" s="148"/>
      <c r="AFC6" s="148"/>
      <c r="AFD6" s="148"/>
      <c r="AFE6" s="148"/>
      <c r="AFF6" s="148"/>
      <c r="AFG6" s="148"/>
      <c r="AFH6" s="148"/>
      <c r="AFI6" s="148"/>
      <c r="AFJ6" s="148"/>
      <c r="AFK6" s="148"/>
      <c r="AFL6" s="148"/>
      <c r="AFM6" s="148"/>
      <c r="AFN6" s="148"/>
      <c r="AFO6" s="148"/>
      <c r="AFP6" s="148"/>
      <c r="AFQ6" s="148"/>
      <c r="AFR6" s="148"/>
      <c r="AFS6" s="148"/>
      <c r="AFT6" s="148"/>
      <c r="AFU6" s="148"/>
      <c r="AFV6" s="148"/>
      <c r="AFW6" s="148"/>
      <c r="AFX6" s="148"/>
      <c r="AFY6" s="148"/>
      <c r="AFZ6" s="148"/>
      <c r="AGA6" s="148"/>
      <c r="AGB6" s="148"/>
      <c r="AGC6" s="148"/>
      <c r="AGD6" s="148"/>
      <c r="AGE6" s="148"/>
      <c r="AGF6" s="148"/>
      <c r="AGG6" s="148"/>
      <c r="AGH6" s="148"/>
      <c r="AGI6" s="148"/>
      <c r="AGJ6" s="148"/>
      <c r="AGK6" s="148"/>
      <c r="AGL6" s="148"/>
      <c r="AGM6" s="148"/>
      <c r="AGN6" s="148"/>
      <c r="AGO6" s="148"/>
      <c r="AGP6" s="148"/>
      <c r="AGQ6" s="148"/>
      <c r="AGR6" s="148"/>
      <c r="AGS6" s="148"/>
      <c r="AGT6" s="148"/>
      <c r="AGU6" s="148"/>
      <c r="AGV6" s="148"/>
      <c r="AGW6" s="148"/>
      <c r="AGX6" s="148"/>
      <c r="AGY6" s="148"/>
      <c r="AGZ6" s="148"/>
      <c r="AHA6" s="148"/>
      <c r="AHB6" s="148"/>
      <c r="AHC6" s="148"/>
      <c r="AHD6" s="148"/>
      <c r="AHE6" s="148"/>
      <c r="AHF6" s="148"/>
      <c r="AHG6" s="148"/>
      <c r="AHH6" s="148"/>
      <c r="AHI6" s="148"/>
      <c r="AHJ6" s="148"/>
      <c r="AHK6" s="148"/>
      <c r="AHL6" s="148"/>
      <c r="AHM6" s="148"/>
      <c r="AHN6" s="148"/>
      <c r="AHO6" s="148"/>
      <c r="AHP6" s="148"/>
      <c r="AHQ6" s="148"/>
      <c r="AHR6" s="148"/>
      <c r="AHS6" s="148"/>
      <c r="AHT6" s="148"/>
      <c r="AHU6" s="148"/>
      <c r="AHV6" s="148"/>
      <c r="AHW6" s="148"/>
      <c r="AHX6" s="148"/>
      <c r="AHY6" s="148"/>
      <c r="AHZ6" s="148"/>
      <c r="AIA6" s="148"/>
      <c r="AIB6" s="148"/>
      <c r="AIC6" s="148"/>
      <c r="AID6" s="148"/>
      <c r="AIE6" s="148"/>
      <c r="AIF6" s="148"/>
      <c r="AIG6" s="148"/>
      <c r="AIH6" s="148"/>
      <c r="AII6" s="148"/>
      <c r="AIJ6" s="148"/>
      <c r="AIK6" s="148"/>
      <c r="AIL6" s="148"/>
      <c r="AIM6" s="148"/>
      <c r="AIN6" s="148"/>
      <c r="AIO6" s="148"/>
      <c r="AIP6" s="148"/>
      <c r="AIQ6" s="148"/>
      <c r="AIR6" s="148"/>
      <c r="AIS6" s="148"/>
      <c r="AIT6" s="148"/>
      <c r="AIU6" s="148"/>
      <c r="AIV6" s="148"/>
      <c r="AIW6" s="148"/>
      <c r="AIX6" s="148"/>
      <c r="AIY6" s="148"/>
      <c r="AIZ6" s="148"/>
      <c r="AJA6" s="148"/>
      <c r="AJB6" s="148"/>
      <c r="AJC6" s="148"/>
      <c r="AJD6" s="148"/>
      <c r="AJE6" s="148"/>
      <c r="AJF6" s="148"/>
      <c r="AJG6" s="148"/>
      <c r="AJH6" s="148"/>
      <c r="AJI6" s="148"/>
      <c r="AJJ6" s="148"/>
      <c r="AJK6" s="148"/>
      <c r="AJL6" s="148"/>
      <c r="AJM6" s="148"/>
      <c r="AJN6" s="148"/>
      <c r="AJO6" s="148"/>
      <c r="AJP6" s="148"/>
      <c r="AJQ6" s="148"/>
      <c r="AJR6" s="148"/>
      <c r="AJS6" s="148"/>
      <c r="AJT6" s="148"/>
      <c r="AJU6" s="148"/>
      <c r="AJV6" s="148"/>
      <c r="AJW6" s="148"/>
      <c r="AJX6" s="148"/>
      <c r="AJY6" s="148"/>
      <c r="AJZ6" s="148"/>
      <c r="AKA6" s="148"/>
      <c r="AKB6" s="148"/>
      <c r="AKC6" s="148"/>
      <c r="AKD6" s="148"/>
      <c r="AKE6" s="148"/>
      <c r="AKF6" s="148"/>
      <c r="AKG6" s="148"/>
      <c r="AKH6" s="148"/>
      <c r="AKI6" s="148"/>
      <c r="AKJ6" s="148"/>
      <c r="AKK6" s="148"/>
      <c r="AKL6" s="148"/>
      <c r="AKM6" s="148"/>
      <c r="AKN6" s="148"/>
      <c r="AKO6" s="148"/>
      <c r="AKP6" s="148"/>
      <c r="AKQ6" s="148"/>
      <c r="AKR6" s="148"/>
      <c r="AKS6" s="148"/>
      <c r="AKT6" s="148"/>
      <c r="AKU6" s="148"/>
      <c r="AKV6" s="148"/>
      <c r="AKW6" s="148"/>
      <c r="AKX6" s="148"/>
      <c r="AKY6" s="148"/>
      <c r="AKZ6" s="148"/>
      <c r="ALA6" s="148"/>
      <c r="ALB6" s="148"/>
      <c r="ALC6" s="148"/>
      <c r="ALD6" s="148"/>
      <c r="ALE6" s="148"/>
      <c r="ALF6" s="148"/>
      <c r="ALG6" s="148"/>
      <c r="ALH6" s="148"/>
      <c r="ALI6" s="148"/>
      <c r="ALJ6" s="148"/>
      <c r="ALK6" s="148"/>
      <c r="ALL6" s="148"/>
      <c r="ALM6" s="148"/>
      <c r="ALN6" s="148"/>
      <c r="ALO6" s="146"/>
      <c r="ALP6" s="146"/>
      <c r="ALQ6" s="146"/>
    </row>
    <row r="7" spans="1:1005" s="31" customFormat="1" ht="37.5" customHeight="1" x14ac:dyDescent="0.25">
      <c r="A7" s="149" t="s">
        <v>2402</v>
      </c>
      <c r="B7" s="150" t="str">
        <f>IF(ISBLANK(B6),"",VLOOKUP(B6,'Base clients'!$A$6:$C$736,3,0))</f>
        <v>Prof SAMA</v>
      </c>
      <c r="C7" s="150" t="str">
        <f>IF(ISBLANK(C6),"",VLOOKUP(C6,'Base clients'!$A$6:$C$736,3,0))</f>
        <v>Thierry kamnang</v>
      </c>
      <c r="D7" s="150" t="str">
        <f>IF(ISBLANK(D6),"",VLOOKUP(D6,'Base clients'!$A$6:$C$736,3,0))</f>
        <v>Prof SAMA</v>
      </c>
      <c r="E7" s="150" t="str">
        <f>IF(ISBLANK(E6),"",VLOOKUP(E6,'[1]Base clients'!$A$6:$C$736,3,0))</f>
        <v/>
      </c>
      <c r="F7" s="150" t="str">
        <f>IF(ISBLANK(F6),"",VLOOKUP(F6,'[1]Base clients'!$A$6:$C$736,3,0))</f>
        <v/>
      </c>
      <c r="G7" s="150" t="str">
        <f>IF(ISBLANK(G6),"",VLOOKUP(G6,'[1]Base clients'!$A$6:$C$736,3,0))</f>
        <v/>
      </c>
      <c r="H7" s="150" t="str">
        <f>IF(ISBLANK(H6),"",VLOOKUP(H6,'[1]Base clients'!$A$6:$C$736,3,0))</f>
        <v/>
      </c>
      <c r="I7" s="150" t="str">
        <f>IF(ISBLANK(I6),"",VLOOKUP(I6,'[1]Base clients'!$A$6:$C$736,3,0))</f>
        <v/>
      </c>
      <c r="J7" s="150" t="str">
        <f>IF(ISBLANK(J6),"",VLOOKUP(J6,'[1]Base clients'!$A$6:$C$736,3,0))</f>
        <v/>
      </c>
      <c r="K7" s="150" t="str">
        <f>IF(ISBLANK(K6),"",VLOOKUP(K6,'[1]Base clients'!$A$6:$C$736,3,0))</f>
        <v/>
      </c>
      <c r="L7" s="150" t="str">
        <f>IF(ISBLANK(L6),"",VLOOKUP(L6,'[1]Base clients'!$A$6:$C$736,3,0))</f>
        <v/>
      </c>
      <c r="M7" s="150" t="str">
        <f>IF(ISBLANK(M6),"",VLOOKUP(M6,'[1]Base clients'!$A$6:$C$736,3,0))</f>
        <v/>
      </c>
      <c r="N7" s="150" t="str">
        <f>IF(ISBLANK(N6),"",VLOOKUP(N6,'[1]Base clients'!$A$6:$C$736,3,0))</f>
        <v/>
      </c>
      <c r="O7" s="150" t="str">
        <f>IF(ISBLANK(O6),"",VLOOKUP(O6,'[1]Base clients'!$A$6:$C$736,3,0))</f>
        <v/>
      </c>
      <c r="P7" s="150" t="str">
        <f>IF(ISBLANK(P6),"",VLOOKUP(P6,'[1]Base clients'!$A$6:$C$736,3,0))</f>
        <v/>
      </c>
      <c r="Q7" s="150" t="str">
        <f>IF(ISBLANK(Q6),"",VLOOKUP(Q6,'[1]Base clients'!$A$6:$C$736,3,0))</f>
        <v/>
      </c>
      <c r="R7" s="150" t="str">
        <f>IF(ISBLANK(R6),"",VLOOKUP(R6,'[1]Base clients'!$A$6:$C$736,3,0))</f>
        <v/>
      </c>
      <c r="S7" s="150" t="str">
        <f>IF(ISBLANK(S6),"",VLOOKUP(S6,'[1]Base clients'!$A$6:$C$736,3,0))</f>
        <v/>
      </c>
      <c r="T7" s="150" t="str">
        <f>IF(ISBLANK(T6),"",VLOOKUP(T6,'[1]Base clients'!$A$6:$C$736,3,0))</f>
        <v/>
      </c>
      <c r="U7" s="150" t="str">
        <f>IF(ISBLANK(U6),"",VLOOKUP(U6,'[1]Base clients'!$A$6:$C$736,3,0))</f>
        <v/>
      </c>
      <c r="V7" s="150" t="str">
        <f>IF(ISBLANK(V6),"",VLOOKUP(V6,'[1]Base clients'!$A$6:$C$736,3,0))</f>
        <v/>
      </c>
      <c r="W7" s="150" t="str">
        <f>IF(ISBLANK(W6),"",VLOOKUP(W6,'[1]Base clients'!$A$6:$C$736,3,0))</f>
        <v/>
      </c>
      <c r="X7" s="150" t="str">
        <f>IF(ISBLANK(X6),"",VLOOKUP(X6,'[1]Base clients'!$A$6:$C$736,3,0))</f>
        <v/>
      </c>
      <c r="Y7" s="150" t="str">
        <f>IF(ISBLANK(Y6),"",VLOOKUP(Y6,'[1]Base clients'!$A$6:$C$736,3,0))</f>
        <v/>
      </c>
      <c r="Z7" s="150" t="str">
        <f>IF(ISBLANK(Z6),"",VLOOKUP(Z6,'[1]Base clients'!$A$6:$C$736,3,0))</f>
        <v/>
      </c>
      <c r="AA7" s="150" t="str">
        <f>IF(ISBLANK(AA6),"",VLOOKUP(AA6,'[1]Base clients'!$A$6:$C$736,3,0))</f>
        <v/>
      </c>
      <c r="AB7" s="150" t="str">
        <f>IF(ISBLANK(AB6),"",VLOOKUP(AB6,'[1]Base clients'!$A$6:$C$736,3,0))</f>
        <v/>
      </c>
      <c r="AC7" s="150" t="str">
        <f>IF(ISBLANK(AC6),"",VLOOKUP(AC6,'[1]Base clients'!$A$6:$C$736,3,0))</f>
        <v/>
      </c>
      <c r="AD7" s="150" t="str">
        <f>IF(ISBLANK(AD6),"",VLOOKUP(AD6,'[1]Base clients'!$A$6:$C$736,3,0))</f>
        <v/>
      </c>
      <c r="AE7" s="150" t="str">
        <f>IF(ISBLANK(AE6),"",VLOOKUP(AE6,'[1]Base clients'!$A$6:$C$736,3,0))</f>
        <v/>
      </c>
      <c r="AF7" s="150" t="str">
        <f>IF(ISBLANK(AF6),"",VLOOKUP(AF6,'[1]Base clients'!$A$6:$C$736,3,0))</f>
        <v/>
      </c>
      <c r="AG7" s="150" t="str">
        <f>IF(ISBLANK(AG6),"",VLOOKUP(AG6,'[1]Base clients'!$A$6:$C$736,3,0))</f>
        <v/>
      </c>
      <c r="AH7" s="150" t="str">
        <f>IF(ISBLANK(AH6),"",VLOOKUP(AH6,'[1]Base clients'!$A$6:$C$736,3,0))</f>
        <v/>
      </c>
      <c r="AI7" s="150" t="str">
        <f>IF(ISBLANK(AI6),"",VLOOKUP(AI6,'[1]Base clients'!$A$6:$C$736,3,0))</f>
        <v/>
      </c>
      <c r="AJ7" s="150" t="str">
        <f>IF(ISBLANK(AJ6),"",VLOOKUP(AJ6,'[1]Base clients'!$A$6:$C$736,3,0))</f>
        <v/>
      </c>
      <c r="AK7" s="150" t="str">
        <f>IF(ISBLANK(AK6),"",VLOOKUP(AK6,'[1]Base clients'!$A$6:$C$736,3,0))</f>
        <v/>
      </c>
      <c r="AL7" s="150" t="str">
        <f>IF(ISBLANK(AL6),"",VLOOKUP(AL6,'[1]Base clients'!$A$6:$C$736,3,0))</f>
        <v/>
      </c>
      <c r="AM7" s="150" t="str">
        <f>IF(ISBLANK(AM6),"",VLOOKUP(AM6,'[1]Base clients'!$A$6:$C$736,3,0))</f>
        <v/>
      </c>
      <c r="AN7" s="150" t="str">
        <f>IF(ISBLANK(AN6),"",VLOOKUP(AN6,'[1]Base clients'!$A$6:$C$736,3,0))</f>
        <v/>
      </c>
      <c r="AO7" s="150" t="str">
        <f>IF(ISBLANK(AO6),"",VLOOKUP(AO6,'[1]Base clients'!$A$6:$C$736,3,0))</f>
        <v/>
      </c>
      <c r="AP7" s="150" t="str">
        <f>IF(ISBLANK(AP6),"",VLOOKUP(AP6,'[1]Base clients'!$A$6:$C$736,3,0))</f>
        <v/>
      </c>
      <c r="AQ7" s="150" t="str">
        <f>IF(ISBLANK(AQ6),"",VLOOKUP(AQ6,'[1]Base clients'!$A$6:$C$736,3,0))</f>
        <v/>
      </c>
      <c r="AR7" s="150" t="str">
        <f>IF(ISBLANK(AR6),"",VLOOKUP(AR6,'[1]Base clients'!$A$6:$C$736,3,0))</f>
        <v/>
      </c>
      <c r="AS7" s="150" t="str">
        <f>IF(ISBLANK(AS6),"",VLOOKUP(AS6,'[1]Base clients'!$A$6:$C$736,3,0))</f>
        <v/>
      </c>
      <c r="AT7" s="150" t="str">
        <f>IF(ISBLANK(AT6),"",VLOOKUP(AT6,'[1]Base clients'!$A$6:$C$736,3,0))</f>
        <v/>
      </c>
      <c r="AU7" s="150" t="str">
        <f>IF(ISBLANK(AU6),"",VLOOKUP(AU6,'[1]Base clients'!$A$6:$C$736,3,0))</f>
        <v/>
      </c>
      <c r="AV7" s="150" t="str">
        <f>IF(ISBLANK(AV6),"",VLOOKUP(AV6,'[1]Base clients'!$A$6:$C$736,3,0))</f>
        <v/>
      </c>
      <c r="AW7" s="150" t="str">
        <f>IF(ISBLANK(AW6),"",VLOOKUP(AW6,'[1]Base clients'!$A$6:$C$736,3,0))</f>
        <v/>
      </c>
      <c r="AX7" s="150" t="str">
        <f>IF(ISBLANK(AX6),"",VLOOKUP(AX6,'[1]Base clients'!$A$6:$C$736,3,0))</f>
        <v/>
      </c>
      <c r="AY7" s="150" t="str">
        <f>IF(ISBLANK(AY6),"",VLOOKUP(AY6,'[1]Base clients'!$A$6:$C$736,3,0))</f>
        <v/>
      </c>
      <c r="AZ7" s="150" t="str">
        <f>IF(ISBLANK(AZ6),"",VLOOKUP(AZ6,'[1]Base clients'!$A$6:$C$736,3,0))</f>
        <v/>
      </c>
      <c r="BA7" s="150" t="str">
        <f>IF(ISBLANK(BA6),"",VLOOKUP(BA6,'[1]Base clients'!$A$6:$C$736,3,0))</f>
        <v/>
      </c>
      <c r="BB7" s="150" t="str">
        <f>IF(ISBLANK(BB6),"",VLOOKUP(BB6,'[1]Base clients'!$A$6:$C$736,3,0))</f>
        <v/>
      </c>
      <c r="BC7" s="150" t="str">
        <f>IF(ISBLANK(BC6),"",VLOOKUP(BC6,'[1]Base clients'!$A$6:$C$736,3,0))</f>
        <v/>
      </c>
      <c r="BD7" s="150" t="str">
        <f>IF(ISBLANK(BD6),"",VLOOKUP(BD6,'[1]Base clients'!$A$6:$C$736,3,0))</f>
        <v/>
      </c>
      <c r="BE7" s="150" t="str">
        <f>IF(ISBLANK(BE6),"",VLOOKUP(BE6,'[1]Base clients'!$A$6:$C$736,3,0))</f>
        <v/>
      </c>
      <c r="BF7" s="150" t="str">
        <f>IF(ISBLANK(BF6),"",VLOOKUP(BF6,'[1]Base clients'!$A$6:$C$736,3,0))</f>
        <v/>
      </c>
      <c r="BG7" s="150" t="str">
        <f>IF(ISBLANK(BG6),"",VLOOKUP(BG6,'[1]Base clients'!$A$6:$C$736,3,0))</f>
        <v/>
      </c>
      <c r="BH7" s="150" t="str">
        <f>IF(ISBLANK(BH6),"",VLOOKUP(BH6,'[1]Base clients'!$A$6:$C$736,3,0))</f>
        <v/>
      </c>
      <c r="BI7" s="150" t="str">
        <f>IF(ISBLANK(BI6),"",VLOOKUP(BI6,'[1]Base clients'!$A$6:$C$736,3,0))</f>
        <v/>
      </c>
      <c r="BJ7" s="150" t="str">
        <f>IF(ISBLANK(BJ6),"",VLOOKUP(BJ6,'[1]Base clients'!$A$6:$C$736,3,0))</f>
        <v/>
      </c>
      <c r="BK7" s="150" t="str">
        <f>IF(ISBLANK(BK6),"",VLOOKUP(BK6,'[1]Base clients'!$A$6:$C$736,3,0))</f>
        <v/>
      </c>
      <c r="BL7" s="150" t="str">
        <f>IF(ISBLANK(BL6),"",VLOOKUP(BL6,'[1]Base clients'!$A$6:$C$736,3,0))</f>
        <v/>
      </c>
      <c r="BM7" s="150" t="str">
        <f>IF(ISBLANK(BM6),"",VLOOKUP(BM6,'[1]Base clients'!$A$6:$C$736,3,0))</f>
        <v/>
      </c>
      <c r="BN7" s="150" t="str">
        <f>IF(ISBLANK(BN6),"",VLOOKUP(BN6,'[1]Base clients'!$A$6:$C$736,3,0))</f>
        <v/>
      </c>
      <c r="BO7" s="150" t="str">
        <f>IF(ISBLANK(BO6),"",VLOOKUP(BO6,'[1]Base clients'!$A$6:$C$736,3,0))</f>
        <v/>
      </c>
      <c r="BP7" s="150" t="str">
        <f>IF(ISBLANK(BP6),"",VLOOKUP(BP6,'[1]Base clients'!$A$6:$C$736,3,0))</f>
        <v/>
      </c>
      <c r="BQ7" s="150" t="str">
        <f>IF(ISBLANK(BQ6),"",VLOOKUP(BQ6,'[1]Base clients'!$A$6:$C$736,3,0))</f>
        <v/>
      </c>
      <c r="BR7" s="150" t="str">
        <f>IF(ISBLANK(BR6),"",VLOOKUP(BR6,'[1]Base clients'!$A$6:$C$736,3,0))</f>
        <v/>
      </c>
      <c r="BS7" s="150" t="str">
        <f>IF(ISBLANK(BS6),"",VLOOKUP(BS6,'[1]Base clients'!$A$6:$C$736,3,0))</f>
        <v/>
      </c>
      <c r="BT7" s="150" t="str">
        <f>IF(ISBLANK(BT6),"",VLOOKUP(BT6,'[1]Base clients'!$A$6:$C$736,3,0))</f>
        <v/>
      </c>
      <c r="BU7" s="150" t="str">
        <f>IF(ISBLANK(BU6),"",VLOOKUP(BU6,'[1]Base clients'!$A$6:$C$736,3,0))</f>
        <v/>
      </c>
      <c r="BV7" s="150" t="str">
        <f>IF(ISBLANK(BV6),"",VLOOKUP(BV6,'[1]Base clients'!$A$6:$C$736,3,0))</f>
        <v/>
      </c>
      <c r="BW7" s="150" t="str">
        <f>IF(ISBLANK(BW6),"",VLOOKUP(BW6,'[1]Base clients'!$A$6:$C$736,3,0))</f>
        <v/>
      </c>
      <c r="BX7" s="150" t="str">
        <f>IF(ISBLANK(BX6),"",VLOOKUP(BX6,'[1]Base clients'!$A$6:$C$736,3,0))</f>
        <v/>
      </c>
      <c r="BY7" s="150" t="str">
        <f>IF(ISBLANK(BY6),"",VLOOKUP(BY6,'[1]Base clients'!$A$6:$C$736,3,0))</f>
        <v/>
      </c>
      <c r="BZ7" s="150" t="str">
        <f>IF(ISBLANK(BZ6),"",VLOOKUP(BZ6,'[1]Base clients'!$A$6:$C$736,3,0))</f>
        <v/>
      </c>
      <c r="CA7" s="150" t="str">
        <f>IF(ISBLANK(CA6),"",VLOOKUP(CA6,'[1]Base clients'!$A$6:$C$736,3,0))</f>
        <v/>
      </c>
      <c r="CB7" s="150" t="str">
        <f>IF(ISBLANK(CB6),"",VLOOKUP(CB6,'[1]Base clients'!$A$6:$C$736,3,0))</f>
        <v/>
      </c>
      <c r="CC7" s="150" t="str">
        <f>IF(ISBLANK(CC6),"",VLOOKUP(CC6,'[1]Base clients'!$A$6:$C$736,3,0))</f>
        <v/>
      </c>
      <c r="CD7" s="150" t="str">
        <f>IF(ISBLANK(CD6),"",VLOOKUP(CD6,'[1]Base clients'!$A$6:$C$736,3,0))</f>
        <v/>
      </c>
      <c r="CE7" s="150" t="str">
        <f>IF(ISBLANK(CE6),"",VLOOKUP(CE6,'[1]Base clients'!$A$6:$C$736,3,0))</f>
        <v/>
      </c>
      <c r="CF7" s="150" t="str">
        <f>IF(ISBLANK(CF6),"",VLOOKUP(CF6,'[1]Base clients'!$A$6:$C$736,3,0))</f>
        <v/>
      </c>
      <c r="CG7" s="150" t="str">
        <f>IF(ISBLANK(CG6),"",VLOOKUP(CG6,'[1]Base clients'!$A$6:$C$736,3,0))</f>
        <v/>
      </c>
      <c r="CH7" s="150" t="str">
        <f>IF(ISBLANK(CH6),"",VLOOKUP(CH6,'[1]Base clients'!$A$6:$C$736,3,0))</f>
        <v/>
      </c>
      <c r="CI7" s="150" t="str">
        <f>IF(ISBLANK(CI6),"",VLOOKUP(CI6,'[1]Base clients'!$A$6:$C$736,3,0))</f>
        <v/>
      </c>
      <c r="CJ7" s="150" t="str">
        <f>IF(ISBLANK(CJ6),"",VLOOKUP(CJ6,'[1]Base clients'!$A$6:$C$736,3,0))</f>
        <v/>
      </c>
      <c r="CK7" s="150" t="str">
        <f>IF(ISBLANK(CK6),"",VLOOKUP(CK6,'[1]Base clients'!$A$6:$C$736,3,0))</f>
        <v/>
      </c>
      <c r="CL7" s="150" t="str">
        <f>IF(ISBLANK(CL6),"",VLOOKUP(CL6,'[1]Base clients'!$A$6:$C$736,3,0))</f>
        <v/>
      </c>
      <c r="CM7" s="150" t="str">
        <f>IF(ISBLANK(CM6),"",VLOOKUP(CM6,'[1]Base clients'!$A$6:$C$736,3,0))</f>
        <v/>
      </c>
      <c r="CN7" s="150" t="str">
        <f>IF(ISBLANK(CN6),"",VLOOKUP(CN6,'[1]Base clients'!$A$6:$C$736,3,0))</f>
        <v/>
      </c>
      <c r="CO7" s="150" t="str">
        <f>IF(ISBLANK(CO6),"",VLOOKUP(CO6,'[1]Base clients'!$A$6:$C$736,3,0))</f>
        <v/>
      </c>
      <c r="CP7" s="150" t="str">
        <f>IF(ISBLANK(CP6),"",VLOOKUP(CP6,'[1]Base clients'!$A$6:$C$736,3,0))</f>
        <v/>
      </c>
      <c r="CQ7" s="150" t="str">
        <f>IF(ISBLANK(CQ6),"",VLOOKUP(CQ6,'[1]Base clients'!$A$6:$C$736,3,0))</f>
        <v/>
      </c>
      <c r="CR7" s="150" t="str">
        <f>IF(ISBLANK(CR6),"",VLOOKUP(CR6,'[1]Base clients'!$A$6:$C$736,3,0))</f>
        <v/>
      </c>
      <c r="CS7" s="150" t="str">
        <f>IF(ISBLANK(CS6),"",VLOOKUP(CS6,'[1]Base clients'!$A$6:$C$736,3,0))</f>
        <v/>
      </c>
      <c r="CT7" s="150" t="str">
        <f>IF(ISBLANK(CT6),"",VLOOKUP(CT6,'[1]Base clients'!$A$6:$C$736,3,0))</f>
        <v/>
      </c>
      <c r="CU7" s="150" t="str">
        <f>IF(ISBLANK(CU6),"",VLOOKUP(CU6,'[1]Base clients'!$A$6:$C$736,3,0))</f>
        <v/>
      </c>
      <c r="CV7" s="150" t="str">
        <f>IF(ISBLANK(CV6),"",VLOOKUP(CV6,'[1]Base clients'!$A$6:$C$736,3,0))</f>
        <v/>
      </c>
      <c r="CW7" s="150" t="str">
        <f>IF(ISBLANK(CW6),"",VLOOKUP(CW6,'[1]Base clients'!$A$6:$C$736,3,0))</f>
        <v/>
      </c>
      <c r="CX7" s="150" t="str">
        <f>IF(ISBLANK(CX6),"",VLOOKUP(CX6,'[1]Base clients'!$A$6:$C$736,3,0))</f>
        <v/>
      </c>
      <c r="CY7" s="150" t="str">
        <f>IF(ISBLANK(CY6),"",VLOOKUP(CY6,'[1]Base clients'!$A$6:$C$736,3,0))</f>
        <v/>
      </c>
      <c r="CZ7" s="150" t="str">
        <f>IF(ISBLANK(CZ6),"",VLOOKUP(CZ6,'[1]Base clients'!$A$6:$C$736,3,0))</f>
        <v/>
      </c>
      <c r="DA7" s="150" t="str">
        <f>IF(ISBLANK(DA6),"",VLOOKUP(DA6,'[1]Base clients'!$A$6:$C$736,3,0))</f>
        <v/>
      </c>
      <c r="DB7" s="150" t="str">
        <f>IF(ISBLANK(DB6),"",VLOOKUP(DB6,'[1]Base clients'!$A$6:$C$736,3,0))</f>
        <v/>
      </c>
      <c r="DC7" s="150" t="str">
        <f>IF(ISBLANK(DC6),"",VLOOKUP(DC6,'[1]Base clients'!$A$6:$C$736,3,0))</f>
        <v/>
      </c>
      <c r="DD7" s="150" t="str">
        <f>IF(ISBLANK(DD6),"",VLOOKUP(DD6,'[1]Base clients'!$A$6:$C$736,3,0))</f>
        <v/>
      </c>
      <c r="DE7" s="150" t="str">
        <f>IF(ISBLANK(DE6),"",VLOOKUP(DE6,'[1]Base clients'!$A$6:$C$736,3,0))</f>
        <v/>
      </c>
      <c r="DF7" s="150" t="str">
        <f>IF(ISBLANK(DF6),"",VLOOKUP(DF6,'[1]Base clients'!$A$6:$C$736,3,0))</f>
        <v/>
      </c>
      <c r="DG7" s="150" t="str">
        <f>IF(ISBLANK(DG6),"",VLOOKUP(DG6,'[1]Base clients'!$A$6:$C$736,3,0))</f>
        <v/>
      </c>
      <c r="DH7" s="150" t="str">
        <f>IF(ISBLANK(DH6),"",VLOOKUP(DH6,'[1]Base clients'!$A$6:$C$736,3,0))</f>
        <v/>
      </c>
      <c r="DI7" s="150" t="str">
        <f>IF(ISBLANK(DI6),"",VLOOKUP(DI6,'[1]Base clients'!$A$6:$C$736,3,0))</f>
        <v/>
      </c>
      <c r="DJ7" s="150" t="str">
        <f>IF(ISBLANK(DJ6),"",VLOOKUP(DJ6,'[1]Base clients'!$A$6:$C$736,3,0))</f>
        <v/>
      </c>
      <c r="DK7" s="150" t="str">
        <f>IF(ISBLANK(DK6),"",VLOOKUP(DK6,'[1]Base clients'!$A$6:$C$736,3,0))</f>
        <v/>
      </c>
      <c r="DL7" s="150" t="str">
        <f>IF(ISBLANK(DL6),"",VLOOKUP(DL6,'[1]Base clients'!$A$6:$C$736,3,0))</f>
        <v/>
      </c>
      <c r="DM7" s="150" t="str">
        <f>IF(ISBLANK(DM6),"",VLOOKUP(DM6,'[1]Base clients'!$A$6:$C$736,3,0))</f>
        <v/>
      </c>
      <c r="DN7" s="150" t="str">
        <f>IF(ISBLANK(DN6),"",VLOOKUP(DN6,'[1]Base clients'!$A$6:$C$736,3,0))</f>
        <v/>
      </c>
      <c r="DO7" s="150" t="str">
        <f>IF(ISBLANK(DO6),"",VLOOKUP(DO6,'[1]Base clients'!$A$6:$C$736,3,0))</f>
        <v/>
      </c>
      <c r="DP7" s="150" t="str">
        <f>IF(ISBLANK(DP6),"",VLOOKUP(DP6,'[1]Base clients'!$A$6:$C$736,3,0))</f>
        <v/>
      </c>
      <c r="DQ7" s="150" t="str">
        <f>IF(ISBLANK(DQ6),"",VLOOKUP(DQ6,'[1]Base clients'!$A$6:$C$736,3,0))</f>
        <v/>
      </c>
      <c r="DR7" s="150" t="str">
        <f>IF(ISBLANK(DR6),"",VLOOKUP(DR6,'[1]Base clients'!$A$6:$C$736,3,0))</f>
        <v/>
      </c>
      <c r="DS7" s="150" t="str">
        <f>IF(ISBLANK(DS6),"",VLOOKUP(DS6,'[1]Base clients'!$A$6:$C$736,3,0))</f>
        <v/>
      </c>
      <c r="DT7" s="150" t="str">
        <f>IF(ISBLANK(DT6),"",VLOOKUP(DT6,'[1]Base clients'!$A$6:$C$736,3,0))</f>
        <v/>
      </c>
      <c r="DU7" s="150" t="str">
        <f>IF(ISBLANK(DU6),"",VLOOKUP(DU6,'[1]Base clients'!$A$6:$C$736,3,0))</f>
        <v/>
      </c>
      <c r="DV7" s="150" t="str">
        <f>IF(ISBLANK(DV6),"",VLOOKUP(DV6,'[1]Base clients'!$A$6:$C$736,3,0))</f>
        <v/>
      </c>
      <c r="DW7" s="150" t="str">
        <f>IF(ISBLANK(DW6),"",VLOOKUP(DW6,'[1]Base clients'!$A$6:$C$736,3,0))</f>
        <v/>
      </c>
      <c r="DX7" s="150" t="str">
        <f>IF(ISBLANK(DX6),"",VLOOKUP(DX6,'[1]Base clients'!$A$6:$C$736,3,0))</f>
        <v/>
      </c>
      <c r="DY7" s="150" t="str">
        <f>IF(ISBLANK(DY6),"",VLOOKUP(DY6,'[1]Base clients'!$A$6:$C$736,3,0))</f>
        <v/>
      </c>
      <c r="DZ7" s="150" t="str">
        <f>IF(ISBLANK(DZ6),"",VLOOKUP(DZ6,'[1]Base clients'!$A$6:$C$736,3,0))</f>
        <v/>
      </c>
      <c r="EA7" s="150" t="str">
        <f>IF(ISBLANK(EA6),"",VLOOKUP(EA6,'[1]Base clients'!$A$6:$C$736,3,0))</f>
        <v/>
      </c>
      <c r="EB7" s="150" t="str">
        <f>IF(ISBLANK(EB6),"",VLOOKUP(EB6,'[1]Base clients'!$A$6:$C$736,3,0))</f>
        <v/>
      </c>
      <c r="EC7" s="150" t="str">
        <f>IF(ISBLANK(EC6),"",VLOOKUP(EC6,'[1]Base clients'!$A$6:$C$736,3,0))</f>
        <v/>
      </c>
      <c r="ED7" s="150" t="str">
        <f>IF(ISBLANK(ED6),"",VLOOKUP(ED6,'[1]Base clients'!$A$6:$C$736,3,0))</f>
        <v/>
      </c>
      <c r="EE7" s="150" t="str">
        <f>IF(ISBLANK(EE6),"",VLOOKUP(EE6,'[1]Base clients'!$A$6:$C$736,3,0))</f>
        <v/>
      </c>
      <c r="EF7" s="150" t="str">
        <f>IF(ISBLANK(EF6),"",VLOOKUP(EF6,'[1]Base clients'!$A$6:$C$736,3,0))</f>
        <v/>
      </c>
      <c r="EG7" s="150" t="str">
        <f>IF(ISBLANK(EG6),"",VLOOKUP(EG6,'[1]Base clients'!$A$6:$C$736,3,0))</f>
        <v/>
      </c>
      <c r="EH7" s="150" t="str">
        <f>IF(ISBLANK(EH6),"",VLOOKUP(EH6,'[1]Base clients'!$A$6:$C$736,3,0))</f>
        <v/>
      </c>
      <c r="EI7" s="150" t="str">
        <f>IF(ISBLANK(EI6),"",VLOOKUP(EI6,'[1]Base clients'!$A$6:$C$736,3,0))</f>
        <v/>
      </c>
      <c r="EJ7" s="150" t="str">
        <f>IF(ISBLANK(EJ6),"",VLOOKUP(EJ6,'[1]Base clients'!$A$6:$C$736,3,0))</f>
        <v/>
      </c>
      <c r="EK7" s="150" t="str">
        <f>IF(ISBLANK(EK6),"",VLOOKUP(EK6,'[1]Base clients'!$A$6:$C$736,3,0))</f>
        <v/>
      </c>
      <c r="EL7" s="150" t="str">
        <f>IF(ISBLANK(EL6),"",VLOOKUP(EL6,'[1]Base clients'!$A$6:$C$736,3,0))</f>
        <v/>
      </c>
      <c r="EM7" s="150" t="str">
        <f>IF(ISBLANK(EM6),"",VLOOKUP(EM6,'[1]Base clients'!$A$6:$C$736,3,0))</f>
        <v/>
      </c>
      <c r="EN7" s="150" t="str">
        <f>IF(ISBLANK(EN6),"",VLOOKUP(EN6,'[1]Base clients'!$A$6:$C$736,3,0))</f>
        <v/>
      </c>
      <c r="EO7" s="150" t="str">
        <f>IF(ISBLANK(EO6),"",VLOOKUP(EO6,'[1]Base clients'!$A$6:$C$736,3,0))</f>
        <v/>
      </c>
      <c r="EP7" s="150" t="str">
        <f>IF(ISBLANK(EP6),"",VLOOKUP(EP6,'[1]Base clients'!$A$6:$C$736,3,0))</f>
        <v/>
      </c>
      <c r="EQ7" s="150" t="str">
        <f>IF(ISBLANK(EQ6),"",VLOOKUP(EQ6,'[1]Base clients'!$A$6:$C$736,3,0))</f>
        <v/>
      </c>
      <c r="ER7" s="150" t="str">
        <f>IF(ISBLANK(ER6),"",VLOOKUP(ER6,'[1]Base clients'!$A$6:$C$736,3,0))</f>
        <v/>
      </c>
      <c r="ES7" s="150" t="str">
        <f>IF(ISBLANK(ES6),"",VLOOKUP(ES6,'[1]Base clients'!$A$6:$C$736,3,0))</f>
        <v/>
      </c>
      <c r="ET7" s="150" t="str">
        <f>IF(ISBLANK(ET6),"",VLOOKUP(ET6,'[1]Base clients'!$A$6:$C$736,3,0))</f>
        <v/>
      </c>
      <c r="EU7" s="150" t="str">
        <f>IF(ISBLANK(EU6),"",VLOOKUP(EU6,'[1]Base clients'!$A$6:$C$736,3,0))</f>
        <v/>
      </c>
      <c r="EV7" s="150" t="str">
        <f>IF(ISBLANK(EV6),"",VLOOKUP(EV6,'[1]Base clients'!$A$6:$C$736,3,0))</f>
        <v/>
      </c>
      <c r="EW7" s="150" t="str">
        <f>IF(ISBLANK(EW6),"",VLOOKUP(EW6,'[1]Base clients'!$A$6:$C$736,3,0))</f>
        <v/>
      </c>
      <c r="EX7" s="150" t="str">
        <f>IF(ISBLANK(EX6),"",VLOOKUP(EX6,'[1]Base clients'!$A$6:$C$736,3,0))</f>
        <v/>
      </c>
      <c r="EY7" s="150" t="str">
        <f>IF(ISBLANK(EY6),"",VLOOKUP(EY6,'[1]Base clients'!$A$6:$C$736,3,0))</f>
        <v/>
      </c>
      <c r="EZ7" s="150" t="str">
        <f>IF(ISBLANK(EZ6),"",VLOOKUP(EZ6,'[1]Base clients'!$A$6:$C$736,3,0))</f>
        <v/>
      </c>
      <c r="FA7" s="150" t="str">
        <f>IF(ISBLANK(FA6),"",VLOOKUP(FA6,'[1]Base clients'!$A$6:$C$736,3,0))</f>
        <v/>
      </c>
      <c r="FB7" s="150" t="str">
        <f>IF(ISBLANK(FB6),"",VLOOKUP(FB6,'[1]Base clients'!$A$6:$C$736,3,0))</f>
        <v/>
      </c>
      <c r="FC7" s="150" t="str">
        <f>IF(ISBLANK(FC6),"",VLOOKUP(FC6,'[1]Base clients'!$A$6:$C$736,3,0))</f>
        <v/>
      </c>
      <c r="FD7" s="150" t="str">
        <f>IF(ISBLANK(FD6),"",VLOOKUP(FD6,'[1]Base clients'!$A$6:$C$736,3,0))</f>
        <v/>
      </c>
      <c r="FE7" s="150" t="str">
        <f>IF(ISBLANK(FE6),"",VLOOKUP(FE6,'[1]Base clients'!$A$6:$C$736,3,0))</f>
        <v/>
      </c>
      <c r="FF7" s="150" t="str">
        <f>IF(ISBLANK(FF6),"",VLOOKUP(FF6,'[1]Base clients'!$A$6:$C$736,3,0))</f>
        <v/>
      </c>
      <c r="FG7" s="150" t="str">
        <f>IF(ISBLANK(FG6),"",VLOOKUP(FG6,'[1]Base clients'!$A$6:$C$736,3,0))</f>
        <v/>
      </c>
      <c r="FH7" s="150" t="str">
        <f>IF(ISBLANK(FH6),"",VLOOKUP(FH6,'[1]Base clients'!$A$6:$C$736,3,0))</f>
        <v/>
      </c>
      <c r="FI7" s="150" t="str">
        <f>IF(ISBLANK(FI6),"",VLOOKUP(FI6,'[1]Base clients'!$A$6:$C$736,3,0))</f>
        <v/>
      </c>
      <c r="FJ7" s="150" t="str">
        <f>IF(ISBLANK(FJ6),"",VLOOKUP(FJ6,'[1]Base clients'!$A$6:$C$736,3,0))</f>
        <v/>
      </c>
      <c r="FK7" s="150" t="str">
        <f>IF(ISBLANK(FK6),"",VLOOKUP(FK6,'[1]Base clients'!$A$6:$C$736,3,0))</f>
        <v/>
      </c>
      <c r="FL7" s="150" t="str">
        <f>IF(ISBLANK(FL6),"",VLOOKUP(FL6,'[1]Base clients'!$A$6:$C$736,3,0))</f>
        <v/>
      </c>
      <c r="FM7" s="150" t="str">
        <f>IF(ISBLANK(FM6),"",VLOOKUP(FM6,'[1]Base clients'!$A$6:$C$736,3,0))</f>
        <v/>
      </c>
      <c r="FN7" s="150" t="str">
        <f>IF(ISBLANK(FN6),"",VLOOKUP(FN6,'[1]Base clients'!$A$6:$C$736,3,0))</f>
        <v/>
      </c>
      <c r="FO7" s="150" t="str">
        <f>IF(ISBLANK(FO6),"",VLOOKUP(FO6,'[1]Base clients'!$A$6:$C$736,3,0))</f>
        <v/>
      </c>
      <c r="FP7" s="150" t="str">
        <f>IF(ISBLANK(FP6),"",VLOOKUP(FP6,'[1]Base clients'!$A$6:$C$736,3,0))</f>
        <v/>
      </c>
      <c r="FQ7" s="150" t="str">
        <f>IF(ISBLANK(FQ6),"",VLOOKUP(FQ6,'[1]Base clients'!$A$6:$C$736,3,0))</f>
        <v/>
      </c>
      <c r="FR7" s="150" t="str">
        <f>IF(ISBLANK(FR6),"",VLOOKUP(FR6,'[1]Base clients'!$A$6:$C$736,3,0))</f>
        <v/>
      </c>
      <c r="FS7" s="150" t="str">
        <f>IF(ISBLANK(FS6),"",VLOOKUP(FS6,'[1]Base clients'!$A$6:$C$736,3,0))</f>
        <v/>
      </c>
      <c r="FT7" s="150" t="str">
        <f>IF(ISBLANK(FT6),"",VLOOKUP(FT6,'[1]Base clients'!$A$6:$C$736,3,0))</f>
        <v/>
      </c>
      <c r="FU7" s="150" t="str">
        <f>IF(ISBLANK(FU6),"",VLOOKUP(FU6,'[1]Base clients'!$A$6:$C$736,3,0))</f>
        <v/>
      </c>
      <c r="FV7" s="150" t="str">
        <f>IF(ISBLANK(FV6),"",VLOOKUP(FV6,'[1]Base clients'!$A$6:$C$736,3,0))</f>
        <v/>
      </c>
      <c r="FW7" s="150" t="str">
        <f>IF(ISBLANK(FW6),"",VLOOKUP(FW6,'[1]Base clients'!$A$6:$C$736,3,0))</f>
        <v/>
      </c>
      <c r="FX7" s="150" t="str">
        <f>IF(ISBLANK(FX6),"",VLOOKUP(FX6,'[1]Base clients'!$A$6:$C$736,3,0))</f>
        <v/>
      </c>
      <c r="FY7" s="150" t="str">
        <f>IF(ISBLANK(FY6),"",VLOOKUP(FY6,'[1]Base clients'!$A$6:$C$736,3,0))</f>
        <v/>
      </c>
      <c r="FZ7" s="150" t="str">
        <f>IF(ISBLANK(FZ6),"",VLOOKUP(FZ6,'[1]Base clients'!$A$6:$C$736,3,0))</f>
        <v/>
      </c>
      <c r="GA7" s="150" t="str">
        <f>IF(ISBLANK(GA6),"",VLOOKUP(GA6,'[1]Base clients'!$A$6:$C$736,3,0))</f>
        <v/>
      </c>
      <c r="GB7" s="150" t="str">
        <f>IF(ISBLANK(GB6),"",VLOOKUP(GB6,'[1]Base clients'!$A$6:$C$736,3,0))</f>
        <v/>
      </c>
      <c r="GC7" s="150" t="str">
        <f>IF(ISBLANK(GC6),"",VLOOKUP(GC6,'[1]Base clients'!$A$6:$C$736,3,0))</f>
        <v/>
      </c>
      <c r="GD7" s="150" t="str">
        <f>IF(ISBLANK(GD6),"",VLOOKUP(GD6,'[1]Base clients'!$A$6:$C$736,3,0))</f>
        <v/>
      </c>
      <c r="GE7" s="150" t="str">
        <f>IF(ISBLANK(GE6),"",VLOOKUP(GE6,'[1]Base clients'!$A$6:$C$736,3,0))</f>
        <v/>
      </c>
      <c r="GF7" s="150" t="str">
        <f>IF(ISBLANK(GF6),"",VLOOKUP(GF6,'[1]Base clients'!$A$6:$C$736,3,0))</f>
        <v/>
      </c>
      <c r="GG7" s="150" t="str">
        <f>IF(ISBLANK(GG6),"",VLOOKUP(GG6,'[1]Base clients'!$A$6:$C$736,3,0))</f>
        <v/>
      </c>
      <c r="GH7" s="150" t="str">
        <f>IF(ISBLANK(GH6),"",VLOOKUP(GH6,'[1]Base clients'!$A$6:$C$736,3,0))</f>
        <v/>
      </c>
      <c r="GI7" s="150" t="str">
        <f>IF(ISBLANK(GI6),"",VLOOKUP(GI6,'[1]Base clients'!$A$6:$C$736,3,0))</f>
        <v/>
      </c>
      <c r="GJ7" s="150" t="str">
        <f>IF(ISBLANK(GJ6),"",VLOOKUP(GJ6,'[1]Base clients'!$A$6:$C$736,3,0))</f>
        <v/>
      </c>
      <c r="GK7" s="150" t="str">
        <f>IF(ISBLANK(GK6),"",VLOOKUP(GK6,'[1]Base clients'!$A$6:$C$736,3,0))</f>
        <v/>
      </c>
      <c r="GL7" s="150" t="str">
        <f>IF(ISBLANK(GL6),"",VLOOKUP(GL6,'[1]Base clients'!$A$6:$C$736,3,0))</f>
        <v/>
      </c>
      <c r="GM7" s="150" t="str">
        <f>IF(ISBLANK(GM6),"",VLOOKUP(GM6,'[1]Base clients'!$A$6:$C$736,3,0))</f>
        <v/>
      </c>
      <c r="GN7" s="150" t="str">
        <f>IF(ISBLANK(GN6),"",VLOOKUP(GN6,'[1]Base clients'!$A$6:$C$736,3,0))</f>
        <v/>
      </c>
      <c r="GO7" s="150" t="str">
        <f>IF(ISBLANK(GO6),"",VLOOKUP(GO6,'[1]Base clients'!$A$6:$C$736,3,0))</f>
        <v/>
      </c>
      <c r="GP7" s="150" t="str">
        <f>IF(ISBLANK(GP6),"",VLOOKUP(GP6,'[1]Base clients'!$A$6:$C$736,3,0))</f>
        <v/>
      </c>
      <c r="GQ7" s="150" t="str">
        <f>IF(ISBLANK(GQ6),"",VLOOKUP(GQ6,'[1]Base clients'!$A$6:$C$736,3,0))</f>
        <v/>
      </c>
      <c r="GR7" s="150" t="str">
        <f>IF(ISBLANK(GR6),"",VLOOKUP(GR6,'[1]Base clients'!$A$6:$C$736,3,0))</f>
        <v/>
      </c>
      <c r="GS7" s="150" t="str">
        <f>IF(ISBLANK(GS6),"",VLOOKUP(GS6,'[1]Base clients'!$A$6:$C$736,3,0))</f>
        <v/>
      </c>
      <c r="GT7" s="150" t="str">
        <f>IF(ISBLANK(GT6),"",VLOOKUP(GT6,'[1]Base clients'!$A$6:$C$736,3,0))</f>
        <v/>
      </c>
      <c r="GU7" s="150" t="str">
        <f>IF(ISBLANK(GU6),"",VLOOKUP(GU6,'[1]Base clients'!$A$6:$C$736,3,0))</f>
        <v/>
      </c>
      <c r="GV7" s="150" t="str">
        <f>IF(ISBLANK(GV6),"",VLOOKUP(GV6,'[1]Base clients'!$A$6:$C$736,3,0))</f>
        <v/>
      </c>
      <c r="GW7" s="150" t="str">
        <f>IF(ISBLANK(GW6),"",VLOOKUP(GW6,'[1]Base clients'!$A$6:$C$736,3,0))</f>
        <v/>
      </c>
      <c r="GX7" s="150" t="str">
        <f>IF(ISBLANK(GX6),"",VLOOKUP(GX6,'[1]Base clients'!$A$6:$C$736,3,0))</f>
        <v/>
      </c>
      <c r="GY7" s="150" t="str">
        <f>IF(ISBLANK(GY6),"",VLOOKUP(GY6,'[1]Base clients'!$A$6:$C$736,3,0))</f>
        <v/>
      </c>
      <c r="GZ7" s="150" t="str">
        <f>IF(ISBLANK(GZ6),"",VLOOKUP(GZ6,'[1]Base clients'!$A$6:$C$736,3,0))</f>
        <v/>
      </c>
      <c r="HA7" s="150" t="str">
        <f>IF(ISBLANK(HA6),"",VLOOKUP(HA6,'[1]Base clients'!$A$6:$C$736,3,0))</f>
        <v/>
      </c>
      <c r="HB7" s="150" t="str">
        <f>IF(ISBLANK(HB6),"",VLOOKUP(HB6,'[1]Base clients'!$A$6:$C$736,3,0))</f>
        <v/>
      </c>
      <c r="HC7" s="150" t="str">
        <f>IF(ISBLANK(HC6),"",VLOOKUP(HC6,'[1]Base clients'!$A$6:$C$736,3,0))</f>
        <v/>
      </c>
      <c r="HD7" s="150" t="str">
        <f>IF(ISBLANK(HD6),"",VLOOKUP(HD6,'[1]Base clients'!$A$6:$C$736,3,0))</f>
        <v/>
      </c>
      <c r="HE7" s="150" t="str">
        <f>IF(ISBLANK(HE6),"",VLOOKUP(HE6,'[1]Base clients'!$A$6:$C$736,3,0))</f>
        <v/>
      </c>
      <c r="HF7" s="150" t="str">
        <f>IF(ISBLANK(HF6),"",VLOOKUP(HF6,'[1]Base clients'!$A$6:$C$736,3,0))</f>
        <v/>
      </c>
      <c r="HG7" s="150" t="str">
        <f>IF(ISBLANK(HG6),"",VLOOKUP(HG6,'[1]Base clients'!$A$6:$C$736,3,0))</f>
        <v/>
      </c>
      <c r="HH7" s="150" t="str">
        <f>IF(ISBLANK(HH6),"",VLOOKUP(HH6,'[1]Base clients'!$A$6:$C$736,3,0))</f>
        <v/>
      </c>
      <c r="HI7" s="150" t="str">
        <f>IF(ISBLANK(HI6),"",VLOOKUP(HI6,'[1]Base clients'!$A$6:$C$736,3,0))</f>
        <v/>
      </c>
      <c r="HJ7" s="150" t="str">
        <f>IF(ISBLANK(HJ6),"",VLOOKUP(HJ6,'[1]Base clients'!$A$6:$C$736,3,0))</f>
        <v/>
      </c>
      <c r="HK7" s="150" t="str">
        <f>IF(ISBLANK(HK6),"",VLOOKUP(HK6,'[1]Base clients'!$A$6:$C$736,3,0))</f>
        <v/>
      </c>
      <c r="HL7" s="150" t="str">
        <f>IF(ISBLANK(HL6),"",VLOOKUP(HL6,'[1]Base clients'!$A$6:$C$736,3,0))</f>
        <v/>
      </c>
      <c r="HM7" s="150" t="str">
        <f>IF(ISBLANK(HM6),"",VLOOKUP(HM6,'[1]Base clients'!$A$6:$C$736,3,0))</f>
        <v/>
      </c>
      <c r="HN7" s="150" t="str">
        <f>IF(ISBLANK(HN6),"",VLOOKUP(HN6,'[1]Base clients'!$A$6:$C$736,3,0))</f>
        <v/>
      </c>
      <c r="HO7" s="150" t="str">
        <f>IF(ISBLANK(HO6),"",VLOOKUP(HO6,'[1]Base clients'!$A$6:$C$736,3,0))</f>
        <v/>
      </c>
      <c r="HP7" s="150" t="str">
        <f>IF(ISBLANK(HP6),"",VLOOKUP(HP6,'[1]Base clients'!$A$6:$C$736,3,0))</f>
        <v/>
      </c>
      <c r="HQ7" s="150" t="str">
        <f>IF(ISBLANK(HQ6),"",VLOOKUP(HQ6,'[1]Base clients'!$A$6:$C$736,3,0))</f>
        <v/>
      </c>
      <c r="HR7" s="150" t="str">
        <f>IF(ISBLANK(HR6),"",VLOOKUP(HR6,'[1]Base clients'!$A$6:$C$736,3,0))</f>
        <v/>
      </c>
      <c r="HS7" s="150" t="str">
        <f>IF(ISBLANK(HS6),"",VLOOKUP(HS6,'[1]Base clients'!$A$6:$C$736,3,0))</f>
        <v/>
      </c>
      <c r="HT7" s="150" t="str">
        <f>IF(ISBLANK(HT6),"",VLOOKUP(HT6,'[1]Base clients'!$A$6:$C$736,3,0))</f>
        <v/>
      </c>
      <c r="HU7" s="150" t="str">
        <f>IF(ISBLANK(HU6),"",VLOOKUP(HU6,'[1]Base clients'!$A$6:$C$736,3,0))</f>
        <v/>
      </c>
      <c r="HV7" s="150" t="str">
        <f>IF(ISBLANK(HV6),"",VLOOKUP(HV6,'[1]Base clients'!$A$6:$C$736,3,0))</f>
        <v/>
      </c>
      <c r="HW7" s="150" t="str">
        <f>IF(ISBLANK(HW6),"",VLOOKUP(HW6,'[1]Base clients'!$A$6:$C$736,3,0))</f>
        <v/>
      </c>
      <c r="HX7" s="150" t="str">
        <f>IF(ISBLANK(HX6),"",VLOOKUP(HX6,'[1]Base clients'!$A$6:$C$736,3,0))</f>
        <v/>
      </c>
      <c r="HY7" s="150" t="str">
        <f>IF(ISBLANK(HY6),"",VLOOKUP(HY6,'[1]Base clients'!$A$6:$C$736,3,0))</f>
        <v/>
      </c>
      <c r="HZ7" s="150" t="str">
        <f>IF(ISBLANK(HZ6),"",VLOOKUP(HZ6,'[1]Base clients'!$A$6:$C$736,3,0))</f>
        <v/>
      </c>
      <c r="IA7" s="150" t="str">
        <f>IF(ISBLANK(IA6),"",VLOOKUP(IA6,'[1]Base clients'!$A$6:$C$736,3,0))</f>
        <v/>
      </c>
      <c r="IB7" s="150" t="str">
        <f>IF(ISBLANK(IB6),"",VLOOKUP(IB6,'[1]Base clients'!$A$6:$C$736,3,0))</f>
        <v/>
      </c>
      <c r="IC7" s="150" t="str">
        <f>IF(ISBLANK(IC6),"",VLOOKUP(IC6,'[1]Base clients'!$A$6:$C$736,3,0))</f>
        <v/>
      </c>
      <c r="ID7" s="150" t="str">
        <f>IF(ISBLANK(ID6),"",VLOOKUP(ID6,'[1]Base clients'!$A$6:$C$736,3,0))</f>
        <v/>
      </c>
      <c r="IE7" s="150" t="str">
        <f>IF(ISBLANK(IE6),"",VLOOKUP(IE6,'[1]Base clients'!$A$6:$C$736,3,0))</f>
        <v/>
      </c>
      <c r="IF7" s="150" t="str">
        <f>IF(ISBLANK(IF6),"",VLOOKUP(IF6,'[1]Base clients'!$A$6:$C$736,3,0))</f>
        <v/>
      </c>
      <c r="IG7" s="150" t="str">
        <f>IF(ISBLANK(IG6),"",VLOOKUP(IG6,'[1]Base clients'!$A$6:$C$736,3,0))</f>
        <v/>
      </c>
      <c r="IH7" s="150" t="str">
        <f>IF(ISBLANK(IH6),"",VLOOKUP(IH6,'[1]Base clients'!$A$6:$C$736,3,0))</f>
        <v/>
      </c>
      <c r="II7" s="150" t="str">
        <f>IF(ISBLANK(II6),"",VLOOKUP(II6,'[1]Base clients'!$A$6:$C$736,3,0))</f>
        <v/>
      </c>
      <c r="IJ7" s="150" t="str">
        <f>IF(ISBLANK(IJ6),"",VLOOKUP(IJ6,'[1]Base clients'!$A$6:$C$736,3,0))</f>
        <v/>
      </c>
      <c r="IK7" s="150" t="str">
        <f>IF(ISBLANK(IK6),"",VLOOKUP(IK6,'[1]Base clients'!$A$6:$C$736,3,0))</f>
        <v/>
      </c>
      <c r="IL7" s="150" t="str">
        <f>IF(ISBLANK(IL6),"",VLOOKUP(IL6,'[1]Base clients'!$A$6:$C$736,3,0))</f>
        <v/>
      </c>
      <c r="IM7" s="150" t="str">
        <f>IF(ISBLANK(IM6),"",VLOOKUP(IM6,'[1]Base clients'!$A$6:$C$736,3,0))</f>
        <v/>
      </c>
      <c r="IN7" s="150" t="str">
        <f>IF(ISBLANK(IN6),"",VLOOKUP(IN6,'[1]Base clients'!$A$6:$C$736,3,0))</f>
        <v/>
      </c>
      <c r="IO7" s="150" t="str">
        <f>IF(ISBLANK(IO6),"",VLOOKUP(IO6,'[1]Base clients'!$A$6:$C$736,3,0))</f>
        <v/>
      </c>
      <c r="IP7" s="150" t="str">
        <f>IF(ISBLANK(IP6),"",VLOOKUP(IP6,'[1]Base clients'!$A$6:$C$736,3,0))</f>
        <v/>
      </c>
      <c r="IQ7" s="150" t="str">
        <f>IF(ISBLANK(IQ6),"",VLOOKUP(IQ6,'[1]Base clients'!$A$6:$C$736,3,0))</f>
        <v/>
      </c>
      <c r="IR7" s="150" t="str">
        <f>IF(ISBLANK(IR6),"",VLOOKUP(IR6,'[1]Base clients'!$A$6:$C$736,3,0))</f>
        <v/>
      </c>
      <c r="IS7" s="150" t="str">
        <f>IF(ISBLANK(IS6),"",VLOOKUP(IS6,'[1]Base clients'!$A$6:$C$736,3,0))</f>
        <v/>
      </c>
      <c r="IT7" s="150" t="str">
        <f>IF(ISBLANK(IT6),"",VLOOKUP(IT6,'[1]Base clients'!$A$6:$C$736,3,0))</f>
        <v/>
      </c>
      <c r="IU7" s="150" t="str">
        <f>IF(ISBLANK(IU6),"",VLOOKUP(IU6,'[1]Base clients'!$A$6:$C$736,3,0))</f>
        <v/>
      </c>
      <c r="IV7" s="150" t="str">
        <f>IF(ISBLANK(IV6),"",VLOOKUP(IV6,'[1]Base clients'!$A$6:$C$736,3,0))</f>
        <v/>
      </c>
      <c r="IW7" s="150" t="str">
        <f>IF(ISBLANK(IW6),"",VLOOKUP(IW6,'[1]Base clients'!$A$6:$C$736,3,0))</f>
        <v/>
      </c>
      <c r="IX7" s="150" t="str">
        <f>IF(ISBLANK(IX6),"",VLOOKUP(IX6,'[1]Base clients'!$A$6:$C$736,3,0))</f>
        <v/>
      </c>
      <c r="IY7" s="150" t="str">
        <f>IF(ISBLANK(IY6),"",VLOOKUP(IY6,'[1]Base clients'!$A$6:$C$736,3,0))</f>
        <v/>
      </c>
      <c r="IZ7" s="150" t="str">
        <f>IF(ISBLANK(IZ6),"",VLOOKUP(IZ6,'[1]Base clients'!$A$6:$C$736,3,0))</f>
        <v/>
      </c>
      <c r="JA7" s="150" t="str">
        <f>IF(ISBLANK(JA6),"",VLOOKUP(JA6,'[1]Base clients'!$A$6:$C$736,3,0))</f>
        <v/>
      </c>
      <c r="JB7" s="150" t="str">
        <f>IF(ISBLANK(JB6),"",VLOOKUP(JB6,'[1]Base clients'!$A$6:$C$736,3,0))</f>
        <v/>
      </c>
      <c r="JC7" s="150" t="str">
        <f>IF(ISBLANK(JC6),"",VLOOKUP(JC6,'[1]Base clients'!$A$6:$C$736,3,0))</f>
        <v/>
      </c>
      <c r="JD7" s="150" t="str">
        <f>IF(ISBLANK(JD6),"",VLOOKUP(JD6,'[1]Base clients'!$A$6:$C$736,3,0))</f>
        <v/>
      </c>
      <c r="JE7" s="150" t="str">
        <f>IF(ISBLANK(JE6),"",VLOOKUP(JE6,'[1]Base clients'!$A$6:$C$736,3,0))</f>
        <v/>
      </c>
      <c r="JF7" s="150" t="str">
        <f>IF(ISBLANK(JF6),"",VLOOKUP(JF6,'[1]Base clients'!$A$6:$C$736,3,0))</f>
        <v/>
      </c>
      <c r="JG7" s="150" t="str">
        <f>IF(ISBLANK(JG6),"",VLOOKUP(JG6,'[1]Base clients'!$A$6:$C$736,3,0))</f>
        <v/>
      </c>
      <c r="JH7" s="150" t="str">
        <f>IF(ISBLANK(JH6),"",VLOOKUP(JH6,'[1]Base clients'!$A$6:$C$736,3,0))</f>
        <v/>
      </c>
      <c r="JI7" s="150" t="str">
        <f>IF(ISBLANK(JI6),"",VLOOKUP(JI6,'[1]Base clients'!$A$6:$C$736,3,0))</f>
        <v/>
      </c>
      <c r="JJ7" s="150" t="str">
        <f>IF(ISBLANK(JJ6),"",VLOOKUP(JJ6,'[1]Base clients'!$A$6:$C$736,3,0))</f>
        <v/>
      </c>
      <c r="JK7" s="150" t="str">
        <f>IF(ISBLANK(JK6),"",VLOOKUP(JK6,'[1]Base clients'!$A$6:$C$736,3,0))</f>
        <v/>
      </c>
      <c r="JL7" s="150" t="str">
        <f>IF(ISBLANK(JL6),"",VLOOKUP(JL6,'[1]Base clients'!$A$6:$C$736,3,0))</f>
        <v/>
      </c>
      <c r="JM7" s="150" t="str">
        <f>IF(ISBLANK(JM6),"",VLOOKUP(JM6,'[1]Base clients'!$A$6:$C$736,3,0))</f>
        <v/>
      </c>
      <c r="JN7" s="150" t="str">
        <f>IF(ISBLANK(JN6),"",VLOOKUP(JN6,'[1]Base clients'!$A$6:$C$736,3,0))</f>
        <v/>
      </c>
      <c r="JO7" s="150" t="str">
        <f>IF(ISBLANK(JO6),"",VLOOKUP(JO6,'[1]Base clients'!$A$6:$C$736,3,0))</f>
        <v/>
      </c>
      <c r="JP7" s="150" t="str">
        <f>IF(ISBLANK(JP6),"",VLOOKUP(JP6,'[1]Base clients'!$A$6:$C$736,3,0))</f>
        <v/>
      </c>
      <c r="JQ7" s="150" t="str">
        <f>IF(ISBLANK(JQ6),"",VLOOKUP(JQ6,'[1]Base clients'!$A$6:$C$736,3,0))</f>
        <v/>
      </c>
      <c r="JR7" s="150" t="str">
        <f>IF(ISBLANK(JR6),"",VLOOKUP(JR6,'[1]Base clients'!$A$6:$C$736,3,0))</f>
        <v/>
      </c>
      <c r="JS7" s="150" t="str">
        <f>IF(ISBLANK(JS6),"",VLOOKUP(JS6,'[1]Base clients'!$A$6:$C$736,3,0))</f>
        <v/>
      </c>
      <c r="JT7" s="150" t="str">
        <f>IF(ISBLANK(JT6),"",VLOOKUP(JT6,'[1]Base clients'!$A$6:$C$736,3,0))</f>
        <v/>
      </c>
      <c r="JU7" s="150" t="str">
        <f>IF(ISBLANK(JU6),"",VLOOKUP(JU6,'[1]Base clients'!$A$6:$C$736,3,0))</f>
        <v/>
      </c>
      <c r="JV7" s="150" t="str">
        <f>IF(ISBLANK(JV6),"",VLOOKUP(JV6,'[1]Base clients'!$A$6:$C$736,3,0))</f>
        <v/>
      </c>
      <c r="JW7" s="150" t="str">
        <f>IF(ISBLANK(JW6),"",VLOOKUP(JW6,'[1]Base clients'!$A$6:$C$736,3,0))</f>
        <v/>
      </c>
      <c r="JX7" s="150" t="str">
        <f>IF(ISBLANK(JX6),"",VLOOKUP(JX6,'[1]Base clients'!$A$6:$C$736,3,0))</f>
        <v/>
      </c>
      <c r="JY7" s="150" t="str">
        <f>IF(ISBLANK(JY6),"",VLOOKUP(JY6,'[1]Base clients'!$A$6:$C$736,3,0))</f>
        <v/>
      </c>
      <c r="JZ7" s="150" t="str">
        <f>IF(ISBLANK(JZ6),"",VLOOKUP(JZ6,'[1]Base clients'!$A$6:$C$736,3,0))</f>
        <v/>
      </c>
      <c r="KA7" s="150" t="str">
        <f>IF(ISBLANK(KA6),"",VLOOKUP(KA6,'[1]Base clients'!$A$6:$C$736,3,0))</f>
        <v/>
      </c>
      <c r="KB7" s="150" t="str">
        <f>IF(ISBLANK(KB6),"",VLOOKUP(KB6,'[1]Base clients'!$A$6:$C$736,3,0))</f>
        <v/>
      </c>
      <c r="KC7" s="150" t="str">
        <f>IF(ISBLANK(KC6),"",VLOOKUP(KC6,'[1]Base clients'!$A$6:$C$736,3,0))</f>
        <v/>
      </c>
      <c r="KD7" s="150" t="str">
        <f>IF(ISBLANK(KD6),"",VLOOKUP(KD6,'[1]Base clients'!$A$6:$C$736,3,0))</f>
        <v/>
      </c>
      <c r="KE7" s="150" t="str">
        <f>IF(ISBLANK(KE6),"",VLOOKUP(KE6,'[1]Base clients'!$A$6:$C$736,3,0))</f>
        <v/>
      </c>
      <c r="KF7" s="150" t="str">
        <f>IF(ISBLANK(KF6),"",VLOOKUP(KF6,'[1]Base clients'!$A$6:$C$736,3,0))</f>
        <v/>
      </c>
      <c r="KG7" s="150" t="str">
        <f>IF(ISBLANK(KG6),"",VLOOKUP(KG6,'[1]Base clients'!$A$6:$C$736,3,0))</f>
        <v/>
      </c>
      <c r="KH7" s="150" t="str">
        <f>IF(ISBLANK(KH6),"",VLOOKUP(KH6,'[1]Base clients'!$A$6:$C$736,3,0))</f>
        <v/>
      </c>
      <c r="KI7" s="150" t="str">
        <f>IF(ISBLANK(KI6),"",VLOOKUP(KI6,'[1]Base clients'!$A$6:$C$736,3,0))</f>
        <v/>
      </c>
      <c r="KJ7" s="150" t="str">
        <f>IF(ISBLANK(KJ6),"",VLOOKUP(KJ6,'[1]Base clients'!$A$6:$C$736,3,0))</f>
        <v/>
      </c>
      <c r="KK7" s="150" t="str">
        <f>IF(ISBLANK(KK6),"",VLOOKUP(KK6,'[1]Base clients'!$A$6:$C$736,3,0))</f>
        <v/>
      </c>
      <c r="KL7" s="150" t="str">
        <f>IF(ISBLANK(KL6),"",VLOOKUP(KL6,'[1]Base clients'!$A$6:$C$736,3,0))</f>
        <v/>
      </c>
      <c r="KM7" s="150" t="str">
        <f>IF(ISBLANK(KM6),"",VLOOKUP(KM6,'[1]Base clients'!$A$6:$C$736,3,0))</f>
        <v/>
      </c>
      <c r="KN7" s="150" t="str">
        <f>IF(ISBLANK(KN6),"",VLOOKUP(KN6,'[1]Base clients'!$A$6:$C$736,3,0))</f>
        <v/>
      </c>
      <c r="KO7" s="150" t="str">
        <f>IF(ISBLANK(KO6),"",VLOOKUP(KO6,'[1]Base clients'!$A$6:$C$736,3,0))</f>
        <v/>
      </c>
      <c r="KP7" s="150" t="str">
        <f>IF(ISBLANK(KP6),"",VLOOKUP(KP6,'[1]Base clients'!$A$6:$C$736,3,0))</f>
        <v/>
      </c>
      <c r="KQ7" s="150" t="str">
        <f>IF(ISBLANK(KQ6),"",VLOOKUP(KQ6,'[1]Base clients'!$A$6:$C$736,3,0))</f>
        <v/>
      </c>
      <c r="KR7" s="150" t="str">
        <f>IF(ISBLANK(KR6),"",VLOOKUP(KR6,'[1]Base clients'!$A$6:$C$736,3,0))</f>
        <v/>
      </c>
      <c r="KS7" s="150" t="str">
        <f>IF(ISBLANK(KS6),"",VLOOKUP(KS6,'[1]Base clients'!$A$6:$C$736,3,0))</f>
        <v/>
      </c>
      <c r="KT7" s="150" t="str">
        <f>IF(ISBLANK(KT6),"",VLOOKUP(KT6,'[1]Base clients'!$A$6:$C$736,3,0))</f>
        <v/>
      </c>
      <c r="KU7" s="150" t="str">
        <f>IF(ISBLANK(KU6),"",VLOOKUP(KU6,'[1]Base clients'!$A$6:$C$736,3,0))</f>
        <v/>
      </c>
      <c r="KV7" s="150" t="str">
        <f>IF(ISBLANK(KV6),"",VLOOKUP(KV6,'[1]Base clients'!$A$6:$C$736,3,0))</f>
        <v/>
      </c>
      <c r="KW7" s="150" t="str">
        <f>IF(ISBLANK(KW6),"",VLOOKUP(KW6,'[1]Base clients'!$A$6:$C$736,3,0))</f>
        <v/>
      </c>
      <c r="KX7" s="150" t="str">
        <f>IF(ISBLANK(KX6),"",VLOOKUP(KX6,'[1]Base clients'!$A$6:$C$736,3,0))</f>
        <v/>
      </c>
      <c r="KY7" s="150" t="str">
        <f>IF(ISBLANK(KY6),"",VLOOKUP(KY6,'[1]Base clients'!$A$6:$C$736,3,0))</f>
        <v/>
      </c>
      <c r="KZ7" s="150" t="str">
        <f>IF(ISBLANK(KZ6),"",VLOOKUP(KZ6,'[1]Base clients'!$A$6:$C$736,3,0))</f>
        <v/>
      </c>
      <c r="LA7" s="150" t="str">
        <f>IF(ISBLANK(LA6),"",VLOOKUP(LA6,'[1]Base clients'!$A$6:$C$736,3,0))</f>
        <v/>
      </c>
      <c r="LB7" s="150" t="str">
        <f>IF(ISBLANK(LB6),"",VLOOKUP(LB6,'[1]Base clients'!$A$6:$C$736,3,0))</f>
        <v/>
      </c>
      <c r="LC7" s="150" t="str">
        <f>IF(ISBLANK(LC6),"",VLOOKUP(LC6,'[1]Base clients'!$A$6:$C$736,3,0))</f>
        <v/>
      </c>
      <c r="LD7" s="150" t="str">
        <f>IF(ISBLANK(LD6),"",VLOOKUP(LD6,'[1]Base clients'!$A$6:$C$736,3,0))</f>
        <v/>
      </c>
      <c r="LE7" s="150" t="str">
        <f>IF(ISBLANK(LE6),"",VLOOKUP(LE6,'[1]Base clients'!$A$6:$C$736,3,0))</f>
        <v/>
      </c>
      <c r="LF7" s="150" t="str">
        <f>IF(ISBLANK(LF6),"",VLOOKUP(LF6,'[1]Base clients'!$A$6:$C$736,3,0))</f>
        <v/>
      </c>
      <c r="LG7" s="150" t="str">
        <f>IF(ISBLANK(LG6),"",VLOOKUP(LG6,'[1]Base clients'!$A$6:$C$736,3,0))</f>
        <v/>
      </c>
      <c r="LH7" s="150" t="str">
        <f>IF(ISBLANK(LH6),"",VLOOKUP(LH6,'[1]Base clients'!$A$6:$C$736,3,0))</f>
        <v/>
      </c>
      <c r="LI7" s="150" t="str">
        <f>IF(ISBLANK(LI6),"",VLOOKUP(LI6,'[1]Base clients'!$A$6:$C$736,3,0))</f>
        <v/>
      </c>
      <c r="LJ7" s="150" t="str">
        <f>IF(ISBLANK(LJ6),"",VLOOKUP(LJ6,'[1]Base clients'!$A$6:$C$736,3,0))</f>
        <v/>
      </c>
      <c r="LK7" s="150" t="str">
        <f>IF(ISBLANK(LK6),"",VLOOKUP(LK6,'[1]Base clients'!$A$6:$C$736,3,0))</f>
        <v/>
      </c>
      <c r="LL7" s="150" t="str">
        <f>IF(ISBLANK(LL6),"",VLOOKUP(LL6,'[1]Base clients'!$A$6:$C$736,3,0))</f>
        <v/>
      </c>
      <c r="LM7" s="150" t="str">
        <f>IF(ISBLANK(LM6),"",VLOOKUP(LM6,'[1]Base clients'!$A$6:$C$736,3,0))</f>
        <v/>
      </c>
      <c r="LN7" s="150" t="str">
        <f>IF(ISBLANK(LN6),"",VLOOKUP(LN6,'[1]Base clients'!$A$6:$C$736,3,0))</f>
        <v/>
      </c>
      <c r="LO7" s="150" t="str">
        <f>IF(ISBLANK(LO6),"",VLOOKUP(LO6,'[1]Base clients'!$A$6:$C$736,3,0))</f>
        <v/>
      </c>
      <c r="LP7" s="150" t="str">
        <f>IF(ISBLANK(LP6),"",VLOOKUP(LP6,'[1]Base clients'!$A$6:$C$736,3,0))</f>
        <v/>
      </c>
      <c r="LQ7" s="150" t="str">
        <f>IF(ISBLANK(LQ6),"",VLOOKUP(LQ6,'[1]Base clients'!$A$6:$C$736,3,0))</f>
        <v/>
      </c>
      <c r="LR7" s="150" t="str">
        <f>IF(ISBLANK(LR6),"",VLOOKUP(LR6,'[1]Base clients'!$A$6:$C$736,3,0))</f>
        <v/>
      </c>
      <c r="LS7" s="150" t="str">
        <f>IF(ISBLANK(LS6),"",VLOOKUP(LS6,'[1]Base clients'!$A$6:$C$736,3,0))</f>
        <v/>
      </c>
      <c r="LT7" s="150" t="str">
        <f>IF(ISBLANK(LT6),"",VLOOKUP(LT6,'[1]Base clients'!$A$6:$C$736,3,0))</f>
        <v/>
      </c>
      <c r="LU7" s="150" t="str">
        <f>IF(ISBLANK(LU6),"",VLOOKUP(LU6,'[1]Base clients'!$A$6:$C$736,3,0))</f>
        <v/>
      </c>
      <c r="LV7" s="150" t="str">
        <f>IF(ISBLANK(LV6),"",VLOOKUP(LV6,'[1]Base clients'!$A$6:$C$736,3,0))</f>
        <v/>
      </c>
      <c r="LW7" s="150" t="str">
        <f>IF(ISBLANK(LW6),"",VLOOKUP(LW6,'[1]Base clients'!$A$6:$C$736,3,0))</f>
        <v/>
      </c>
      <c r="LX7" s="150" t="str">
        <f>IF(ISBLANK(LX6),"",VLOOKUP(LX6,'[1]Base clients'!$A$6:$C$736,3,0))</f>
        <v/>
      </c>
      <c r="LY7" s="150" t="str">
        <f>IF(ISBLANK(LY6),"",VLOOKUP(LY6,'[1]Base clients'!$A$6:$C$736,3,0))</f>
        <v/>
      </c>
      <c r="LZ7" s="150" t="str">
        <f>IF(ISBLANK(LZ6),"",VLOOKUP(LZ6,'[1]Base clients'!$A$6:$C$736,3,0))</f>
        <v/>
      </c>
      <c r="MA7" s="150" t="str">
        <f>IF(ISBLANK(MA6),"",VLOOKUP(MA6,'[1]Base clients'!$A$6:$C$736,3,0))</f>
        <v/>
      </c>
      <c r="MB7" s="150" t="str">
        <f>IF(ISBLANK(MB6),"",VLOOKUP(MB6,'[1]Base clients'!$A$6:$C$736,3,0))</f>
        <v/>
      </c>
      <c r="MC7" s="150" t="str">
        <f>IF(ISBLANK(MC6),"",VLOOKUP(MC6,'[1]Base clients'!$A$6:$C$736,3,0))</f>
        <v/>
      </c>
      <c r="MD7" s="150" t="str">
        <f>IF(ISBLANK(MD6),"",VLOOKUP(MD6,'[1]Base clients'!$A$6:$C$736,3,0))</f>
        <v/>
      </c>
      <c r="ME7" s="150" t="str">
        <f>IF(ISBLANK(ME6),"",VLOOKUP(ME6,'[1]Base clients'!$A$6:$C$736,3,0))</f>
        <v/>
      </c>
      <c r="MF7" s="150" t="str">
        <f>IF(ISBLANK(MF6),"",VLOOKUP(MF6,'[1]Base clients'!$A$6:$C$736,3,0))</f>
        <v/>
      </c>
      <c r="MG7" s="150" t="str">
        <f>IF(ISBLANK(MG6),"",VLOOKUP(MG6,'[1]Base clients'!$A$6:$C$736,3,0))</f>
        <v/>
      </c>
      <c r="MH7" s="150" t="str">
        <f>IF(ISBLANK(MH6),"",VLOOKUP(MH6,'[1]Base clients'!$A$6:$C$736,3,0))</f>
        <v/>
      </c>
      <c r="MI7" s="150" t="str">
        <f>IF(ISBLANK(MI6),"",VLOOKUP(MI6,'[1]Base clients'!$A$6:$C$736,3,0))</f>
        <v/>
      </c>
      <c r="MJ7" s="150" t="str">
        <f>IF(ISBLANK(MJ6),"",VLOOKUP(MJ6,'[1]Base clients'!$A$6:$C$736,3,0))</f>
        <v/>
      </c>
      <c r="MK7" s="150" t="str">
        <f>IF(ISBLANK(MK6),"",VLOOKUP(MK6,'[1]Base clients'!$A$6:$C$736,3,0))</f>
        <v/>
      </c>
      <c r="ML7" s="150" t="str">
        <f>IF(ISBLANK(ML6),"",VLOOKUP(ML6,'[1]Base clients'!$A$6:$C$736,3,0))</f>
        <v/>
      </c>
      <c r="MM7" s="150" t="str">
        <f>IF(ISBLANK(MM6),"",VLOOKUP(MM6,'[1]Base clients'!$A$6:$C$736,3,0))</f>
        <v/>
      </c>
      <c r="MN7" s="150" t="str">
        <f>IF(ISBLANK(MN6),"",VLOOKUP(MN6,'[1]Base clients'!$A$6:$C$736,3,0))</f>
        <v/>
      </c>
      <c r="MO7" s="150" t="str">
        <f>IF(ISBLANK(MO6),"",VLOOKUP(MO6,'[1]Base clients'!$A$6:$C$736,3,0))</f>
        <v/>
      </c>
      <c r="MP7" s="150" t="str">
        <f>IF(ISBLANK(MP6),"",VLOOKUP(MP6,'[1]Base clients'!$A$6:$C$736,3,0))</f>
        <v/>
      </c>
      <c r="MQ7" s="150" t="str">
        <f>IF(ISBLANK(MQ6),"",VLOOKUP(MQ6,'[1]Base clients'!$A$6:$C$736,3,0))</f>
        <v/>
      </c>
      <c r="MR7" s="150" t="str">
        <f>IF(ISBLANK(MR6),"",VLOOKUP(MR6,'[1]Base clients'!$A$6:$C$736,3,0))</f>
        <v/>
      </c>
      <c r="MS7" s="150" t="str">
        <f>IF(ISBLANK(MS6),"",VLOOKUP(MS6,'[1]Base clients'!$A$6:$C$736,3,0))</f>
        <v/>
      </c>
      <c r="MT7" s="150" t="str">
        <f>IF(ISBLANK(MT6),"",VLOOKUP(MT6,'[1]Base clients'!$A$6:$C$736,3,0))</f>
        <v/>
      </c>
      <c r="MU7" s="150" t="str">
        <f>IF(ISBLANK(MU6),"",VLOOKUP(MU6,'[1]Base clients'!$A$6:$C$736,3,0))</f>
        <v/>
      </c>
      <c r="MV7" s="150" t="str">
        <f>IF(ISBLANK(MV6),"",VLOOKUP(MV6,'[1]Base clients'!$A$6:$C$736,3,0))</f>
        <v/>
      </c>
      <c r="MW7" s="150" t="str">
        <f>IF(ISBLANK(MW6),"",VLOOKUP(MW6,'[1]Base clients'!$A$6:$C$736,3,0))</f>
        <v/>
      </c>
      <c r="MX7" s="150" t="str">
        <f>IF(ISBLANK(MX6),"",VLOOKUP(MX6,'[1]Base clients'!$A$6:$C$736,3,0))</f>
        <v/>
      </c>
      <c r="MY7" s="150" t="str">
        <f>IF(ISBLANK(MY6),"",VLOOKUP(MY6,'[1]Base clients'!$A$6:$C$736,3,0))</f>
        <v/>
      </c>
      <c r="MZ7" s="150" t="str">
        <f>IF(ISBLANK(MZ6),"",VLOOKUP(MZ6,'[1]Base clients'!$A$6:$C$736,3,0))</f>
        <v/>
      </c>
      <c r="NA7" s="150" t="str">
        <f>IF(ISBLANK(NA6),"",VLOOKUP(NA6,'[1]Base clients'!$A$6:$C$736,3,0))</f>
        <v/>
      </c>
      <c r="NB7" s="150" t="str">
        <f>IF(ISBLANK(NB6),"",VLOOKUP(NB6,'[1]Base clients'!$A$6:$C$736,3,0))</f>
        <v/>
      </c>
      <c r="NC7" s="150" t="str">
        <f>IF(ISBLANK(NC6),"",VLOOKUP(NC6,'[1]Base clients'!$A$6:$C$736,3,0))</f>
        <v/>
      </c>
      <c r="ND7" s="150" t="str">
        <f>IF(ISBLANK(ND6),"",VLOOKUP(ND6,'[1]Base clients'!$A$6:$C$736,3,0))</f>
        <v/>
      </c>
      <c r="NE7" s="150" t="str">
        <f>IF(ISBLANK(NE6),"",VLOOKUP(NE6,'[1]Base clients'!$A$6:$C$736,3,0))</f>
        <v/>
      </c>
      <c r="NF7" s="150" t="str">
        <f>IF(ISBLANK(NF6),"",VLOOKUP(NF6,'[1]Base clients'!$A$6:$C$736,3,0))</f>
        <v/>
      </c>
      <c r="NG7" s="150" t="str">
        <f>IF(ISBLANK(NG6),"",VLOOKUP(NG6,'[1]Base clients'!$A$6:$C$736,3,0))</f>
        <v/>
      </c>
      <c r="NH7" s="150" t="str">
        <f>IF(ISBLANK(NH6),"",VLOOKUP(NH6,'[1]Base clients'!$A$6:$C$736,3,0))</f>
        <v/>
      </c>
      <c r="NI7" s="150" t="str">
        <f>IF(ISBLANK(NI6),"",VLOOKUP(NI6,'[1]Base clients'!$A$6:$C$736,3,0))</f>
        <v/>
      </c>
      <c r="NJ7" s="150" t="str">
        <f>IF(ISBLANK(NJ6),"",VLOOKUP(NJ6,'[1]Base clients'!$A$6:$C$736,3,0))</f>
        <v/>
      </c>
      <c r="NK7" s="150" t="str">
        <f>IF(ISBLANK(NK6),"",VLOOKUP(NK6,'[1]Base clients'!$A$6:$C$736,3,0))</f>
        <v/>
      </c>
      <c r="NL7" s="150" t="str">
        <f>IF(ISBLANK(NL6),"",VLOOKUP(NL6,'[1]Base clients'!$A$6:$C$736,3,0))</f>
        <v/>
      </c>
      <c r="NM7" s="150" t="str">
        <f>IF(ISBLANK(NM6),"",VLOOKUP(NM6,'[1]Base clients'!$A$6:$C$736,3,0))</f>
        <v/>
      </c>
      <c r="NN7" s="150" t="str">
        <f>IF(ISBLANK(NN6),"",VLOOKUP(NN6,'[1]Base clients'!$A$6:$C$736,3,0))</f>
        <v/>
      </c>
      <c r="NO7" s="150" t="str">
        <f>IF(ISBLANK(NO6),"",VLOOKUP(NO6,'[1]Base clients'!$A$6:$C$736,3,0))</f>
        <v/>
      </c>
      <c r="NP7" s="150" t="str">
        <f>IF(ISBLANK(NP6),"",VLOOKUP(NP6,'[1]Base clients'!$A$6:$C$736,3,0))</f>
        <v/>
      </c>
      <c r="NQ7" s="150" t="str">
        <f>IF(ISBLANK(NQ6),"",VLOOKUP(NQ6,'[1]Base clients'!$A$6:$C$736,3,0))</f>
        <v/>
      </c>
      <c r="NR7" s="150" t="str">
        <f>IF(ISBLANK(NR6),"",VLOOKUP(NR6,'[1]Base clients'!$A$6:$C$736,3,0))</f>
        <v/>
      </c>
      <c r="NS7" s="150" t="str">
        <f>IF(ISBLANK(NS6),"",VLOOKUP(NS6,'[1]Base clients'!$A$6:$C$736,3,0))</f>
        <v/>
      </c>
      <c r="NT7" s="150" t="str">
        <f>IF(ISBLANK(NT6),"",VLOOKUP(NT6,'[1]Base clients'!$A$6:$C$736,3,0))</f>
        <v/>
      </c>
      <c r="NU7" s="150" t="str">
        <f>IF(ISBLANK(NU6),"",VLOOKUP(NU6,'[1]Base clients'!$A$6:$C$736,3,0))</f>
        <v/>
      </c>
      <c r="NV7" s="150" t="str">
        <f>IF(ISBLANK(NV6),"",VLOOKUP(NV6,'[1]Base clients'!$A$6:$C$736,3,0))</f>
        <v/>
      </c>
      <c r="NW7" s="150" t="str">
        <f>IF(ISBLANK(NW6),"",VLOOKUP(NW6,'[1]Base clients'!$A$6:$C$736,3,0))</f>
        <v/>
      </c>
      <c r="NX7" s="150" t="str">
        <f>IF(ISBLANK(NX6),"",VLOOKUP(NX6,'[1]Base clients'!$A$6:$C$736,3,0))</f>
        <v/>
      </c>
      <c r="NY7" s="150" t="str">
        <f>IF(ISBLANK(NY6),"",VLOOKUP(NY6,'[1]Base clients'!$A$6:$C$736,3,0))</f>
        <v/>
      </c>
      <c r="NZ7" s="150" t="str">
        <f>IF(ISBLANK(NZ6),"",VLOOKUP(NZ6,'[1]Base clients'!$A$6:$C$736,3,0))</f>
        <v/>
      </c>
      <c r="OA7" s="150" t="str">
        <f>IF(ISBLANK(OA6),"",VLOOKUP(OA6,'[1]Base clients'!$A$6:$C$736,3,0))</f>
        <v/>
      </c>
      <c r="OB7" s="150" t="str">
        <f>IF(ISBLANK(OB6),"",VLOOKUP(OB6,'[1]Base clients'!$A$6:$C$736,3,0))</f>
        <v/>
      </c>
      <c r="OC7" s="150" t="str">
        <f>IF(ISBLANK(OC6),"",VLOOKUP(OC6,'[1]Base clients'!$A$6:$C$736,3,0))</f>
        <v/>
      </c>
      <c r="OD7" s="150" t="str">
        <f>IF(ISBLANK(OD6),"",VLOOKUP(OD6,'[1]Base clients'!$A$6:$C$736,3,0))</f>
        <v/>
      </c>
      <c r="OE7" s="150" t="str">
        <f>IF(ISBLANK(OE6),"",VLOOKUP(OE6,'[1]Base clients'!$A$6:$C$736,3,0))</f>
        <v/>
      </c>
      <c r="OF7" s="150" t="str">
        <f>IF(ISBLANK(OF6),"",VLOOKUP(OF6,'[1]Base clients'!$A$6:$C$736,3,0))</f>
        <v/>
      </c>
      <c r="OG7" s="150" t="str">
        <f>IF(ISBLANK(OG6),"",VLOOKUP(OG6,'[1]Base clients'!$A$6:$C$736,3,0))</f>
        <v/>
      </c>
      <c r="OH7" s="150" t="str">
        <f>IF(ISBLANK(OH6),"",VLOOKUP(OH6,'[1]Base clients'!$A$6:$C$736,3,0))</f>
        <v/>
      </c>
      <c r="OI7" s="150" t="str">
        <f>IF(ISBLANK(OI6),"",VLOOKUP(OI6,'[1]Base clients'!$A$6:$C$736,3,0))</f>
        <v/>
      </c>
      <c r="OJ7" s="150" t="str">
        <f>IF(ISBLANK(OJ6),"",VLOOKUP(OJ6,'[1]Base clients'!$A$6:$C$736,3,0))</f>
        <v/>
      </c>
      <c r="OK7" s="150" t="str">
        <f>IF(ISBLANK(OK6),"",VLOOKUP(OK6,'[1]Base clients'!$A$6:$C$736,3,0))</f>
        <v/>
      </c>
      <c r="OL7" s="150" t="str">
        <f>IF(ISBLANK(OL6),"",VLOOKUP(OL6,'[1]Base clients'!$A$6:$C$736,3,0))</f>
        <v/>
      </c>
      <c r="OM7" s="150" t="str">
        <f>IF(ISBLANK(OM6),"",VLOOKUP(OM6,'[1]Base clients'!$A$6:$C$736,3,0))</f>
        <v/>
      </c>
      <c r="ON7" s="150" t="str">
        <f>IF(ISBLANK(ON6),"",VLOOKUP(ON6,'[1]Base clients'!$A$6:$C$736,3,0))</f>
        <v/>
      </c>
      <c r="OO7" s="150" t="str">
        <f>IF(ISBLANK(OO6),"",VLOOKUP(OO6,'[1]Base clients'!$A$6:$C$736,3,0))</f>
        <v/>
      </c>
      <c r="OP7" s="150" t="str">
        <f>IF(ISBLANK(OP6),"",VLOOKUP(OP6,'[1]Base clients'!$A$6:$C$736,3,0))</f>
        <v/>
      </c>
      <c r="OQ7" s="150" t="str">
        <f>IF(ISBLANK(OQ6),"",VLOOKUP(OQ6,'[1]Base clients'!$A$6:$C$736,3,0))</f>
        <v/>
      </c>
      <c r="OR7" s="150" t="str">
        <f>IF(ISBLANK(OR6),"",VLOOKUP(OR6,'[1]Base clients'!$A$6:$C$736,3,0))</f>
        <v/>
      </c>
      <c r="OS7" s="150" t="str">
        <f>IF(ISBLANK(OS6),"",VLOOKUP(OS6,'[1]Base clients'!$A$6:$C$736,3,0))</f>
        <v/>
      </c>
      <c r="OT7" s="150" t="str">
        <f>IF(ISBLANK(OT6),"",VLOOKUP(OT6,'[1]Base clients'!$A$6:$C$736,3,0))</f>
        <v/>
      </c>
      <c r="OU7" s="150" t="str">
        <f>IF(ISBLANK(OU6),"",VLOOKUP(OU6,'[1]Base clients'!$A$6:$C$736,3,0))</f>
        <v/>
      </c>
      <c r="OV7" s="150" t="str">
        <f>IF(ISBLANK(OV6),"",VLOOKUP(OV6,'[1]Base clients'!$A$6:$C$736,3,0))</f>
        <v/>
      </c>
      <c r="OW7" s="150" t="str">
        <f>IF(ISBLANK(OW6),"",VLOOKUP(OW6,'[1]Base clients'!$A$6:$C$736,3,0))</f>
        <v/>
      </c>
      <c r="OX7" s="150" t="str">
        <f>IF(ISBLANK(OX6),"",VLOOKUP(OX6,'[1]Base clients'!$A$6:$C$736,3,0))</f>
        <v/>
      </c>
      <c r="OY7" s="150" t="str">
        <f>IF(ISBLANK(OY6),"",VLOOKUP(OY6,'[1]Base clients'!$A$6:$C$736,3,0))</f>
        <v/>
      </c>
      <c r="OZ7" s="150" t="str">
        <f>IF(ISBLANK(OZ6),"",VLOOKUP(OZ6,'[1]Base clients'!$A$6:$C$736,3,0))</f>
        <v/>
      </c>
      <c r="PA7" s="150" t="str">
        <f>IF(ISBLANK(PA6),"",VLOOKUP(PA6,'[1]Base clients'!$A$6:$C$736,3,0))</f>
        <v/>
      </c>
      <c r="PB7" s="150" t="str">
        <f>IF(ISBLANK(PB6),"",VLOOKUP(PB6,'[1]Base clients'!$A$6:$C$736,3,0))</f>
        <v/>
      </c>
      <c r="PC7" s="150" t="str">
        <f>IF(ISBLANK(PC6),"",VLOOKUP(PC6,'[1]Base clients'!$A$6:$C$736,3,0))</f>
        <v/>
      </c>
      <c r="PD7" s="150" t="str">
        <f>IF(ISBLANK(PD6),"",VLOOKUP(PD6,'[1]Base clients'!$A$6:$C$736,3,0))</f>
        <v/>
      </c>
      <c r="PE7" s="150" t="str">
        <f>IF(ISBLANK(PE6),"",VLOOKUP(PE6,'[1]Base clients'!$A$6:$C$736,3,0))</f>
        <v/>
      </c>
      <c r="PF7" s="150" t="str">
        <f>IF(ISBLANK(PF6),"",VLOOKUP(PF6,'[1]Base clients'!$A$6:$C$736,3,0))</f>
        <v/>
      </c>
      <c r="PG7" s="150" t="str">
        <f>IF(ISBLANK(PG6),"",VLOOKUP(PG6,'[1]Base clients'!$A$6:$C$736,3,0))</f>
        <v/>
      </c>
      <c r="PH7" s="150" t="str">
        <f>IF(ISBLANK(PH6),"",VLOOKUP(PH6,'[1]Base clients'!$A$6:$C$736,3,0))</f>
        <v/>
      </c>
      <c r="PI7" s="150" t="str">
        <f>IF(ISBLANK(PI6),"",VLOOKUP(PI6,'[1]Base clients'!$A$6:$C$736,3,0))</f>
        <v/>
      </c>
      <c r="PJ7" s="150" t="str">
        <f>IF(ISBLANK(PJ6),"",VLOOKUP(PJ6,'[1]Base clients'!$A$6:$C$736,3,0))</f>
        <v/>
      </c>
      <c r="PK7" s="150" t="str">
        <f>IF(ISBLANK(PK6),"",VLOOKUP(PK6,'[1]Base clients'!$A$6:$C$736,3,0))</f>
        <v/>
      </c>
      <c r="PL7" s="150" t="str">
        <f>IF(ISBLANK(PL6),"",VLOOKUP(PL6,'[1]Base clients'!$A$6:$C$736,3,0))</f>
        <v/>
      </c>
      <c r="PM7" s="150" t="str">
        <f>IF(ISBLANK(PM6),"",VLOOKUP(PM6,'[1]Base clients'!$A$6:$C$736,3,0))</f>
        <v/>
      </c>
      <c r="PN7" s="150" t="str">
        <f>IF(ISBLANK(PN6),"",VLOOKUP(PN6,'[1]Base clients'!$A$6:$C$736,3,0))</f>
        <v/>
      </c>
      <c r="PO7" s="150" t="str">
        <f>IF(ISBLANK(PO6),"",VLOOKUP(PO6,'[1]Base clients'!$A$6:$C$736,3,0))</f>
        <v/>
      </c>
      <c r="PP7" s="150" t="str">
        <f>IF(ISBLANK(PP6),"",VLOOKUP(PP6,'[1]Base clients'!$A$6:$C$736,3,0))</f>
        <v/>
      </c>
      <c r="PQ7" s="150" t="str">
        <f>IF(ISBLANK(PQ6),"",VLOOKUP(PQ6,'[1]Base clients'!$A$6:$C$736,3,0))</f>
        <v/>
      </c>
      <c r="PR7" s="150" t="str">
        <f>IF(ISBLANK(PR6),"",VLOOKUP(PR6,'[1]Base clients'!$A$6:$C$736,3,0))</f>
        <v/>
      </c>
      <c r="PS7" s="150" t="str">
        <f>IF(ISBLANK(PS6),"",VLOOKUP(PS6,'[1]Base clients'!$A$6:$C$736,3,0))</f>
        <v/>
      </c>
      <c r="PT7" s="150" t="str">
        <f>IF(ISBLANK(PT6),"",VLOOKUP(PT6,'[1]Base clients'!$A$6:$C$736,3,0))</f>
        <v/>
      </c>
      <c r="PU7" s="150" t="str">
        <f>IF(ISBLANK(PU6),"",VLOOKUP(PU6,'[1]Base clients'!$A$6:$C$736,3,0))</f>
        <v/>
      </c>
      <c r="PV7" s="150" t="str">
        <f>IF(ISBLANK(PV6),"",VLOOKUP(PV6,'[1]Base clients'!$A$6:$C$736,3,0))</f>
        <v/>
      </c>
      <c r="PW7" s="150" t="str">
        <f>IF(ISBLANK(PW6),"",VLOOKUP(PW6,'[1]Base clients'!$A$6:$C$736,3,0))</f>
        <v/>
      </c>
      <c r="PX7" s="150" t="str">
        <f>IF(ISBLANK(PX6),"",VLOOKUP(PX6,'[1]Base clients'!$A$6:$C$736,3,0))</f>
        <v/>
      </c>
      <c r="PY7" s="150" t="str">
        <f>IF(ISBLANK(PY6),"",VLOOKUP(PY6,'[1]Base clients'!$A$6:$C$736,3,0))</f>
        <v/>
      </c>
      <c r="PZ7" s="150" t="str">
        <f>IF(ISBLANK(PZ6),"",VLOOKUP(PZ6,'[1]Base clients'!$A$6:$C$736,3,0))</f>
        <v/>
      </c>
      <c r="QA7" s="150" t="str">
        <f>IF(ISBLANK(QA6),"",VLOOKUP(QA6,'[1]Base clients'!$A$6:$C$736,3,0))</f>
        <v/>
      </c>
      <c r="QB7" s="150" t="str">
        <f>IF(ISBLANK(QB6),"",VLOOKUP(QB6,'[1]Base clients'!$A$6:$C$736,3,0))</f>
        <v/>
      </c>
      <c r="QC7" s="150" t="str">
        <f>IF(ISBLANK(QC6),"",VLOOKUP(QC6,'[1]Base clients'!$A$6:$C$736,3,0))</f>
        <v/>
      </c>
      <c r="QD7" s="150" t="str">
        <f>IF(ISBLANK(QD6),"",VLOOKUP(QD6,'[1]Base clients'!$A$6:$C$736,3,0))</f>
        <v/>
      </c>
      <c r="QE7" s="150" t="str">
        <f>IF(ISBLANK(QE6),"",VLOOKUP(QE6,'[1]Base clients'!$A$6:$C$736,3,0))</f>
        <v/>
      </c>
      <c r="QF7" s="150" t="str">
        <f>IF(ISBLANK(QF6),"",VLOOKUP(QF6,'[1]Base clients'!$A$6:$C$736,3,0))</f>
        <v/>
      </c>
      <c r="QG7" s="150" t="str">
        <f>IF(ISBLANK(QG6),"",VLOOKUP(QG6,'[1]Base clients'!$A$6:$C$736,3,0))</f>
        <v/>
      </c>
      <c r="QH7" s="150" t="str">
        <f>IF(ISBLANK(QH6),"",VLOOKUP(QH6,'[1]Base clients'!$A$6:$C$736,3,0))</f>
        <v/>
      </c>
      <c r="QI7" s="150" t="str">
        <f>IF(ISBLANK(QI6),"",VLOOKUP(QI6,'[1]Base clients'!$A$6:$C$736,3,0))</f>
        <v/>
      </c>
      <c r="QJ7" s="150" t="str">
        <f>IF(ISBLANK(QJ6),"",VLOOKUP(QJ6,'[1]Base clients'!$A$6:$C$736,3,0))</f>
        <v/>
      </c>
      <c r="QK7" s="150" t="str">
        <f>IF(ISBLANK(QK6),"",VLOOKUP(QK6,'[1]Base clients'!$A$6:$C$736,3,0))</f>
        <v/>
      </c>
      <c r="QL7" s="150" t="str">
        <f>IF(ISBLANK(QL6),"",VLOOKUP(QL6,'[1]Base clients'!$A$6:$C$736,3,0))</f>
        <v/>
      </c>
      <c r="QM7" s="150" t="str">
        <f>IF(ISBLANK(QM6),"",VLOOKUP(QM6,'[1]Base clients'!$A$6:$C$736,3,0))</f>
        <v/>
      </c>
      <c r="QN7" s="150" t="str">
        <f>IF(ISBLANK(QN6),"",VLOOKUP(QN6,'[1]Base clients'!$A$6:$C$736,3,0))</f>
        <v/>
      </c>
      <c r="QO7" s="150" t="str">
        <f>IF(ISBLANK(QO6),"",VLOOKUP(QO6,'[1]Base clients'!$A$6:$C$736,3,0))</f>
        <v/>
      </c>
      <c r="QP7" s="150" t="str">
        <f>IF(ISBLANK(QP6),"",VLOOKUP(QP6,'[1]Base clients'!$A$6:$C$736,3,0))</f>
        <v/>
      </c>
      <c r="QQ7" s="150" t="str">
        <f>IF(ISBLANK(QQ6),"",VLOOKUP(QQ6,'[1]Base clients'!$A$6:$C$736,3,0))</f>
        <v/>
      </c>
      <c r="QR7" s="150" t="str">
        <f>IF(ISBLANK(QR6),"",VLOOKUP(QR6,'[1]Base clients'!$A$6:$C$736,3,0))</f>
        <v/>
      </c>
      <c r="QS7" s="150" t="str">
        <f>IF(ISBLANK(QS6),"",VLOOKUP(QS6,'[1]Base clients'!$A$6:$C$736,3,0))</f>
        <v/>
      </c>
      <c r="QT7" s="150" t="str">
        <f>IF(ISBLANK(QT6),"",VLOOKUP(QT6,'[1]Base clients'!$A$6:$C$736,3,0))</f>
        <v/>
      </c>
      <c r="QU7" s="150" t="str">
        <f>IF(ISBLANK(QU6),"",VLOOKUP(QU6,'[1]Base clients'!$A$6:$C$736,3,0))</f>
        <v/>
      </c>
      <c r="QV7" s="150" t="str">
        <f>IF(ISBLANK(QV6),"",VLOOKUP(QV6,'[1]Base clients'!$A$6:$C$736,3,0))</f>
        <v/>
      </c>
      <c r="QW7" s="150" t="str">
        <f>IF(ISBLANK(QW6),"",VLOOKUP(QW6,'[1]Base clients'!$A$6:$C$736,3,0))</f>
        <v/>
      </c>
      <c r="QX7" s="150" t="str">
        <f>IF(ISBLANK(QX6),"",VLOOKUP(QX6,'[1]Base clients'!$A$6:$C$736,3,0))</f>
        <v/>
      </c>
      <c r="QY7" s="150" t="str">
        <f>IF(ISBLANK(QY6),"",VLOOKUP(QY6,'[1]Base clients'!$A$6:$C$736,3,0))</f>
        <v/>
      </c>
      <c r="QZ7" s="150" t="str">
        <f>IF(ISBLANK(QZ6),"",VLOOKUP(QZ6,'[1]Base clients'!$A$6:$C$736,3,0))</f>
        <v/>
      </c>
      <c r="RA7" s="150" t="str">
        <f>IF(ISBLANK(RA6),"",VLOOKUP(RA6,'[1]Base clients'!$A$6:$C$736,3,0))</f>
        <v/>
      </c>
      <c r="RB7" s="150" t="str">
        <f>IF(ISBLANK(RB6),"",VLOOKUP(RB6,'[1]Base clients'!$A$6:$C$736,3,0))</f>
        <v/>
      </c>
      <c r="RC7" s="150" t="str">
        <f>IF(ISBLANK(RC6),"",VLOOKUP(RC6,'[1]Base clients'!$A$6:$C$736,3,0))</f>
        <v/>
      </c>
      <c r="RD7" s="150" t="str">
        <f>IF(ISBLANK(RD6),"",VLOOKUP(RD6,'[1]Base clients'!$A$6:$C$736,3,0))</f>
        <v/>
      </c>
      <c r="RE7" s="150" t="str">
        <f>IF(ISBLANK(RE6),"",VLOOKUP(RE6,'[1]Base clients'!$A$6:$C$736,3,0))</f>
        <v/>
      </c>
      <c r="RF7" s="150" t="str">
        <f>IF(ISBLANK(RF6),"",VLOOKUP(RF6,'[1]Base clients'!$A$6:$C$736,3,0))</f>
        <v/>
      </c>
      <c r="RG7" s="150" t="str">
        <f>IF(ISBLANK(RG6),"",VLOOKUP(RG6,'[1]Base clients'!$A$6:$C$736,3,0))</f>
        <v/>
      </c>
      <c r="RH7" s="150" t="str">
        <f>IF(ISBLANK(RH6),"",VLOOKUP(RH6,'[1]Base clients'!$A$6:$C$736,3,0))</f>
        <v/>
      </c>
      <c r="RI7" s="150" t="str">
        <f>IF(ISBLANK(RI6),"",VLOOKUP(RI6,'[1]Base clients'!$A$6:$C$736,3,0))</f>
        <v/>
      </c>
      <c r="RJ7" s="150" t="str">
        <f>IF(ISBLANK(RJ6),"",VLOOKUP(RJ6,'[1]Base clients'!$A$6:$C$736,3,0))</f>
        <v/>
      </c>
      <c r="RK7" s="150" t="str">
        <f>IF(ISBLANK(RK6),"",VLOOKUP(RK6,'[1]Base clients'!$A$6:$C$736,3,0))</f>
        <v/>
      </c>
      <c r="RL7" s="150" t="str">
        <f>IF(ISBLANK(RL6),"",VLOOKUP(RL6,'[1]Base clients'!$A$6:$C$736,3,0))</f>
        <v/>
      </c>
      <c r="RM7" s="150" t="str">
        <f>IF(ISBLANK(RM6),"",VLOOKUP(RM6,'[1]Base clients'!$A$6:$C$736,3,0))</f>
        <v/>
      </c>
      <c r="RN7" s="150" t="str">
        <f>IF(ISBLANK(RN6),"",VLOOKUP(RN6,'[1]Base clients'!$A$6:$C$736,3,0))</f>
        <v/>
      </c>
      <c r="RO7" s="150" t="str">
        <f>IF(ISBLANK(RO6),"",VLOOKUP(RO6,'[1]Base clients'!$A$6:$C$736,3,0))</f>
        <v/>
      </c>
      <c r="RP7" s="150" t="str">
        <f>IF(ISBLANK(RP6),"",VLOOKUP(RP6,'[1]Base clients'!$A$6:$C$736,3,0))</f>
        <v/>
      </c>
      <c r="RQ7" s="150" t="str">
        <f>IF(ISBLANK(RQ6),"",VLOOKUP(RQ6,'[1]Base clients'!$A$6:$C$736,3,0))</f>
        <v/>
      </c>
      <c r="RR7" s="150" t="str">
        <f>IF(ISBLANK(RR6),"",VLOOKUP(RR6,'[1]Base clients'!$A$6:$C$736,3,0))</f>
        <v/>
      </c>
      <c r="RS7" s="150" t="str">
        <f>IF(ISBLANK(RS6),"",VLOOKUP(RS6,'[1]Base clients'!$A$6:$C$736,3,0))</f>
        <v/>
      </c>
      <c r="RT7" s="150" t="str">
        <f>IF(ISBLANK(RT6),"",VLOOKUP(RT6,'[1]Base clients'!$A$6:$C$736,3,0))</f>
        <v/>
      </c>
      <c r="RU7" s="150" t="str">
        <f>IF(ISBLANK(RU6),"",VLOOKUP(RU6,'[1]Base clients'!$A$6:$C$736,3,0))</f>
        <v/>
      </c>
      <c r="RV7" s="150" t="str">
        <f>IF(ISBLANK(RV6),"",VLOOKUP(RV6,'[1]Base clients'!$A$6:$C$736,3,0))</f>
        <v/>
      </c>
      <c r="RW7" s="150" t="str">
        <f>IF(ISBLANK(RW6),"",VLOOKUP(RW6,'[1]Base clients'!$A$6:$C$736,3,0))</f>
        <v/>
      </c>
      <c r="RX7" s="150" t="str">
        <f>IF(ISBLANK(RX6),"",VLOOKUP(RX6,'[1]Base clients'!$A$6:$C$736,3,0))</f>
        <v/>
      </c>
      <c r="RY7" s="150" t="str">
        <f>IF(ISBLANK(RY6),"",VLOOKUP(RY6,'[1]Base clients'!$A$6:$C$736,3,0))</f>
        <v/>
      </c>
      <c r="RZ7" s="150" t="str">
        <f>IF(ISBLANK(RZ6),"",VLOOKUP(RZ6,'[1]Base clients'!$A$6:$C$736,3,0))</f>
        <v/>
      </c>
      <c r="SA7" s="150" t="str">
        <f>IF(ISBLANK(SA6),"",VLOOKUP(SA6,'[1]Base clients'!$A$6:$C$736,3,0))</f>
        <v/>
      </c>
      <c r="SB7" s="150" t="str">
        <f>IF(ISBLANK(SB6),"",VLOOKUP(SB6,'[1]Base clients'!$A$6:$C$736,3,0))</f>
        <v/>
      </c>
      <c r="SC7" s="150" t="str">
        <f>IF(ISBLANK(SC6),"",VLOOKUP(SC6,'[1]Base clients'!$A$6:$C$736,3,0))</f>
        <v/>
      </c>
      <c r="SD7" s="150" t="str">
        <f>IF(ISBLANK(SD6),"",VLOOKUP(SD6,'[1]Base clients'!$A$6:$C$736,3,0))</f>
        <v/>
      </c>
      <c r="SE7" s="150" t="str">
        <f>IF(ISBLANK(SE6),"",VLOOKUP(SE6,'[1]Base clients'!$A$6:$C$736,3,0))</f>
        <v/>
      </c>
      <c r="SF7" s="150" t="str">
        <f>IF(ISBLANK(SF6),"",VLOOKUP(SF6,'[1]Base clients'!$A$6:$C$736,3,0))</f>
        <v/>
      </c>
      <c r="SG7" s="150" t="str">
        <f>IF(ISBLANK(SG6),"",VLOOKUP(SG6,'[1]Base clients'!$A$6:$C$736,3,0))</f>
        <v/>
      </c>
      <c r="SH7" s="150" t="str">
        <f>IF(ISBLANK(SH6),"",VLOOKUP(SH6,'[1]Base clients'!$A$6:$C$736,3,0))</f>
        <v/>
      </c>
      <c r="SI7" s="150" t="str">
        <f>IF(ISBLANK(SI6),"",VLOOKUP(SI6,'[1]Base clients'!$A$6:$C$736,3,0))</f>
        <v/>
      </c>
      <c r="SJ7" s="150" t="str">
        <f>IF(ISBLANK(SJ6),"",VLOOKUP(SJ6,'[1]Base clients'!$A$6:$C$736,3,0))</f>
        <v/>
      </c>
      <c r="SK7" s="150" t="str">
        <f>IF(ISBLANK(SK6),"",VLOOKUP(SK6,'[1]Base clients'!$A$6:$C$736,3,0))</f>
        <v/>
      </c>
      <c r="SL7" s="150" t="str">
        <f>IF(ISBLANK(SL6),"",VLOOKUP(SL6,'[1]Base clients'!$A$6:$C$736,3,0))</f>
        <v/>
      </c>
      <c r="SM7" s="150" t="str">
        <f>IF(ISBLANK(SM6),"",VLOOKUP(SM6,'[1]Base clients'!$A$6:$C$736,3,0))</f>
        <v/>
      </c>
      <c r="SN7" s="150" t="str">
        <f>IF(ISBLANK(SN6),"",VLOOKUP(SN6,'[1]Base clients'!$A$6:$C$736,3,0))</f>
        <v/>
      </c>
      <c r="SO7" s="150" t="str">
        <f>IF(ISBLANK(SO6),"",VLOOKUP(SO6,'[1]Base clients'!$A$6:$C$736,3,0))</f>
        <v/>
      </c>
      <c r="SP7" s="150" t="str">
        <f>IF(ISBLANK(SP6),"",VLOOKUP(SP6,'[1]Base clients'!$A$6:$C$736,3,0))</f>
        <v/>
      </c>
      <c r="SQ7" s="150" t="str">
        <f>IF(ISBLANK(SQ6),"",VLOOKUP(SQ6,'[1]Base clients'!$A$6:$C$736,3,0))</f>
        <v/>
      </c>
      <c r="SR7" s="150" t="str">
        <f>IF(ISBLANK(SR6),"",VLOOKUP(SR6,'[1]Base clients'!$A$6:$C$736,3,0))</f>
        <v/>
      </c>
      <c r="SS7" s="150" t="str">
        <f>IF(ISBLANK(SS6),"",VLOOKUP(SS6,'[1]Base clients'!$A$6:$C$736,3,0))</f>
        <v/>
      </c>
      <c r="ST7" s="150" t="str">
        <f>IF(ISBLANK(ST6),"",VLOOKUP(ST6,'[1]Base clients'!$A$6:$C$736,3,0))</f>
        <v/>
      </c>
      <c r="SU7" s="150" t="str">
        <f>IF(ISBLANK(SU6),"",VLOOKUP(SU6,'[1]Base clients'!$A$6:$C$736,3,0))</f>
        <v/>
      </c>
      <c r="SV7" s="150" t="str">
        <f>IF(ISBLANK(SV6),"",VLOOKUP(SV6,'[1]Base clients'!$A$6:$C$736,3,0))</f>
        <v/>
      </c>
      <c r="SW7" s="150" t="str">
        <f>IF(ISBLANK(SW6),"",VLOOKUP(SW6,'[1]Base clients'!$A$6:$C$736,3,0))</f>
        <v/>
      </c>
      <c r="SX7" s="150" t="str">
        <f>IF(ISBLANK(SX6),"",VLOOKUP(SX6,'[1]Base clients'!$A$6:$C$736,3,0))</f>
        <v/>
      </c>
      <c r="SY7" s="150" t="str">
        <f>IF(ISBLANK(SY6),"",VLOOKUP(SY6,'[1]Base clients'!$A$6:$C$736,3,0))</f>
        <v/>
      </c>
      <c r="SZ7" s="150" t="str">
        <f>IF(ISBLANK(SZ6),"",VLOOKUP(SZ6,'[1]Base clients'!$A$6:$C$736,3,0))</f>
        <v/>
      </c>
      <c r="TA7" s="150" t="str">
        <f>IF(ISBLANK(TA6),"",VLOOKUP(TA6,'[1]Base clients'!$A$6:$C$736,3,0))</f>
        <v/>
      </c>
      <c r="TB7" s="150" t="str">
        <f>IF(ISBLANK(TB6),"",VLOOKUP(TB6,'[1]Base clients'!$A$6:$C$736,3,0))</f>
        <v/>
      </c>
      <c r="TC7" s="150" t="str">
        <f>IF(ISBLANK(TC6),"",VLOOKUP(TC6,'[1]Base clients'!$A$6:$C$736,3,0))</f>
        <v/>
      </c>
      <c r="TD7" s="150" t="str">
        <f>IF(ISBLANK(TD6),"",VLOOKUP(TD6,'[1]Base clients'!$A$6:$C$736,3,0))</f>
        <v/>
      </c>
      <c r="TE7" s="150" t="str">
        <f>IF(ISBLANK(TE6),"",VLOOKUP(TE6,'[1]Base clients'!$A$6:$C$736,3,0))</f>
        <v/>
      </c>
      <c r="TF7" s="150" t="str">
        <f>IF(ISBLANK(TF6),"",VLOOKUP(TF6,'[1]Base clients'!$A$6:$C$736,3,0))</f>
        <v/>
      </c>
      <c r="TG7" s="150" t="str">
        <f>IF(ISBLANK(TG6),"",VLOOKUP(TG6,'[1]Base clients'!$A$6:$C$736,3,0))</f>
        <v/>
      </c>
      <c r="TH7" s="150" t="str">
        <f>IF(ISBLANK(TH6),"",VLOOKUP(TH6,'[1]Base clients'!$A$6:$C$736,3,0))</f>
        <v/>
      </c>
      <c r="TI7" s="150" t="str">
        <f>IF(ISBLANK(TI6),"",VLOOKUP(TI6,'[1]Base clients'!$A$6:$C$736,3,0))</f>
        <v/>
      </c>
      <c r="TJ7" s="150" t="str">
        <f>IF(ISBLANK(TJ6),"",VLOOKUP(TJ6,'[1]Base clients'!$A$6:$C$736,3,0))</f>
        <v/>
      </c>
      <c r="TK7" s="150" t="str">
        <f>IF(ISBLANK(TK6),"",VLOOKUP(TK6,'[1]Base clients'!$A$6:$C$736,3,0))</f>
        <v/>
      </c>
      <c r="TL7" s="150" t="str">
        <f>IF(ISBLANK(TL6),"",VLOOKUP(TL6,'[1]Base clients'!$A$6:$C$736,3,0))</f>
        <v/>
      </c>
      <c r="TM7" s="150" t="str">
        <f>IF(ISBLANK(TM6),"",VLOOKUP(TM6,'[1]Base clients'!$A$6:$C$736,3,0))</f>
        <v/>
      </c>
      <c r="TN7" s="150" t="str">
        <f>IF(ISBLANK(TN6),"",VLOOKUP(TN6,'[1]Base clients'!$A$6:$C$736,3,0))</f>
        <v/>
      </c>
      <c r="TO7" s="150" t="str">
        <f>IF(ISBLANK(TO6),"",VLOOKUP(TO6,'[1]Base clients'!$A$6:$C$736,3,0))</f>
        <v/>
      </c>
      <c r="TP7" s="150" t="str">
        <f>IF(ISBLANK(TP6),"",VLOOKUP(TP6,'[1]Base clients'!$A$6:$C$736,3,0))</f>
        <v/>
      </c>
      <c r="TQ7" s="150" t="str">
        <f>IF(ISBLANK(TQ6),"",VLOOKUP(TQ6,'[1]Base clients'!$A$6:$C$736,3,0))</f>
        <v/>
      </c>
      <c r="TR7" s="150" t="str">
        <f>IF(ISBLANK(TR6),"",VLOOKUP(TR6,'[1]Base clients'!$A$6:$C$736,3,0))</f>
        <v/>
      </c>
      <c r="TS7" s="150" t="str">
        <f>IF(ISBLANK(TS6),"",VLOOKUP(TS6,'[1]Base clients'!$A$6:$C$736,3,0))</f>
        <v/>
      </c>
      <c r="TT7" s="150" t="str">
        <f>IF(ISBLANK(TT6),"",VLOOKUP(TT6,'[1]Base clients'!$A$6:$C$736,3,0))</f>
        <v/>
      </c>
      <c r="TU7" s="150" t="str">
        <f>IF(ISBLANK(TU6),"",VLOOKUP(TU6,'[1]Base clients'!$A$6:$C$736,3,0))</f>
        <v/>
      </c>
      <c r="TV7" s="150" t="str">
        <f>IF(ISBLANK(TV6),"",VLOOKUP(TV6,'[1]Base clients'!$A$6:$C$736,3,0))</f>
        <v/>
      </c>
      <c r="TW7" s="150" t="str">
        <f>IF(ISBLANK(TW6),"",VLOOKUP(TW6,'[1]Base clients'!$A$6:$C$736,3,0))</f>
        <v/>
      </c>
      <c r="TX7" s="150" t="str">
        <f>IF(ISBLANK(TX6),"",VLOOKUP(TX6,'[1]Base clients'!$A$6:$C$736,3,0))</f>
        <v/>
      </c>
      <c r="TY7" s="150" t="str">
        <f>IF(ISBLANK(TY6),"",VLOOKUP(TY6,'[1]Base clients'!$A$6:$C$736,3,0))</f>
        <v/>
      </c>
      <c r="TZ7" s="150" t="str">
        <f>IF(ISBLANK(TZ6),"",VLOOKUP(TZ6,'[1]Base clients'!$A$6:$C$736,3,0))</f>
        <v/>
      </c>
      <c r="UA7" s="150" t="str">
        <f>IF(ISBLANK(UA6),"",VLOOKUP(UA6,'[1]Base clients'!$A$6:$C$736,3,0))</f>
        <v/>
      </c>
      <c r="UB7" s="150" t="str">
        <f>IF(ISBLANK(UB6),"",VLOOKUP(UB6,'[1]Base clients'!$A$6:$C$736,3,0))</f>
        <v/>
      </c>
      <c r="UC7" s="150" t="str">
        <f>IF(ISBLANK(UC6),"",VLOOKUP(UC6,'[1]Base clients'!$A$6:$C$736,3,0))</f>
        <v/>
      </c>
      <c r="UD7" s="150" t="str">
        <f>IF(ISBLANK(UD6),"",VLOOKUP(UD6,'[1]Base clients'!$A$6:$C$736,3,0))</f>
        <v/>
      </c>
      <c r="UE7" s="150" t="str">
        <f>IF(ISBLANK(UE6),"",VLOOKUP(UE6,'[1]Base clients'!$A$6:$C$736,3,0))</f>
        <v/>
      </c>
      <c r="UF7" s="150" t="str">
        <f>IF(ISBLANK(UF6),"",VLOOKUP(UF6,'[1]Base clients'!$A$6:$C$736,3,0))</f>
        <v/>
      </c>
      <c r="UG7" s="150" t="str">
        <f>IF(ISBLANK(UG6),"",VLOOKUP(UG6,'[1]Base clients'!$A$6:$C$736,3,0))</f>
        <v/>
      </c>
      <c r="UH7" s="150" t="str">
        <f>IF(ISBLANK(UH6),"",VLOOKUP(UH6,'[1]Base clients'!$A$6:$C$736,3,0))</f>
        <v/>
      </c>
      <c r="UI7" s="150" t="str">
        <f>IF(ISBLANK(UI6),"",VLOOKUP(UI6,'[1]Base clients'!$A$6:$C$736,3,0))</f>
        <v/>
      </c>
      <c r="UJ7" s="150" t="str">
        <f>IF(ISBLANK(UJ6),"",VLOOKUP(UJ6,'[1]Base clients'!$A$6:$C$736,3,0))</f>
        <v/>
      </c>
      <c r="UK7" s="150" t="str">
        <f>IF(ISBLANK(UK6),"",VLOOKUP(UK6,'[1]Base clients'!$A$6:$C$736,3,0))</f>
        <v/>
      </c>
      <c r="UL7" s="150" t="str">
        <f>IF(ISBLANK(UL6),"",VLOOKUP(UL6,'[1]Base clients'!$A$6:$C$736,3,0))</f>
        <v/>
      </c>
      <c r="UM7" s="150" t="str">
        <f>IF(ISBLANK(UM6),"",VLOOKUP(UM6,'[1]Base clients'!$A$6:$C$736,3,0))</f>
        <v/>
      </c>
      <c r="UN7" s="150" t="str">
        <f>IF(ISBLANK(UN6),"",VLOOKUP(UN6,'[1]Base clients'!$A$6:$C$736,3,0))</f>
        <v/>
      </c>
      <c r="UO7" s="150" t="str">
        <f>IF(ISBLANK(UO6),"",VLOOKUP(UO6,'[1]Base clients'!$A$6:$C$736,3,0))</f>
        <v/>
      </c>
      <c r="UP7" s="150" t="str">
        <f>IF(ISBLANK(UP6),"",VLOOKUP(UP6,'[1]Base clients'!$A$6:$C$736,3,0))</f>
        <v/>
      </c>
      <c r="UQ7" s="150" t="str">
        <f>IF(ISBLANK(UQ6),"",VLOOKUP(UQ6,'[1]Base clients'!$A$6:$C$736,3,0))</f>
        <v/>
      </c>
      <c r="UR7" s="150" t="str">
        <f>IF(ISBLANK(UR6),"",VLOOKUP(UR6,'[1]Base clients'!$A$6:$C$736,3,0))</f>
        <v/>
      </c>
      <c r="US7" s="150" t="str">
        <f>IF(ISBLANK(US6),"",VLOOKUP(US6,'[1]Base clients'!$A$6:$C$736,3,0))</f>
        <v/>
      </c>
      <c r="UT7" s="150" t="str">
        <f>IF(ISBLANK(UT6),"",VLOOKUP(UT6,'[1]Base clients'!$A$6:$C$736,3,0))</f>
        <v/>
      </c>
      <c r="UU7" s="150" t="str">
        <f>IF(ISBLANK(UU6),"",VLOOKUP(UU6,'[1]Base clients'!$A$6:$C$736,3,0))</f>
        <v/>
      </c>
      <c r="UV7" s="150" t="str">
        <f>IF(ISBLANK(UV6),"",VLOOKUP(UV6,'[1]Base clients'!$A$6:$C$736,3,0))</f>
        <v/>
      </c>
      <c r="UW7" s="150" t="str">
        <f>IF(ISBLANK(UW6),"",VLOOKUP(UW6,'[1]Base clients'!$A$6:$C$736,3,0))</f>
        <v/>
      </c>
      <c r="UX7" s="150" t="str">
        <f>IF(ISBLANK(UX6),"",VLOOKUP(UX6,'[1]Base clients'!$A$6:$C$736,3,0))</f>
        <v/>
      </c>
      <c r="UY7" s="150" t="str">
        <f>IF(ISBLANK(UY6),"",VLOOKUP(UY6,'[1]Base clients'!$A$6:$C$736,3,0))</f>
        <v/>
      </c>
      <c r="UZ7" s="150" t="str">
        <f>IF(ISBLANK(UZ6),"",VLOOKUP(UZ6,'[1]Base clients'!$A$6:$C$736,3,0))</f>
        <v/>
      </c>
      <c r="VA7" s="150" t="str">
        <f>IF(ISBLANK(VA6),"",VLOOKUP(VA6,'[1]Base clients'!$A$6:$C$736,3,0))</f>
        <v/>
      </c>
      <c r="VB7" s="150" t="str">
        <f>IF(ISBLANK(VB6),"",VLOOKUP(VB6,'[1]Base clients'!$A$6:$C$736,3,0))</f>
        <v/>
      </c>
      <c r="VC7" s="150" t="str">
        <f>IF(ISBLANK(VC6),"",VLOOKUP(VC6,'[1]Base clients'!$A$6:$C$736,3,0))</f>
        <v/>
      </c>
      <c r="VD7" s="150" t="str">
        <f>IF(ISBLANK(VD6),"",VLOOKUP(VD6,'[1]Base clients'!$A$6:$C$736,3,0))</f>
        <v/>
      </c>
      <c r="VE7" s="150" t="str">
        <f>IF(ISBLANK(VE6),"",VLOOKUP(VE6,'[1]Base clients'!$A$6:$C$736,3,0))</f>
        <v/>
      </c>
      <c r="VF7" s="150" t="str">
        <f>IF(ISBLANK(VF6),"",VLOOKUP(VF6,'[1]Base clients'!$A$6:$C$736,3,0))</f>
        <v/>
      </c>
      <c r="VG7" s="150" t="str">
        <f>IF(ISBLANK(VG6),"",VLOOKUP(VG6,'[1]Base clients'!$A$6:$C$736,3,0))</f>
        <v/>
      </c>
      <c r="VH7" s="150" t="str">
        <f>IF(ISBLANK(VH6),"",VLOOKUP(VH6,'[1]Base clients'!$A$6:$C$736,3,0))</f>
        <v/>
      </c>
      <c r="VI7" s="150" t="str">
        <f>IF(ISBLANK(VI6),"",VLOOKUP(VI6,'[1]Base clients'!$A$6:$C$736,3,0))</f>
        <v/>
      </c>
      <c r="VJ7" s="150" t="str">
        <f>IF(ISBLANK(VJ6),"",VLOOKUP(VJ6,'[1]Base clients'!$A$6:$C$736,3,0))</f>
        <v/>
      </c>
      <c r="VK7" s="150" t="str">
        <f>IF(ISBLANK(VK6),"",VLOOKUP(VK6,'[1]Base clients'!$A$6:$C$736,3,0))</f>
        <v/>
      </c>
      <c r="VL7" s="150" t="str">
        <f>IF(ISBLANK(VL6),"",VLOOKUP(VL6,'[1]Base clients'!$A$6:$C$736,3,0))</f>
        <v/>
      </c>
      <c r="VM7" s="150" t="str">
        <f>IF(ISBLANK(VM6),"",VLOOKUP(VM6,'[1]Base clients'!$A$6:$C$736,3,0))</f>
        <v/>
      </c>
      <c r="VN7" s="150" t="str">
        <f>IF(ISBLANK(VN6),"",VLOOKUP(VN6,'[1]Base clients'!$A$6:$C$736,3,0))</f>
        <v/>
      </c>
      <c r="VO7" s="150" t="str">
        <f>IF(ISBLANK(VO6),"",VLOOKUP(VO6,'[1]Base clients'!$A$6:$C$736,3,0))</f>
        <v/>
      </c>
      <c r="VP7" s="150" t="str">
        <f>IF(ISBLANK(VP6),"",VLOOKUP(VP6,'[1]Base clients'!$A$6:$C$736,3,0))</f>
        <v/>
      </c>
      <c r="VQ7" s="150" t="str">
        <f>IF(ISBLANK(VQ6),"",VLOOKUP(VQ6,'[1]Base clients'!$A$6:$C$736,3,0))</f>
        <v/>
      </c>
      <c r="VR7" s="150" t="str">
        <f>IF(ISBLANK(VR6),"",VLOOKUP(VR6,'[1]Base clients'!$A$6:$C$736,3,0))</f>
        <v/>
      </c>
      <c r="VS7" s="150" t="str">
        <f>IF(ISBLANK(VS6),"",VLOOKUP(VS6,'[1]Base clients'!$A$6:$C$736,3,0))</f>
        <v/>
      </c>
      <c r="VT7" s="150" t="str">
        <f>IF(ISBLANK(VT6),"",VLOOKUP(VT6,'[1]Base clients'!$A$6:$C$736,3,0))</f>
        <v/>
      </c>
      <c r="VU7" s="150" t="str">
        <f>IF(ISBLANK(VU6),"",VLOOKUP(VU6,'[1]Base clients'!$A$6:$C$736,3,0))</f>
        <v/>
      </c>
      <c r="VV7" s="150" t="str">
        <f>IF(ISBLANK(VV6),"",VLOOKUP(VV6,'[1]Base clients'!$A$6:$C$736,3,0))</f>
        <v/>
      </c>
      <c r="VW7" s="150" t="str">
        <f>IF(ISBLANK(VW6),"",VLOOKUP(VW6,'[1]Base clients'!$A$6:$C$736,3,0))</f>
        <v/>
      </c>
      <c r="VX7" s="150" t="str">
        <f>IF(ISBLANK(VX6),"",VLOOKUP(VX6,'[1]Base clients'!$A$6:$C$736,3,0))</f>
        <v/>
      </c>
      <c r="VY7" s="150" t="str">
        <f>IF(ISBLANK(VY6),"",VLOOKUP(VY6,'[1]Base clients'!$A$6:$C$736,3,0))</f>
        <v/>
      </c>
      <c r="VZ7" s="150" t="str">
        <f>IF(ISBLANK(VZ6),"",VLOOKUP(VZ6,'[1]Base clients'!$A$6:$C$736,3,0))</f>
        <v/>
      </c>
      <c r="WA7" s="150" t="str">
        <f>IF(ISBLANK(WA6),"",VLOOKUP(WA6,'[1]Base clients'!$A$6:$C$736,3,0))</f>
        <v/>
      </c>
      <c r="WB7" s="150" t="str">
        <f>IF(ISBLANK(WB6),"",VLOOKUP(WB6,'[1]Base clients'!$A$6:$C$736,3,0))</f>
        <v/>
      </c>
      <c r="WC7" s="150" t="str">
        <f>IF(ISBLANK(WC6),"",VLOOKUP(WC6,'[1]Base clients'!$A$6:$C$736,3,0))</f>
        <v/>
      </c>
      <c r="WD7" s="150" t="str">
        <f>IF(ISBLANK(WD6),"",VLOOKUP(WD6,'[1]Base clients'!$A$6:$C$736,3,0))</f>
        <v/>
      </c>
      <c r="WE7" s="150" t="str">
        <f>IF(ISBLANK(WE6),"",VLOOKUP(WE6,'[1]Base clients'!$A$6:$C$736,3,0))</f>
        <v/>
      </c>
      <c r="WF7" s="150" t="str">
        <f>IF(ISBLANK(WF6),"",VLOOKUP(WF6,'[1]Base clients'!$A$6:$C$736,3,0))</f>
        <v/>
      </c>
      <c r="WG7" s="150" t="str">
        <f>IF(ISBLANK(WG6),"",VLOOKUP(WG6,'[1]Base clients'!$A$6:$C$736,3,0))</f>
        <v/>
      </c>
      <c r="WH7" s="150" t="str">
        <f>IF(ISBLANK(WH6),"",VLOOKUP(WH6,'[1]Base clients'!$A$6:$C$736,3,0))</f>
        <v/>
      </c>
      <c r="WI7" s="150" t="str">
        <f>IF(ISBLANK(WI6),"",VLOOKUP(WI6,'[1]Base clients'!$A$6:$C$736,3,0))</f>
        <v/>
      </c>
      <c r="WJ7" s="150" t="str">
        <f>IF(ISBLANK(WJ6),"",VLOOKUP(WJ6,'[1]Base clients'!$A$6:$C$736,3,0))</f>
        <v/>
      </c>
      <c r="WK7" s="150" t="str">
        <f>IF(ISBLANK(WK6),"",VLOOKUP(WK6,'[1]Base clients'!$A$6:$C$736,3,0))</f>
        <v/>
      </c>
      <c r="WL7" s="150" t="str">
        <f>IF(ISBLANK(WL6),"",VLOOKUP(WL6,'[1]Base clients'!$A$6:$C$736,3,0))</f>
        <v/>
      </c>
      <c r="WM7" s="150" t="str">
        <f>IF(ISBLANK(WM6),"",VLOOKUP(WM6,'[1]Base clients'!$A$6:$C$736,3,0))</f>
        <v/>
      </c>
      <c r="WN7" s="150" t="str">
        <f>IF(ISBLANK(WN6),"",VLOOKUP(WN6,'[1]Base clients'!$A$6:$C$736,3,0))</f>
        <v/>
      </c>
      <c r="WO7" s="150" t="str">
        <f>IF(ISBLANK(WO6),"",VLOOKUP(WO6,'[1]Base clients'!$A$6:$C$736,3,0))</f>
        <v/>
      </c>
      <c r="WP7" s="150" t="str">
        <f>IF(ISBLANK(WP6),"",VLOOKUP(WP6,'[1]Base clients'!$A$6:$C$736,3,0))</f>
        <v/>
      </c>
      <c r="WQ7" s="150" t="str">
        <f>IF(ISBLANK(WQ6),"",VLOOKUP(WQ6,'[1]Base clients'!$A$6:$C$736,3,0))</f>
        <v/>
      </c>
      <c r="WR7" s="150" t="str">
        <f>IF(ISBLANK(WR6),"",VLOOKUP(WR6,'[1]Base clients'!$A$6:$C$736,3,0))</f>
        <v/>
      </c>
      <c r="WS7" s="150" t="str">
        <f>IF(ISBLANK(WS6),"",VLOOKUP(WS6,'[1]Base clients'!$A$6:$C$736,3,0))</f>
        <v/>
      </c>
      <c r="WT7" s="150" t="str">
        <f>IF(ISBLANK(WT6),"",VLOOKUP(WT6,'[1]Base clients'!$A$6:$C$736,3,0))</f>
        <v/>
      </c>
      <c r="WU7" s="150" t="str">
        <f>IF(ISBLANK(WU6),"",VLOOKUP(WU6,'[1]Base clients'!$A$6:$C$736,3,0))</f>
        <v/>
      </c>
      <c r="WV7" s="150" t="str">
        <f>IF(ISBLANK(WV6),"",VLOOKUP(WV6,'[1]Base clients'!$A$6:$C$736,3,0))</f>
        <v/>
      </c>
      <c r="WW7" s="150" t="str">
        <f>IF(ISBLANK(WW6),"",VLOOKUP(WW6,'[1]Base clients'!$A$6:$C$736,3,0))</f>
        <v/>
      </c>
      <c r="WX7" s="150" t="str">
        <f>IF(ISBLANK(WX6),"",VLOOKUP(WX6,'[1]Base clients'!$A$6:$C$736,3,0))</f>
        <v/>
      </c>
      <c r="WY7" s="150" t="str">
        <f>IF(ISBLANK(WY6),"",VLOOKUP(WY6,'[1]Base clients'!$A$6:$C$736,3,0))</f>
        <v/>
      </c>
      <c r="WZ7" s="150" t="str">
        <f>IF(ISBLANK(WZ6),"",VLOOKUP(WZ6,'[1]Base clients'!$A$6:$C$736,3,0))</f>
        <v/>
      </c>
      <c r="XA7" s="150" t="str">
        <f>IF(ISBLANK(XA6),"",VLOOKUP(XA6,'[1]Base clients'!$A$6:$C$736,3,0))</f>
        <v/>
      </c>
      <c r="XB7" s="150" t="str">
        <f>IF(ISBLANK(XB6),"",VLOOKUP(XB6,'[1]Base clients'!$A$6:$C$736,3,0))</f>
        <v/>
      </c>
      <c r="XC7" s="150" t="str">
        <f>IF(ISBLANK(XC6),"",VLOOKUP(XC6,'[1]Base clients'!$A$6:$C$736,3,0))</f>
        <v/>
      </c>
      <c r="XD7" s="150" t="str">
        <f>IF(ISBLANK(XD6),"",VLOOKUP(XD6,'[1]Base clients'!$A$6:$C$736,3,0))</f>
        <v/>
      </c>
      <c r="XE7" s="150" t="str">
        <f>IF(ISBLANK(XE6),"",VLOOKUP(XE6,'[1]Base clients'!$A$6:$C$736,3,0))</f>
        <v/>
      </c>
      <c r="XF7" s="150" t="str">
        <f>IF(ISBLANK(XF6),"",VLOOKUP(XF6,'[1]Base clients'!$A$6:$C$736,3,0))</f>
        <v/>
      </c>
      <c r="XG7" s="150" t="str">
        <f>IF(ISBLANK(XG6),"",VLOOKUP(XG6,'[1]Base clients'!$A$6:$C$736,3,0))</f>
        <v/>
      </c>
      <c r="XH7" s="150" t="str">
        <f>IF(ISBLANK(XH6),"",VLOOKUP(XH6,'[1]Base clients'!$A$6:$C$736,3,0))</f>
        <v/>
      </c>
      <c r="XI7" s="150" t="str">
        <f>IF(ISBLANK(XI6),"",VLOOKUP(XI6,'[1]Base clients'!$A$6:$C$736,3,0))</f>
        <v/>
      </c>
      <c r="XJ7" s="150" t="str">
        <f>IF(ISBLANK(XJ6),"",VLOOKUP(XJ6,'[1]Base clients'!$A$6:$C$736,3,0))</f>
        <v/>
      </c>
      <c r="XK7" s="150" t="str">
        <f>IF(ISBLANK(XK6),"",VLOOKUP(XK6,'[1]Base clients'!$A$6:$C$736,3,0))</f>
        <v/>
      </c>
      <c r="XL7" s="150" t="str">
        <f>IF(ISBLANK(XL6),"",VLOOKUP(XL6,'[1]Base clients'!$A$6:$C$736,3,0))</f>
        <v/>
      </c>
      <c r="XM7" s="150" t="str">
        <f>IF(ISBLANK(XM6),"",VLOOKUP(XM6,'[1]Base clients'!$A$6:$C$736,3,0))</f>
        <v/>
      </c>
      <c r="XN7" s="150" t="str">
        <f>IF(ISBLANK(XN6),"",VLOOKUP(XN6,'[1]Base clients'!$A$6:$C$736,3,0))</f>
        <v/>
      </c>
      <c r="XO7" s="150" t="str">
        <f>IF(ISBLANK(XO6),"",VLOOKUP(XO6,'[1]Base clients'!$A$6:$C$736,3,0))</f>
        <v/>
      </c>
      <c r="XP7" s="150" t="str">
        <f>IF(ISBLANK(XP6),"",VLOOKUP(XP6,'[1]Base clients'!$A$6:$C$736,3,0))</f>
        <v/>
      </c>
      <c r="XQ7" s="150" t="str">
        <f>IF(ISBLANK(XQ6),"",VLOOKUP(XQ6,'[1]Base clients'!$A$6:$C$736,3,0))</f>
        <v/>
      </c>
      <c r="XR7" s="150" t="str">
        <f>IF(ISBLANK(XR6),"",VLOOKUP(XR6,'[1]Base clients'!$A$6:$C$736,3,0))</f>
        <v/>
      </c>
      <c r="XS7" s="150" t="str">
        <f>IF(ISBLANK(XS6),"",VLOOKUP(XS6,'[1]Base clients'!$A$6:$C$736,3,0))</f>
        <v/>
      </c>
      <c r="XT7" s="150" t="str">
        <f>IF(ISBLANK(XT6),"",VLOOKUP(XT6,'[1]Base clients'!$A$6:$C$736,3,0))</f>
        <v/>
      </c>
      <c r="XU7" s="150" t="str">
        <f>IF(ISBLANK(XU6),"",VLOOKUP(XU6,'[1]Base clients'!$A$6:$C$736,3,0))</f>
        <v/>
      </c>
      <c r="XV7" s="150" t="str">
        <f>IF(ISBLANK(XV6),"",VLOOKUP(XV6,'[1]Base clients'!$A$6:$C$736,3,0))</f>
        <v/>
      </c>
      <c r="XW7" s="150" t="str">
        <f>IF(ISBLANK(XW6),"",VLOOKUP(XW6,'[1]Base clients'!$A$6:$C$736,3,0))</f>
        <v/>
      </c>
      <c r="XX7" s="150" t="str">
        <f>IF(ISBLANK(XX6),"",VLOOKUP(XX6,'[1]Base clients'!$A$6:$C$736,3,0))</f>
        <v/>
      </c>
      <c r="XY7" s="150" t="str">
        <f>IF(ISBLANK(XY6),"",VLOOKUP(XY6,'[1]Base clients'!$A$6:$C$736,3,0))</f>
        <v/>
      </c>
      <c r="XZ7" s="150" t="str">
        <f>IF(ISBLANK(XZ6),"",VLOOKUP(XZ6,'[1]Base clients'!$A$6:$C$736,3,0))</f>
        <v/>
      </c>
      <c r="YA7" s="150" t="str">
        <f>IF(ISBLANK(YA6),"",VLOOKUP(YA6,'[1]Base clients'!$A$6:$C$736,3,0))</f>
        <v/>
      </c>
      <c r="YB7" s="150" t="str">
        <f>IF(ISBLANK(YB6),"",VLOOKUP(YB6,'[1]Base clients'!$A$6:$C$736,3,0))</f>
        <v/>
      </c>
      <c r="YC7" s="150" t="str">
        <f>IF(ISBLANK(YC6),"",VLOOKUP(YC6,'[1]Base clients'!$A$6:$C$736,3,0))</f>
        <v/>
      </c>
      <c r="YD7" s="150" t="str">
        <f>IF(ISBLANK(YD6),"",VLOOKUP(YD6,'[1]Base clients'!$A$6:$C$736,3,0))</f>
        <v/>
      </c>
      <c r="YE7" s="150" t="str">
        <f>IF(ISBLANK(YE6),"",VLOOKUP(YE6,'[1]Base clients'!$A$6:$C$736,3,0))</f>
        <v/>
      </c>
      <c r="YF7" s="150" t="str">
        <f>IF(ISBLANK(YF6),"",VLOOKUP(YF6,'[1]Base clients'!$A$6:$C$736,3,0))</f>
        <v/>
      </c>
      <c r="YG7" s="150" t="str">
        <f>IF(ISBLANK(YG6),"",VLOOKUP(YG6,'[1]Base clients'!$A$6:$C$736,3,0))</f>
        <v/>
      </c>
      <c r="YH7" s="150" t="str">
        <f>IF(ISBLANK(YH6),"",VLOOKUP(YH6,'[1]Base clients'!$A$6:$C$736,3,0))</f>
        <v/>
      </c>
      <c r="YI7" s="150" t="str">
        <f>IF(ISBLANK(YI6),"",VLOOKUP(YI6,'[1]Base clients'!$A$6:$C$736,3,0))</f>
        <v/>
      </c>
      <c r="YJ7" s="150" t="str">
        <f>IF(ISBLANK(YJ6),"",VLOOKUP(YJ6,'[1]Base clients'!$A$6:$C$736,3,0))</f>
        <v/>
      </c>
      <c r="YK7" s="150" t="str">
        <f>IF(ISBLANK(YK6),"",VLOOKUP(YK6,'[1]Base clients'!$A$6:$C$736,3,0))</f>
        <v/>
      </c>
      <c r="YL7" s="150" t="str">
        <f>IF(ISBLANK(YL6),"",VLOOKUP(YL6,'[1]Base clients'!$A$6:$C$736,3,0))</f>
        <v/>
      </c>
      <c r="YM7" s="150" t="str">
        <f>IF(ISBLANK(YM6),"",VLOOKUP(YM6,'[1]Base clients'!$A$6:$C$736,3,0))</f>
        <v/>
      </c>
      <c r="YN7" s="150" t="str">
        <f>IF(ISBLANK(YN6),"",VLOOKUP(YN6,'[1]Base clients'!$A$6:$C$736,3,0))</f>
        <v/>
      </c>
      <c r="YO7" s="150" t="str">
        <f>IF(ISBLANK(YO6),"",VLOOKUP(YO6,'[1]Base clients'!$A$6:$C$736,3,0))</f>
        <v/>
      </c>
      <c r="YP7" s="150" t="str">
        <f>IF(ISBLANK(YP6),"",VLOOKUP(YP6,'[1]Base clients'!$A$6:$C$736,3,0))</f>
        <v/>
      </c>
      <c r="YQ7" s="150" t="str">
        <f>IF(ISBLANK(YQ6),"",VLOOKUP(YQ6,'[1]Base clients'!$A$6:$C$736,3,0))</f>
        <v/>
      </c>
      <c r="YR7" s="150" t="str">
        <f>IF(ISBLANK(YR6),"",VLOOKUP(YR6,'[1]Base clients'!$A$6:$C$736,3,0))</f>
        <v/>
      </c>
      <c r="YS7" s="150" t="str">
        <f>IF(ISBLANK(YS6),"",VLOOKUP(YS6,'[1]Base clients'!$A$6:$C$736,3,0))</f>
        <v/>
      </c>
      <c r="YT7" s="150" t="str">
        <f>IF(ISBLANK(YT6),"",VLOOKUP(YT6,'[1]Base clients'!$A$6:$C$736,3,0))</f>
        <v/>
      </c>
      <c r="YU7" s="150" t="str">
        <f>IF(ISBLANK(YU6),"",VLOOKUP(YU6,'[1]Base clients'!$A$6:$C$736,3,0))</f>
        <v/>
      </c>
      <c r="YV7" s="150" t="str">
        <f>IF(ISBLANK(YV6),"",VLOOKUP(YV6,'[1]Base clients'!$A$6:$C$736,3,0))</f>
        <v/>
      </c>
      <c r="YW7" s="150" t="str">
        <f>IF(ISBLANK(YW6),"",VLOOKUP(YW6,'[1]Base clients'!$A$6:$C$736,3,0))</f>
        <v/>
      </c>
      <c r="YX7" s="150" t="str">
        <f>IF(ISBLANK(YX6),"",VLOOKUP(YX6,'[1]Base clients'!$A$6:$C$736,3,0))</f>
        <v/>
      </c>
      <c r="YY7" s="150" t="str">
        <f>IF(ISBLANK(YY6),"",VLOOKUP(YY6,'[1]Base clients'!$A$6:$C$736,3,0))</f>
        <v/>
      </c>
      <c r="YZ7" s="150" t="str">
        <f>IF(ISBLANK(YZ6),"",VLOOKUP(YZ6,'[1]Base clients'!$A$6:$C$736,3,0))</f>
        <v/>
      </c>
      <c r="ZA7" s="150" t="str">
        <f>IF(ISBLANK(ZA6),"",VLOOKUP(ZA6,'[1]Base clients'!$A$6:$C$736,3,0))</f>
        <v/>
      </c>
      <c r="ZB7" s="150" t="str">
        <f>IF(ISBLANK(ZB6),"",VLOOKUP(ZB6,'[1]Base clients'!$A$6:$C$736,3,0))</f>
        <v/>
      </c>
      <c r="ZC7" s="150" t="str">
        <f>IF(ISBLANK(ZC6),"",VLOOKUP(ZC6,'[1]Base clients'!$A$6:$C$736,3,0))</f>
        <v/>
      </c>
      <c r="ZD7" s="150" t="str">
        <f>IF(ISBLANK(ZD6),"",VLOOKUP(ZD6,'[1]Base clients'!$A$6:$C$736,3,0))</f>
        <v/>
      </c>
      <c r="ZE7" s="150" t="str">
        <f>IF(ISBLANK(ZE6),"",VLOOKUP(ZE6,'[1]Base clients'!$A$6:$C$736,3,0))</f>
        <v/>
      </c>
      <c r="ZF7" s="150" t="str">
        <f>IF(ISBLANK(ZF6),"",VLOOKUP(ZF6,'[1]Base clients'!$A$6:$C$736,3,0))</f>
        <v/>
      </c>
      <c r="ZG7" s="150" t="str">
        <f>IF(ISBLANK(ZG6),"",VLOOKUP(ZG6,'[1]Base clients'!$A$6:$C$736,3,0))</f>
        <v/>
      </c>
      <c r="ZH7" s="150" t="str">
        <f>IF(ISBLANK(ZH6),"",VLOOKUP(ZH6,'[1]Base clients'!$A$6:$C$736,3,0))</f>
        <v/>
      </c>
      <c r="ZI7" s="150" t="str">
        <f>IF(ISBLANK(ZI6),"",VLOOKUP(ZI6,'[1]Base clients'!$A$6:$C$736,3,0))</f>
        <v/>
      </c>
      <c r="ZJ7" s="150" t="str">
        <f>IF(ISBLANK(ZJ6),"",VLOOKUP(ZJ6,'[1]Base clients'!$A$6:$C$736,3,0))</f>
        <v/>
      </c>
      <c r="ZK7" s="150" t="str">
        <f>IF(ISBLANK(ZK6),"",VLOOKUP(ZK6,'[1]Base clients'!$A$6:$C$736,3,0))</f>
        <v/>
      </c>
      <c r="ZL7" s="150" t="str">
        <f>IF(ISBLANK(ZL6),"",VLOOKUP(ZL6,'[1]Base clients'!$A$6:$C$736,3,0))</f>
        <v/>
      </c>
      <c r="ZM7" s="150" t="str">
        <f>IF(ISBLANK(ZM6),"",VLOOKUP(ZM6,'[1]Base clients'!$A$6:$C$736,3,0))</f>
        <v/>
      </c>
      <c r="ZN7" s="150" t="str">
        <f>IF(ISBLANK(ZN6),"",VLOOKUP(ZN6,'[1]Base clients'!$A$6:$C$736,3,0))</f>
        <v/>
      </c>
      <c r="ZO7" s="150" t="str">
        <f>IF(ISBLANK(ZO6),"",VLOOKUP(ZO6,'[1]Base clients'!$A$6:$C$736,3,0))</f>
        <v/>
      </c>
      <c r="ZP7" s="150" t="str">
        <f>IF(ISBLANK(ZP6),"",VLOOKUP(ZP6,'[1]Base clients'!$A$6:$C$736,3,0))</f>
        <v/>
      </c>
      <c r="ZQ7" s="150" t="str">
        <f>IF(ISBLANK(ZQ6),"",VLOOKUP(ZQ6,'[1]Base clients'!$A$6:$C$736,3,0))</f>
        <v/>
      </c>
      <c r="ZR7" s="150" t="str">
        <f>IF(ISBLANK(ZR6),"",VLOOKUP(ZR6,'[1]Base clients'!$A$6:$C$736,3,0))</f>
        <v/>
      </c>
      <c r="ZS7" s="150" t="str">
        <f>IF(ISBLANK(ZS6),"",VLOOKUP(ZS6,'[1]Base clients'!$A$6:$C$736,3,0))</f>
        <v/>
      </c>
      <c r="ZT7" s="150" t="str">
        <f>IF(ISBLANK(ZT6),"",VLOOKUP(ZT6,'[1]Base clients'!$A$6:$C$736,3,0))</f>
        <v/>
      </c>
      <c r="ZU7" s="150" t="str">
        <f>IF(ISBLANK(ZU6),"",VLOOKUP(ZU6,'[1]Base clients'!$A$6:$C$736,3,0))</f>
        <v/>
      </c>
      <c r="ZV7" s="150" t="str">
        <f>IF(ISBLANK(ZV6),"",VLOOKUP(ZV6,'[1]Base clients'!$A$6:$C$736,3,0))</f>
        <v/>
      </c>
      <c r="ZW7" s="150" t="str">
        <f>IF(ISBLANK(ZW6),"",VLOOKUP(ZW6,'[1]Base clients'!$A$6:$C$736,3,0))</f>
        <v/>
      </c>
      <c r="ZX7" s="150" t="str">
        <f>IF(ISBLANK(ZX6),"",VLOOKUP(ZX6,'[1]Base clients'!$A$6:$C$736,3,0))</f>
        <v/>
      </c>
      <c r="ZY7" s="150" t="str">
        <f>IF(ISBLANK(ZY6),"",VLOOKUP(ZY6,'[1]Base clients'!$A$6:$C$736,3,0))</f>
        <v/>
      </c>
      <c r="ZZ7" s="150" t="str">
        <f>IF(ISBLANK(ZZ6),"",VLOOKUP(ZZ6,'[1]Base clients'!$A$6:$C$736,3,0))</f>
        <v/>
      </c>
      <c r="AAA7" s="150" t="str">
        <f>IF(ISBLANK(AAA6),"",VLOOKUP(AAA6,'[1]Base clients'!$A$6:$C$736,3,0))</f>
        <v/>
      </c>
      <c r="AAB7" s="150" t="str">
        <f>IF(ISBLANK(AAB6),"",VLOOKUP(AAB6,'[1]Base clients'!$A$6:$C$736,3,0))</f>
        <v/>
      </c>
      <c r="AAC7" s="150" t="str">
        <f>IF(ISBLANK(AAC6),"",VLOOKUP(AAC6,'[1]Base clients'!$A$6:$C$736,3,0))</f>
        <v/>
      </c>
      <c r="AAD7" s="150" t="str">
        <f>IF(ISBLANK(AAD6),"",VLOOKUP(AAD6,'[1]Base clients'!$A$6:$C$736,3,0))</f>
        <v/>
      </c>
      <c r="AAE7" s="150" t="str">
        <f>IF(ISBLANK(AAE6),"",VLOOKUP(AAE6,'[1]Base clients'!$A$6:$C$736,3,0))</f>
        <v/>
      </c>
      <c r="AAF7" s="150" t="str">
        <f>IF(ISBLANK(AAF6),"",VLOOKUP(AAF6,'[1]Base clients'!$A$6:$C$736,3,0))</f>
        <v/>
      </c>
      <c r="AAG7" s="150" t="str">
        <f>IF(ISBLANK(AAG6),"",VLOOKUP(AAG6,'[1]Base clients'!$A$6:$C$736,3,0))</f>
        <v/>
      </c>
      <c r="AAH7" s="150" t="str">
        <f>IF(ISBLANK(AAH6),"",VLOOKUP(AAH6,'[1]Base clients'!$A$6:$C$736,3,0))</f>
        <v/>
      </c>
      <c r="AAI7" s="150" t="str">
        <f>IF(ISBLANK(AAI6),"",VLOOKUP(AAI6,'[1]Base clients'!$A$6:$C$736,3,0))</f>
        <v/>
      </c>
      <c r="AAJ7" s="150" t="str">
        <f>IF(ISBLANK(AAJ6),"",VLOOKUP(AAJ6,'[1]Base clients'!$A$6:$C$736,3,0))</f>
        <v/>
      </c>
      <c r="AAK7" s="150" t="str">
        <f>IF(ISBLANK(AAK6),"",VLOOKUP(AAK6,'[1]Base clients'!$A$6:$C$736,3,0))</f>
        <v/>
      </c>
      <c r="AAL7" s="150" t="str">
        <f>IF(ISBLANK(AAL6),"",VLOOKUP(AAL6,'[1]Base clients'!$A$6:$C$736,3,0))</f>
        <v/>
      </c>
      <c r="AAM7" s="150" t="str">
        <f>IF(ISBLANK(AAM6),"",VLOOKUP(AAM6,'[1]Base clients'!$A$6:$C$736,3,0))</f>
        <v/>
      </c>
      <c r="AAN7" s="150" t="str">
        <f>IF(ISBLANK(AAN6),"",VLOOKUP(AAN6,'[1]Base clients'!$A$6:$C$736,3,0))</f>
        <v/>
      </c>
      <c r="AAO7" s="150" t="str">
        <f>IF(ISBLANK(AAO6),"",VLOOKUP(AAO6,'[1]Base clients'!$A$6:$C$736,3,0))</f>
        <v/>
      </c>
      <c r="AAP7" s="150" t="str">
        <f>IF(ISBLANK(AAP6),"",VLOOKUP(AAP6,'[1]Base clients'!$A$6:$C$736,3,0))</f>
        <v/>
      </c>
      <c r="AAQ7" s="150" t="str">
        <f>IF(ISBLANK(AAQ6),"",VLOOKUP(AAQ6,'[1]Base clients'!$A$6:$C$736,3,0))</f>
        <v/>
      </c>
      <c r="AAR7" s="150" t="str">
        <f>IF(ISBLANK(AAR6),"",VLOOKUP(AAR6,'[1]Base clients'!$A$6:$C$736,3,0))</f>
        <v/>
      </c>
      <c r="AAS7" s="150" t="str">
        <f>IF(ISBLANK(AAS6),"",VLOOKUP(AAS6,'[1]Base clients'!$A$6:$C$736,3,0))</f>
        <v/>
      </c>
      <c r="AAT7" s="150" t="str">
        <f>IF(ISBLANK(AAT6),"",VLOOKUP(AAT6,'[1]Base clients'!$A$6:$C$736,3,0))</f>
        <v/>
      </c>
      <c r="AAU7" s="150" t="str">
        <f>IF(ISBLANK(AAU6),"",VLOOKUP(AAU6,'[1]Base clients'!$A$6:$C$736,3,0))</f>
        <v/>
      </c>
      <c r="AAV7" s="150" t="str">
        <f>IF(ISBLANK(AAV6),"",VLOOKUP(AAV6,'[1]Base clients'!$A$6:$C$736,3,0))</f>
        <v/>
      </c>
      <c r="AAW7" s="150" t="str">
        <f>IF(ISBLANK(AAW6),"",VLOOKUP(AAW6,'[1]Base clients'!$A$6:$C$736,3,0))</f>
        <v/>
      </c>
      <c r="AAX7" s="150" t="str">
        <f>IF(ISBLANK(AAX6),"",VLOOKUP(AAX6,'[1]Base clients'!$A$6:$C$736,3,0))</f>
        <v/>
      </c>
      <c r="AAY7" s="150" t="str">
        <f>IF(ISBLANK(AAY6),"",VLOOKUP(AAY6,'[1]Base clients'!$A$6:$C$736,3,0))</f>
        <v/>
      </c>
      <c r="AAZ7" s="150" t="str">
        <f>IF(ISBLANK(AAZ6),"",VLOOKUP(AAZ6,'[1]Base clients'!$A$6:$C$736,3,0))</f>
        <v/>
      </c>
      <c r="ABA7" s="150" t="str">
        <f>IF(ISBLANK(ABA6),"",VLOOKUP(ABA6,'[1]Base clients'!$A$6:$C$736,3,0))</f>
        <v/>
      </c>
      <c r="ABB7" s="150" t="str">
        <f>IF(ISBLANK(ABB6),"",VLOOKUP(ABB6,'[1]Base clients'!$A$6:$C$736,3,0))</f>
        <v/>
      </c>
      <c r="ABC7" s="150" t="str">
        <f>IF(ISBLANK(ABC6),"",VLOOKUP(ABC6,'[1]Base clients'!$A$6:$C$736,3,0))</f>
        <v/>
      </c>
      <c r="ABD7" s="150" t="str">
        <f>IF(ISBLANK(ABD6),"",VLOOKUP(ABD6,'[1]Base clients'!$A$6:$C$736,3,0))</f>
        <v/>
      </c>
      <c r="ABE7" s="150" t="str">
        <f>IF(ISBLANK(ABE6),"",VLOOKUP(ABE6,'[1]Base clients'!$A$6:$C$736,3,0))</f>
        <v/>
      </c>
      <c r="ABF7" s="150" t="str">
        <f>IF(ISBLANK(ABF6),"",VLOOKUP(ABF6,'[1]Base clients'!$A$6:$C$736,3,0))</f>
        <v/>
      </c>
      <c r="ABG7" s="150" t="str">
        <f>IF(ISBLANK(ABG6),"",VLOOKUP(ABG6,'[1]Base clients'!$A$6:$C$736,3,0))</f>
        <v/>
      </c>
      <c r="ABH7" s="150" t="str">
        <f>IF(ISBLANK(ABH6),"",VLOOKUP(ABH6,'[1]Base clients'!$A$6:$C$736,3,0))</f>
        <v/>
      </c>
      <c r="ABI7" s="150" t="str">
        <f>IF(ISBLANK(ABI6),"",VLOOKUP(ABI6,'[1]Base clients'!$A$6:$C$736,3,0))</f>
        <v/>
      </c>
      <c r="ABJ7" s="150" t="str">
        <f>IF(ISBLANK(ABJ6),"",VLOOKUP(ABJ6,'[1]Base clients'!$A$6:$C$736,3,0))</f>
        <v/>
      </c>
      <c r="ABK7" s="150" t="str">
        <f>IF(ISBLANK(ABK6),"",VLOOKUP(ABK6,'[1]Base clients'!$A$6:$C$736,3,0))</f>
        <v/>
      </c>
      <c r="ABL7" s="150" t="str">
        <f>IF(ISBLANK(ABL6),"",VLOOKUP(ABL6,'[1]Base clients'!$A$6:$C$736,3,0))</f>
        <v/>
      </c>
      <c r="ABM7" s="150" t="str">
        <f>IF(ISBLANK(ABM6),"",VLOOKUP(ABM6,'[1]Base clients'!$A$6:$C$736,3,0))</f>
        <v/>
      </c>
      <c r="ABN7" s="150" t="str">
        <f>IF(ISBLANK(ABN6),"",VLOOKUP(ABN6,'[1]Base clients'!$A$6:$C$736,3,0))</f>
        <v/>
      </c>
      <c r="ABO7" s="150" t="str">
        <f>IF(ISBLANK(ABO6),"",VLOOKUP(ABO6,'[1]Base clients'!$A$6:$C$736,3,0))</f>
        <v/>
      </c>
      <c r="ABP7" s="150" t="str">
        <f>IF(ISBLANK(ABP6),"",VLOOKUP(ABP6,'[1]Base clients'!$A$6:$C$736,3,0))</f>
        <v/>
      </c>
      <c r="ABQ7" s="150" t="str">
        <f>IF(ISBLANK(ABQ6),"",VLOOKUP(ABQ6,'[1]Base clients'!$A$6:$C$736,3,0))</f>
        <v/>
      </c>
      <c r="ABR7" s="150" t="str">
        <f>IF(ISBLANK(ABR6),"",VLOOKUP(ABR6,'[1]Base clients'!$A$6:$C$736,3,0))</f>
        <v/>
      </c>
      <c r="ABS7" s="150" t="str">
        <f>IF(ISBLANK(ABS6),"",VLOOKUP(ABS6,'[1]Base clients'!$A$6:$C$736,3,0))</f>
        <v/>
      </c>
      <c r="ABT7" s="150" t="str">
        <f>IF(ISBLANK(ABT6),"",VLOOKUP(ABT6,'[1]Base clients'!$A$6:$C$736,3,0))</f>
        <v/>
      </c>
      <c r="ABU7" s="150" t="str">
        <f>IF(ISBLANK(ABU6),"",VLOOKUP(ABU6,'[1]Base clients'!$A$6:$C$736,3,0))</f>
        <v/>
      </c>
      <c r="ABV7" s="150" t="str">
        <f>IF(ISBLANK(ABV6),"",VLOOKUP(ABV6,'[1]Base clients'!$A$6:$C$736,3,0))</f>
        <v/>
      </c>
      <c r="ABW7" s="150" t="str">
        <f>IF(ISBLANK(ABW6),"",VLOOKUP(ABW6,'[1]Base clients'!$A$6:$C$736,3,0))</f>
        <v/>
      </c>
      <c r="ABX7" s="150" t="str">
        <f>IF(ISBLANK(ABX6),"",VLOOKUP(ABX6,'[1]Base clients'!$A$6:$C$736,3,0))</f>
        <v/>
      </c>
      <c r="ABY7" s="150" t="str">
        <f>IF(ISBLANK(ABY6),"",VLOOKUP(ABY6,'[1]Base clients'!$A$6:$C$736,3,0))</f>
        <v/>
      </c>
      <c r="ABZ7" s="150" t="str">
        <f>IF(ISBLANK(ABZ6),"",VLOOKUP(ABZ6,'[1]Base clients'!$A$6:$C$736,3,0))</f>
        <v/>
      </c>
      <c r="ACA7" s="150" t="str">
        <f>IF(ISBLANK(ACA6),"",VLOOKUP(ACA6,'[1]Base clients'!$A$6:$C$736,3,0))</f>
        <v/>
      </c>
      <c r="ACB7" s="150" t="str">
        <f>IF(ISBLANK(ACB6),"",VLOOKUP(ACB6,'[1]Base clients'!$A$6:$C$736,3,0))</f>
        <v/>
      </c>
      <c r="ACC7" s="150" t="str">
        <f>IF(ISBLANK(ACC6),"",VLOOKUP(ACC6,'[1]Base clients'!$A$6:$C$736,3,0))</f>
        <v/>
      </c>
      <c r="ACD7" s="150" t="str">
        <f>IF(ISBLANK(ACD6),"",VLOOKUP(ACD6,'[1]Base clients'!$A$6:$C$736,3,0))</f>
        <v/>
      </c>
      <c r="ACE7" s="150" t="str">
        <f>IF(ISBLANK(ACE6),"",VLOOKUP(ACE6,'[1]Base clients'!$A$6:$C$736,3,0))</f>
        <v/>
      </c>
      <c r="ACF7" s="150" t="str">
        <f>IF(ISBLANK(ACF6),"",VLOOKUP(ACF6,'[1]Base clients'!$A$6:$C$736,3,0))</f>
        <v/>
      </c>
      <c r="ACG7" s="150" t="str">
        <f>IF(ISBLANK(ACG6),"",VLOOKUP(ACG6,'[1]Base clients'!$A$6:$C$736,3,0))</f>
        <v/>
      </c>
      <c r="ACH7" s="150" t="str">
        <f>IF(ISBLANK(ACH6),"",VLOOKUP(ACH6,'[1]Base clients'!$A$6:$C$736,3,0))</f>
        <v/>
      </c>
      <c r="ACI7" s="150" t="str">
        <f>IF(ISBLANK(ACI6),"",VLOOKUP(ACI6,'[1]Base clients'!$A$6:$C$736,3,0))</f>
        <v/>
      </c>
      <c r="ACJ7" s="150" t="str">
        <f>IF(ISBLANK(ACJ6),"",VLOOKUP(ACJ6,'[1]Base clients'!$A$6:$C$736,3,0))</f>
        <v/>
      </c>
      <c r="ACK7" s="150" t="str">
        <f>IF(ISBLANK(ACK6),"",VLOOKUP(ACK6,'[1]Base clients'!$A$6:$C$736,3,0))</f>
        <v/>
      </c>
      <c r="ACL7" s="150" t="str">
        <f>IF(ISBLANK(ACL6),"",VLOOKUP(ACL6,'[1]Base clients'!$A$6:$C$736,3,0))</f>
        <v/>
      </c>
      <c r="ACM7" s="150" t="str">
        <f>IF(ISBLANK(ACM6),"",VLOOKUP(ACM6,'[1]Base clients'!$A$6:$C$736,3,0))</f>
        <v/>
      </c>
      <c r="ACN7" s="150" t="str">
        <f>IF(ISBLANK(ACN6),"",VLOOKUP(ACN6,'[1]Base clients'!$A$6:$C$736,3,0))</f>
        <v/>
      </c>
      <c r="ACO7" s="150" t="str">
        <f>IF(ISBLANK(ACO6),"",VLOOKUP(ACO6,'[1]Base clients'!$A$6:$C$736,3,0))</f>
        <v/>
      </c>
      <c r="ACP7" s="150" t="str">
        <f>IF(ISBLANK(ACP6),"",VLOOKUP(ACP6,'[1]Base clients'!$A$6:$C$736,3,0))</f>
        <v/>
      </c>
      <c r="ACQ7" s="150" t="str">
        <f>IF(ISBLANK(ACQ6),"",VLOOKUP(ACQ6,'[1]Base clients'!$A$6:$C$736,3,0))</f>
        <v/>
      </c>
      <c r="ACR7" s="150" t="str">
        <f>IF(ISBLANK(ACR6),"",VLOOKUP(ACR6,'[1]Base clients'!$A$6:$C$736,3,0))</f>
        <v/>
      </c>
      <c r="ACS7" s="150" t="str">
        <f>IF(ISBLANK(ACS6),"",VLOOKUP(ACS6,'[1]Base clients'!$A$6:$C$736,3,0))</f>
        <v/>
      </c>
      <c r="ACT7" s="150" t="str">
        <f>IF(ISBLANK(ACT6),"",VLOOKUP(ACT6,'[1]Base clients'!$A$6:$C$736,3,0))</f>
        <v/>
      </c>
      <c r="ACU7" s="150" t="str">
        <f>IF(ISBLANK(ACU6),"",VLOOKUP(ACU6,'[1]Base clients'!$A$6:$C$736,3,0))</f>
        <v/>
      </c>
      <c r="ACV7" s="150" t="str">
        <f>IF(ISBLANK(ACV6),"",VLOOKUP(ACV6,'[1]Base clients'!$A$6:$C$736,3,0))</f>
        <v/>
      </c>
      <c r="ACW7" s="150" t="str">
        <f>IF(ISBLANK(ACW6),"",VLOOKUP(ACW6,'[1]Base clients'!$A$6:$C$736,3,0))</f>
        <v/>
      </c>
      <c r="ACX7" s="150" t="str">
        <f>IF(ISBLANK(ACX6),"",VLOOKUP(ACX6,'[1]Base clients'!$A$6:$C$736,3,0))</f>
        <v/>
      </c>
      <c r="ACY7" s="150" t="str">
        <f>IF(ISBLANK(ACY6),"",VLOOKUP(ACY6,'[1]Base clients'!$A$6:$C$736,3,0))</f>
        <v/>
      </c>
      <c r="ACZ7" s="150" t="str">
        <f>IF(ISBLANK(ACZ6),"",VLOOKUP(ACZ6,'[1]Base clients'!$A$6:$C$736,3,0))</f>
        <v/>
      </c>
      <c r="ADA7" s="150" t="str">
        <f>IF(ISBLANK(ADA6),"",VLOOKUP(ADA6,'[1]Base clients'!$A$6:$C$736,3,0))</f>
        <v/>
      </c>
      <c r="ADB7" s="150" t="str">
        <f>IF(ISBLANK(ADB6),"",VLOOKUP(ADB6,'[1]Base clients'!$A$6:$C$736,3,0))</f>
        <v/>
      </c>
      <c r="ADC7" s="150" t="str">
        <f>IF(ISBLANK(ADC6),"",VLOOKUP(ADC6,'[1]Base clients'!$A$6:$C$736,3,0))</f>
        <v/>
      </c>
      <c r="ADD7" s="150" t="str">
        <f>IF(ISBLANK(ADD6),"",VLOOKUP(ADD6,'[1]Base clients'!$A$6:$C$736,3,0))</f>
        <v/>
      </c>
      <c r="ADE7" s="150" t="str">
        <f>IF(ISBLANK(ADE6),"",VLOOKUP(ADE6,'[1]Base clients'!$A$6:$C$736,3,0))</f>
        <v/>
      </c>
      <c r="ADF7" s="150" t="str">
        <f>IF(ISBLANK(ADF6),"",VLOOKUP(ADF6,'[1]Base clients'!$A$6:$C$736,3,0))</f>
        <v/>
      </c>
      <c r="ADG7" s="150" t="str">
        <f>IF(ISBLANK(ADG6),"",VLOOKUP(ADG6,'[1]Base clients'!$A$6:$C$736,3,0))</f>
        <v/>
      </c>
      <c r="ADH7" s="150" t="str">
        <f>IF(ISBLANK(ADH6),"",VLOOKUP(ADH6,'[1]Base clients'!$A$6:$C$736,3,0))</f>
        <v/>
      </c>
      <c r="ADI7" s="150" t="str">
        <f>IF(ISBLANK(ADI6),"",VLOOKUP(ADI6,'[1]Base clients'!$A$6:$C$736,3,0))</f>
        <v/>
      </c>
      <c r="ADJ7" s="150" t="str">
        <f>IF(ISBLANK(ADJ6),"",VLOOKUP(ADJ6,'[1]Base clients'!$A$6:$C$736,3,0))</f>
        <v/>
      </c>
      <c r="ADK7" s="150" t="str">
        <f>IF(ISBLANK(ADK6),"",VLOOKUP(ADK6,'[1]Base clients'!$A$6:$C$736,3,0))</f>
        <v/>
      </c>
      <c r="ADL7" s="150" t="str">
        <f>IF(ISBLANK(ADL6),"",VLOOKUP(ADL6,'[1]Base clients'!$A$6:$C$736,3,0))</f>
        <v/>
      </c>
      <c r="ADM7" s="150" t="str">
        <f>IF(ISBLANK(ADM6),"",VLOOKUP(ADM6,'[1]Base clients'!$A$6:$C$736,3,0))</f>
        <v/>
      </c>
      <c r="ADN7" s="150" t="str">
        <f>IF(ISBLANK(ADN6),"",VLOOKUP(ADN6,'[1]Base clients'!$A$6:$C$736,3,0))</f>
        <v/>
      </c>
      <c r="ADO7" s="150" t="str">
        <f>IF(ISBLANK(ADO6),"",VLOOKUP(ADO6,'[1]Base clients'!$A$6:$C$736,3,0))</f>
        <v/>
      </c>
      <c r="ADP7" s="150" t="str">
        <f>IF(ISBLANK(ADP6),"",VLOOKUP(ADP6,'[1]Base clients'!$A$6:$C$736,3,0))</f>
        <v/>
      </c>
      <c r="ADQ7" s="150" t="str">
        <f>IF(ISBLANK(ADQ6),"",VLOOKUP(ADQ6,'[1]Base clients'!$A$6:$C$736,3,0))</f>
        <v/>
      </c>
      <c r="ADR7" s="150" t="str">
        <f>IF(ISBLANK(ADR6),"",VLOOKUP(ADR6,'[1]Base clients'!$A$6:$C$736,3,0))</f>
        <v/>
      </c>
      <c r="ADS7" s="150" t="str">
        <f>IF(ISBLANK(ADS6),"",VLOOKUP(ADS6,'[1]Base clients'!$A$6:$C$736,3,0))</f>
        <v/>
      </c>
      <c r="ADT7" s="150" t="str">
        <f>IF(ISBLANK(ADT6),"",VLOOKUP(ADT6,'[1]Base clients'!$A$6:$C$736,3,0))</f>
        <v/>
      </c>
      <c r="ADU7" s="150" t="str">
        <f>IF(ISBLANK(ADU6),"",VLOOKUP(ADU6,'[1]Base clients'!$A$6:$C$736,3,0))</f>
        <v/>
      </c>
      <c r="ADV7" s="150" t="str">
        <f>IF(ISBLANK(ADV6),"",VLOOKUP(ADV6,'[1]Base clients'!$A$6:$C$736,3,0))</f>
        <v/>
      </c>
      <c r="ADW7" s="150" t="str">
        <f>IF(ISBLANK(ADW6),"",VLOOKUP(ADW6,'[1]Base clients'!$A$6:$C$736,3,0))</f>
        <v/>
      </c>
      <c r="ADX7" s="150" t="str">
        <f>IF(ISBLANK(ADX6),"",VLOOKUP(ADX6,'[1]Base clients'!$A$6:$C$736,3,0))</f>
        <v/>
      </c>
      <c r="ADY7" s="150" t="str">
        <f>IF(ISBLANK(ADY6),"",VLOOKUP(ADY6,'[1]Base clients'!$A$6:$C$736,3,0))</f>
        <v/>
      </c>
      <c r="ADZ7" s="150" t="str">
        <f>IF(ISBLANK(ADZ6),"",VLOOKUP(ADZ6,'[1]Base clients'!$A$6:$C$736,3,0))</f>
        <v/>
      </c>
      <c r="AEA7" s="150" t="str">
        <f>IF(ISBLANK(AEA6),"",VLOOKUP(AEA6,'[1]Base clients'!$A$6:$C$736,3,0))</f>
        <v/>
      </c>
      <c r="AEB7" s="150" t="str">
        <f>IF(ISBLANK(AEB6),"",VLOOKUP(AEB6,'[1]Base clients'!$A$6:$C$736,3,0))</f>
        <v/>
      </c>
      <c r="AEC7" s="150" t="str">
        <f>IF(ISBLANK(AEC6),"",VLOOKUP(AEC6,'[1]Base clients'!$A$6:$C$736,3,0))</f>
        <v/>
      </c>
      <c r="AED7" s="150" t="str">
        <f>IF(ISBLANK(AED6),"",VLOOKUP(AED6,'[1]Base clients'!$A$6:$C$736,3,0))</f>
        <v/>
      </c>
      <c r="AEE7" s="150" t="str">
        <f>IF(ISBLANK(AEE6),"",VLOOKUP(AEE6,'[1]Base clients'!$A$6:$C$736,3,0))</f>
        <v/>
      </c>
      <c r="AEF7" s="150" t="str">
        <f>IF(ISBLANK(AEF6),"",VLOOKUP(AEF6,'[1]Base clients'!$A$6:$C$736,3,0))</f>
        <v/>
      </c>
      <c r="AEG7" s="150" t="str">
        <f>IF(ISBLANK(AEG6),"",VLOOKUP(AEG6,'[1]Base clients'!$A$6:$C$736,3,0))</f>
        <v/>
      </c>
      <c r="AEH7" s="150" t="str">
        <f>IF(ISBLANK(AEH6),"",VLOOKUP(AEH6,'[1]Base clients'!$A$6:$C$736,3,0))</f>
        <v/>
      </c>
      <c r="AEI7" s="150" t="str">
        <f>IF(ISBLANK(AEI6),"",VLOOKUP(AEI6,'[1]Base clients'!$A$6:$C$736,3,0))</f>
        <v/>
      </c>
      <c r="AEJ7" s="150" t="str">
        <f>IF(ISBLANK(AEJ6),"",VLOOKUP(AEJ6,'[1]Base clients'!$A$6:$C$736,3,0))</f>
        <v/>
      </c>
      <c r="AEK7" s="150" t="str">
        <f>IF(ISBLANK(AEK6),"",VLOOKUP(AEK6,'[1]Base clients'!$A$6:$C$736,3,0))</f>
        <v/>
      </c>
      <c r="AEL7" s="150" t="str">
        <f>IF(ISBLANK(AEL6),"",VLOOKUP(AEL6,'[1]Base clients'!$A$6:$C$736,3,0))</f>
        <v/>
      </c>
      <c r="AEM7" s="150" t="str">
        <f>IF(ISBLANK(AEM6),"",VLOOKUP(AEM6,'[1]Base clients'!$A$6:$C$736,3,0))</f>
        <v/>
      </c>
      <c r="AEN7" s="150" t="str">
        <f>IF(ISBLANK(AEN6),"",VLOOKUP(AEN6,'[1]Base clients'!$A$6:$C$736,3,0))</f>
        <v/>
      </c>
      <c r="AEO7" s="150" t="str">
        <f>IF(ISBLANK(AEO6),"",VLOOKUP(AEO6,'[1]Base clients'!$A$6:$C$736,3,0))</f>
        <v/>
      </c>
      <c r="AEP7" s="150" t="str">
        <f>IF(ISBLANK(AEP6),"",VLOOKUP(AEP6,'[1]Base clients'!$A$6:$C$736,3,0))</f>
        <v/>
      </c>
      <c r="AEQ7" s="150" t="str">
        <f>IF(ISBLANK(AEQ6),"",VLOOKUP(AEQ6,'[1]Base clients'!$A$6:$C$736,3,0))</f>
        <v/>
      </c>
      <c r="AER7" s="150" t="str">
        <f>IF(ISBLANK(AER6),"",VLOOKUP(AER6,'[1]Base clients'!$A$6:$C$736,3,0))</f>
        <v/>
      </c>
      <c r="AES7" s="150" t="str">
        <f>IF(ISBLANK(AES6),"",VLOOKUP(AES6,'[1]Base clients'!$A$6:$C$736,3,0))</f>
        <v/>
      </c>
      <c r="AET7" s="150" t="str">
        <f>IF(ISBLANK(AET6),"",VLOOKUP(AET6,'[1]Base clients'!$A$6:$C$736,3,0))</f>
        <v/>
      </c>
      <c r="AEU7" s="150" t="str">
        <f>IF(ISBLANK(AEU6),"",VLOOKUP(AEU6,'[1]Base clients'!$A$6:$C$736,3,0))</f>
        <v/>
      </c>
      <c r="AEV7" s="150" t="str">
        <f>IF(ISBLANK(AEV6),"",VLOOKUP(AEV6,'[1]Base clients'!$A$6:$C$736,3,0))</f>
        <v/>
      </c>
      <c r="AEW7" s="150" t="str">
        <f>IF(ISBLANK(AEW6),"",VLOOKUP(AEW6,'[1]Base clients'!$A$6:$C$736,3,0))</f>
        <v/>
      </c>
      <c r="AEX7" s="150" t="str">
        <f>IF(ISBLANK(AEX6),"",VLOOKUP(AEX6,'[1]Base clients'!$A$6:$C$736,3,0))</f>
        <v/>
      </c>
      <c r="AEY7" s="150" t="str">
        <f>IF(ISBLANK(AEY6),"",VLOOKUP(AEY6,'[1]Base clients'!$A$6:$C$736,3,0))</f>
        <v/>
      </c>
      <c r="AEZ7" s="150" t="str">
        <f>IF(ISBLANK(AEZ6),"",VLOOKUP(AEZ6,'[1]Base clients'!$A$6:$C$736,3,0))</f>
        <v/>
      </c>
      <c r="AFA7" s="150" t="str">
        <f>IF(ISBLANK(AFA6),"",VLOOKUP(AFA6,'[1]Base clients'!$A$6:$C$736,3,0))</f>
        <v/>
      </c>
      <c r="AFB7" s="150" t="str">
        <f>IF(ISBLANK(AFB6),"",VLOOKUP(AFB6,'[1]Base clients'!$A$6:$C$736,3,0))</f>
        <v/>
      </c>
      <c r="AFC7" s="150" t="str">
        <f>IF(ISBLANK(AFC6),"",VLOOKUP(AFC6,'[1]Base clients'!$A$6:$C$736,3,0))</f>
        <v/>
      </c>
      <c r="AFD7" s="150" t="str">
        <f>IF(ISBLANK(AFD6),"",VLOOKUP(AFD6,'[1]Base clients'!$A$6:$C$736,3,0))</f>
        <v/>
      </c>
      <c r="AFE7" s="150" t="str">
        <f>IF(ISBLANK(AFE6),"",VLOOKUP(AFE6,'[1]Base clients'!$A$6:$C$736,3,0))</f>
        <v/>
      </c>
      <c r="AFF7" s="150" t="str">
        <f>IF(ISBLANK(AFF6),"",VLOOKUP(AFF6,'[1]Base clients'!$A$6:$C$736,3,0))</f>
        <v/>
      </c>
      <c r="AFG7" s="150" t="str">
        <f>IF(ISBLANK(AFG6),"",VLOOKUP(AFG6,'[1]Base clients'!$A$6:$C$736,3,0))</f>
        <v/>
      </c>
      <c r="AFH7" s="150" t="str">
        <f>IF(ISBLANK(AFH6),"",VLOOKUP(AFH6,'[1]Base clients'!$A$6:$C$736,3,0))</f>
        <v/>
      </c>
      <c r="AFI7" s="150" t="str">
        <f>IF(ISBLANK(AFI6),"",VLOOKUP(AFI6,'[1]Base clients'!$A$6:$C$736,3,0))</f>
        <v/>
      </c>
      <c r="AFJ7" s="150" t="str">
        <f>IF(ISBLANK(AFJ6),"",VLOOKUP(AFJ6,'[1]Base clients'!$A$6:$C$736,3,0))</f>
        <v/>
      </c>
      <c r="AFK7" s="150" t="str">
        <f>IF(ISBLANK(AFK6),"",VLOOKUP(AFK6,'[1]Base clients'!$A$6:$C$736,3,0))</f>
        <v/>
      </c>
      <c r="AFL7" s="150" t="str">
        <f>IF(ISBLANK(AFL6),"",VLOOKUP(AFL6,'[1]Base clients'!$A$6:$C$736,3,0))</f>
        <v/>
      </c>
      <c r="AFM7" s="150" t="str">
        <f>IF(ISBLANK(AFM6),"",VLOOKUP(AFM6,'[1]Base clients'!$A$6:$C$736,3,0))</f>
        <v/>
      </c>
      <c r="AFN7" s="150" t="str">
        <f>IF(ISBLANK(AFN6),"",VLOOKUP(AFN6,'[1]Base clients'!$A$6:$C$736,3,0))</f>
        <v/>
      </c>
      <c r="AFO7" s="150" t="str">
        <f>IF(ISBLANK(AFO6),"",VLOOKUP(AFO6,'[1]Base clients'!$A$6:$C$736,3,0))</f>
        <v/>
      </c>
      <c r="AFP7" s="150" t="str">
        <f>IF(ISBLANK(AFP6),"",VLOOKUP(AFP6,'[1]Base clients'!$A$6:$C$736,3,0))</f>
        <v/>
      </c>
      <c r="AFQ7" s="150" t="str">
        <f>IF(ISBLANK(AFQ6),"",VLOOKUP(AFQ6,'[1]Base clients'!$A$6:$C$736,3,0))</f>
        <v/>
      </c>
      <c r="AFR7" s="150" t="str">
        <f>IF(ISBLANK(AFR6),"",VLOOKUP(AFR6,'[1]Base clients'!$A$6:$C$736,3,0))</f>
        <v/>
      </c>
      <c r="AFS7" s="150" t="str">
        <f>IF(ISBLANK(AFS6),"",VLOOKUP(AFS6,'[1]Base clients'!$A$6:$C$736,3,0))</f>
        <v/>
      </c>
      <c r="AFT7" s="150" t="str">
        <f>IF(ISBLANK(AFT6),"",VLOOKUP(AFT6,'[1]Base clients'!$A$6:$C$736,3,0))</f>
        <v/>
      </c>
      <c r="AFU7" s="150" t="str">
        <f>IF(ISBLANK(AFU6),"",VLOOKUP(AFU6,'[1]Base clients'!$A$6:$C$736,3,0))</f>
        <v/>
      </c>
      <c r="AFV7" s="150" t="str">
        <f>IF(ISBLANK(AFV6),"",VLOOKUP(AFV6,'[1]Base clients'!$A$6:$C$736,3,0))</f>
        <v/>
      </c>
      <c r="AFW7" s="150" t="str">
        <f>IF(ISBLANK(AFW6),"",VLOOKUP(AFW6,'[1]Base clients'!$A$6:$C$736,3,0))</f>
        <v/>
      </c>
      <c r="AFX7" s="150" t="str">
        <f>IF(ISBLANK(AFX6),"",VLOOKUP(AFX6,'[1]Base clients'!$A$6:$C$736,3,0))</f>
        <v/>
      </c>
      <c r="AFY7" s="150" t="str">
        <f>IF(ISBLANK(AFY6),"",VLOOKUP(AFY6,'[1]Base clients'!$A$6:$C$736,3,0))</f>
        <v/>
      </c>
      <c r="AFZ7" s="150" t="str">
        <f>IF(ISBLANK(AFZ6),"",VLOOKUP(AFZ6,'[1]Base clients'!$A$6:$C$736,3,0))</f>
        <v/>
      </c>
      <c r="AGA7" s="150" t="str">
        <f>IF(ISBLANK(AGA6),"",VLOOKUP(AGA6,'[1]Base clients'!$A$6:$C$736,3,0))</f>
        <v/>
      </c>
      <c r="AGB7" s="150" t="str">
        <f>IF(ISBLANK(AGB6),"",VLOOKUP(AGB6,'[1]Base clients'!$A$6:$C$736,3,0))</f>
        <v/>
      </c>
      <c r="AGC7" s="150" t="str">
        <f>IF(ISBLANK(AGC6),"",VLOOKUP(AGC6,'[1]Base clients'!$A$6:$C$736,3,0))</f>
        <v/>
      </c>
      <c r="AGD7" s="150" t="str">
        <f>IF(ISBLANK(AGD6),"",VLOOKUP(AGD6,'[1]Base clients'!$A$6:$C$736,3,0))</f>
        <v/>
      </c>
      <c r="AGE7" s="150" t="str">
        <f>IF(ISBLANK(AGE6),"",VLOOKUP(AGE6,'[1]Base clients'!$A$6:$C$736,3,0))</f>
        <v/>
      </c>
      <c r="AGF7" s="150" t="str">
        <f>IF(ISBLANK(AGF6),"",VLOOKUP(AGF6,'[1]Base clients'!$A$6:$C$736,3,0))</f>
        <v/>
      </c>
      <c r="AGG7" s="150" t="str">
        <f>IF(ISBLANK(AGG6),"",VLOOKUP(AGG6,'[1]Base clients'!$A$6:$C$736,3,0))</f>
        <v/>
      </c>
      <c r="AGH7" s="150" t="str">
        <f>IF(ISBLANK(AGH6),"",VLOOKUP(AGH6,'[1]Base clients'!$A$6:$C$736,3,0))</f>
        <v/>
      </c>
      <c r="AGI7" s="150" t="str">
        <f>IF(ISBLANK(AGI6),"",VLOOKUP(AGI6,'[1]Base clients'!$A$6:$C$736,3,0))</f>
        <v/>
      </c>
      <c r="AGJ7" s="150" t="str">
        <f>IF(ISBLANK(AGJ6),"",VLOOKUP(AGJ6,'[1]Base clients'!$A$6:$C$736,3,0))</f>
        <v/>
      </c>
      <c r="AGK7" s="150" t="str">
        <f>IF(ISBLANK(AGK6),"",VLOOKUP(AGK6,'[1]Base clients'!$A$6:$C$736,3,0))</f>
        <v/>
      </c>
      <c r="AGL7" s="150" t="str">
        <f>IF(ISBLANK(AGL6),"",VLOOKUP(AGL6,'[1]Base clients'!$A$6:$C$736,3,0))</f>
        <v/>
      </c>
      <c r="AGM7" s="150" t="str">
        <f>IF(ISBLANK(AGM6),"",VLOOKUP(AGM6,'[1]Base clients'!$A$6:$C$736,3,0))</f>
        <v/>
      </c>
      <c r="AGN7" s="150" t="str">
        <f>IF(ISBLANK(AGN6),"",VLOOKUP(AGN6,'[1]Base clients'!$A$6:$C$736,3,0))</f>
        <v/>
      </c>
      <c r="AGO7" s="150" t="str">
        <f>IF(ISBLANK(AGO6),"",VLOOKUP(AGO6,'[1]Base clients'!$A$6:$C$736,3,0))</f>
        <v/>
      </c>
      <c r="AGP7" s="150" t="str">
        <f>IF(ISBLANK(AGP6),"",VLOOKUP(AGP6,'[1]Base clients'!$A$6:$C$736,3,0))</f>
        <v/>
      </c>
      <c r="AGQ7" s="150" t="str">
        <f>IF(ISBLANK(AGQ6),"",VLOOKUP(AGQ6,'[1]Base clients'!$A$6:$C$736,3,0))</f>
        <v/>
      </c>
      <c r="AGR7" s="150" t="str">
        <f>IF(ISBLANK(AGR6),"",VLOOKUP(AGR6,'[1]Base clients'!$A$6:$C$736,3,0))</f>
        <v/>
      </c>
      <c r="AGS7" s="150" t="str">
        <f>IF(ISBLANK(AGS6),"",VLOOKUP(AGS6,'[1]Base clients'!$A$6:$C$736,3,0))</f>
        <v/>
      </c>
      <c r="AGT7" s="150" t="str">
        <f>IF(ISBLANK(AGT6),"",VLOOKUP(AGT6,'[1]Base clients'!$A$6:$C$736,3,0))</f>
        <v/>
      </c>
      <c r="AGU7" s="150" t="str">
        <f>IF(ISBLANK(AGU6),"",VLOOKUP(AGU6,'[1]Base clients'!$A$6:$C$736,3,0))</f>
        <v/>
      </c>
      <c r="AGV7" s="150" t="str">
        <f>IF(ISBLANK(AGV6),"",VLOOKUP(AGV6,'[1]Base clients'!$A$6:$C$736,3,0))</f>
        <v/>
      </c>
      <c r="AGW7" s="150" t="str">
        <f>IF(ISBLANK(AGW6),"",VLOOKUP(AGW6,'[1]Base clients'!$A$6:$C$736,3,0))</f>
        <v/>
      </c>
      <c r="AGX7" s="150" t="str">
        <f>IF(ISBLANK(AGX6),"",VLOOKUP(AGX6,'[1]Base clients'!$A$6:$C$736,3,0))</f>
        <v/>
      </c>
      <c r="AGY7" s="150" t="str">
        <f>IF(ISBLANK(AGY6),"",VLOOKUP(AGY6,'[1]Base clients'!$A$6:$C$736,3,0))</f>
        <v/>
      </c>
      <c r="AGZ7" s="150" t="str">
        <f>IF(ISBLANK(AGZ6),"",VLOOKUP(AGZ6,'[1]Base clients'!$A$6:$C$736,3,0))</f>
        <v/>
      </c>
      <c r="AHA7" s="150" t="str">
        <f>IF(ISBLANK(AHA6),"",VLOOKUP(AHA6,'[1]Base clients'!$A$6:$C$736,3,0))</f>
        <v/>
      </c>
      <c r="AHB7" s="150" t="str">
        <f>IF(ISBLANK(AHB6),"",VLOOKUP(AHB6,'[1]Base clients'!$A$6:$C$736,3,0))</f>
        <v/>
      </c>
      <c r="AHC7" s="150" t="str">
        <f>IF(ISBLANK(AHC6),"",VLOOKUP(AHC6,'[1]Base clients'!$A$6:$C$736,3,0))</f>
        <v/>
      </c>
      <c r="AHD7" s="150" t="str">
        <f>IF(ISBLANK(AHD6),"",VLOOKUP(AHD6,'[1]Base clients'!$A$6:$C$736,3,0))</f>
        <v/>
      </c>
      <c r="AHE7" s="150" t="str">
        <f>IF(ISBLANK(AHE6),"",VLOOKUP(AHE6,'[1]Base clients'!$A$6:$C$736,3,0))</f>
        <v/>
      </c>
      <c r="AHF7" s="150" t="str">
        <f>IF(ISBLANK(AHF6),"",VLOOKUP(AHF6,'[1]Base clients'!$A$6:$C$736,3,0))</f>
        <v/>
      </c>
      <c r="AHG7" s="150" t="str">
        <f>IF(ISBLANK(AHG6),"",VLOOKUP(AHG6,'[1]Base clients'!$A$6:$C$736,3,0))</f>
        <v/>
      </c>
      <c r="AHH7" s="150" t="str">
        <f>IF(ISBLANK(AHH6),"",VLOOKUP(AHH6,'[1]Base clients'!$A$6:$C$736,3,0))</f>
        <v/>
      </c>
      <c r="AHI7" s="150" t="str">
        <f>IF(ISBLANK(AHI6),"",VLOOKUP(AHI6,'[1]Base clients'!$A$6:$C$736,3,0))</f>
        <v/>
      </c>
      <c r="AHJ7" s="150" t="str">
        <f>IF(ISBLANK(AHJ6),"",VLOOKUP(AHJ6,'[1]Base clients'!$A$6:$C$736,3,0))</f>
        <v/>
      </c>
      <c r="AHK7" s="150" t="str">
        <f>IF(ISBLANK(AHK6),"",VLOOKUP(AHK6,'[1]Base clients'!$A$6:$C$736,3,0))</f>
        <v/>
      </c>
      <c r="AHL7" s="150" t="str">
        <f>IF(ISBLANK(AHL6),"",VLOOKUP(AHL6,'[1]Base clients'!$A$6:$C$736,3,0))</f>
        <v/>
      </c>
      <c r="AHM7" s="150" t="str">
        <f>IF(ISBLANK(AHM6),"",VLOOKUP(AHM6,'[1]Base clients'!$A$6:$C$736,3,0))</f>
        <v/>
      </c>
      <c r="AHN7" s="150" t="str">
        <f>IF(ISBLANK(AHN6),"",VLOOKUP(AHN6,'[1]Base clients'!$A$6:$C$736,3,0))</f>
        <v/>
      </c>
      <c r="AHO7" s="150" t="str">
        <f>IF(ISBLANK(AHO6),"",VLOOKUP(AHO6,'[1]Base clients'!$A$6:$C$736,3,0))</f>
        <v/>
      </c>
      <c r="AHP7" s="150" t="str">
        <f>IF(ISBLANK(AHP6),"",VLOOKUP(AHP6,'[1]Base clients'!$A$6:$C$736,3,0))</f>
        <v/>
      </c>
      <c r="AHQ7" s="150" t="str">
        <f>IF(ISBLANK(AHQ6),"",VLOOKUP(AHQ6,'[1]Base clients'!$A$6:$C$736,3,0))</f>
        <v/>
      </c>
      <c r="AHR7" s="150" t="str">
        <f>IF(ISBLANK(AHR6),"",VLOOKUP(AHR6,'[1]Base clients'!$A$6:$C$736,3,0))</f>
        <v/>
      </c>
      <c r="AHS7" s="150" t="str">
        <f>IF(ISBLANK(AHS6),"",VLOOKUP(AHS6,'[1]Base clients'!$A$6:$C$736,3,0))</f>
        <v/>
      </c>
      <c r="AHT7" s="150" t="str">
        <f>IF(ISBLANK(AHT6),"",VLOOKUP(AHT6,'[1]Base clients'!$A$6:$C$736,3,0))</f>
        <v/>
      </c>
      <c r="AHU7" s="150" t="str">
        <f>IF(ISBLANK(AHU6),"",VLOOKUP(AHU6,'[1]Base clients'!$A$6:$C$736,3,0))</f>
        <v/>
      </c>
      <c r="AHV7" s="150" t="str">
        <f>IF(ISBLANK(AHV6),"",VLOOKUP(AHV6,'[1]Base clients'!$A$6:$C$736,3,0))</f>
        <v/>
      </c>
      <c r="AHW7" s="150" t="str">
        <f>IF(ISBLANK(AHW6),"",VLOOKUP(AHW6,'[1]Base clients'!$A$6:$C$736,3,0))</f>
        <v/>
      </c>
      <c r="AHX7" s="150" t="str">
        <f>IF(ISBLANK(AHX6),"",VLOOKUP(AHX6,'[1]Base clients'!$A$6:$C$736,3,0))</f>
        <v/>
      </c>
      <c r="AHY7" s="150" t="str">
        <f>IF(ISBLANK(AHY6),"",VLOOKUP(AHY6,'[1]Base clients'!$A$6:$C$736,3,0))</f>
        <v/>
      </c>
      <c r="AHZ7" s="150" t="str">
        <f>IF(ISBLANK(AHZ6),"",VLOOKUP(AHZ6,'[1]Base clients'!$A$6:$C$736,3,0))</f>
        <v/>
      </c>
      <c r="AIA7" s="150" t="str">
        <f>IF(ISBLANK(AIA6),"",VLOOKUP(AIA6,'[1]Base clients'!$A$6:$C$736,3,0))</f>
        <v/>
      </c>
      <c r="AIB7" s="150" t="str">
        <f>IF(ISBLANK(AIB6),"",VLOOKUP(AIB6,'[1]Base clients'!$A$6:$C$736,3,0))</f>
        <v/>
      </c>
      <c r="AIC7" s="150" t="str">
        <f>IF(ISBLANK(AIC6),"",VLOOKUP(AIC6,'[1]Base clients'!$A$6:$C$736,3,0))</f>
        <v/>
      </c>
      <c r="AID7" s="150" t="str">
        <f>IF(ISBLANK(AID6),"",VLOOKUP(AID6,'[1]Base clients'!$A$6:$C$736,3,0))</f>
        <v/>
      </c>
      <c r="AIE7" s="150" t="str">
        <f>IF(ISBLANK(AIE6),"",VLOOKUP(AIE6,'[1]Base clients'!$A$6:$C$736,3,0))</f>
        <v/>
      </c>
      <c r="AIF7" s="150" t="str">
        <f>IF(ISBLANK(AIF6),"",VLOOKUP(AIF6,'[1]Base clients'!$A$6:$C$736,3,0))</f>
        <v/>
      </c>
      <c r="AIG7" s="150" t="str">
        <f>IF(ISBLANK(AIG6),"",VLOOKUP(AIG6,'[1]Base clients'!$A$6:$C$736,3,0))</f>
        <v/>
      </c>
      <c r="AIH7" s="150" t="str">
        <f>IF(ISBLANK(AIH6),"",VLOOKUP(AIH6,'[1]Base clients'!$A$6:$C$736,3,0))</f>
        <v/>
      </c>
      <c r="AII7" s="150" t="str">
        <f>IF(ISBLANK(AII6),"",VLOOKUP(AII6,'[1]Base clients'!$A$6:$C$736,3,0))</f>
        <v/>
      </c>
      <c r="AIJ7" s="150" t="str">
        <f>IF(ISBLANK(AIJ6),"",VLOOKUP(AIJ6,'[1]Base clients'!$A$6:$C$736,3,0))</f>
        <v/>
      </c>
      <c r="AIK7" s="150" t="str">
        <f>IF(ISBLANK(AIK6),"",VLOOKUP(AIK6,'[1]Base clients'!$A$6:$C$736,3,0))</f>
        <v/>
      </c>
      <c r="AIL7" s="150" t="str">
        <f>IF(ISBLANK(AIL6),"",VLOOKUP(AIL6,'[1]Base clients'!$A$6:$C$736,3,0))</f>
        <v/>
      </c>
      <c r="AIM7" s="150" t="str">
        <f>IF(ISBLANK(AIM6),"",VLOOKUP(AIM6,'[1]Base clients'!$A$6:$C$736,3,0))</f>
        <v/>
      </c>
      <c r="AIN7" s="150" t="str">
        <f>IF(ISBLANK(AIN6),"",VLOOKUP(AIN6,'[1]Base clients'!$A$6:$C$736,3,0))</f>
        <v/>
      </c>
      <c r="AIO7" s="150" t="str">
        <f>IF(ISBLANK(AIO6),"",VLOOKUP(AIO6,'[1]Base clients'!$A$6:$C$736,3,0))</f>
        <v/>
      </c>
      <c r="AIP7" s="150" t="str">
        <f>IF(ISBLANK(AIP6),"",VLOOKUP(AIP6,'[1]Base clients'!$A$6:$C$736,3,0))</f>
        <v/>
      </c>
      <c r="AIQ7" s="150" t="str">
        <f>IF(ISBLANK(AIQ6),"",VLOOKUP(AIQ6,'[1]Base clients'!$A$6:$C$736,3,0))</f>
        <v/>
      </c>
      <c r="AIR7" s="150" t="str">
        <f>IF(ISBLANK(AIR6),"",VLOOKUP(AIR6,'[1]Base clients'!$A$6:$C$736,3,0))</f>
        <v/>
      </c>
      <c r="AIS7" s="150" t="str">
        <f>IF(ISBLANK(AIS6),"",VLOOKUP(AIS6,'[1]Base clients'!$A$6:$C$736,3,0))</f>
        <v/>
      </c>
      <c r="AIT7" s="150" t="str">
        <f>IF(ISBLANK(AIT6),"",VLOOKUP(AIT6,'[1]Base clients'!$A$6:$C$736,3,0))</f>
        <v/>
      </c>
      <c r="AIU7" s="150" t="str">
        <f>IF(ISBLANK(AIU6),"",VLOOKUP(AIU6,'[1]Base clients'!$A$6:$C$736,3,0))</f>
        <v/>
      </c>
      <c r="AIV7" s="150" t="str">
        <f>IF(ISBLANK(AIV6),"",VLOOKUP(AIV6,'[1]Base clients'!$A$6:$C$736,3,0))</f>
        <v/>
      </c>
      <c r="AIW7" s="150" t="str">
        <f>IF(ISBLANK(AIW6),"",VLOOKUP(AIW6,'[1]Base clients'!$A$6:$C$736,3,0))</f>
        <v/>
      </c>
      <c r="AIX7" s="150" t="str">
        <f>IF(ISBLANK(AIX6),"",VLOOKUP(AIX6,'[1]Base clients'!$A$6:$C$736,3,0))</f>
        <v/>
      </c>
      <c r="AIY7" s="150" t="str">
        <f>IF(ISBLANK(AIY6),"",VLOOKUP(AIY6,'[1]Base clients'!$A$6:$C$736,3,0))</f>
        <v/>
      </c>
      <c r="AIZ7" s="150" t="str">
        <f>IF(ISBLANK(AIZ6),"",VLOOKUP(AIZ6,'[1]Base clients'!$A$6:$C$736,3,0))</f>
        <v/>
      </c>
      <c r="AJA7" s="150" t="str">
        <f>IF(ISBLANK(AJA6),"",VLOOKUP(AJA6,'[1]Base clients'!$A$6:$C$736,3,0))</f>
        <v/>
      </c>
      <c r="AJB7" s="150" t="str">
        <f>IF(ISBLANK(AJB6),"",VLOOKUP(AJB6,'[1]Base clients'!$A$6:$C$736,3,0))</f>
        <v/>
      </c>
      <c r="AJC7" s="150" t="str">
        <f>IF(ISBLANK(AJC6),"",VLOOKUP(AJC6,'[1]Base clients'!$A$6:$C$736,3,0))</f>
        <v/>
      </c>
      <c r="AJD7" s="150" t="str">
        <f>IF(ISBLANK(AJD6),"",VLOOKUP(AJD6,'[1]Base clients'!$A$6:$C$736,3,0))</f>
        <v/>
      </c>
      <c r="AJE7" s="150" t="str">
        <f>IF(ISBLANK(AJE6),"",VLOOKUP(AJE6,'[1]Base clients'!$A$6:$C$736,3,0))</f>
        <v/>
      </c>
      <c r="AJF7" s="150" t="str">
        <f>IF(ISBLANK(AJF6),"",VLOOKUP(AJF6,'[1]Base clients'!$A$6:$C$736,3,0))</f>
        <v/>
      </c>
      <c r="AJG7" s="150" t="str">
        <f>IF(ISBLANK(AJG6),"",VLOOKUP(AJG6,'[1]Base clients'!$A$6:$C$736,3,0))</f>
        <v/>
      </c>
      <c r="AJH7" s="150" t="str">
        <f>IF(ISBLANK(AJH6),"",VLOOKUP(AJH6,'[1]Base clients'!$A$6:$C$736,3,0))</f>
        <v/>
      </c>
      <c r="AJI7" s="150" t="str">
        <f>IF(ISBLANK(AJI6),"",VLOOKUP(AJI6,'[1]Base clients'!$A$6:$C$736,3,0))</f>
        <v/>
      </c>
      <c r="AJJ7" s="150" t="str">
        <f>IF(ISBLANK(AJJ6),"",VLOOKUP(AJJ6,'[1]Base clients'!$A$6:$C$736,3,0))</f>
        <v/>
      </c>
      <c r="AJK7" s="150" t="str">
        <f>IF(ISBLANK(AJK6),"",VLOOKUP(AJK6,'[1]Base clients'!$A$6:$C$736,3,0))</f>
        <v/>
      </c>
      <c r="AJL7" s="150" t="str">
        <f>IF(ISBLANK(AJL6),"",VLOOKUP(AJL6,'[1]Base clients'!$A$6:$C$736,3,0))</f>
        <v/>
      </c>
      <c r="AJM7" s="150" t="str">
        <f>IF(ISBLANK(AJM6),"",VLOOKUP(AJM6,'[1]Base clients'!$A$6:$C$736,3,0))</f>
        <v/>
      </c>
      <c r="AJN7" s="150" t="str">
        <f>IF(ISBLANK(AJN6),"",VLOOKUP(AJN6,'[1]Base clients'!$A$6:$C$736,3,0))</f>
        <v/>
      </c>
      <c r="AJO7" s="150" t="str">
        <f>IF(ISBLANK(AJO6),"",VLOOKUP(AJO6,'[1]Base clients'!$A$6:$C$736,3,0))</f>
        <v/>
      </c>
      <c r="AJP7" s="150" t="str">
        <f>IF(ISBLANK(AJP6),"",VLOOKUP(AJP6,'[1]Base clients'!$A$6:$C$736,3,0))</f>
        <v/>
      </c>
      <c r="AJQ7" s="150" t="str">
        <f>IF(ISBLANK(AJQ6),"",VLOOKUP(AJQ6,'[1]Base clients'!$A$6:$C$736,3,0))</f>
        <v/>
      </c>
      <c r="AJR7" s="150" t="str">
        <f>IF(ISBLANK(AJR6),"",VLOOKUP(AJR6,'[1]Base clients'!$A$6:$C$736,3,0))</f>
        <v/>
      </c>
      <c r="AJS7" s="150" t="str">
        <f>IF(ISBLANK(AJS6),"",VLOOKUP(AJS6,'[1]Base clients'!$A$6:$C$736,3,0))</f>
        <v/>
      </c>
      <c r="AJT7" s="150" t="str">
        <f>IF(ISBLANK(AJT6),"",VLOOKUP(AJT6,'[1]Base clients'!$A$6:$C$736,3,0))</f>
        <v/>
      </c>
      <c r="AJU7" s="150" t="str">
        <f>IF(ISBLANK(AJU6),"",VLOOKUP(AJU6,'[1]Base clients'!$A$6:$C$736,3,0))</f>
        <v/>
      </c>
      <c r="AJV7" s="150" t="str">
        <f>IF(ISBLANK(AJV6),"",VLOOKUP(AJV6,'[1]Base clients'!$A$6:$C$736,3,0))</f>
        <v/>
      </c>
      <c r="AJW7" s="150" t="str">
        <f>IF(ISBLANK(AJW6),"",VLOOKUP(AJW6,'[1]Base clients'!$A$6:$C$736,3,0))</f>
        <v/>
      </c>
      <c r="AJX7" s="150" t="str">
        <f>IF(ISBLANK(AJX6),"",VLOOKUP(AJX6,'[1]Base clients'!$A$6:$C$736,3,0))</f>
        <v/>
      </c>
      <c r="AJY7" s="150" t="str">
        <f>IF(ISBLANK(AJY6),"",VLOOKUP(AJY6,'[1]Base clients'!$A$6:$C$736,3,0))</f>
        <v/>
      </c>
      <c r="AJZ7" s="150" t="str">
        <f>IF(ISBLANK(AJZ6),"",VLOOKUP(AJZ6,'[1]Base clients'!$A$6:$C$736,3,0))</f>
        <v/>
      </c>
      <c r="AKA7" s="150" t="str">
        <f>IF(ISBLANK(AKA6),"",VLOOKUP(AKA6,'[1]Base clients'!$A$6:$C$736,3,0))</f>
        <v/>
      </c>
      <c r="AKB7" s="150" t="str">
        <f>IF(ISBLANK(AKB6),"",VLOOKUP(AKB6,'[1]Base clients'!$A$6:$C$736,3,0))</f>
        <v/>
      </c>
      <c r="AKC7" s="150" t="str">
        <f>IF(ISBLANK(AKC6),"",VLOOKUP(AKC6,'[1]Base clients'!$A$6:$C$736,3,0))</f>
        <v/>
      </c>
      <c r="AKD7" s="150" t="str">
        <f>IF(ISBLANK(AKD6),"",VLOOKUP(AKD6,'[1]Base clients'!$A$6:$C$736,3,0))</f>
        <v/>
      </c>
      <c r="AKE7" s="150" t="str">
        <f>IF(ISBLANK(AKE6),"",VLOOKUP(AKE6,'[1]Base clients'!$A$6:$C$736,3,0))</f>
        <v/>
      </c>
      <c r="AKF7" s="150" t="str">
        <f>IF(ISBLANK(AKF6),"",VLOOKUP(AKF6,'[1]Base clients'!$A$6:$C$736,3,0))</f>
        <v/>
      </c>
      <c r="AKG7" s="150" t="str">
        <f>IF(ISBLANK(AKG6),"",VLOOKUP(AKG6,'[1]Base clients'!$A$6:$C$736,3,0))</f>
        <v/>
      </c>
      <c r="AKH7" s="150" t="str">
        <f>IF(ISBLANK(AKH6),"",VLOOKUP(AKH6,'[1]Base clients'!$A$6:$C$736,3,0))</f>
        <v/>
      </c>
      <c r="AKI7" s="150" t="str">
        <f>IF(ISBLANK(AKI6),"",VLOOKUP(AKI6,'[1]Base clients'!$A$6:$C$736,3,0))</f>
        <v/>
      </c>
      <c r="AKJ7" s="150" t="str">
        <f>IF(ISBLANK(AKJ6),"",VLOOKUP(AKJ6,'[1]Base clients'!$A$6:$C$736,3,0))</f>
        <v/>
      </c>
      <c r="AKK7" s="150" t="str">
        <f>IF(ISBLANK(AKK6),"",VLOOKUP(AKK6,'[1]Base clients'!$A$6:$C$736,3,0))</f>
        <v/>
      </c>
      <c r="AKL7" s="150" t="str">
        <f>IF(ISBLANK(AKL6),"",VLOOKUP(AKL6,'[1]Base clients'!$A$6:$C$736,3,0))</f>
        <v/>
      </c>
      <c r="AKM7" s="150" t="str">
        <f>IF(ISBLANK(AKM6),"",VLOOKUP(AKM6,'[1]Base clients'!$A$6:$C$736,3,0))</f>
        <v/>
      </c>
      <c r="AKN7" s="150" t="str">
        <f>IF(ISBLANK(AKN6),"",VLOOKUP(AKN6,'[1]Base clients'!$A$6:$C$736,3,0))</f>
        <v/>
      </c>
      <c r="AKO7" s="150" t="str">
        <f>IF(ISBLANK(AKO6),"",VLOOKUP(AKO6,'[1]Base clients'!$A$6:$C$736,3,0))</f>
        <v/>
      </c>
      <c r="AKP7" s="150" t="str">
        <f>IF(ISBLANK(AKP6),"",VLOOKUP(AKP6,'[1]Base clients'!$A$6:$C$736,3,0))</f>
        <v/>
      </c>
      <c r="AKQ7" s="150" t="str">
        <f>IF(ISBLANK(AKQ6),"",VLOOKUP(AKQ6,'[1]Base clients'!$A$6:$C$736,3,0))</f>
        <v/>
      </c>
      <c r="AKR7" s="150" t="str">
        <f>IF(ISBLANK(AKR6),"",VLOOKUP(AKR6,'[1]Base clients'!$A$6:$C$736,3,0))</f>
        <v/>
      </c>
      <c r="AKS7" s="150" t="str">
        <f>IF(ISBLANK(AKS6),"",VLOOKUP(AKS6,'[1]Base clients'!$A$6:$C$736,3,0))</f>
        <v/>
      </c>
      <c r="AKT7" s="150" t="str">
        <f>IF(ISBLANK(AKT6),"",VLOOKUP(AKT6,'[1]Base clients'!$A$6:$C$736,3,0))</f>
        <v/>
      </c>
      <c r="AKU7" s="150" t="str">
        <f>IF(ISBLANK(AKU6),"",VLOOKUP(AKU6,'[1]Base clients'!$A$6:$C$736,3,0))</f>
        <v/>
      </c>
      <c r="AKV7" s="150" t="str">
        <f>IF(ISBLANK(AKV6),"",VLOOKUP(AKV6,'[1]Base clients'!$A$6:$C$736,3,0))</f>
        <v/>
      </c>
      <c r="AKW7" s="150" t="str">
        <f>IF(ISBLANK(AKW6),"",VLOOKUP(AKW6,'[1]Base clients'!$A$6:$C$736,3,0))</f>
        <v/>
      </c>
      <c r="AKX7" s="150" t="str">
        <f>IF(ISBLANK(AKX6),"",VLOOKUP(AKX6,'[1]Base clients'!$A$6:$C$736,3,0))</f>
        <v/>
      </c>
      <c r="AKY7" s="150" t="str">
        <f>IF(ISBLANK(AKY6),"",VLOOKUP(AKY6,'[1]Base clients'!$A$6:$C$736,3,0))</f>
        <v/>
      </c>
      <c r="AKZ7" s="150" t="str">
        <f>IF(ISBLANK(AKZ6),"",VLOOKUP(AKZ6,'[1]Base clients'!$A$6:$C$736,3,0))</f>
        <v/>
      </c>
      <c r="ALA7" s="150" t="str">
        <f>IF(ISBLANK(ALA6),"",VLOOKUP(ALA6,'[1]Base clients'!$A$6:$C$736,3,0))</f>
        <v/>
      </c>
      <c r="ALB7" s="150" t="str">
        <f>IF(ISBLANK(ALB6),"",VLOOKUP(ALB6,'[1]Base clients'!$A$6:$C$736,3,0))</f>
        <v/>
      </c>
      <c r="ALC7" s="150" t="str">
        <f>IF(ISBLANK(ALC6),"",VLOOKUP(ALC6,'[1]Base clients'!$A$6:$C$736,3,0))</f>
        <v/>
      </c>
      <c r="ALD7" s="150" t="str">
        <f>IF(ISBLANK(ALD6),"",VLOOKUP(ALD6,'[1]Base clients'!$A$6:$C$736,3,0))</f>
        <v/>
      </c>
      <c r="ALE7" s="150" t="str">
        <f>IF(ISBLANK(ALE6),"",VLOOKUP(ALE6,'[1]Base clients'!$A$6:$C$736,3,0))</f>
        <v/>
      </c>
      <c r="ALF7" s="150" t="str">
        <f>IF(ISBLANK(ALF6),"",VLOOKUP(ALF6,'[1]Base clients'!$A$6:$C$736,3,0))</f>
        <v/>
      </c>
      <c r="ALG7" s="150" t="str">
        <f>IF(ISBLANK(ALG6),"",VLOOKUP(ALG6,'[1]Base clients'!$A$6:$C$736,3,0))</f>
        <v/>
      </c>
      <c r="ALH7" s="150" t="str">
        <f>IF(ISBLANK(ALH6),"",VLOOKUP(ALH6,'[1]Base clients'!$A$6:$C$736,3,0))</f>
        <v/>
      </c>
      <c r="ALI7" s="150" t="str">
        <f>IF(ISBLANK(ALI6),"",VLOOKUP(ALI6,'[1]Base clients'!$A$6:$C$736,3,0))</f>
        <v/>
      </c>
      <c r="ALJ7" s="150" t="str">
        <f>IF(ISBLANK(ALJ6),"",VLOOKUP(ALJ6,'[1]Base clients'!$A$6:$C$736,3,0))</f>
        <v/>
      </c>
      <c r="ALK7" s="150" t="str">
        <f>IF(ISBLANK(ALK6),"",VLOOKUP(ALK6,'[1]Base clients'!$A$6:$C$736,3,0))</f>
        <v/>
      </c>
      <c r="ALL7" s="150" t="str">
        <f>IF(ISBLANK(ALL6),"",VLOOKUP(ALL6,'[1]Base clients'!$A$6:$C$736,3,0))</f>
        <v/>
      </c>
      <c r="ALM7" s="150" t="str">
        <f>IF(ISBLANK(ALM6),"",VLOOKUP(ALM6,'[1]Base clients'!$A$6:$C$736,3,0))</f>
        <v/>
      </c>
      <c r="ALN7" s="150" t="str">
        <f>IF(ISBLANK(ALN6),"",VLOOKUP(ALN6,'[1]Base clients'!$A$6:$C$736,3,0))</f>
        <v/>
      </c>
      <c r="ALO7" s="137"/>
      <c r="ALP7" s="137"/>
      <c r="ALQ7" s="137"/>
    </row>
    <row r="8" spans="1:1005" s="155" customFormat="1" ht="31.5" customHeight="1" x14ac:dyDescent="0.25">
      <c r="A8" s="151" t="s">
        <v>2403</v>
      </c>
      <c r="B8" s="160">
        <v>44220</v>
      </c>
      <c r="C8" s="160">
        <v>44221</v>
      </c>
      <c r="D8" s="160">
        <v>44221</v>
      </c>
      <c r="E8" s="152"/>
      <c r="F8" s="153"/>
      <c r="G8" s="153"/>
      <c r="H8" s="152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53"/>
      <c r="CB8" s="153"/>
      <c r="CC8" s="153"/>
      <c r="CD8" s="15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3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  <c r="DU8" s="153"/>
      <c r="DV8" s="153"/>
      <c r="DW8" s="153"/>
      <c r="DX8" s="153"/>
      <c r="DY8" s="153"/>
      <c r="DZ8" s="153"/>
      <c r="EA8" s="153"/>
      <c r="EB8" s="153"/>
      <c r="EC8" s="153"/>
      <c r="ED8" s="153"/>
      <c r="EE8" s="153"/>
      <c r="EF8" s="153"/>
      <c r="EG8" s="153"/>
      <c r="EH8" s="153"/>
      <c r="EI8" s="153"/>
      <c r="EJ8" s="153"/>
      <c r="EK8" s="153"/>
      <c r="EL8" s="153"/>
      <c r="EM8" s="153"/>
      <c r="EN8" s="153"/>
      <c r="EO8" s="153"/>
      <c r="EP8" s="153"/>
      <c r="EQ8" s="153"/>
      <c r="ER8" s="153"/>
      <c r="ES8" s="153"/>
      <c r="ET8" s="153"/>
      <c r="EU8" s="153"/>
      <c r="EV8" s="153"/>
      <c r="EW8" s="153"/>
      <c r="EX8" s="153"/>
      <c r="EY8" s="153"/>
      <c r="EZ8" s="153"/>
      <c r="FA8" s="153"/>
      <c r="FB8" s="153"/>
      <c r="FC8" s="153"/>
      <c r="FD8" s="153"/>
      <c r="FE8" s="153"/>
      <c r="FF8" s="153"/>
      <c r="FG8" s="153"/>
      <c r="FH8" s="153"/>
      <c r="FI8" s="153"/>
      <c r="FJ8" s="153"/>
      <c r="FK8" s="153"/>
      <c r="FL8" s="153"/>
      <c r="FM8" s="153"/>
      <c r="FN8" s="153"/>
      <c r="FO8" s="153"/>
      <c r="FP8" s="153"/>
      <c r="FQ8" s="153"/>
      <c r="FR8" s="153"/>
      <c r="FS8" s="153"/>
      <c r="FT8" s="153"/>
      <c r="FU8" s="153"/>
      <c r="FV8" s="153"/>
      <c r="FW8" s="153"/>
      <c r="FX8" s="153"/>
      <c r="FY8" s="153"/>
      <c r="FZ8" s="153"/>
      <c r="GA8" s="153"/>
      <c r="GB8" s="153"/>
      <c r="GC8" s="153"/>
      <c r="GD8" s="153"/>
      <c r="GE8" s="153"/>
      <c r="GF8" s="153"/>
      <c r="GG8" s="153"/>
      <c r="GH8" s="153"/>
      <c r="GI8" s="153"/>
      <c r="GJ8" s="153"/>
      <c r="GK8" s="153"/>
      <c r="GL8" s="153"/>
      <c r="GM8" s="153"/>
      <c r="GN8" s="153"/>
      <c r="GO8" s="153"/>
      <c r="GP8" s="153"/>
      <c r="GQ8" s="153"/>
      <c r="GR8" s="153"/>
      <c r="GS8" s="153"/>
      <c r="GT8" s="153"/>
      <c r="GU8" s="153"/>
      <c r="GV8" s="153"/>
      <c r="GW8" s="153"/>
      <c r="GX8" s="153"/>
      <c r="GY8" s="153"/>
      <c r="GZ8" s="153"/>
      <c r="HA8" s="153"/>
      <c r="HB8" s="153"/>
      <c r="HC8" s="153"/>
      <c r="HD8" s="153"/>
      <c r="HE8" s="153"/>
      <c r="HF8" s="153"/>
      <c r="HG8" s="153"/>
      <c r="HH8" s="153"/>
      <c r="HI8" s="153"/>
      <c r="HJ8" s="153"/>
      <c r="HK8" s="153"/>
      <c r="HL8" s="153"/>
      <c r="HM8" s="153"/>
      <c r="HN8" s="153"/>
      <c r="HO8" s="153"/>
      <c r="HP8" s="153"/>
      <c r="HQ8" s="153"/>
      <c r="HR8" s="153"/>
      <c r="HS8" s="153"/>
      <c r="HT8" s="153"/>
      <c r="HU8" s="153"/>
      <c r="HV8" s="153"/>
      <c r="HW8" s="153"/>
      <c r="HX8" s="153"/>
      <c r="HY8" s="153"/>
      <c r="HZ8" s="153"/>
      <c r="IA8" s="153"/>
      <c r="IB8" s="153"/>
      <c r="IC8" s="153"/>
      <c r="ID8" s="153"/>
      <c r="IE8" s="153"/>
      <c r="IF8" s="153"/>
      <c r="IG8" s="153"/>
      <c r="IH8" s="153"/>
      <c r="II8" s="153"/>
      <c r="IJ8" s="153"/>
      <c r="IK8" s="153"/>
      <c r="IL8" s="153"/>
      <c r="IM8" s="153"/>
      <c r="IN8" s="153"/>
      <c r="IO8" s="153"/>
      <c r="IP8" s="153"/>
      <c r="IQ8" s="153"/>
      <c r="IR8" s="153"/>
      <c r="IS8" s="153"/>
      <c r="IT8" s="153"/>
      <c r="IU8" s="153"/>
      <c r="IV8" s="153"/>
      <c r="IW8" s="153"/>
      <c r="IX8" s="153"/>
      <c r="IY8" s="153"/>
      <c r="IZ8" s="153"/>
      <c r="JA8" s="153"/>
      <c r="JB8" s="153"/>
      <c r="JC8" s="153"/>
      <c r="JD8" s="153"/>
      <c r="JE8" s="153"/>
      <c r="JF8" s="153"/>
      <c r="JG8" s="153"/>
      <c r="JH8" s="153"/>
      <c r="JI8" s="153"/>
      <c r="JJ8" s="153"/>
      <c r="JK8" s="153"/>
      <c r="JL8" s="153"/>
      <c r="JM8" s="153"/>
      <c r="JN8" s="153"/>
      <c r="JO8" s="153"/>
      <c r="JP8" s="153"/>
      <c r="JQ8" s="153"/>
      <c r="JR8" s="153"/>
      <c r="JS8" s="153"/>
      <c r="JT8" s="153"/>
      <c r="JU8" s="153"/>
      <c r="JV8" s="153"/>
      <c r="JW8" s="153"/>
      <c r="JX8" s="153"/>
      <c r="JY8" s="153"/>
      <c r="JZ8" s="153"/>
      <c r="KA8" s="153"/>
      <c r="KB8" s="153"/>
      <c r="KC8" s="153"/>
      <c r="KD8" s="153"/>
      <c r="KE8" s="153"/>
      <c r="KF8" s="153"/>
      <c r="KG8" s="153"/>
      <c r="KH8" s="153"/>
      <c r="KI8" s="153"/>
      <c r="KJ8" s="153"/>
      <c r="KK8" s="153"/>
      <c r="KL8" s="153"/>
      <c r="KM8" s="153"/>
      <c r="KN8" s="153"/>
      <c r="KO8" s="153"/>
      <c r="KP8" s="153"/>
      <c r="KQ8" s="153"/>
      <c r="KR8" s="153"/>
      <c r="KS8" s="153"/>
      <c r="KT8" s="153"/>
      <c r="KU8" s="153"/>
      <c r="KV8" s="153"/>
      <c r="KW8" s="153"/>
      <c r="KX8" s="153"/>
      <c r="KY8" s="153"/>
      <c r="KZ8" s="153"/>
      <c r="LA8" s="153"/>
      <c r="LB8" s="153"/>
      <c r="LC8" s="153"/>
      <c r="LD8" s="153"/>
      <c r="LE8" s="153"/>
      <c r="LF8" s="153"/>
      <c r="LG8" s="153"/>
      <c r="LH8" s="153"/>
      <c r="LI8" s="153"/>
      <c r="LJ8" s="153"/>
      <c r="LK8" s="153"/>
      <c r="LL8" s="153"/>
      <c r="LM8" s="153"/>
      <c r="LN8" s="153"/>
      <c r="LO8" s="153"/>
      <c r="LP8" s="153"/>
      <c r="LQ8" s="153"/>
      <c r="LR8" s="153"/>
      <c r="LS8" s="153"/>
      <c r="LT8" s="153"/>
      <c r="LU8" s="153"/>
      <c r="LV8" s="153"/>
      <c r="LW8" s="153"/>
      <c r="LX8" s="153"/>
      <c r="LY8" s="153"/>
      <c r="LZ8" s="153"/>
      <c r="MA8" s="153"/>
      <c r="MB8" s="153"/>
      <c r="MC8" s="153"/>
      <c r="MD8" s="153"/>
      <c r="ME8" s="153"/>
      <c r="MF8" s="153"/>
      <c r="MG8" s="153"/>
      <c r="MH8" s="153"/>
      <c r="MI8" s="153"/>
      <c r="MJ8" s="153"/>
      <c r="MK8" s="153"/>
      <c r="ML8" s="153"/>
      <c r="MM8" s="153"/>
      <c r="MN8" s="153"/>
      <c r="MO8" s="153"/>
      <c r="MP8" s="153"/>
      <c r="MQ8" s="153"/>
      <c r="MR8" s="153"/>
      <c r="MS8" s="153"/>
      <c r="MT8" s="153"/>
      <c r="MU8" s="153"/>
      <c r="MV8" s="153"/>
      <c r="MW8" s="153"/>
      <c r="MX8" s="153"/>
      <c r="MY8" s="153"/>
      <c r="MZ8" s="153"/>
      <c r="NA8" s="153"/>
      <c r="NB8" s="153"/>
      <c r="NC8" s="153"/>
      <c r="ND8" s="153"/>
      <c r="NE8" s="153"/>
      <c r="NF8" s="153"/>
      <c r="NG8" s="153"/>
      <c r="NH8" s="153"/>
      <c r="NI8" s="153"/>
      <c r="NJ8" s="153"/>
      <c r="NK8" s="153"/>
      <c r="NL8" s="153"/>
      <c r="NM8" s="153"/>
      <c r="NN8" s="153"/>
      <c r="NO8" s="153"/>
      <c r="NP8" s="153"/>
      <c r="NQ8" s="153"/>
      <c r="NR8" s="153"/>
      <c r="NS8" s="153"/>
      <c r="NT8" s="153"/>
      <c r="NU8" s="153"/>
      <c r="NV8" s="153"/>
      <c r="NW8" s="153"/>
      <c r="NX8" s="153"/>
      <c r="NY8" s="153"/>
      <c r="NZ8" s="153"/>
      <c r="OA8" s="153"/>
      <c r="OB8" s="153"/>
      <c r="OC8" s="153"/>
      <c r="OD8" s="153"/>
      <c r="OE8" s="153"/>
      <c r="OF8" s="153"/>
      <c r="OG8" s="153"/>
      <c r="OH8" s="153"/>
      <c r="OI8" s="153"/>
      <c r="OJ8" s="153"/>
      <c r="OK8" s="153"/>
      <c r="OL8" s="153"/>
      <c r="OM8" s="153"/>
      <c r="ON8" s="153"/>
      <c r="OO8" s="153"/>
      <c r="OP8" s="153"/>
      <c r="OQ8" s="153"/>
      <c r="OR8" s="153"/>
      <c r="OS8" s="153"/>
      <c r="OT8" s="153"/>
      <c r="OU8" s="153"/>
      <c r="OV8" s="153"/>
      <c r="OW8" s="153"/>
      <c r="OX8" s="153"/>
      <c r="OY8" s="153"/>
      <c r="OZ8" s="153"/>
      <c r="PA8" s="153"/>
      <c r="PB8" s="153"/>
      <c r="PC8" s="153"/>
      <c r="PD8" s="153"/>
      <c r="PE8" s="153"/>
      <c r="PF8" s="153"/>
      <c r="PG8" s="153"/>
      <c r="PH8" s="153"/>
      <c r="PI8" s="153"/>
      <c r="PJ8" s="153"/>
      <c r="PK8" s="153"/>
      <c r="PL8" s="153"/>
      <c r="PM8" s="153"/>
      <c r="PN8" s="153"/>
      <c r="PO8" s="153"/>
      <c r="PP8" s="153"/>
      <c r="PQ8" s="153"/>
      <c r="PR8" s="153"/>
      <c r="PS8" s="153"/>
      <c r="PT8" s="153"/>
      <c r="PU8" s="153"/>
      <c r="PV8" s="153"/>
      <c r="PW8" s="153"/>
      <c r="PX8" s="153"/>
      <c r="PY8" s="153"/>
      <c r="PZ8" s="153"/>
      <c r="QA8" s="153"/>
      <c r="QB8" s="153"/>
      <c r="QC8" s="153"/>
      <c r="QD8" s="153"/>
      <c r="QE8" s="153"/>
      <c r="QF8" s="153"/>
      <c r="QG8" s="153"/>
      <c r="QH8" s="153"/>
      <c r="QI8" s="153"/>
      <c r="QJ8" s="153"/>
      <c r="QK8" s="153"/>
      <c r="QL8" s="153"/>
      <c r="QM8" s="153"/>
      <c r="QN8" s="153"/>
      <c r="QO8" s="153"/>
      <c r="QP8" s="153"/>
      <c r="QQ8" s="153"/>
      <c r="QR8" s="153"/>
      <c r="QS8" s="153"/>
      <c r="QT8" s="153"/>
      <c r="QU8" s="153"/>
      <c r="QV8" s="153"/>
      <c r="QW8" s="153"/>
      <c r="QX8" s="153"/>
      <c r="QY8" s="153"/>
      <c r="QZ8" s="153"/>
      <c r="RA8" s="153"/>
      <c r="RB8" s="153"/>
      <c r="RC8" s="153"/>
      <c r="RD8" s="153"/>
      <c r="RE8" s="153"/>
      <c r="RF8" s="153"/>
      <c r="RG8" s="153"/>
      <c r="RH8" s="153"/>
      <c r="RI8" s="153"/>
      <c r="RJ8" s="153"/>
      <c r="RK8" s="153"/>
      <c r="RL8" s="153"/>
      <c r="RM8" s="153"/>
      <c r="RN8" s="153"/>
      <c r="RO8" s="153"/>
      <c r="RP8" s="153"/>
      <c r="RQ8" s="153"/>
      <c r="RR8" s="153"/>
      <c r="RS8" s="153"/>
      <c r="RT8" s="153"/>
      <c r="RU8" s="153"/>
      <c r="RV8" s="153"/>
      <c r="RW8" s="153"/>
      <c r="RX8" s="153"/>
      <c r="RY8" s="153"/>
      <c r="RZ8" s="153"/>
      <c r="SA8" s="153"/>
      <c r="SB8" s="153"/>
      <c r="SC8" s="153"/>
      <c r="SD8" s="153"/>
      <c r="SE8" s="153"/>
      <c r="SF8" s="153"/>
      <c r="SG8" s="153"/>
      <c r="SH8" s="153"/>
      <c r="SI8" s="153"/>
      <c r="SJ8" s="153"/>
      <c r="SK8" s="153"/>
      <c r="SL8" s="153"/>
      <c r="SM8" s="153"/>
      <c r="SN8" s="153"/>
      <c r="SO8" s="153"/>
      <c r="SP8" s="153"/>
      <c r="SQ8" s="153"/>
      <c r="SR8" s="153"/>
      <c r="SS8" s="153"/>
      <c r="ST8" s="153"/>
      <c r="SU8" s="153"/>
      <c r="SV8" s="153"/>
      <c r="SW8" s="153"/>
      <c r="SX8" s="153"/>
      <c r="SY8" s="153"/>
      <c r="SZ8" s="153"/>
      <c r="TA8" s="153"/>
      <c r="TB8" s="153"/>
      <c r="TC8" s="153"/>
      <c r="TD8" s="153"/>
      <c r="TE8" s="153"/>
      <c r="TF8" s="153"/>
      <c r="TG8" s="153"/>
      <c r="TH8" s="153"/>
      <c r="TI8" s="153"/>
      <c r="TJ8" s="153"/>
      <c r="TK8" s="153"/>
      <c r="TL8" s="153"/>
      <c r="TM8" s="153"/>
      <c r="TN8" s="153"/>
      <c r="TO8" s="153"/>
      <c r="TP8" s="153"/>
      <c r="TQ8" s="153"/>
      <c r="TR8" s="153"/>
      <c r="TS8" s="153"/>
      <c r="TT8" s="153"/>
      <c r="TU8" s="153"/>
      <c r="TV8" s="153"/>
      <c r="TW8" s="153"/>
      <c r="TX8" s="153"/>
      <c r="TY8" s="153"/>
      <c r="TZ8" s="153"/>
      <c r="UA8" s="153"/>
      <c r="UB8" s="153"/>
      <c r="UC8" s="153"/>
      <c r="UD8" s="153"/>
      <c r="UE8" s="153"/>
      <c r="UF8" s="153"/>
      <c r="UG8" s="153"/>
      <c r="UH8" s="153"/>
      <c r="UI8" s="153"/>
      <c r="UJ8" s="153"/>
      <c r="UK8" s="153"/>
      <c r="UL8" s="153"/>
      <c r="UM8" s="153"/>
      <c r="UN8" s="153"/>
      <c r="UO8" s="153"/>
      <c r="UP8" s="153"/>
      <c r="UQ8" s="153"/>
      <c r="UR8" s="153"/>
      <c r="US8" s="153"/>
      <c r="UT8" s="153"/>
      <c r="UU8" s="153"/>
      <c r="UV8" s="153"/>
      <c r="UW8" s="153"/>
      <c r="UX8" s="153"/>
      <c r="UY8" s="153"/>
      <c r="UZ8" s="153"/>
      <c r="VA8" s="153"/>
      <c r="VB8" s="153"/>
      <c r="VC8" s="153"/>
      <c r="VD8" s="153"/>
      <c r="VE8" s="153"/>
      <c r="VF8" s="153"/>
      <c r="VG8" s="153"/>
      <c r="VH8" s="153"/>
      <c r="VI8" s="153"/>
      <c r="VJ8" s="153"/>
      <c r="VK8" s="153"/>
      <c r="VL8" s="153"/>
      <c r="VM8" s="153"/>
      <c r="VN8" s="153"/>
      <c r="VO8" s="153"/>
      <c r="VP8" s="153"/>
      <c r="VQ8" s="153"/>
      <c r="VR8" s="153"/>
      <c r="VS8" s="153"/>
      <c r="VT8" s="153"/>
      <c r="VU8" s="153"/>
      <c r="VV8" s="153"/>
      <c r="VW8" s="153"/>
      <c r="VX8" s="153"/>
      <c r="VY8" s="153"/>
      <c r="VZ8" s="153"/>
      <c r="WA8" s="153"/>
      <c r="WB8" s="153"/>
      <c r="WC8" s="153"/>
      <c r="WD8" s="153"/>
      <c r="WE8" s="153"/>
      <c r="WF8" s="153"/>
      <c r="WG8" s="153"/>
      <c r="WH8" s="153"/>
      <c r="WI8" s="153"/>
      <c r="WJ8" s="153"/>
      <c r="WK8" s="153"/>
      <c r="WL8" s="153"/>
      <c r="WM8" s="153"/>
      <c r="WN8" s="153"/>
      <c r="WO8" s="153"/>
      <c r="WP8" s="153"/>
      <c r="WQ8" s="153"/>
      <c r="WR8" s="153"/>
      <c r="WS8" s="153"/>
      <c r="WT8" s="153"/>
      <c r="WU8" s="153"/>
      <c r="WV8" s="153"/>
      <c r="WW8" s="153"/>
      <c r="WX8" s="153"/>
      <c r="WY8" s="153"/>
      <c r="WZ8" s="153"/>
      <c r="XA8" s="153"/>
      <c r="XB8" s="153"/>
      <c r="XC8" s="153"/>
      <c r="XD8" s="153"/>
      <c r="XE8" s="153"/>
      <c r="XF8" s="153"/>
      <c r="XG8" s="153"/>
      <c r="XH8" s="153"/>
      <c r="XI8" s="153"/>
      <c r="XJ8" s="153"/>
      <c r="XK8" s="153"/>
      <c r="XL8" s="153"/>
      <c r="XM8" s="153"/>
      <c r="XN8" s="153"/>
      <c r="XO8" s="153"/>
      <c r="XP8" s="153"/>
      <c r="XQ8" s="153"/>
      <c r="XR8" s="153"/>
      <c r="XS8" s="153"/>
      <c r="XT8" s="153"/>
      <c r="XU8" s="153"/>
      <c r="XV8" s="153"/>
      <c r="XW8" s="153"/>
      <c r="XX8" s="153"/>
      <c r="XY8" s="153"/>
      <c r="XZ8" s="153"/>
      <c r="YA8" s="153"/>
      <c r="YB8" s="153"/>
      <c r="YC8" s="153"/>
      <c r="YD8" s="153"/>
      <c r="YE8" s="153"/>
      <c r="YF8" s="153"/>
      <c r="YG8" s="153"/>
      <c r="YH8" s="153"/>
      <c r="YI8" s="153"/>
      <c r="YJ8" s="153"/>
      <c r="YK8" s="153"/>
      <c r="YL8" s="153"/>
      <c r="YM8" s="153"/>
      <c r="YN8" s="153"/>
      <c r="YO8" s="153"/>
      <c r="YP8" s="153"/>
      <c r="YQ8" s="153"/>
      <c r="YR8" s="153"/>
      <c r="YS8" s="153"/>
      <c r="YT8" s="153"/>
      <c r="YU8" s="153"/>
      <c r="YV8" s="153"/>
      <c r="YW8" s="153"/>
      <c r="YX8" s="153"/>
      <c r="YY8" s="153"/>
      <c r="YZ8" s="153"/>
      <c r="ZA8" s="153"/>
      <c r="ZB8" s="153"/>
      <c r="ZC8" s="153"/>
      <c r="ZD8" s="153"/>
      <c r="ZE8" s="153"/>
      <c r="ZF8" s="153"/>
      <c r="ZG8" s="153"/>
      <c r="ZH8" s="153"/>
      <c r="ZI8" s="153"/>
      <c r="ZJ8" s="153"/>
      <c r="ZK8" s="153"/>
      <c r="ZL8" s="153"/>
      <c r="ZM8" s="153"/>
      <c r="ZN8" s="153"/>
      <c r="ZO8" s="153"/>
      <c r="ZP8" s="153"/>
      <c r="ZQ8" s="153"/>
      <c r="ZR8" s="153"/>
      <c r="ZS8" s="153"/>
      <c r="ZT8" s="153"/>
      <c r="ZU8" s="153"/>
      <c r="ZV8" s="153"/>
      <c r="ZW8" s="153"/>
      <c r="ZX8" s="153"/>
      <c r="ZY8" s="153"/>
      <c r="ZZ8" s="153"/>
      <c r="AAA8" s="153"/>
      <c r="AAB8" s="153"/>
      <c r="AAC8" s="153"/>
      <c r="AAD8" s="153"/>
      <c r="AAE8" s="153"/>
      <c r="AAF8" s="153"/>
      <c r="AAG8" s="153"/>
      <c r="AAH8" s="153"/>
      <c r="AAI8" s="153"/>
      <c r="AAJ8" s="153"/>
      <c r="AAK8" s="153"/>
      <c r="AAL8" s="153"/>
      <c r="AAM8" s="153"/>
      <c r="AAN8" s="153"/>
      <c r="AAO8" s="153"/>
      <c r="AAP8" s="153"/>
      <c r="AAQ8" s="153"/>
      <c r="AAR8" s="153"/>
      <c r="AAS8" s="153"/>
      <c r="AAT8" s="153"/>
      <c r="AAU8" s="153"/>
      <c r="AAV8" s="153"/>
      <c r="AAW8" s="153"/>
      <c r="AAX8" s="153"/>
      <c r="AAY8" s="153"/>
      <c r="AAZ8" s="153"/>
      <c r="ABA8" s="153"/>
      <c r="ABB8" s="153"/>
      <c r="ABC8" s="153"/>
      <c r="ABD8" s="153"/>
      <c r="ABE8" s="153"/>
      <c r="ABF8" s="153"/>
      <c r="ABG8" s="153"/>
      <c r="ABH8" s="153"/>
      <c r="ABI8" s="153"/>
      <c r="ABJ8" s="153"/>
      <c r="ABK8" s="153"/>
      <c r="ABL8" s="153"/>
      <c r="ABM8" s="153"/>
      <c r="ABN8" s="153"/>
      <c r="ABO8" s="153"/>
      <c r="ABP8" s="153"/>
      <c r="ABQ8" s="153"/>
      <c r="ABR8" s="153"/>
      <c r="ABS8" s="153"/>
      <c r="ABT8" s="153"/>
      <c r="ABU8" s="153"/>
      <c r="ABV8" s="153"/>
      <c r="ABW8" s="153"/>
      <c r="ABX8" s="153"/>
      <c r="ABY8" s="153"/>
      <c r="ABZ8" s="153"/>
      <c r="ACA8" s="153"/>
      <c r="ACB8" s="153"/>
      <c r="ACC8" s="153"/>
      <c r="ACD8" s="153"/>
      <c r="ACE8" s="153"/>
      <c r="ACF8" s="153"/>
      <c r="ACG8" s="153"/>
      <c r="ACH8" s="153"/>
      <c r="ACI8" s="153"/>
      <c r="ACJ8" s="153"/>
      <c r="ACK8" s="153"/>
      <c r="ACL8" s="153"/>
      <c r="ACM8" s="153"/>
      <c r="ACN8" s="153"/>
      <c r="ACO8" s="153"/>
      <c r="ACP8" s="153"/>
      <c r="ACQ8" s="153"/>
      <c r="ACR8" s="153"/>
      <c r="ACS8" s="153"/>
      <c r="ACT8" s="153"/>
      <c r="ACU8" s="153"/>
      <c r="ACV8" s="153"/>
      <c r="ACW8" s="153"/>
      <c r="ACX8" s="153"/>
      <c r="ACY8" s="153"/>
      <c r="ACZ8" s="153"/>
      <c r="ADA8" s="153"/>
      <c r="ADB8" s="153"/>
      <c r="ADC8" s="153"/>
      <c r="ADD8" s="153"/>
      <c r="ADE8" s="153"/>
      <c r="ADF8" s="153"/>
      <c r="ADG8" s="153"/>
      <c r="ADH8" s="153"/>
      <c r="ADI8" s="153"/>
      <c r="ADJ8" s="153"/>
      <c r="ADK8" s="153"/>
      <c r="ADL8" s="153"/>
      <c r="ADM8" s="153"/>
      <c r="ADN8" s="153"/>
      <c r="ADO8" s="153"/>
      <c r="ADP8" s="153"/>
      <c r="ADQ8" s="153"/>
      <c r="ADR8" s="153"/>
      <c r="ADS8" s="153"/>
      <c r="ADT8" s="153"/>
      <c r="ADU8" s="153"/>
      <c r="ADV8" s="153"/>
      <c r="ADW8" s="153"/>
      <c r="ADX8" s="153"/>
      <c r="ADY8" s="153"/>
      <c r="ADZ8" s="153"/>
      <c r="AEA8" s="153"/>
      <c r="AEB8" s="153"/>
      <c r="AEC8" s="153"/>
      <c r="AED8" s="153"/>
      <c r="AEE8" s="153"/>
      <c r="AEF8" s="153"/>
      <c r="AEG8" s="153"/>
      <c r="AEH8" s="153"/>
      <c r="AEI8" s="153"/>
      <c r="AEJ8" s="153"/>
      <c r="AEK8" s="153"/>
      <c r="AEL8" s="153"/>
      <c r="AEM8" s="153"/>
      <c r="AEN8" s="153"/>
      <c r="AEO8" s="153"/>
      <c r="AEP8" s="153"/>
      <c r="AEQ8" s="153"/>
      <c r="AER8" s="153"/>
      <c r="AES8" s="153"/>
      <c r="AET8" s="153"/>
      <c r="AEU8" s="153"/>
      <c r="AEV8" s="153"/>
      <c r="AEW8" s="153"/>
      <c r="AEX8" s="153"/>
      <c r="AEY8" s="153"/>
      <c r="AEZ8" s="153"/>
      <c r="AFA8" s="153"/>
      <c r="AFB8" s="153"/>
      <c r="AFC8" s="153"/>
      <c r="AFD8" s="153"/>
      <c r="AFE8" s="153"/>
      <c r="AFF8" s="153"/>
      <c r="AFG8" s="153"/>
      <c r="AFH8" s="153"/>
      <c r="AFI8" s="153"/>
      <c r="AFJ8" s="153"/>
      <c r="AFK8" s="153"/>
      <c r="AFL8" s="153"/>
      <c r="AFM8" s="153"/>
      <c r="AFN8" s="153"/>
      <c r="AFO8" s="153"/>
      <c r="AFP8" s="153"/>
      <c r="AFQ8" s="153"/>
      <c r="AFR8" s="153"/>
      <c r="AFS8" s="153"/>
      <c r="AFT8" s="153"/>
      <c r="AFU8" s="153"/>
      <c r="AFV8" s="153"/>
      <c r="AFW8" s="153"/>
      <c r="AFX8" s="153"/>
      <c r="AFY8" s="153"/>
      <c r="AFZ8" s="153"/>
      <c r="AGA8" s="153"/>
      <c r="AGB8" s="153"/>
      <c r="AGC8" s="153"/>
      <c r="AGD8" s="153"/>
      <c r="AGE8" s="153"/>
      <c r="AGF8" s="153"/>
      <c r="AGG8" s="153"/>
      <c r="AGH8" s="153"/>
      <c r="AGI8" s="153"/>
      <c r="AGJ8" s="153"/>
      <c r="AGK8" s="153"/>
      <c r="AGL8" s="153"/>
      <c r="AGM8" s="153"/>
      <c r="AGN8" s="153"/>
      <c r="AGO8" s="153"/>
      <c r="AGP8" s="153"/>
      <c r="AGQ8" s="153"/>
      <c r="AGR8" s="153"/>
      <c r="AGS8" s="153"/>
      <c r="AGT8" s="153"/>
      <c r="AGU8" s="153"/>
      <c r="AGV8" s="153"/>
      <c r="AGW8" s="153"/>
      <c r="AGX8" s="153"/>
      <c r="AGY8" s="153"/>
      <c r="AGZ8" s="153"/>
      <c r="AHA8" s="153"/>
      <c r="AHB8" s="153"/>
      <c r="AHC8" s="153"/>
      <c r="AHD8" s="153"/>
      <c r="AHE8" s="153"/>
      <c r="AHF8" s="153"/>
      <c r="AHG8" s="153"/>
      <c r="AHH8" s="153"/>
      <c r="AHI8" s="153"/>
      <c r="AHJ8" s="153"/>
      <c r="AHK8" s="153"/>
      <c r="AHL8" s="153"/>
      <c r="AHM8" s="153"/>
      <c r="AHN8" s="153"/>
      <c r="AHO8" s="153"/>
      <c r="AHP8" s="153"/>
      <c r="AHQ8" s="153"/>
      <c r="AHR8" s="153"/>
      <c r="AHS8" s="153"/>
      <c r="AHT8" s="153"/>
      <c r="AHU8" s="153"/>
      <c r="AHV8" s="153"/>
      <c r="AHW8" s="153"/>
      <c r="AHX8" s="153"/>
      <c r="AHY8" s="153"/>
      <c r="AHZ8" s="153"/>
      <c r="AIA8" s="153"/>
      <c r="AIB8" s="153"/>
      <c r="AIC8" s="153"/>
      <c r="AID8" s="153"/>
      <c r="AIE8" s="153"/>
      <c r="AIF8" s="153"/>
      <c r="AIG8" s="153"/>
      <c r="AIH8" s="153"/>
      <c r="AII8" s="153"/>
      <c r="AIJ8" s="153"/>
      <c r="AIK8" s="153"/>
      <c r="AIL8" s="153"/>
      <c r="AIM8" s="153"/>
      <c r="AIN8" s="153"/>
      <c r="AIO8" s="153"/>
      <c r="AIP8" s="153"/>
      <c r="AIQ8" s="153"/>
      <c r="AIR8" s="153"/>
      <c r="AIS8" s="153"/>
      <c r="AIT8" s="153"/>
      <c r="AIU8" s="153"/>
      <c r="AIV8" s="153"/>
      <c r="AIW8" s="153"/>
      <c r="AIX8" s="153"/>
      <c r="AIY8" s="153"/>
      <c r="AIZ8" s="153"/>
      <c r="AJA8" s="153"/>
      <c r="AJB8" s="153"/>
      <c r="AJC8" s="153"/>
      <c r="AJD8" s="153"/>
      <c r="AJE8" s="153"/>
      <c r="AJF8" s="153"/>
      <c r="AJG8" s="153"/>
      <c r="AJH8" s="153"/>
      <c r="AJI8" s="153"/>
      <c r="AJJ8" s="153"/>
      <c r="AJK8" s="153"/>
      <c r="AJL8" s="153"/>
      <c r="AJM8" s="153"/>
      <c r="AJN8" s="153"/>
      <c r="AJO8" s="153"/>
      <c r="AJP8" s="153"/>
      <c r="AJQ8" s="153"/>
      <c r="AJR8" s="153"/>
      <c r="AJS8" s="153"/>
      <c r="AJT8" s="153"/>
      <c r="AJU8" s="153"/>
      <c r="AJV8" s="153"/>
      <c r="AJW8" s="153"/>
      <c r="AJX8" s="153"/>
      <c r="AJY8" s="153"/>
      <c r="AJZ8" s="153"/>
      <c r="AKA8" s="153"/>
      <c r="AKB8" s="153"/>
      <c r="AKC8" s="153"/>
      <c r="AKD8" s="153"/>
      <c r="AKE8" s="153"/>
      <c r="AKF8" s="153"/>
      <c r="AKG8" s="153"/>
      <c r="AKH8" s="153"/>
      <c r="AKI8" s="153"/>
      <c r="AKJ8" s="153"/>
      <c r="AKK8" s="153"/>
      <c r="AKL8" s="153"/>
      <c r="AKM8" s="153"/>
      <c r="AKN8" s="153"/>
      <c r="AKO8" s="153"/>
      <c r="AKP8" s="153"/>
      <c r="AKQ8" s="153"/>
      <c r="AKR8" s="153"/>
      <c r="AKS8" s="153"/>
      <c r="AKT8" s="153"/>
      <c r="AKU8" s="153"/>
      <c r="AKV8" s="153"/>
      <c r="AKW8" s="153"/>
      <c r="AKX8" s="153"/>
      <c r="AKY8" s="153"/>
      <c r="AKZ8" s="153"/>
      <c r="ALA8" s="153"/>
      <c r="ALB8" s="153"/>
      <c r="ALC8" s="153"/>
      <c r="ALD8" s="153"/>
      <c r="ALE8" s="153"/>
      <c r="ALF8" s="153"/>
      <c r="ALG8" s="153"/>
      <c r="ALH8" s="153"/>
      <c r="ALI8" s="153"/>
      <c r="ALJ8" s="152"/>
      <c r="ALK8" s="153"/>
      <c r="ALL8" s="153"/>
      <c r="ALM8" s="153"/>
      <c r="ALN8" s="153"/>
      <c r="ALO8" s="154"/>
      <c r="ALP8" s="154"/>
      <c r="ALQ8" s="154"/>
    </row>
    <row r="9" spans="1:1005" s="155" customFormat="1" ht="31.5" customHeight="1" x14ac:dyDescent="0.25">
      <c r="A9" s="151" t="s">
        <v>2404</v>
      </c>
      <c r="B9" s="160">
        <v>44221</v>
      </c>
      <c r="C9" s="160">
        <v>44222</v>
      </c>
      <c r="D9" s="160">
        <v>44222</v>
      </c>
      <c r="E9" s="153"/>
      <c r="F9" s="153"/>
      <c r="G9" s="153"/>
      <c r="H9" s="152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3"/>
      <c r="EK9" s="153"/>
      <c r="EL9" s="153"/>
      <c r="EM9" s="153"/>
      <c r="EN9" s="153"/>
      <c r="EO9" s="153"/>
      <c r="EP9" s="153"/>
      <c r="EQ9" s="153"/>
      <c r="ER9" s="153"/>
      <c r="ES9" s="153"/>
      <c r="ET9" s="153"/>
      <c r="EU9" s="153"/>
      <c r="EV9" s="153"/>
      <c r="EW9" s="153"/>
      <c r="EX9" s="153"/>
      <c r="EY9" s="153"/>
      <c r="EZ9" s="153"/>
      <c r="FA9" s="153"/>
      <c r="FB9" s="153"/>
      <c r="FC9" s="153"/>
      <c r="FD9" s="153"/>
      <c r="FE9" s="153"/>
      <c r="FF9" s="153"/>
      <c r="FG9" s="153"/>
      <c r="FH9" s="153"/>
      <c r="FI9" s="153"/>
      <c r="FJ9" s="153"/>
      <c r="FK9" s="153"/>
      <c r="FL9" s="153"/>
      <c r="FM9" s="153"/>
      <c r="FN9" s="153"/>
      <c r="FO9" s="153"/>
      <c r="FP9" s="153"/>
      <c r="FQ9" s="153"/>
      <c r="FR9" s="153"/>
      <c r="FS9" s="153"/>
      <c r="FT9" s="153"/>
      <c r="FU9" s="153"/>
      <c r="FV9" s="153"/>
      <c r="FW9" s="153"/>
      <c r="FX9" s="153"/>
      <c r="FY9" s="153"/>
      <c r="FZ9" s="153"/>
      <c r="GA9" s="153"/>
      <c r="GB9" s="153"/>
      <c r="GC9" s="153"/>
      <c r="GD9" s="153"/>
      <c r="GE9" s="153"/>
      <c r="GF9" s="153"/>
      <c r="GG9" s="153"/>
      <c r="GH9" s="153"/>
      <c r="GI9" s="153"/>
      <c r="GJ9" s="153"/>
      <c r="GK9" s="153"/>
      <c r="GL9" s="153"/>
      <c r="GM9" s="153"/>
      <c r="GN9" s="153"/>
      <c r="GO9" s="153"/>
      <c r="GP9" s="153"/>
      <c r="GQ9" s="153"/>
      <c r="GR9" s="153"/>
      <c r="GS9" s="153"/>
      <c r="GT9" s="153"/>
      <c r="GU9" s="153"/>
      <c r="GV9" s="153"/>
      <c r="GW9" s="153"/>
      <c r="GX9" s="153"/>
      <c r="GY9" s="153"/>
      <c r="GZ9" s="153"/>
      <c r="HA9" s="153"/>
      <c r="HB9" s="153"/>
      <c r="HC9" s="153"/>
      <c r="HD9" s="153"/>
      <c r="HE9" s="153"/>
      <c r="HF9" s="153"/>
      <c r="HG9" s="153"/>
      <c r="HH9" s="153"/>
      <c r="HI9" s="153"/>
      <c r="HJ9" s="153"/>
      <c r="HK9" s="153"/>
      <c r="HL9" s="153"/>
      <c r="HM9" s="153"/>
      <c r="HN9" s="153"/>
      <c r="HO9" s="153"/>
      <c r="HP9" s="153"/>
      <c r="HQ9" s="153"/>
      <c r="HR9" s="153"/>
      <c r="HS9" s="153"/>
      <c r="HT9" s="153"/>
      <c r="HU9" s="153"/>
      <c r="HV9" s="153"/>
      <c r="HW9" s="153"/>
      <c r="HX9" s="153"/>
      <c r="HY9" s="153"/>
      <c r="HZ9" s="153"/>
      <c r="IA9" s="153"/>
      <c r="IB9" s="153"/>
      <c r="IC9" s="153"/>
      <c r="ID9" s="153"/>
      <c r="IE9" s="153"/>
      <c r="IF9" s="153"/>
      <c r="IG9" s="153"/>
      <c r="IH9" s="153"/>
      <c r="II9" s="153"/>
      <c r="IJ9" s="153"/>
      <c r="IK9" s="153"/>
      <c r="IL9" s="153"/>
      <c r="IM9" s="153"/>
      <c r="IN9" s="153"/>
      <c r="IO9" s="153"/>
      <c r="IP9" s="153"/>
      <c r="IQ9" s="153"/>
      <c r="IR9" s="153"/>
      <c r="IS9" s="153"/>
      <c r="IT9" s="153"/>
      <c r="IU9" s="153"/>
      <c r="IV9" s="153"/>
      <c r="IW9" s="153"/>
      <c r="IX9" s="153"/>
      <c r="IY9" s="153"/>
      <c r="IZ9" s="153"/>
      <c r="JA9" s="153"/>
      <c r="JB9" s="153"/>
      <c r="JC9" s="153"/>
      <c r="JD9" s="153"/>
      <c r="JE9" s="153"/>
      <c r="JF9" s="153"/>
      <c r="JG9" s="153"/>
      <c r="JH9" s="153"/>
      <c r="JI9" s="153"/>
      <c r="JJ9" s="153"/>
      <c r="JK9" s="153"/>
      <c r="JL9" s="153"/>
      <c r="JM9" s="153"/>
      <c r="JN9" s="153"/>
      <c r="JO9" s="153"/>
      <c r="JP9" s="153"/>
      <c r="JQ9" s="153"/>
      <c r="JR9" s="153"/>
      <c r="JS9" s="153"/>
      <c r="JT9" s="153"/>
      <c r="JU9" s="153"/>
      <c r="JV9" s="153"/>
      <c r="JW9" s="153"/>
      <c r="JX9" s="153"/>
      <c r="JY9" s="153"/>
      <c r="JZ9" s="153"/>
      <c r="KA9" s="153"/>
      <c r="KB9" s="153"/>
      <c r="KC9" s="153"/>
      <c r="KD9" s="153"/>
      <c r="KE9" s="153"/>
      <c r="KF9" s="153"/>
      <c r="KG9" s="153"/>
      <c r="KH9" s="153"/>
      <c r="KI9" s="153"/>
      <c r="KJ9" s="153"/>
      <c r="KK9" s="153"/>
      <c r="KL9" s="153"/>
      <c r="KM9" s="153"/>
      <c r="KN9" s="153"/>
      <c r="KO9" s="153"/>
      <c r="KP9" s="153"/>
      <c r="KQ9" s="153"/>
      <c r="KR9" s="153"/>
      <c r="KS9" s="153"/>
      <c r="KT9" s="153"/>
      <c r="KU9" s="153"/>
      <c r="KV9" s="153"/>
      <c r="KW9" s="153"/>
      <c r="KX9" s="153"/>
      <c r="KY9" s="153"/>
      <c r="KZ9" s="153"/>
      <c r="LA9" s="153"/>
      <c r="LB9" s="153"/>
      <c r="LC9" s="153"/>
      <c r="LD9" s="153"/>
      <c r="LE9" s="153"/>
      <c r="LF9" s="153"/>
      <c r="LG9" s="153"/>
      <c r="LH9" s="153"/>
      <c r="LI9" s="153"/>
      <c r="LJ9" s="153"/>
      <c r="LK9" s="153"/>
      <c r="LL9" s="153"/>
      <c r="LM9" s="153"/>
      <c r="LN9" s="153"/>
      <c r="LO9" s="153"/>
      <c r="LP9" s="153"/>
      <c r="LQ9" s="153"/>
      <c r="LR9" s="153"/>
      <c r="LS9" s="153"/>
      <c r="LT9" s="153"/>
      <c r="LU9" s="153"/>
      <c r="LV9" s="153"/>
      <c r="LW9" s="153"/>
      <c r="LX9" s="153"/>
      <c r="LY9" s="153"/>
      <c r="LZ9" s="153"/>
      <c r="MA9" s="153"/>
      <c r="MB9" s="153"/>
      <c r="MC9" s="153"/>
      <c r="MD9" s="153"/>
      <c r="ME9" s="153"/>
      <c r="MF9" s="153"/>
      <c r="MG9" s="153"/>
      <c r="MH9" s="153"/>
      <c r="MI9" s="153"/>
      <c r="MJ9" s="153"/>
      <c r="MK9" s="153"/>
      <c r="ML9" s="153"/>
      <c r="MM9" s="153"/>
      <c r="MN9" s="153"/>
      <c r="MO9" s="153"/>
      <c r="MP9" s="153"/>
      <c r="MQ9" s="153"/>
      <c r="MR9" s="153"/>
      <c r="MS9" s="153"/>
      <c r="MT9" s="153"/>
      <c r="MU9" s="153"/>
      <c r="MV9" s="153"/>
      <c r="MW9" s="153"/>
      <c r="MX9" s="153"/>
      <c r="MY9" s="153"/>
      <c r="MZ9" s="153"/>
      <c r="NA9" s="153"/>
      <c r="NB9" s="153"/>
      <c r="NC9" s="153"/>
      <c r="ND9" s="153"/>
      <c r="NE9" s="153"/>
      <c r="NF9" s="153"/>
      <c r="NG9" s="153"/>
      <c r="NH9" s="153"/>
      <c r="NI9" s="153"/>
      <c r="NJ9" s="153"/>
      <c r="NK9" s="153"/>
      <c r="NL9" s="153"/>
      <c r="NM9" s="153"/>
      <c r="NN9" s="153"/>
      <c r="NO9" s="153"/>
      <c r="NP9" s="153"/>
      <c r="NQ9" s="153"/>
      <c r="NR9" s="153"/>
      <c r="NS9" s="153"/>
      <c r="NT9" s="153"/>
      <c r="NU9" s="153"/>
      <c r="NV9" s="153"/>
      <c r="NW9" s="153"/>
      <c r="NX9" s="153"/>
      <c r="NY9" s="153"/>
      <c r="NZ9" s="153"/>
      <c r="OA9" s="153"/>
      <c r="OB9" s="153"/>
      <c r="OC9" s="153"/>
      <c r="OD9" s="153"/>
      <c r="OE9" s="153"/>
      <c r="OF9" s="153"/>
      <c r="OG9" s="153"/>
      <c r="OH9" s="153"/>
      <c r="OI9" s="153"/>
      <c r="OJ9" s="153"/>
      <c r="OK9" s="153"/>
      <c r="OL9" s="153"/>
      <c r="OM9" s="153"/>
      <c r="ON9" s="153"/>
      <c r="OO9" s="153"/>
      <c r="OP9" s="153"/>
      <c r="OQ9" s="153"/>
      <c r="OR9" s="153"/>
      <c r="OS9" s="153"/>
      <c r="OT9" s="153"/>
      <c r="OU9" s="153"/>
      <c r="OV9" s="153"/>
      <c r="OW9" s="153"/>
      <c r="OX9" s="153"/>
      <c r="OY9" s="153"/>
      <c r="OZ9" s="153"/>
      <c r="PA9" s="153"/>
      <c r="PB9" s="153"/>
      <c r="PC9" s="153"/>
      <c r="PD9" s="153"/>
      <c r="PE9" s="153"/>
      <c r="PF9" s="153"/>
      <c r="PG9" s="153"/>
      <c r="PH9" s="153"/>
      <c r="PI9" s="153"/>
      <c r="PJ9" s="153"/>
      <c r="PK9" s="153"/>
      <c r="PL9" s="153"/>
      <c r="PM9" s="153"/>
      <c r="PN9" s="153"/>
      <c r="PO9" s="153"/>
      <c r="PP9" s="153"/>
      <c r="PQ9" s="153"/>
      <c r="PR9" s="153"/>
      <c r="PS9" s="153"/>
      <c r="PT9" s="153"/>
      <c r="PU9" s="153"/>
      <c r="PV9" s="153"/>
      <c r="PW9" s="153"/>
      <c r="PX9" s="153"/>
      <c r="PY9" s="153"/>
      <c r="PZ9" s="153"/>
      <c r="QA9" s="153"/>
      <c r="QB9" s="153"/>
      <c r="QC9" s="153"/>
      <c r="QD9" s="153"/>
      <c r="QE9" s="153"/>
      <c r="QF9" s="153"/>
      <c r="QG9" s="153"/>
      <c r="QH9" s="153"/>
      <c r="QI9" s="153"/>
      <c r="QJ9" s="153"/>
      <c r="QK9" s="153"/>
      <c r="QL9" s="153"/>
      <c r="QM9" s="153"/>
      <c r="QN9" s="153"/>
      <c r="QO9" s="153"/>
      <c r="QP9" s="153"/>
      <c r="QQ9" s="153"/>
      <c r="QR9" s="153"/>
      <c r="QS9" s="153"/>
      <c r="QT9" s="153"/>
      <c r="QU9" s="153"/>
      <c r="QV9" s="153"/>
      <c r="QW9" s="153"/>
      <c r="QX9" s="153"/>
      <c r="QY9" s="153"/>
      <c r="QZ9" s="153"/>
      <c r="RA9" s="153"/>
      <c r="RB9" s="153"/>
      <c r="RC9" s="153"/>
      <c r="RD9" s="153"/>
      <c r="RE9" s="153"/>
      <c r="RF9" s="153"/>
      <c r="RG9" s="153"/>
      <c r="RH9" s="153"/>
      <c r="RI9" s="153"/>
      <c r="RJ9" s="153"/>
      <c r="RK9" s="153"/>
      <c r="RL9" s="153"/>
      <c r="RM9" s="153"/>
      <c r="RN9" s="153"/>
      <c r="RO9" s="153"/>
      <c r="RP9" s="153"/>
      <c r="RQ9" s="153"/>
      <c r="RR9" s="153"/>
      <c r="RS9" s="153"/>
      <c r="RT9" s="153"/>
      <c r="RU9" s="153"/>
      <c r="RV9" s="153"/>
      <c r="RW9" s="153"/>
      <c r="RX9" s="153"/>
      <c r="RY9" s="153"/>
      <c r="RZ9" s="153"/>
      <c r="SA9" s="153"/>
      <c r="SB9" s="153"/>
      <c r="SC9" s="153"/>
      <c r="SD9" s="153"/>
      <c r="SE9" s="153"/>
      <c r="SF9" s="153"/>
      <c r="SG9" s="153"/>
      <c r="SH9" s="153"/>
      <c r="SI9" s="153"/>
      <c r="SJ9" s="153"/>
      <c r="SK9" s="153"/>
      <c r="SL9" s="153"/>
      <c r="SM9" s="153"/>
      <c r="SN9" s="153"/>
      <c r="SO9" s="153"/>
      <c r="SP9" s="153"/>
      <c r="SQ9" s="153"/>
      <c r="SR9" s="153"/>
      <c r="SS9" s="153"/>
      <c r="ST9" s="153"/>
      <c r="SU9" s="153"/>
      <c r="SV9" s="153"/>
      <c r="SW9" s="153"/>
      <c r="SX9" s="153"/>
      <c r="SY9" s="153"/>
      <c r="SZ9" s="153"/>
      <c r="TA9" s="153"/>
      <c r="TB9" s="153"/>
      <c r="TC9" s="153"/>
      <c r="TD9" s="153"/>
      <c r="TE9" s="153"/>
      <c r="TF9" s="153"/>
      <c r="TG9" s="153"/>
      <c r="TH9" s="153"/>
      <c r="TI9" s="153"/>
      <c r="TJ9" s="153"/>
      <c r="TK9" s="153"/>
      <c r="TL9" s="153"/>
      <c r="TM9" s="153"/>
      <c r="TN9" s="153"/>
      <c r="TO9" s="153"/>
      <c r="TP9" s="153"/>
      <c r="TQ9" s="153"/>
      <c r="TR9" s="153"/>
      <c r="TS9" s="153"/>
      <c r="TT9" s="153"/>
      <c r="TU9" s="153"/>
      <c r="TV9" s="153"/>
      <c r="TW9" s="153"/>
      <c r="TX9" s="153"/>
      <c r="TY9" s="153"/>
      <c r="TZ9" s="153"/>
      <c r="UA9" s="153"/>
      <c r="UB9" s="153"/>
      <c r="UC9" s="153"/>
      <c r="UD9" s="153"/>
      <c r="UE9" s="153"/>
      <c r="UF9" s="153"/>
      <c r="UG9" s="153"/>
      <c r="UH9" s="153"/>
      <c r="UI9" s="153"/>
      <c r="UJ9" s="153"/>
      <c r="UK9" s="153"/>
      <c r="UL9" s="153"/>
      <c r="UM9" s="153"/>
      <c r="UN9" s="153"/>
      <c r="UO9" s="153"/>
      <c r="UP9" s="153"/>
      <c r="UQ9" s="153"/>
      <c r="UR9" s="153"/>
      <c r="US9" s="153"/>
      <c r="UT9" s="153"/>
      <c r="UU9" s="153"/>
      <c r="UV9" s="153"/>
      <c r="UW9" s="153"/>
      <c r="UX9" s="153"/>
      <c r="UY9" s="153"/>
      <c r="UZ9" s="153"/>
      <c r="VA9" s="153"/>
      <c r="VB9" s="153"/>
      <c r="VC9" s="153"/>
      <c r="VD9" s="153"/>
      <c r="VE9" s="153"/>
      <c r="VF9" s="153"/>
      <c r="VG9" s="153"/>
      <c r="VH9" s="153"/>
      <c r="VI9" s="153"/>
      <c r="VJ9" s="153"/>
      <c r="VK9" s="153"/>
      <c r="VL9" s="153"/>
      <c r="VM9" s="153"/>
      <c r="VN9" s="153"/>
      <c r="VO9" s="153"/>
      <c r="VP9" s="153"/>
      <c r="VQ9" s="153"/>
      <c r="VR9" s="153"/>
      <c r="VS9" s="153"/>
      <c r="VT9" s="153"/>
      <c r="VU9" s="153"/>
      <c r="VV9" s="153"/>
      <c r="VW9" s="153"/>
      <c r="VX9" s="153"/>
      <c r="VY9" s="153"/>
      <c r="VZ9" s="153"/>
      <c r="WA9" s="153"/>
      <c r="WB9" s="153"/>
      <c r="WC9" s="153"/>
      <c r="WD9" s="153"/>
      <c r="WE9" s="153"/>
      <c r="WF9" s="153"/>
      <c r="WG9" s="153"/>
      <c r="WH9" s="153"/>
      <c r="WI9" s="153"/>
      <c r="WJ9" s="153"/>
      <c r="WK9" s="153"/>
      <c r="WL9" s="153"/>
      <c r="WM9" s="153"/>
      <c r="WN9" s="153"/>
      <c r="WO9" s="153"/>
      <c r="WP9" s="153"/>
      <c r="WQ9" s="153"/>
      <c r="WR9" s="153"/>
      <c r="WS9" s="153"/>
      <c r="WT9" s="153"/>
      <c r="WU9" s="153"/>
      <c r="WV9" s="153"/>
      <c r="WW9" s="153"/>
      <c r="WX9" s="153"/>
      <c r="WY9" s="153"/>
      <c r="WZ9" s="153"/>
      <c r="XA9" s="153"/>
      <c r="XB9" s="153"/>
      <c r="XC9" s="153"/>
      <c r="XD9" s="153"/>
      <c r="XE9" s="153"/>
      <c r="XF9" s="153"/>
      <c r="XG9" s="153"/>
      <c r="XH9" s="153"/>
      <c r="XI9" s="153"/>
      <c r="XJ9" s="153"/>
      <c r="XK9" s="153"/>
      <c r="XL9" s="153"/>
      <c r="XM9" s="153"/>
      <c r="XN9" s="153"/>
      <c r="XO9" s="153"/>
      <c r="XP9" s="153"/>
      <c r="XQ9" s="153"/>
      <c r="XR9" s="153"/>
      <c r="XS9" s="153"/>
      <c r="XT9" s="153"/>
      <c r="XU9" s="153"/>
      <c r="XV9" s="153"/>
      <c r="XW9" s="153"/>
      <c r="XX9" s="153"/>
      <c r="XY9" s="153"/>
      <c r="XZ9" s="153"/>
      <c r="YA9" s="153"/>
      <c r="YB9" s="153"/>
      <c r="YC9" s="153"/>
      <c r="YD9" s="153"/>
      <c r="YE9" s="153"/>
      <c r="YF9" s="153"/>
      <c r="YG9" s="153"/>
      <c r="YH9" s="153"/>
      <c r="YI9" s="153"/>
      <c r="YJ9" s="153"/>
      <c r="YK9" s="153"/>
      <c r="YL9" s="153"/>
      <c r="YM9" s="153"/>
      <c r="YN9" s="153"/>
      <c r="YO9" s="153"/>
      <c r="YP9" s="153"/>
      <c r="YQ9" s="153"/>
      <c r="YR9" s="153"/>
      <c r="YS9" s="153"/>
      <c r="YT9" s="153"/>
      <c r="YU9" s="153"/>
      <c r="YV9" s="153"/>
      <c r="YW9" s="153"/>
      <c r="YX9" s="153"/>
      <c r="YY9" s="153"/>
      <c r="YZ9" s="153"/>
      <c r="ZA9" s="153"/>
      <c r="ZB9" s="153"/>
      <c r="ZC9" s="153"/>
      <c r="ZD9" s="153"/>
      <c r="ZE9" s="153"/>
      <c r="ZF9" s="153"/>
      <c r="ZG9" s="153"/>
      <c r="ZH9" s="153"/>
      <c r="ZI9" s="153"/>
      <c r="ZJ9" s="153"/>
      <c r="ZK9" s="153"/>
      <c r="ZL9" s="153"/>
      <c r="ZM9" s="153"/>
      <c r="ZN9" s="153"/>
      <c r="ZO9" s="153"/>
      <c r="ZP9" s="153"/>
      <c r="ZQ9" s="153"/>
      <c r="ZR9" s="153"/>
      <c r="ZS9" s="153"/>
      <c r="ZT9" s="153"/>
      <c r="ZU9" s="153"/>
      <c r="ZV9" s="153"/>
      <c r="ZW9" s="153"/>
      <c r="ZX9" s="153"/>
      <c r="ZY9" s="153"/>
      <c r="ZZ9" s="153"/>
      <c r="AAA9" s="153"/>
      <c r="AAB9" s="153"/>
      <c r="AAC9" s="153"/>
      <c r="AAD9" s="153"/>
      <c r="AAE9" s="153"/>
      <c r="AAF9" s="153"/>
      <c r="AAG9" s="153"/>
      <c r="AAH9" s="153"/>
      <c r="AAI9" s="153"/>
      <c r="AAJ9" s="153"/>
      <c r="AAK9" s="153"/>
      <c r="AAL9" s="153"/>
      <c r="AAM9" s="153"/>
      <c r="AAN9" s="153"/>
      <c r="AAO9" s="153"/>
      <c r="AAP9" s="153"/>
      <c r="AAQ9" s="153"/>
      <c r="AAR9" s="153"/>
      <c r="AAS9" s="153"/>
      <c r="AAT9" s="153"/>
      <c r="AAU9" s="153"/>
      <c r="AAV9" s="153"/>
      <c r="AAW9" s="153"/>
      <c r="AAX9" s="153"/>
      <c r="AAY9" s="153"/>
      <c r="AAZ9" s="153"/>
      <c r="ABA9" s="153"/>
      <c r="ABB9" s="153"/>
      <c r="ABC9" s="153"/>
      <c r="ABD9" s="153"/>
      <c r="ABE9" s="153"/>
      <c r="ABF9" s="153"/>
      <c r="ABG9" s="153"/>
      <c r="ABH9" s="153"/>
      <c r="ABI9" s="153"/>
      <c r="ABJ9" s="153"/>
      <c r="ABK9" s="153"/>
      <c r="ABL9" s="153"/>
      <c r="ABM9" s="153"/>
      <c r="ABN9" s="153"/>
      <c r="ABO9" s="153"/>
      <c r="ABP9" s="153"/>
      <c r="ABQ9" s="153"/>
      <c r="ABR9" s="153"/>
      <c r="ABS9" s="153"/>
      <c r="ABT9" s="153"/>
      <c r="ABU9" s="153"/>
      <c r="ABV9" s="153"/>
      <c r="ABW9" s="153"/>
      <c r="ABX9" s="153"/>
      <c r="ABY9" s="153"/>
      <c r="ABZ9" s="153"/>
      <c r="ACA9" s="153"/>
      <c r="ACB9" s="153"/>
      <c r="ACC9" s="153"/>
      <c r="ACD9" s="153"/>
      <c r="ACE9" s="153"/>
      <c r="ACF9" s="153"/>
      <c r="ACG9" s="153"/>
      <c r="ACH9" s="153"/>
      <c r="ACI9" s="153"/>
      <c r="ACJ9" s="153"/>
      <c r="ACK9" s="153"/>
      <c r="ACL9" s="153"/>
      <c r="ACM9" s="153"/>
      <c r="ACN9" s="153"/>
      <c r="ACO9" s="153"/>
      <c r="ACP9" s="153"/>
      <c r="ACQ9" s="153"/>
      <c r="ACR9" s="153"/>
      <c r="ACS9" s="153"/>
      <c r="ACT9" s="153"/>
      <c r="ACU9" s="153"/>
      <c r="ACV9" s="153"/>
      <c r="ACW9" s="153"/>
      <c r="ACX9" s="153"/>
      <c r="ACY9" s="153"/>
      <c r="ACZ9" s="153"/>
      <c r="ADA9" s="153"/>
      <c r="ADB9" s="153"/>
      <c r="ADC9" s="153"/>
      <c r="ADD9" s="153"/>
      <c r="ADE9" s="153"/>
      <c r="ADF9" s="153"/>
      <c r="ADG9" s="153"/>
      <c r="ADH9" s="153"/>
      <c r="ADI9" s="153"/>
      <c r="ADJ9" s="153"/>
      <c r="ADK9" s="153"/>
      <c r="ADL9" s="153"/>
      <c r="ADM9" s="153"/>
      <c r="ADN9" s="153"/>
      <c r="ADO9" s="153"/>
      <c r="ADP9" s="153"/>
      <c r="ADQ9" s="153"/>
      <c r="ADR9" s="153"/>
      <c r="ADS9" s="153"/>
      <c r="ADT9" s="153"/>
      <c r="ADU9" s="153"/>
      <c r="ADV9" s="153"/>
      <c r="ADW9" s="153"/>
      <c r="ADX9" s="153"/>
      <c r="ADY9" s="153"/>
      <c r="ADZ9" s="153"/>
      <c r="AEA9" s="153"/>
      <c r="AEB9" s="153"/>
      <c r="AEC9" s="153"/>
      <c r="AED9" s="153"/>
      <c r="AEE9" s="153"/>
      <c r="AEF9" s="153"/>
      <c r="AEG9" s="153"/>
      <c r="AEH9" s="153"/>
      <c r="AEI9" s="153"/>
      <c r="AEJ9" s="153"/>
      <c r="AEK9" s="153"/>
      <c r="AEL9" s="153"/>
      <c r="AEM9" s="153"/>
      <c r="AEN9" s="153"/>
      <c r="AEO9" s="153"/>
      <c r="AEP9" s="153"/>
      <c r="AEQ9" s="153"/>
      <c r="AER9" s="153"/>
      <c r="AES9" s="153"/>
      <c r="AET9" s="153"/>
      <c r="AEU9" s="153"/>
      <c r="AEV9" s="153"/>
      <c r="AEW9" s="153"/>
      <c r="AEX9" s="153"/>
      <c r="AEY9" s="153"/>
      <c r="AEZ9" s="153"/>
      <c r="AFA9" s="153"/>
      <c r="AFB9" s="153"/>
      <c r="AFC9" s="153"/>
      <c r="AFD9" s="153"/>
      <c r="AFE9" s="153"/>
      <c r="AFF9" s="153"/>
      <c r="AFG9" s="153"/>
      <c r="AFH9" s="153"/>
      <c r="AFI9" s="153"/>
      <c r="AFJ9" s="153"/>
      <c r="AFK9" s="153"/>
      <c r="AFL9" s="153"/>
      <c r="AFM9" s="153"/>
      <c r="AFN9" s="153"/>
      <c r="AFO9" s="153"/>
      <c r="AFP9" s="153"/>
      <c r="AFQ9" s="153"/>
      <c r="AFR9" s="153"/>
      <c r="AFS9" s="153"/>
      <c r="AFT9" s="153"/>
      <c r="AFU9" s="153"/>
      <c r="AFV9" s="153"/>
      <c r="AFW9" s="153"/>
      <c r="AFX9" s="153"/>
      <c r="AFY9" s="153"/>
      <c r="AFZ9" s="153"/>
      <c r="AGA9" s="153"/>
      <c r="AGB9" s="153"/>
      <c r="AGC9" s="153"/>
      <c r="AGD9" s="153"/>
      <c r="AGE9" s="153"/>
      <c r="AGF9" s="153"/>
      <c r="AGG9" s="153"/>
      <c r="AGH9" s="153"/>
      <c r="AGI9" s="153"/>
      <c r="AGJ9" s="153"/>
      <c r="AGK9" s="153"/>
      <c r="AGL9" s="153"/>
      <c r="AGM9" s="153"/>
      <c r="AGN9" s="153"/>
      <c r="AGO9" s="153"/>
      <c r="AGP9" s="153"/>
      <c r="AGQ9" s="153"/>
      <c r="AGR9" s="153"/>
      <c r="AGS9" s="153"/>
      <c r="AGT9" s="153"/>
      <c r="AGU9" s="153"/>
      <c r="AGV9" s="153"/>
      <c r="AGW9" s="153"/>
      <c r="AGX9" s="153"/>
      <c r="AGY9" s="153"/>
      <c r="AGZ9" s="153"/>
      <c r="AHA9" s="153"/>
      <c r="AHB9" s="153"/>
      <c r="AHC9" s="153"/>
      <c r="AHD9" s="153"/>
      <c r="AHE9" s="153"/>
      <c r="AHF9" s="153"/>
      <c r="AHG9" s="153"/>
      <c r="AHH9" s="153"/>
      <c r="AHI9" s="153"/>
      <c r="AHJ9" s="153"/>
      <c r="AHK9" s="153"/>
      <c r="AHL9" s="153"/>
      <c r="AHM9" s="153"/>
      <c r="AHN9" s="153"/>
      <c r="AHO9" s="153"/>
      <c r="AHP9" s="153"/>
      <c r="AHQ9" s="153"/>
      <c r="AHR9" s="153"/>
      <c r="AHS9" s="153"/>
      <c r="AHT9" s="153"/>
      <c r="AHU9" s="153"/>
      <c r="AHV9" s="153"/>
      <c r="AHW9" s="153"/>
      <c r="AHX9" s="153"/>
      <c r="AHY9" s="153"/>
      <c r="AHZ9" s="153"/>
      <c r="AIA9" s="153"/>
      <c r="AIB9" s="153"/>
      <c r="AIC9" s="153"/>
      <c r="AID9" s="153"/>
      <c r="AIE9" s="153"/>
      <c r="AIF9" s="153"/>
      <c r="AIG9" s="153"/>
      <c r="AIH9" s="153"/>
      <c r="AII9" s="153"/>
      <c r="AIJ9" s="153"/>
      <c r="AIK9" s="153"/>
      <c r="AIL9" s="153"/>
      <c r="AIM9" s="153"/>
      <c r="AIN9" s="153"/>
      <c r="AIO9" s="153"/>
      <c r="AIP9" s="153"/>
      <c r="AIQ9" s="153"/>
      <c r="AIR9" s="153"/>
      <c r="AIS9" s="153"/>
      <c r="AIT9" s="153"/>
      <c r="AIU9" s="153"/>
      <c r="AIV9" s="153"/>
      <c r="AIW9" s="153"/>
      <c r="AIX9" s="153"/>
      <c r="AIY9" s="153"/>
      <c r="AIZ9" s="153"/>
      <c r="AJA9" s="153"/>
      <c r="AJB9" s="153"/>
      <c r="AJC9" s="153"/>
      <c r="AJD9" s="153"/>
      <c r="AJE9" s="153"/>
      <c r="AJF9" s="153"/>
      <c r="AJG9" s="153"/>
      <c r="AJH9" s="153"/>
      <c r="AJI9" s="153"/>
      <c r="AJJ9" s="153"/>
      <c r="AJK9" s="153"/>
      <c r="AJL9" s="153"/>
      <c r="AJM9" s="153"/>
      <c r="AJN9" s="153"/>
      <c r="AJO9" s="153"/>
      <c r="AJP9" s="153"/>
      <c r="AJQ9" s="153"/>
      <c r="AJR9" s="153"/>
      <c r="AJS9" s="153"/>
      <c r="AJT9" s="153"/>
      <c r="AJU9" s="153"/>
      <c r="AJV9" s="153"/>
      <c r="AJW9" s="153"/>
      <c r="AJX9" s="153"/>
      <c r="AJY9" s="153"/>
      <c r="AJZ9" s="153"/>
      <c r="AKA9" s="153"/>
      <c r="AKB9" s="153"/>
      <c r="AKC9" s="153"/>
      <c r="AKD9" s="153"/>
      <c r="AKE9" s="153"/>
      <c r="AKF9" s="153"/>
      <c r="AKG9" s="153"/>
      <c r="AKH9" s="153"/>
      <c r="AKI9" s="153"/>
      <c r="AKJ9" s="153"/>
      <c r="AKK9" s="153"/>
      <c r="AKL9" s="153"/>
      <c r="AKM9" s="153"/>
      <c r="AKN9" s="153"/>
      <c r="AKO9" s="153"/>
      <c r="AKP9" s="153"/>
      <c r="AKQ9" s="153"/>
      <c r="AKR9" s="153"/>
      <c r="AKS9" s="153"/>
      <c r="AKT9" s="153"/>
      <c r="AKU9" s="153"/>
      <c r="AKV9" s="153"/>
      <c r="AKW9" s="153"/>
      <c r="AKX9" s="153"/>
      <c r="AKY9" s="153"/>
      <c r="AKZ9" s="153"/>
      <c r="ALA9" s="153"/>
      <c r="ALB9" s="153"/>
      <c r="ALC9" s="153"/>
      <c r="ALD9" s="153"/>
      <c r="ALE9" s="153"/>
      <c r="ALF9" s="153"/>
      <c r="ALG9" s="153"/>
      <c r="ALH9" s="153"/>
      <c r="ALI9" s="153"/>
      <c r="ALJ9" s="152"/>
      <c r="ALK9" s="153"/>
      <c r="ALL9" s="153"/>
      <c r="ALM9" s="153"/>
      <c r="ALN9" s="153"/>
      <c r="ALO9" s="154"/>
      <c r="ALP9" s="154"/>
      <c r="ALQ9" s="154"/>
    </row>
    <row r="10" spans="1:1005" s="155" customFormat="1" ht="31.5" customHeight="1" x14ac:dyDescent="0.25">
      <c r="A10" s="151" t="s">
        <v>2405</v>
      </c>
      <c r="B10" s="152" t="s">
        <v>2435</v>
      </c>
      <c r="C10" s="152" t="s">
        <v>2434</v>
      </c>
      <c r="D10" s="152" t="s">
        <v>5</v>
      </c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153"/>
      <c r="BP10" s="153"/>
      <c r="BQ10" s="153"/>
      <c r="BR10" s="153"/>
      <c r="BS10" s="153"/>
      <c r="BT10" s="153"/>
      <c r="BU10" s="153"/>
      <c r="BV10" s="153"/>
      <c r="BW10" s="153"/>
      <c r="BX10" s="153"/>
      <c r="BY10" s="153"/>
      <c r="BZ10" s="153"/>
      <c r="CA10" s="153"/>
      <c r="CB10" s="153"/>
      <c r="CC10" s="153"/>
      <c r="CD10" s="153"/>
      <c r="CE10" s="153"/>
      <c r="CF10" s="153"/>
      <c r="CG10" s="153"/>
      <c r="CH10" s="153"/>
      <c r="CI10" s="153"/>
      <c r="CJ10" s="153"/>
      <c r="CK10" s="153"/>
      <c r="CL10" s="153"/>
      <c r="CM10" s="153"/>
      <c r="CN10" s="153"/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3"/>
      <c r="DB10" s="153"/>
      <c r="DC10" s="153"/>
      <c r="DD10" s="153"/>
      <c r="DE10" s="153"/>
      <c r="DF10" s="153"/>
      <c r="DG10" s="153"/>
      <c r="DH10" s="153"/>
      <c r="DI10" s="153"/>
      <c r="DJ10" s="153"/>
      <c r="DK10" s="153"/>
      <c r="DL10" s="153"/>
      <c r="DM10" s="153"/>
      <c r="DN10" s="153"/>
      <c r="DO10" s="153"/>
      <c r="DP10" s="153"/>
      <c r="DQ10" s="153"/>
      <c r="DR10" s="153"/>
      <c r="DS10" s="153"/>
      <c r="DT10" s="153"/>
      <c r="DU10" s="153"/>
      <c r="DV10" s="153"/>
      <c r="DW10" s="153"/>
      <c r="DX10" s="153"/>
      <c r="DY10" s="153"/>
      <c r="DZ10" s="153"/>
      <c r="EA10" s="153"/>
      <c r="EB10" s="153"/>
      <c r="EC10" s="153"/>
      <c r="ED10" s="153"/>
      <c r="EE10" s="153"/>
      <c r="EF10" s="153"/>
      <c r="EG10" s="153"/>
      <c r="EH10" s="153"/>
      <c r="EI10" s="153"/>
      <c r="EJ10" s="153"/>
      <c r="EK10" s="153"/>
      <c r="EL10" s="153"/>
      <c r="EM10" s="153"/>
      <c r="EN10" s="153"/>
      <c r="EO10" s="153"/>
      <c r="EP10" s="153"/>
      <c r="EQ10" s="153"/>
      <c r="ER10" s="153"/>
      <c r="ES10" s="153"/>
      <c r="ET10" s="153"/>
      <c r="EU10" s="153"/>
      <c r="EV10" s="153"/>
      <c r="EW10" s="153"/>
      <c r="EX10" s="153"/>
      <c r="EY10" s="153"/>
      <c r="EZ10" s="153"/>
      <c r="FA10" s="153"/>
      <c r="FB10" s="153"/>
      <c r="FC10" s="153"/>
      <c r="FD10" s="153"/>
      <c r="FE10" s="153"/>
      <c r="FF10" s="153"/>
      <c r="FG10" s="153"/>
      <c r="FH10" s="153"/>
      <c r="FI10" s="153"/>
      <c r="FJ10" s="153"/>
      <c r="FK10" s="153"/>
      <c r="FL10" s="153"/>
      <c r="FM10" s="153"/>
      <c r="FN10" s="153"/>
      <c r="FO10" s="153"/>
      <c r="FP10" s="153"/>
      <c r="FQ10" s="153"/>
      <c r="FR10" s="153"/>
      <c r="FS10" s="153"/>
      <c r="FT10" s="153"/>
      <c r="FU10" s="153"/>
      <c r="FV10" s="153"/>
      <c r="FW10" s="153"/>
      <c r="FX10" s="153"/>
      <c r="FY10" s="153"/>
      <c r="FZ10" s="153"/>
      <c r="GA10" s="153"/>
      <c r="GB10" s="153"/>
      <c r="GC10" s="153"/>
      <c r="GD10" s="153"/>
      <c r="GE10" s="153"/>
      <c r="GF10" s="153"/>
      <c r="GG10" s="153"/>
      <c r="GH10" s="153"/>
      <c r="GI10" s="153"/>
      <c r="GJ10" s="153"/>
      <c r="GK10" s="153"/>
      <c r="GL10" s="153"/>
      <c r="GM10" s="153"/>
      <c r="GN10" s="153"/>
      <c r="GO10" s="153"/>
      <c r="GP10" s="153"/>
      <c r="GQ10" s="153"/>
      <c r="GR10" s="153"/>
      <c r="GS10" s="153"/>
      <c r="GT10" s="153"/>
      <c r="GU10" s="153"/>
      <c r="GV10" s="153"/>
      <c r="GW10" s="153"/>
      <c r="GX10" s="153"/>
      <c r="GY10" s="153"/>
      <c r="GZ10" s="153"/>
      <c r="HA10" s="153"/>
      <c r="HB10" s="153"/>
      <c r="HC10" s="153"/>
      <c r="HD10" s="153"/>
      <c r="HE10" s="153"/>
      <c r="HF10" s="153"/>
      <c r="HG10" s="153"/>
      <c r="HH10" s="153"/>
      <c r="HI10" s="153"/>
      <c r="HJ10" s="153"/>
      <c r="HK10" s="153"/>
      <c r="HL10" s="153"/>
      <c r="HM10" s="153"/>
      <c r="HN10" s="153"/>
      <c r="HO10" s="153"/>
      <c r="HP10" s="153"/>
      <c r="HQ10" s="153"/>
      <c r="HR10" s="153"/>
      <c r="HS10" s="153"/>
      <c r="HT10" s="153"/>
      <c r="HU10" s="153"/>
      <c r="HV10" s="153"/>
      <c r="HW10" s="153"/>
      <c r="HX10" s="153"/>
      <c r="HY10" s="153"/>
      <c r="HZ10" s="153"/>
      <c r="IA10" s="153"/>
      <c r="IB10" s="153"/>
      <c r="IC10" s="153"/>
      <c r="ID10" s="153"/>
      <c r="IE10" s="153"/>
      <c r="IF10" s="153"/>
      <c r="IG10" s="153"/>
      <c r="IH10" s="153"/>
      <c r="II10" s="153"/>
      <c r="IJ10" s="153"/>
      <c r="IK10" s="153"/>
      <c r="IL10" s="153"/>
      <c r="IM10" s="153"/>
      <c r="IN10" s="153"/>
      <c r="IO10" s="153"/>
      <c r="IP10" s="153"/>
      <c r="IQ10" s="153"/>
      <c r="IR10" s="153"/>
      <c r="IS10" s="153"/>
      <c r="IT10" s="153"/>
      <c r="IU10" s="153"/>
      <c r="IV10" s="153"/>
      <c r="IW10" s="153"/>
      <c r="IX10" s="153"/>
      <c r="IY10" s="153"/>
      <c r="IZ10" s="153"/>
      <c r="JA10" s="153"/>
      <c r="JB10" s="153"/>
      <c r="JC10" s="153"/>
      <c r="JD10" s="153"/>
      <c r="JE10" s="153"/>
      <c r="JF10" s="153"/>
      <c r="JG10" s="153"/>
      <c r="JH10" s="153"/>
      <c r="JI10" s="153"/>
      <c r="JJ10" s="153"/>
      <c r="JK10" s="153"/>
      <c r="JL10" s="153"/>
      <c r="JM10" s="153"/>
      <c r="JN10" s="153"/>
      <c r="JO10" s="153"/>
      <c r="JP10" s="153"/>
      <c r="JQ10" s="153"/>
      <c r="JR10" s="153"/>
      <c r="JS10" s="153"/>
      <c r="JT10" s="153"/>
      <c r="JU10" s="153"/>
      <c r="JV10" s="153"/>
      <c r="JW10" s="153"/>
      <c r="JX10" s="153"/>
      <c r="JY10" s="153"/>
      <c r="JZ10" s="153"/>
      <c r="KA10" s="153"/>
      <c r="KB10" s="153"/>
      <c r="KC10" s="153"/>
      <c r="KD10" s="153"/>
      <c r="KE10" s="153"/>
      <c r="KF10" s="153"/>
      <c r="KG10" s="153"/>
      <c r="KH10" s="153"/>
      <c r="KI10" s="153"/>
      <c r="KJ10" s="153"/>
      <c r="KK10" s="153"/>
      <c r="KL10" s="153"/>
      <c r="KM10" s="153"/>
      <c r="KN10" s="153"/>
      <c r="KO10" s="153"/>
      <c r="KP10" s="153"/>
      <c r="KQ10" s="153"/>
      <c r="KR10" s="153"/>
      <c r="KS10" s="153"/>
      <c r="KT10" s="153"/>
      <c r="KU10" s="153"/>
      <c r="KV10" s="153"/>
      <c r="KW10" s="153"/>
      <c r="KX10" s="153"/>
      <c r="KY10" s="153"/>
      <c r="KZ10" s="153"/>
      <c r="LA10" s="153"/>
      <c r="LB10" s="153"/>
      <c r="LC10" s="153"/>
      <c r="LD10" s="153"/>
      <c r="LE10" s="153"/>
      <c r="LF10" s="153"/>
      <c r="LG10" s="153"/>
      <c r="LH10" s="153"/>
      <c r="LI10" s="153"/>
      <c r="LJ10" s="153"/>
      <c r="LK10" s="153"/>
      <c r="LL10" s="153"/>
      <c r="LM10" s="153"/>
      <c r="LN10" s="153"/>
      <c r="LO10" s="153"/>
      <c r="LP10" s="153"/>
      <c r="LQ10" s="153"/>
      <c r="LR10" s="153"/>
      <c r="LS10" s="153"/>
      <c r="LT10" s="153"/>
      <c r="LU10" s="153"/>
      <c r="LV10" s="153"/>
      <c r="LW10" s="153"/>
      <c r="LX10" s="153"/>
      <c r="LY10" s="153"/>
      <c r="LZ10" s="153"/>
      <c r="MA10" s="153"/>
      <c r="MB10" s="153"/>
      <c r="MC10" s="153"/>
      <c r="MD10" s="153"/>
      <c r="ME10" s="153"/>
      <c r="MF10" s="153"/>
      <c r="MG10" s="153"/>
      <c r="MH10" s="153"/>
      <c r="MI10" s="153"/>
      <c r="MJ10" s="153"/>
      <c r="MK10" s="153"/>
      <c r="ML10" s="153"/>
      <c r="MM10" s="153"/>
      <c r="MN10" s="153"/>
      <c r="MO10" s="153"/>
      <c r="MP10" s="153"/>
      <c r="MQ10" s="153"/>
      <c r="MR10" s="153"/>
      <c r="MS10" s="153"/>
      <c r="MT10" s="153"/>
      <c r="MU10" s="153"/>
      <c r="MV10" s="153"/>
      <c r="MW10" s="153"/>
      <c r="MX10" s="153"/>
      <c r="MY10" s="153"/>
      <c r="MZ10" s="153"/>
      <c r="NA10" s="153"/>
      <c r="NB10" s="153"/>
      <c r="NC10" s="153"/>
      <c r="ND10" s="153"/>
      <c r="NE10" s="153"/>
      <c r="NF10" s="153"/>
      <c r="NG10" s="153"/>
      <c r="NH10" s="153"/>
      <c r="NI10" s="153"/>
      <c r="NJ10" s="153"/>
      <c r="NK10" s="153"/>
      <c r="NL10" s="153"/>
      <c r="NM10" s="153"/>
      <c r="NN10" s="153"/>
      <c r="NO10" s="153"/>
      <c r="NP10" s="153"/>
      <c r="NQ10" s="153"/>
      <c r="NR10" s="153"/>
      <c r="NS10" s="153"/>
      <c r="NT10" s="153"/>
      <c r="NU10" s="153"/>
      <c r="NV10" s="153"/>
      <c r="NW10" s="153"/>
      <c r="NX10" s="153"/>
      <c r="NY10" s="153"/>
      <c r="NZ10" s="153"/>
      <c r="OA10" s="153"/>
      <c r="OB10" s="153"/>
      <c r="OC10" s="153"/>
      <c r="OD10" s="153"/>
      <c r="OE10" s="153"/>
      <c r="OF10" s="153"/>
      <c r="OG10" s="153"/>
      <c r="OH10" s="153"/>
      <c r="OI10" s="153"/>
      <c r="OJ10" s="153"/>
      <c r="OK10" s="153"/>
      <c r="OL10" s="153"/>
      <c r="OM10" s="153"/>
      <c r="ON10" s="153"/>
      <c r="OO10" s="153"/>
      <c r="OP10" s="153"/>
      <c r="OQ10" s="153"/>
      <c r="OR10" s="153"/>
      <c r="OS10" s="153"/>
      <c r="OT10" s="153"/>
      <c r="OU10" s="153"/>
      <c r="OV10" s="153"/>
      <c r="OW10" s="153"/>
      <c r="OX10" s="153"/>
      <c r="OY10" s="153"/>
      <c r="OZ10" s="153"/>
      <c r="PA10" s="153"/>
      <c r="PB10" s="153"/>
      <c r="PC10" s="153"/>
      <c r="PD10" s="153"/>
      <c r="PE10" s="153"/>
      <c r="PF10" s="153"/>
      <c r="PG10" s="153"/>
      <c r="PH10" s="153"/>
      <c r="PI10" s="153"/>
      <c r="PJ10" s="153"/>
      <c r="PK10" s="153"/>
      <c r="PL10" s="153"/>
      <c r="PM10" s="153"/>
      <c r="PN10" s="153"/>
      <c r="PO10" s="153"/>
      <c r="PP10" s="153"/>
      <c r="PQ10" s="153"/>
      <c r="PR10" s="153"/>
      <c r="PS10" s="153"/>
      <c r="PT10" s="153"/>
      <c r="PU10" s="153"/>
      <c r="PV10" s="153"/>
      <c r="PW10" s="153"/>
      <c r="PX10" s="153"/>
      <c r="PY10" s="153"/>
      <c r="PZ10" s="153"/>
      <c r="QA10" s="153"/>
      <c r="QB10" s="153"/>
      <c r="QC10" s="153"/>
      <c r="QD10" s="153"/>
      <c r="QE10" s="153"/>
      <c r="QF10" s="153"/>
      <c r="QG10" s="153"/>
      <c r="QH10" s="153"/>
      <c r="QI10" s="153"/>
      <c r="QJ10" s="153"/>
      <c r="QK10" s="153"/>
      <c r="QL10" s="153"/>
      <c r="QM10" s="153"/>
      <c r="QN10" s="153"/>
      <c r="QO10" s="153"/>
      <c r="QP10" s="153"/>
      <c r="QQ10" s="153"/>
      <c r="QR10" s="153"/>
      <c r="QS10" s="153"/>
      <c r="QT10" s="153"/>
      <c r="QU10" s="153"/>
      <c r="QV10" s="153"/>
      <c r="QW10" s="153"/>
      <c r="QX10" s="153"/>
      <c r="QY10" s="153"/>
      <c r="QZ10" s="153"/>
      <c r="RA10" s="153"/>
      <c r="RB10" s="153"/>
      <c r="RC10" s="153"/>
      <c r="RD10" s="153"/>
      <c r="RE10" s="153"/>
      <c r="RF10" s="153"/>
      <c r="RG10" s="153"/>
      <c r="RH10" s="153"/>
      <c r="RI10" s="153"/>
      <c r="RJ10" s="153"/>
      <c r="RK10" s="153"/>
      <c r="RL10" s="153"/>
      <c r="RM10" s="153"/>
      <c r="RN10" s="153"/>
      <c r="RO10" s="153"/>
      <c r="RP10" s="153"/>
      <c r="RQ10" s="153"/>
      <c r="RR10" s="153"/>
      <c r="RS10" s="153"/>
      <c r="RT10" s="153"/>
      <c r="RU10" s="153"/>
      <c r="RV10" s="153"/>
      <c r="RW10" s="153"/>
      <c r="RX10" s="153"/>
      <c r="RY10" s="153"/>
      <c r="RZ10" s="153"/>
      <c r="SA10" s="153"/>
      <c r="SB10" s="153"/>
      <c r="SC10" s="153"/>
      <c r="SD10" s="153"/>
      <c r="SE10" s="153"/>
      <c r="SF10" s="153"/>
      <c r="SG10" s="153"/>
      <c r="SH10" s="153"/>
      <c r="SI10" s="153"/>
      <c r="SJ10" s="153"/>
      <c r="SK10" s="153"/>
      <c r="SL10" s="153"/>
      <c r="SM10" s="153"/>
      <c r="SN10" s="153"/>
      <c r="SO10" s="153"/>
      <c r="SP10" s="153"/>
      <c r="SQ10" s="153"/>
      <c r="SR10" s="153"/>
      <c r="SS10" s="153"/>
      <c r="ST10" s="153"/>
      <c r="SU10" s="153"/>
      <c r="SV10" s="153"/>
      <c r="SW10" s="153"/>
      <c r="SX10" s="153"/>
      <c r="SY10" s="153"/>
      <c r="SZ10" s="153"/>
      <c r="TA10" s="153"/>
      <c r="TB10" s="153"/>
      <c r="TC10" s="153"/>
      <c r="TD10" s="153"/>
      <c r="TE10" s="153"/>
      <c r="TF10" s="153"/>
      <c r="TG10" s="153"/>
      <c r="TH10" s="153"/>
      <c r="TI10" s="153"/>
      <c r="TJ10" s="153"/>
      <c r="TK10" s="153"/>
      <c r="TL10" s="153"/>
      <c r="TM10" s="153"/>
      <c r="TN10" s="153"/>
      <c r="TO10" s="153"/>
      <c r="TP10" s="153"/>
      <c r="TQ10" s="153"/>
      <c r="TR10" s="153"/>
      <c r="TS10" s="153"/>
      <c r="TT10" s="153"/>
      <c r="TU10" s="153"/>
      <c r="TV10" s="153"/>
      <c r="TW10" s="153"/>
      <c r="TX10" s="153"/>
      <c r="TY10" s="153"/>
      <c r="TZ10" s="153"/>
      <c r="UA10" s="153"/>
      <c r="UB10" s="153"/>
      <c r="UC10" s="153"/>
      <c r="UD10" s="153"/>
      <c r="UE10" s="153"/>
      <c r="UF10" s="153"/>
      <c r="UG10" s="153"/>
      <c r="UH10" s="153"/>
      <c r="UI10" s="153"/>
      <c r="UJ10" s="153"/>
      <c r="UK10" s="153"/>
      <c r="UL10" s="153"/>
      <c r="UM10" s="153"/>
      <c r="UN10" s="153"/>
      <c r="UO10" s="153"/>
      <c r="UP10" s="153"/>
      <c r="UQ10" s="153"/>
      <c r="UR10" s="153"/>
      <c r="US10" s="153"/>
      <c r="UT10" s="153"/>
      <c r="UU10" s="153"/>
      <c r="UV10" s="153"/>
      <c r="UW10" s="153"/>
      <c r="UX10" s="153"/>
      <c r="UY10" s="153"/>
      <c r="UZ10" s="153"/>
      <c r="VA10" s="153"/>
      <c r="VB10" s="153"/>
      <c r="VC10" s="153"/>
      <c r="VD10" s="153"/>
      <c r="VE10" s="153"/>
      <c r="VF10" s="153"/>
      <c r="VG10" s="153"/>
      <c r="VH10" s="153"/>
      <c r="VI10" s="153"/>
      <c r="VJ10" s="153"/>
      <c r="VK10" s="153"/>
      <c r="VL10" s="153"/>
      <c r="VM10" s="153"/>
      <c r="VN10" s="153"/>
      <c r="VO10" s="153"/>
      <c r="VP10" s="153"/>
      <c r="VQ10" s="153"/>
      <c r="VR10" s="153"/>
      <c r="VS10" s="153"/>
      <c r="VT10" s="153"/>
      <c r="VU10" s="153"/>
      <c r="VV10" s="153"/>
      <c r="VW10" s="153"/>
      <c r="VX10" s="153"/>
      <c r="VY10" s="153"/>
      <c r="VZ10" s="153"/>
      <c r="WA10" s="153"/>
      <c r="WB10" s="153"/>
      <c r="WC10" s="153"/>
      <c r="WD10" s="153"/>
      <c r="WE10" s="153"/>
      <c r="WF10" s="153"/>
      <c r="WG10" s="153"/>
      <c r="WH10" s="153"/>
      <c r="WI10" s="153"/>
      <c r="WJ10" s="153"/>
      <c r="WK10" s="153"/>
      <c r="WL10" s="153"/>
      <c r="WM10" s="153"/>
      <c r="WN10" s="153"/>
      <c r="WO10" s="153"/>
      <c r="WP10" s="153"/>
      <c r="WQ10" s="153"/>
      <c r="WR10" s="153"/>
      <c r="WS10" s="153"/>
      <c r="WT10" s="153"/>
      <c r="WU10" s="153"/>
      <c r="WV10" s="153"/>
      <c r="WW10" s="153"/>
      <c r="WX10" s="153"/>
      <c r="WY10" s="153"/>
      <c r="WZ10" s="153"/>
      <c r="XA10" s="153"/>
      <c r="XB10" s="153"/>
      <c r="XC10" s="153"/>
      <c r="XD10" s="153"/>
      <c r="XE10" s="153"/>
      <c r="XF10" s="153"/>
      <c r="XG10" s="153"/>
      <c r="XH10" s="153"/>
      <c r="XI10" s="153"/>
      <c r="XJ10" s="153"/>
      <c r="XK10" s="153"/>
      <c r="XL10" s="153"/>
      <c r="XM10" s="153"/>
      <c r="XN10" s="153"/>
      <c r="XO10" s="153"/>
      <c r="XP10" s="153"/>
      <c r="XQ10" s="153"/>
      <c r="XR10" s="153"/>
      <c r="XS10" s="153"/>
      <c r="XT10" s="153"/>
      <c r="XU10" s="153"/>
      <c r="XV10" s="153"/>
      <c r="XW10" s="153"/>
      <c r="XX10" s="153"/>
      <c r="XY10" s="153"/>
      <c r="XZ10" s="153"/>
      <c r="YA10" s="153"/>
      <c r="YB10" s="153"/>
      <c r="YC10" s="153"/>
      <c r="YD10" s="153"/>
      <c r="YE10" s="153"/>
      <c r="YF10" s="153"/>
      <c r="YG10" s="153"/>
      <c r="YH10" s="153"/>
      <c r="YI10" s="153"/>
      <c r="YJ10" s="153"/>
      <c r="YK10" s="153"/>
      <c r="YL10" s="153"/>
      <c r="YM10" s="153"/>
      <c r="YN10" s="153"/>
      <c r="YO10" s="153"/>
      <c r="YP10" s="153"/>
      <c r="YQ10" s="153"/>
      <c r="YR10" s="153"/>
      <c r="YS10" s="153"/>
      <c r="YT10" s="153"/>
      <c r="YU10" s="153"/>
      <c r="YV10" s="153"/>
      <c r="YW10" s="153"/>
      <c r="YX10" s="153"/>
      <c r="YY10" s="153"/>
      <c r="YZ10" s="153"/>
      <c r="ZA10" s="153"/>
      <c r="ZB10" s="153"/>
      <c r="ZC10" s="153"/>
      <c r="ZD10" s="153"/>
      <c r="ZE10" s="153"/>
      <c r="ZF10" s="153"/>
      <c r="ZG10" s="153"/>
      <c r="ZH10" s="153"/>
      <c r="ZI10" s="153"/>
      <c r="ZJ10" s="153"/>
      <c r="ZK10" s="153"/>
      <c r="ZL10" s="153"/>
      <c r="ZM10" s="153"/>
      <c r="ZN10" s="153"/>
      <c r="ZO10" s="153"/>
      <c r="ZP10" s="153"/>
      <c r="ZQ10" s="153"/>
      <c r="ZR10" s="153"/>
      <c r="ZS10" s="153"/>
      <c r="ZT10" s="153"/>
      <c r="ZU10" s="153"/>
      <c r="ZV10" s="153"/>
      <c r="ZW10" s="153"/>
      <c r="ZX10" s="153"/>
      <c r="ZY10" s="153"/>
      <c r="ZZ10" s="153"/>
      <c r="AAA10" s="153"/>
      <c r="AAB10" s="153"/>
      <c r="AAC10" s="153"/>
      <c r="AAD10" s="153"/>
      <c r="AAE10" s="153"/>
      <c r="AAF10" s="153"/>
      <c r="AAG10" s="153"/>
      <c r="AAH10" s="153"/>
      <c r="AAI10" s="153"/>
      <c r="AAJ10" s="153"/>
      <c r="AAK10" s="153"/>
      <c r="AAL10" s="153"/>
      <c r="AAM10" s="153"/>
      <c r="AAN10" s="153"/>
      <c r="AAO10" s="153"/>
      <c r="AAP10" s="153"/>
      <c r="AAQ10" s="153"/>
      <c r="AAR10" s="153"/>
      <c r="AAS10" s="153"/>
      <c r="AAT10" s="153"/>
      <c r="AAU10" s="153"/>
      <c r="AAV10" s="153"/>
      <c r="AAW10" s="153"/>
      <c r="AAX10" s="153"/>
      <c r="AAY10" s="153"/>
      <c r="AAZ10" s="153"/>
      <c r="ABA10" s="153"/>
      <c r="ABB10" s="153"/>
      <c r="ABC10" s="153"/>
      <c r="ABD10" s="153"/>
      <c r="ABE10" s="153"/>
      <c r="ABF10" s="153"/>
      <c r="ABG10" s="153"/>
      <c r="ABH10" s="153"/>
      <c r="ABI10" s="153"/>
      <c r="ABJ10" s="153"/>
      <c r="ABK10" s="153"/>
      <c r="ABL10" s="153"/>
      <c r="ABM10" s="153"/>
      <c r="ABN10" s="153"/>
      <c r="ABO10" s="153"/>
      <c r="ABP10" s="153"/>
      <c r="ABQ10" s="153"/>
      <c r="ABR10" s="153"/>
      <c r="ABS10" s="153"/>
      <c r="ABT10" s="153"/>
      <c r="ABU10" s="153"/>
      <c r="ABV10" s="153"/>
      <c r="ABW10" s="153"/>
      <c r="ABX10" s="153"/>
      <c r="ABY10" s="153"/>
      <c r="ABZ10" s="153"/>
      <c r="ACA10" s="153"/>
      <c r="ACB10" s="153"/>
      <c r="ACC10" s="153"/>
      <c r="ACD10" s="153"/>
      <c r="ACE10" s="153"/>
      <c r="ACF10" s="153"/>
      <c r="ACG10" s="153"/>
      <c r="ACH10" s="153"/>
      <c r="ACI10" s="153"/>
      <c r="ACJ10" s="153"/>
      <c r="ACK10" s="153"/>
      <c r="ACL10" s="153"/>
      <c r="ACM10" s="153"/>
      <c r="ACN10" s="153"/>
      <c r="ACO10" s="153"/>
      <c r="ACP10" s="153"/>
      <c r="ACQ10" s="153"/>
      <c r="ACR10" s="153"/>
      <c r="ACS10" s="153"/>
      <c r="ACT10" s="153"/>
      <c r="ACU10" s="153"/>
      <c r="ACV10" s="153"/>
      <c r="ACW10" s="153"/>
      <c r="ACX10" s="153"/>
      <c r="ACY10" s="153"/>
      <c r="ACZ10" s="153"/>
      <c r="ADA10" s="153"/>
      <c r="ADB10" s="153"/>
      <c r="ADC10" s="153"/>
      <c r="ADD10" s="153"/>
      <c r="ADE10" s="153"/>
      <c r="ADF10" s="153"/>
      <c r="ADG10" s="153"/>
      <c r="ADH10" s="153"/>
      <c r="ADI10" s="153"/>
      <c r="ADJ10" s="153"/>
      <c r="ADK10" s="153"/>
      <c r="ADL10" s="153"/>
      <c r="ADM10" s="153"/>
      <c r="ADN10" s="153"/>
      <c r="ADO10" s="153"/>
      <c r="ADP10" s="153"/>
      <c r="ADQ10" s="153"/>
      <c r="ADR10" s="153"/>
      <c r="ADS10" s="153"/>
      <c r="ADT10" s="153"/>
      <c r="ADU10" s="153"/>
      <c r="ADV10" s="153"/>
      <c r="ADW10" s="153"/>
      <c r="ADX10" s="153"/>
      <c r="ADY10" s="153"/>
      <c r="ADZ10" s="153"/>
      <c r="AEA10" s="153"/>
      <c r="AEB10" s="153"/>
      <c r="AEC10" s="153"/>
      <c r="AED10" s="153"/>
      <c r="AEE10" s="153"/>
      <c r="AEF10" s="153"/>
      <c r="AEG10" s="153"/>
      <c r="AEH10" s="153"/>
      <c r="AEI10" s="153"/>
      <c r="AEJ10" s="153"/>
      <c r="AEK10" s="153"/>
      <c r="AEL10" s="153"/>
      <c r="AEM10" s="153"/>
      <c r="AEN10" s="153"/>
      <c r="AEO10" s="153"/>
      <c r="AEP10" s="153"/>
      <c r="AEQ10" s="153"/>
      <c r="AER10" s="153"/>
      <c r="AES10" s="153"/>
      <c r="AET10" s="153"/>
      <c r="AEU10" s="153"/>
      <c r="AEV10" s="153"/>
      <c r="AEW10" s="153"/>
      <c r="AEX10" s="153"/>
      <c r="AEY10" s="153"/>
      <c r="AEZ10" s="153"/>
      <c r="AFA10" s="153"/>
      <c r="AFB10" s="153"/>
      <c r="AFC10" s="153"/>
      <c r="AFD10" s="153"/>
      <c r="AFE10" s="153"/>
      <c r="AFF10" s="153"/>
      <c r="AFG10" s="153"/>
      <c r="AFH10" s="153"/>
      <c r="AFI10" s="153"/>
      <c r="AFJ10" s="153"/>
      <c r="AFK10" s="153"/>
      <c r="AFL10" s="153"/>
      <c r="AFM10" s="153"/>
      <c r="AFN10" s="153"/>
      <c r="AFO10" s="153"/>
      <c r="AFP10" s="153"/>
      <c r="AFQ10" s="153"/>
      <c r="AFR10" s="153"/>
      <c r="AFS10" s="153"/>
      <c r="AFT10" s="153"/>
      <c r="AFU10" s="153"/>
      <c r="AFV10" s="153"/>
      <c r="AFW10" s="153"/>
      <c r="AFX10" s="153"/>
      <c r="AFY10" s="153"/>
      <c r="AFZ10" s="153"/>
      <c r="AGA10" s="153"/>
      <c r="AGB10" s="153"/>
      <c r="AGC10" s="153"/>
      <c r="AGD10" s="153"/>
      <c r="AGE10" s="153"/>
      <c r="AGF10" s="153"/>
      <c r="AGG10" s="153"/>
      <c r="AGH10" s="153"/>
      <c r="AGI10" s="153"/>
      <c r="AGJ10" s="153"/>
      <c r="AGK10" s="153"/>
      <c r="AGL10" s="153"/>
      <c r="AGM10" s="153"/>
      <c r="AGN10" s="153"/>
      <c r="AGO10" s="153"/>
      <c r="AGP10" s="153"/>
      <c r="AGQ10" s="153"/>
      <c r="AGR10" s="153"/>
      <c r="AGS10" s="153"/>
      <c r="AGT10" s="153"/>
      <c r="AGU10" s="153"/>
      <c r="AGV10" s="153"/>
      <c r="AGW10" s="153"/>
      <c r="AGX10" s="153"/>
      <c r="AGY10" s="153"/>
      <c r="AGZ10" s="153"/>
      <c r="AHA10" s="153"/>
      <c r="AHB10" s="153"/>
      <c r="AHC10" s="153"/>
      <c r="AHD10" s="153"/>
      <c r="AHE10" s="153"/>
      <c r="AHF10" s="153"/>
      <c r="AHG10" s="153"/>
      <c r="AHH10" s="153"/>
      <c r="AHI10" s="153"/>
      <c r="AHJ10" s="153"/>
      <c r="AHK10" s="153"/>
      <c r="AHL10" s="153"/>
      <c r="AHM10" s="153"/>
      <c r="AHN10" s="153"/>
      <c r="AHO10" s="153"/>
      <c r="AHP10" s="153"/>
      <c r="AHQ10" s="153"/>
      <c r="AHR10" s="153"/>
      <c r="AHS10" s="153"/>
      <c r="AHT10" s="153"/>
      <c r="AHU10" s="153"/>
      <c r="AHV10" s="153"/>
      <c r="AHW10" s="153"/>
      <c r="AHX10" s="153"/>
      <c r="AHY10" s="153"/>
      <c r="AHZ10" s="153"/>
      <c r="AIA10" s="153"/>
      <c r="AIB10" s="153"/>
      <c r="AIC10" s="153"/>
      <c r="AID10" s="153"/>
      <c r="AIE10" s="153"/>
      <c r="AIF10" s="153"/>
      <c r="AIG10" s="153"/>
      <c r="AIH10" s="153"/>
      <c r="AII10" s="153"/>
      <c r="AIJ10" s="153"/>
      <c r="AIK10" s="153"/>
      <c r="AIL10" s="153"/>
      <c r="AIM10" s="153"/>
      <c r="AIN10" s="153"/>
      <c r="AIO10" s="153"/>
      <c r="AIP10" s="153"/>
      <c r="AIQ10" s="153"/>
      <c r="AIR10" s="153"/>
      <c r="AIS10" s="153"/>
      <c r="AIT10" s="153"/>
      <c r="AIU10" s="153"/>
      <c r="AIV10" s="153"/>
      <c r="AIW10" s="153"/>
      <c r="AIX10" s="153"/>
      <c r="AIY10" s="153"/>
      <c r="AIZ10" s="153"/>
      <c r="AJA10" s="153"/>
      <c r="AJB10" s="153"/>
      <c r="AJC10" s="153"/>
      <c r="AJD10" s="153"/>
      <c r="AJE10" s="153"/>
      <c r="AJF10" s="153"/>
      <c r="AJG10" s="153"/>
      <c r="AJH10" s="153"/>
      <c r="AJI10" s="153"/>
      <c r="AJJ10" s="153"/>
      <c r="AJK10" s="153"/>
      <c r="AJL10" s="153"/>
      <c r="AJM10" s="153"/>
      <c r="AJN10" s="153"/>
      <c r="AJO10" s="153"/>
      <c r="AJP10" s="153"/>
      <c r="AJQ10" s="153"/>
      <c r="AJR10" s="153"/>
      <c r="AJS10" s="153"/>
      <c r="AJT10" s="153"/>
      <c r="AJU10" s="153"/>
      <c r="AJV10" s="153"/>
      <c r="AJW10" s="153"/>
      <c r="AJX10" s="153"/>
      <c r="AJY10" s="153"/>
      <c r="AJZ10" s="153"/>
      <c r="AKA10" s="153"/>
      <c r="AKB10" s="153"/>
      <c r="AKC10" s="153"/>
      <c r="AKD10" s="153"/>
      <c r="AKE10" s="153"/>
      <c r="AKF10" s="153"/>
      <c r="AKG10" s="153"/>
      <c r="AKH10" s="153"/>
      <c r="AKI10" s="153"/>
      <c r="AKJ10" s="153"/>
      <c r="AKK10" s="153"/>
      <c r="AKL10" s="153"/>
      <c r="AKM10" s="153"/>
      <c r="AKN10" s="153"/>
      <c r="AKO10" s="153"/>
      <c r="AKP10" s="153"/>
      <c r="AKQ10" s="153"/>
      <c r="AKR10" s="153"/>
      <c r="AKS10" s="153"/>
      <c r="AKT10" s="153"/>
      <c r="AKU10" s="153"/>
      <c r="AKV10" s="153"/>
      <c r="AKW10" s="153"/>
      <c r="AKX10" s="153"/>
      <c r="AKY10" s="153"/>
      <c r="AKZ10" s="153"/>
      <c r="ALA10" s="153"/>
      <c r="ALB10" s="153"/>
      <c r="ALC10" s="153"/>
      <c r="ALD10" s="153"/>
      <c r="ALE10" s="153"/>
      <c r="ALF10" s="153"/>
      <c r="ALG10" s="153"/>
      <c r="ALH10" s="153"/>
      <c r="ALI10" s="153"/>
      <c r="ALJ10" s="152"/>
      <c r="ALK10" s="153"/>
      <c r="ALL10" s="153"/>
      <c r="ALM10" s="153"/>
      <c r="ALN10" s="153"/>
      <c r="ALO10" s="154"/>
      <c r="ALP10" s="154"/>
      <c r="ALQ10" s="154"/>
    </row>
    <row r="11" spans="1:1005" s="155" customFormat="1" ht="31.5" customHeight="1" x14ac:dyDescent="0.25">
      <c r="A11" s="151" t="s">
        <v>2406</v>
      </c>
      <c r="B11" s="156">
        <v>0.25</v>
      </c>
      <c r="C11" s="156">
        <v>0.25</v>
      </c>
      <c r="D11" s="156">
        <v>0.1</v>
      </c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  <c r="DP11" s="156"/>
      <c r="DQ11" s="156"/>
      <c r="DR11" s="156"/>
      <c r="DS11" s="156"/>
      <c r="DT11" s="156"/>
      <c r="DU11" s="156"/>
      <c r="DV11" s="156"/>
      <c r="DW11" s="156"/>
      <c r="DX11" s="156"/>
      <c r="DY11" s="156"/>
      <c r="DZ11" s="156"/>
      <c r="EA11" s="156"/>
      <c r="EB11" s="156"/>
      <c r="EC11" s="156"/>
      <c r="ED11" s="156"/>
      <c r="EE11" s="156"/>
      <c r="EF11" s="156"/>
      <c r="EG11" s="156"/>
      <c r="EH11" s="156"/>
      <c r="EI11" s="156"/>
      <c r="EJ11" s="156"/>
      <c r="EK11" s="156"/>
      <c r="EL11" s="156"/>
      <c r="EM11" s="156"/>
      <c r="EN11" s="156"/>
      <c r="EO11" s="156"/>
      <c r="EP11" s="156"/>
      <c r="EQ11" s="156"/>
      <c r="ER11" s="156"/>
      <c r="ES11" s="156"/>
      <c r="ET11" s="156"/>
      <c r="EU11" s="156"/>
      <c r="EV11" s="156"/>
      <c r="EW11" s="156"/>
      <c r="EX11" s="156"/>
      <c r="EY11" s="156"/>
      <c r="EZ11" s="156"/>
      <c r="FA11" s="156"/>
      <c r="FB11" s="156"/>
      <c r="FC11" s="156"/>
      <c r="FD11" s="156"/>
      <c r="FE11" s="156"/>
      <c r="FF11" s="156"/>
      <c r="FG11" s="156"/>
      <c r="FH11" s="156"/>
      <c r="FI11" s="156"/>
      <c r="FJ11" s="156"/>
      <c r="FK11" s="156"/>
      <c r="FL11" s="156"/>
      <c r="FM11" s="156"/>
      <c r="FN11" s="156"/>
      <c r="FO11" s="156"/>
      <c r="FP11" s="156"/>
      <c r="FQ11" s="156"/>
      <c r="FR11" s="156"/>
      <c r="FS11" s="156"/>
      <c r="FT11" s="156"/>
      <c r="FU11" s="156"/>
      <c r="FV11" s="156"/>
      <c r="FW11" s="156"/>
      <c r="FX11" s="156"/>
      <c r="FY11" s="156"/>
      <c r="FZ11" s="156"/>
      <c r="GA11" s="156"/>
      <c r="GB11" s="156"/>
      <c r="GC11" s="156"/>
      <c r="GD11" s="156"/>
      <c r="GE11" s="156"/>
      <c r="GF11" s="156"/>
      <c r="GG11" s="156"/>
      <c r="GH11" s="156"/>
      <c r="GI11" s="156"/>
      <c r="GJ11" s="156"/>
      <c r="GK11" s="156"/>
      <c r="GL11" s="156"/>
      <c r="GM11" s="156"/>
      <c r="GN11" s="156"/>
      <c r="GO11" s="156"/>
      <c r="GP11" s="156"/>
      <c r="GQ11" s="156"/>
      <c r="GR11" s="156"/>
      <c r="GS11" s="156"/>
      <c r="GT11" s="156"/>
      <c r="GU11" s="156"/>
      <c r="GV11" s="156"/>
      <c r="GW11" s="156"/>
      <c r="GX11" s="156"/>
      <c r="GY11" s="156"/>
      <c r="GZ11" s="156"/>
      <c r="HA11" s="156"/>
      <c r="HB11" s="156"/>
      <c r="HC11" s="156"/>
      <c r="HD11" s="156"/>
      <c r="HE11" s="156"/>
      <c r="HF11" s="156"/>
      <c r="HG11" s="156"/>
      <c r="HH11" s="156"/>
      <c r="HI11" s="156"/>
      <c r="HJ11" s="156"/>
      <c r="HK11" s="156"/>
      <c r="HL11" s="156"/>
      <c r="HM11" s="156"/>
      <c r="HN11" s="156"/>
      <c r="HO11" s="156"/>
      <c r="HP11" s="156"/>
      <c r="HQ11" s="156"/>
      <c r="HR11" s="156"/>
      <c r="HS11" s="156"/>
      <c r="HT11" s="156"/>
      <c r="HU11" s="156"/>
      <c r="HV11" s="156"/>
      <c r="HW11" s="156"/>
      <c r="HX11" s="156"/>
      <c r="HY11" s="156"/>
      <c r="HZ11" s="156"/>
      <c r="IA11" s="156"/>
      <c r="IB11" s="156"/>
      <c r="IC11" s="156"/>
      <c r="ID11" s="156"/>
      <c r="IE11" s="156"/>
      <c r="IF11" s="156"/>
      <c r="IG11" s="156"/>
      <c r="IH11" s="156"/>
      <c r="II11" s="156"/>
      <c r="IJ11" s="156"/>
      <c r="IK11" s="156"/>
      <c r="IL11" s="156"/>
      <c r="IM11" s="156"/>
      <c r="IN11" s="156"/>
      <c r="IO11" s="156"/>
      <c r="IP11" s="156"/>
      <c r="IQ11" s="156"/>
      <c r="IR11" s="156"/>
      <c r="IS11" s="156"/>
      <c r="IT11" s="156"/>
      <c r="IU11" s="156"/>
      <c r="IV11" s="156"/>
      <c r="IW11" s="156"/>
      <c r="IX11" s="156"/>
      <c r="IY11" s="156"/>
      <c r="IZ11" s="156"/>
      <c r="JA11" s="156"/>
      <c r="JB11" s="156"/>
      <c r="JC11" s="156"/>
      <c r="JD11" s="156"/>
      <c r="JE11" s="156"/>
      <c r="JF11" s="156"/>
      <c r="JG11" s="156"/>
      <c r="JH11" s="156"/>
      <c r="JI11" s="156"/>
      <c r="JJ11" s="156"/>
      <c r="JK11" s="156"/>
      <c r="JL11" s="156"/>
      <c r="JM11" s="156"/>
      <c r="JN11" s="156"/>
      <c r="JO11" s="156"/>
      <c r="JP11" s="156"/>
      <c r="JQ11" s="156"/>
      <c r="JR11" s="156"/>
      <c r="JS11" s="156"/>
      <c r="JT11" s="156"/>
      <c r="JU11" s="156"/>
      <c r="JV11" s="156"/>
      <c r="JW11" s="156"/>
      <c r="JX11" s="156"/>
      <c r="JY11" s="156"/>
      <c r="JZ11" s="156"/>
      <c r="KA11" s="156"/>
      <c r="KB11" s="156"/>
      <c r="KC11" s="156"/>
      <c r="KD11" s="156"/>
      <c r="KE11" s="156"/>
      <c r="KF11" s="156"/>
      <c r="KG11" s="156"/>
      <c r="KH11" s="156"/>
      <c r="KI11" s="156"/>
      <c r="KJ11" s="156"/>
      <c r="KK11" s="156"/>
      <c r="KL11" s="156"/>
      <c r="KM11" s="156"/>
      <c r="KN11" s="156"/>
      <c r="KO11" s="156"/>
      <c r="KP11" s="156"/>
      <c r="KQ11" s="156"/>
      <c r="KR11" s="156"/>
      <c r="KS11" s="156"/>
      <c r="KT11" s="156"/>
      <c r="KU11" s="156"/>
      <c r="KV11" s="156"/>
      <c r="KW11" s="156"/>
      <c r="KX11" s="156"/>
      <c r="KY11" s="156"/>
      <c r="KZ11" s="156"/>
      <c r="LA11" s="156"/>
      <c r="LB11" s="156"/>
      <c r="LC11" s="156"/>
      <c r="LD11" s="156"/>
      <c r="LE11" s="156"/>
      <c r="LF11" s="156"/>
      <c r="LG11" s="156"/>
      <c r="LH11" s="156"/>
      <c r="LI11" s="156"/>
      <c r="LJ11" s="156"/>
      <c r="LK11" s="156"/>
      <c r="LL11" s="156"/>
      <c r="LM11" s="156"/>
      <c r="LN11" s="156"/>
      <c r="LO11" s="156"/>
      <c r="LP11" s="156"/>
      <c r="LQ11" s="156"/>
      <c r="LR11" s="156"/>
      <c r="LS11" s="156"/>
      <c r="LT11" s="156"/>
      <c r="LU11" s="156"/>
      <c r="LV11" s="156"/>
      <c r="LW11" s="156"/>
      <c r="LX11" s="156"/>
      <c r="LY11" s="156"/>
      <c r="LZ11" s="156"/>
      <c r="MA11" s="156"/>
      <c r="MB11" s="156"/>
      <c r="MC11" s="156"/>
      <c r="MD11" s="156"/>
      <c r="ME11" s="156"/>
      <c r="MF11" s="156"/>
      <c r="MG11" s="156"/>
      <c r="MH11" s="156"/>
      <c r="MI11" s="156"/>
      <c r="MJ11" s="156"/>
      <c r="MK11" s="156"/>
      <c r="ML11" s="156"/>
      <c r="MM11" s="156"/>
      <c r="MN11" s="156"/>
      <c r="MO11" s="156"/>
      <c r="MP11" s="156"/>
      <c r="MQ11" s="156"/>
      <c r="MR11" s="156"/>
      <c r="MS11" s="156"/>
      <c r="MT11" s="156"/>
      <c r="MU11" s="156"/>
      <c r="MV11" s="156"/>
      <c r="MW11" s="156"/>
      <c r="MX11" s="156"/>
      <c r="MY11" s="156"/>
      <c r="MZ11" s="156"/>
      <c r="NA11" s="156"/>
      <c r="NB11" s="156"/>
      <c r="NC11" s="156"/>
      <c r="ND11" s="156"/>
      <c r="NE11" s="156"/>
      <c r="NF11" s="156"/>
      <c r="NG11" s="156"/>
      <c r="NH11" s="156"/>
      <c r="NI11" s="156"/>
      <c r="NJ11" s="156"/>
      <c r="NK11" s="156"/>
      <c r="NL11" s="156"/>
      <c r="NM11" s="156"/>
      <c r="NN11" s="156"/>
      <c r="NO11" s="156"/>
      <c r="NP11" s="156"/>
      <c r="NQ11" s="156"/>
      <c r="NR11" s="156"/>
      <c r="NS11" s="156"/>
      <c r="NT11" s="156"/>
      <c r="NU11" s="156"/>
      <c r="NV11" s="156"/>
      <c r="NW11" s="156"/>
      <c r="NX11" s="156"/>
      <c r="NY11" s="156"/>
      <c r="NZ11" s="156"/>
      <c r="OA11" s="156"/>
      <c r="OB11" s="156"/>
      <c r="OC11" s="156"/>
      <c r="OD11" s="156"/>
      <c r="OE11" s="156"/>
      <c r="OF11" s="156"/>
      <c r="OG11" s="156"/>
      <c r="OH11" s="156"/>
      <c r="OI11" s="156"/>
      <c r="OJ11" s="156"/>
      <c r="OK11" s="156"/>
      <c r="OL11" s="156"/>
      <c r="OM11" s="156"/>
      <c r="ON11" s="156"/>
      <c r="OO11" s="156"/>
      <c r="OP11" s="156"/>
      <c r="OQ11" s="156"/>
      <c r="OR11" s="156"/>
      <c r="OS11" s="156"/>
      <c r="OT11" s="156"/>
      <c r="OU11" s="156"/>
      <c r="OV11" s="156"/>
      <c r="OW11" s="156"/>
      <c r="OX11" s="156"/>
      <c r="OY11" s="156"/>
      <c r="OZ11" s="156"/>
      <c r="PA11" s="156"/>
      <c r="PB11" s="156"/>
      <c r="PC11" s="156"/>
      <c r="PD11" s="156"/>
      <c r="PE11" s="156"/>
      <c r="PF11" s="156"/>
      <c r="PG11" s="156"/>
      <c r="PH11" s="156"/>
      <c r="PI11" s="156"/>
      <c r="PJ11" s="156"/>
      <c r="PK11" s="156"/>
      <c r="PL11" s="156"/>
      <c r="PM11" s="156"/>
      <c r="PN11" s="156"/>
      <c r="PO11" s="156"/>
      <c r="PP11" s="156"/>
      <c r="PQ11" s="156"/>
      <c r="PR11" s="156"/>
      <c r="PS11" s="156"/>
      <c r="PT11" s="156"/>
      <c r="PU11" s="156"/>
      <c r="PV11" s="156"/>
      <c r="PW11" s="156"/>
      <c r="PX11" s="156"/>
      <c r="PY11" s="156"/>
      <c r="PZ11" s="156"/>
      <c r="QA11" s="156"/>
      <c r="QB11" s="156"/>
      <c r="QC11" s="156"/>
      <c r="QD11" s="156"/>
      <c r="QE11" s="156"/>
      <c r="QF11" s="156"/>
      <c r="QG11" s="156"/>
      <c r="QH11" s="156"/>
      <c r="QI11" s="156"/>
      <c r="QJ11" s="156"/>
      <c r="QK11" s="156"/>
      <c r="QL11" s="156"/>
      <c r="QM11" s="156"/>
      <c r="QN11" s="156"/>
      <c r="QO11" s="156"/>
      <c r="QP11" s="156"/>
      <c r="QQ11" s="156"/>
      <c r="QR11" s="156"/>
      <c r="QS11" s="156"/>
      <c r="QT11" s="156"/>
      <c r="QU11" s="156"/>
      <c r="QV11" s="156"/>
      <c r="QW11" s="156"/>
      <c r="QX11" s="156"/>
      <c r="QY11" s="156"/>
      <c r="QZ11" s="156"/>
      <c r="RA11" s="156"/>
      <c r="RB11" s="156"/>
      <c r="RC11" s="156"/>
      <c r="RD11" s="156"/>
      <c r="RE11" s="156"/>
      <c r="RF11" s="156"/>
      <c r="RG11" s="156"/>
      <c r="RH11" s="156"/>
      <c r="RI11" s="156"/>
      <c r="RJ11" s="156"/>
      <c r="RK11" s="156"/>
      <c r="RL11" s="156"/>
      <c r="RM11" s="156"/>
      <c r="RN11" s="156"/>
      <c r="RO11" s="156"/>
      <c r="RP11" s="156"/>
      <c r="RQ11" s="156"/>
      <c r="RR11" s="156"/>
      <c r="RS11" s="156"/>
      <c r="RT11" s="156"/>
      <c r="RU11" s="156"/>
      <c r="RV11" s="156"/>
      <c r="RW11" s="156"/>
      <c r="RX11" s="156"/>
      <c r="RY11" s="156"/>
      <c r="RZ11" s="156"/>
      <c r="SA11" s="156"/>
      <c r="SB11" s="156"/>
      <c r="SC11" s="156"/>
      <c r="SD11" s="156"/>
      <c r="SE11" s="156"/>
      <c r="SF11" s="156"/>
      <c r="SG11" s="156"/>
      <c r="SH11" s="156"/>
      <c r="SI11" s="156"/>
      <c r="SJ11" s="156"/>
      <c r="SK11" s="156"/>
      <c r="SL11" s="156"/>
      <c r="SM11" s="156"/>
      <c r="SN11" s="156"/>
      <c r="SO11" s="156"/>
      <c r="SP11" s="156"/>
      <c r="SQ11" s="156"/>
      <c r="SR11" s="156"/>
      <c r="SS11" s="156"/>
      <c r="ST11" s="156"/>
      <c r="SU11" s="156"/>
      <c r="SV11" s="156"/>
      <c r="SW11" s="156"/>
      <c r="SX11" s="156"/>
      <c r="SY11" s="156"/>
      <c r="SZ11" s="156"/>
      <c r="TA11" s="156"/>
      <c r="TB11" s="156"/>
      <c r="TC11" s="156"/>
      <c r="TD11" s="156"/>
      <c r="TE11" s="156"/>
      <c r="TF11" s="156"/>
      <c r="TG11" s="156"/>
      <c r="TH11" s="156"/>
      <c r="TI11" s="156"/>
      <c r="TJ11" s="156"/>
      <c r="TK11" s="156"/>
      <c r="TL11" s="156"/>
      <c r="TM11" s="156"/>
      <c r="TN11" s="156"/>
      <c r="TO11" s="156"/>
      <c r="TP11" s="156"/>
      <c r="TQ11" s="156"/>
      <c r="TR11" s="156"/>
      <c r="TS11" s="156"/>
      <c r="TT11" s="156"/>
      <c r="TU11" s="156"/>
      <c r="TV11" s="156"/>
      <c r="TW11" s="156"/>
      <c r="TX11" s="156"/>
      <c r="TY11" s="156"/>
      <c r="TZ11" s="156"/>
      <c r="UA11" s="156"/>
      <c r="UB11" s="156"/>
      <c r="UC11" s="156"/>
      <c r="UD11" s="156"/>
      <c r="UE11" s="156"/>
      <c r="UF11" s="156"/>
      <c r="UG11" s="156"/>
      <c r="UH11" s="156"/>
      <c r="UI11" s="156"/>
      <c r="UJ11" s="156"/>
      <c r="UK11" s="156"/>
      <c r="UL11" s="156"/>
      <c r="UM11" s="156"/>
      <c r="UN11" s="156"/>
      <c r="UO11" s="156"/>
      <c r="UP11" s="156"/>
      <c r="UQ11" s="156"/>
      <c r="UR11" s="156"/>
      <c r="US11" s="156"/>
      <c r="UT11" s="156"/>
      <c r="UU11" s="156"/>
      <c r="UV11" s="156"/>
      <c r="UW11" s="156"/>
      <c r="UX11" s="156"/>
      <c r="UY11" s="156"/>
      <c r="UZ11" s="156"/>
      <c r="VA11" s="156"/>
      <c r="VB11" s="156"/>
      <c r="VC11" s="156"/>
      <c r="VD11" s="156"/>
      <c r="VE11" s="156"/>
      <c r="VF11" s="156"/>
      <c r="VG11" s="156"/>
      <c r="VH11" s="156"/>
      <c r="VI11" s="156"/>
      <c r="VJ11" s="156"/>
      <c r="VK11" s="156"/>
      <c r="VL11" s="156"/>
      <c r="VM11" s="156"/>
      <c r="VN11" s="156"/>
      <c r="VO11" s="156"/>
      <c r="VP11" s="156"/>
      <c r="VQ11" s="156"/>
      <c r="VR11" s="156"/>
      <c r="VS11" s="156"/>
      <c r="VT11" s="156"/>
      <c r="VU11" s="156"/>
      <c r="VV11" s="156"/>
      <c r="VW11" s="156"/>
      <c r="VX11" s="156"/>
      <c r="VY11" s="156"/>
      <c r="VZ11" s="156"/>
      <c r="WA11" s="156"/>
      <c r="WB11" s="156"/>
      <c r="WC11" s="156"/>
      <c r="WD11" s="156"/>
      <c r="WE11" s="156"/>
      <c r="WF11" s="156"/>
      <c r="WG11" s="156"/>
      <c r="WH11" s="156"/>
      <c r="WI11" s="156"/>
      <c r="WJ11" s="156"/>
      <c r="WK11" s="156"/>
      <c r="WL11" s="156"/>
      <c r="WM11" s="156"/>
      <c r="WN11" s="156"/>
      <c r="WO11" s="156"/>
      <c r="WP11" s="156"/>
      <c r="WQ11" s="156"/>
      <c r="WR11" s="156"/>
      <c r="WS11" s="156"/>
      <c r="WT11" s="156"/>
      <c r="WU11" s="156"/>
      <c r="WV11" s="156"/>
      <c r="WW11" s="156"/>
      <c r="WX11" s="156"/>
      <c r="WY11" s="156"/>
      <c r="WZ11" s="156"/>
      <c r="XA11" s="156"/>
      <c r="XB11" s="156"/>
      <c r="XC11" s="156"/>
      <c r="XD11" s="156"/>
      <c r="XE11" s="156"/>
      <c r="XF11" s="156"/>
      <c r="XG11" s="156"/>
      <c r="XH11" s="156"/>
      <c r="XI11" s="156"/>
      <c r="XJ11" s="156"/>
      <c r="XK11" s="156"/>
      <c r="XL11" s="156"/>
      <c r="XM11" s="156"/>
      <c r="XN11" s="156"/>
      <c r="XO11" s="156"/>
      <c r="XP11" s="156"/>
      <c r="XQ11" s="156"/>
      <c r="XR11" s="156"/>
      <c r="XS11" s="156"/>
      <c r="XT11" s="156"/>
      <c r="XU11" s="156"/>
      <c r="XV11" s="156"/>
      <c r="XW11" s="156"/>
      <c r="XX11" s="156"/>
      <c r="XY11" s="156"/>
      <c r="XZ11" s="156"/>
      <c r="YA11" s="156"/>
      <c r="YB11" s="156"/>
      <c r="YC11" s="156"/>
      <c r="YD11" s="156"/>
      <c r="YE11" s="156"/>
      <c r="YF11" s="156"/>
      <c r="YG11" s="156"/>
      <c r="YH11" s="156"/>
      <c r="YI11" s="156"/>
      <c r="YJ11" s="156"/>
      <c r="YK11" s="156"/>
      <c r="YL11" s="156"/>
      <c r="YM11" s="156"/>
      <c r="YN11" s="156"/>
      <c r="YO11" s="156"/>
      <c r="YP11" s="156"/>
      <c r="YQ11" s="156"/>
      <c r="YR11" s="156"/>
      <c r="YS11" s="156"/>
      <c r="YT11" s="156"/>
      <c r="YU11" s="156"/>
      <c r="YV11" s="156"/>
      <c r="YW11" s="156"/>
      <c r="YX11" s="156"/>
      <c r="YY11" s="156"/>
      <c r="YZ11" s="156"/>
      <c r="ZA11" s="156"/>
      <c r="ZB11" s="156"/>
      <c r="ZC11" s="156"/>
      <c r="ZD11" s="156"/>
      <c r="ZE11" s="156"/>
      <c r="ZF11" s="156"/>
      <c r="ZG11" s="156"/>
      <c r="ZH11" s="156"/>
      <c r="ZI11" s="156"/>
      <c r="ZJ11" s="156"/>
      <c r="ZK11" s="156"/>
      <c r="ZL11" s="156"/>
      <c r="ZM11" s="156"/>
      <c r="ZN11" s="156"/>
      <c r="ZO11" s="156"/>
      <c r="ZP11" s="156"/>
      <c r="ZQ11" s="156"/>
      <c r="ZR11" s="156"/>
      <c r="ZS11" s="156"/>
      <c r="ZT11" s="156"/>
      <c r="ZU11" s="156"/>
      <c r="ZV11" s="156"/>
      <c r="ZW11" s="156"/>
      <c r="ZX11" s="156"/>
      <c r="ZY11" s="156"/>
      <c r="ZZ11" s="156"/>
      <c r="AAA11" s="156"/>
      <c r="AAB11" s="156"/>
      <c r="AAC11" s="156"/>
      <c r="AAD11" s="156"/>
      <c r="AAE11" s="156"/>
      <c r="AAF11" s="156"/>
      <c r="AAG11" s="156"/>
      <c r="AAH11" s="156"/>
      <c r="AAI11" s="156"/>
      <c r="AAJ11" s="156"/>
      <c r="AAK11" s="156"/>
      <c r="AAL11" s="156"/>
      <c r="AAM11" s="156"/>
      <c r="AAN11" s="156"/>
      <c r="AAO11" s="156"/>
      <c r="AAP11" s="156"/>
      <c r="AAQ11" s="156"/>
      <c r="AAR11" s="156"/>
      <c r="AAS11" s="156"/>
      <c r="AAT11" s="156"/>
      <c r="AAU11" s="156"/>
      <c r="AAV11" s="156"/>
      <c r="AAW11" s="156"/>
      <c r="AAX11" s="156"/>
      <c r="AAY11" s="156"/>
      <c r="AAZ11" s="156"/>
      <c r="ABA11" s="156"/>
      <c r="ABB11" s="156"/>
      <c r="ABC11" s="156"/>
      <c r="ABD11" s="156"/>
      <c r="ABE11" s="156"/>
      <c r="ABF11" s="156"/>
      <c r="ABG11" s="156"/>
      <c r="ABH11" s="156"/>
      <c r="ABI11" s="156"/>
      <c r="ABJ11" s="156"/>
      <c r="ABK11" s="156"/>
      <c r="ABL11" s="156"/>
      <c r="ABM11" s="156"/>
      <c r="ABN11" s="156"/>
      <c r="ABO11" s="156"/>
      <c r="ABP11" s="156"/>
      <c r="ABQ11" s="156"/>
      <c r="ABR11" s="156"/>
      <c r="ABS11" s="156"/>
      <c r="ABT11" s="156"/>
      <c r="ABU11" s="156"/>
      <c r="ABV11" s="156"/>
      <c r="ABW11" s="156"/>
      <c r="ABX11" s="156"/>
      <c r="ABY11" s="156"/>
      <c r="ABZ11" s="156"/>
      <c r="ACA11" s="156"/>
      <c r="ACB11" s="156"/>
      <c r="ACC11" s="156"/>
      <c r="ACD11" s="156"/>
      <c r="ACE11" s="156"/>
      <c r="ACF11" s="156"/>
      <c r="ACG11" s="156"/>
      <c r="ACH11" s="156"/>
      <c r="ACI11" s="156"/>
      <c r="ACJ11" s="156"/>
      <c r="ACK11" s="156"/>
      <c r="ACL11" s="156"/>
      <c r="ACM11" s="156"/>
      <c r="ACN11" s="156"/>
      <c r="ACO11" s="156"/>
      <c r="ACP11" s="156"/>
      <c r="ACQ11" s="156"/>
      <c r="ACR11" s="156"/>
      <c r="ACS11" s="156"/>
      <c r="ACT11" s="156"/>
      <c r="ACU11" s="156"/>
      <c r="ACV11" s="156"/>
      <c r="ACW11" s="156"/>
      <c r="ACX11" s="156"/>
      <c r="ACY11" s="156"/>
      <c r="ACZ11" s="156"/>
      <c r="ADA11" s="156"/>
      <c r="ADB11" s="156"/>
      <c r="ADC11" s="156"/>
      <c r="ADD11" s="156"/>
      <c r="ADE11" s="156"/>
      <c r="ADF11" s="156"/>
      <c r="ADG11" s="156"/>
      <c r="ADH11" s="156"/>
      <c r="ADI11" s="156"/>
      <c r="ADJ11" s="156"/>
      <c r="ADK11" s="156"/>
      <c r="ADL11" s="156"/>
      <c r="ADM11" s="156"/>
      <c r="ADN11" s="156"/>
      <c r="ADO11" s="156"/>
      <c r="ADP11" s="156"/>
      <c r="ADQ11" s="156"/>
      <c r="ADR11" s="156"/>
      <c r="ADS11" s="156"/>
      <c r="ADT11" s="156"/>
      <c r="ADU11" s="156"/>
      <c r="ADV11" s="156"/>
      <c r="ADW11" s="156"/>
      <c r="ADX11" s="156"/>
      <c r="ADY11" s="156"/>
      <c r="ADZ11" s="156"/>
      <c r="AEA11" s="156"/>
      <c r="AEB11" s="156"/>
      <c r="AEC11" s="156"/>
      <c r="AED11" s="156"/>
      <c r="AEE11" s="156"/>
      <c r="AEF11" s="156"/>
      <c r="AEG11" s="156"/>
      <c r="AEH11" s="156"/>
      <c r="AEI11" s="156"/>
      <c r="AEJ11" s="156"/>
      <c r="AEK11" s="156"/>
      <c r="AEL11" s="156"/>
      <c r="AEM11" s="156"/>
      <c r="AEN11" s="156"/>
      <c r="AEO11" s="156"/>
      <c r="AEP11" s="156"/>
      <c r="AEQ11" s="156"/>
      <c r="AER11" s="156"/>
      <c r="AES11" s="156"/>
      <c r="AET11" s="156"/>
      <c r="AEU11" s="156"/>
      <c r="AEV11" s="156"/>
      <c r="AEW11" s="156"/>
      <c r="AEX11" s="156"/>
      <c r="AEY11" s="156"/>
      <c r="AEZ11" s="156"/>
      <c r="AFA11" s="156"/>
      <c r="AFB11" s="156"/>
      <c r="AFC11" s="156"/>
      <c r="AFD11" s="156"/>
      <c r="AFE11" s="156"/>
      <c r="AFF11" s="156"/>
      <c r="AFG11" s="156"/>
      <c r="AFH11" s="156"/>
      <c r="AFI11" s="156"/>
      <c r="AFJ11" s="156"/>
      <c r="AFK11" s="156"/>
      <c r="AFL11" s="156"/>
      <c r="AFM11" s="156"/>
      <c r="AFN11" s="156"/>
      <c r="AFO11" s="156"/>
      <c r="AFP11" s="156"/>
      <c r="AFQ11" s="156"/>
      <c r="AFR11" s="156"/>
      <c r="AFS11" s="156"/>
      <c r="AFT11" s="156"/>
      <c r="AFU11" s="156"/>
      <c r="AFV11" s="156"/>
      <c r="AFW11" s="156"/>
      <c r="AFX11" s="156"/>
      <c r="AFY11" s="156"/>
      <c r="AFZ11" s="156"/>
      <c r="AGA11" s="156"/>
      <c r="AGB11" s="156"/>
      <c r="AGC11" s="156"/>
      <c r="AGD11" s="156"/>
      <c r="AGE11" s="156"/>
      <c r="AGF11" s="156"/>
      <c r="AGG11" s="156"/>
      <c r="AGH11" s="156"/>
      <c r="AGI11" s="156"/>
      <c r="AGJ11" s="156"/>
      <c r="AGK11" s="156"/>
      <c r="AGL11" s="156"/>
      <c r="AGM11" s="156"/>
      <c r="AGN11" s="156"/>
      <c r="AGO11" s="156"/>
      <c r="AGP11" s="156"/>
      <c r="AGQ11" s="156"/>
      <c r="AGR11" s="156"/>
      <c r="AGS11" s="156"/>
      <c r="AGT11" s="156"/>
      <c r="AGU11" s="156"/>
      <c r="AGV11" s="156"/>
      <c r="AGW11" s="156"/>
      <c r="AGX11" s="156"/>
      <c r="AGY11" s="156"/>
      <c r="AGZ11" s="156"/>
      <c r="AHA11" s="156"/>
      <c r="AHB11" s="156"/>
      <c r="AHC11" s="156"/>
      <c r="AHD11" s="156"/>
      <c r="AHE11" s="156"/>
      <c r="AHF11" s="156"/>
      <c r="AHG11" s="156"/>
      <c r="AHH11" s="156"/>
      <c r="AHI11" s="156"/>
      <c r="AHJ11" s="156"/>
      <c r="AHK11" s="156"/>
      <c r="AHL11" s="156"/>
      <c r="AHM11" s="156"/>
      <c r="AHN11" s="156"/>
      <c r="AHO11" s="156"/>
      <c r="AHP11" s="156"/>
      <c r="AHQ11" s="156"/>
      <c r="AHR11" s="156"/>
      <c r="AHS11" s="156"/>
      <c r="AHT11" s="156"/>
      <c r="AHU11" s="156"/>
      <c r="AHV11" s="156"/>
      <c r="AHW11" s="156"/>
      <c r="AHX11" s="156"/>
      <c r="AHY11" s="156"/>
      <c r="AHZ11" s="156"/>
      <c r="AIA11" s="156"/>
      <c r="AIB11" s="156"/>
      <c r="AIC11" s="156"/>
      <c r="AID11" s="156"/>
      <c r="AIE11" s="156"/>
      <c r="AIF11" s="156"/>
      <c r="AIG11" s="156"/>
      <c r="AIH11" s="156"/>
      <c r="AII11" s="156"/>
      <c r="AIJ11" s="156"/>
      <c r="AIK11" s="156"/>
      <c r="AIL11" s="156"/>
      <c r="AIM11" s="156"/>
      <c r="AIN11" s="156"/>
      <c r="AIO11" s="156"/>
      <c r="AIP11" s="156"/>
      <c r="AIQ11" s="156"/>
      <c r="AIR11" s="156"/>
      <c r="AIS11" s="156"/>
      <c r="AIT11" s="156"/>
      <c r="AIU11" s="156"/>
      <c r="AIV11" s="156"/>
      <c r="AIW11" s="156"/>
      <c r="AIX11" s="156"/>
      <c r="AIY11" s="156"/>
      <c r="AIZ11" s="156"/>
      <c r="AJA11" s="156"/>
      <c r="AJB11" s="156"/>
      <c r="AJC11" s="156"/>
      <c r="AJD11" s="156"/>
      <c r="AJE11" s="156"/>
      <c r="AJF11" s="156"/>
      <c r="AJG11" s="156"/>
      <c r="AJH11" s="156"/>
      <c r="AJI11" s="156"/>
      <c r="AJJ11" s="156"/>
      <c r="AJK11" s="156"/>
      <c r="AJL11" s="156"/>
      <c r="AJM11" s="156"/>
      <c r="AJN11" s="156"/>
      <c r="AJO11" s="156"/>
      <c r="AJP11" s="156"/>
      <c r="AJQ11" s="156"/>
      <c r="AJR11" s="156"/>
      <c r="AJS11" s="156"/>
      <c r="AJT11" s="156"/>
      <c r="AJU11" s="156"/>
      <c r="AJV11" s="156"/>
      <c r="AJW11" s="156"/>
      <c r="AJX11" s="156"/>
      <c r="AJY11" s="156"/>
      <c r="AJZ11" s="156"/>
      <c r="AKA11" s="156"/>
      <c r="AKB11" s="156"/>
      <c r="AKC11" s="156"/>
      <c r="AKD11" s="156"/>
      <c r="AKE11" s="156"/>
      <c r="AKF11" s="156"/>
      <c r="AKG11" s="156"/>
      <c r="AKH11" s="156"/>
      <c r="AKI11" s="156"/>
      <c r="AKJ11" s="156"/>
      <c r="AKK11" s="156"/>
      <c r="AKL11" s="156"/>
      <c r="AKM11" s="156"/>
      <c r="AKN11" s="156"/>
      <c r="AKO11" s="156"/>
      <c r="AKP11" s="156"/>
      <c r="AKQ11" s="156"/>
      <c r="AKR11" s="156"/>
      <c r="AKS11" s="156"/>
      <c r="AKT11" s="156"/>
      <c r="AKU11" s="156"/>
      <c r="AKV11" s="156"/>
      <c r="AKW11" s="156"/>
      <c r="AKX11" s="156"/>
      <c r="AKY11" s="156"/>
      <c r="AKZ11" s="156"/>
      <c r="ALA11" s="156"/>
      <c r="ALB11" s="156"/>
      <c r="ALC11" s="156"/>
      <c r="ALD11" s="156"/>
      <c r="ALE11" s="156"/>
      <c r="ALF11" s="156"/>
      <c r="ALG11" s="156"/>
      <c r="ALH11" s="156"/>
      <c r="ALI11" s="156"/>
      <c r="ALJ11" s="156"/>
      <c r="ALK11" s="156"/>
      <c r="ALL11" s="156"/>
      <c r="ALM11" s="156"/>
      <c r="ALN11" s="156"/>
      <c r="ALO11" s="154"/>
      <c r="ALP11" s="154"/>
      <c r="ALQ11" s="154"/>
    </row>
    <row r="12" spans="1:1005" s="31" customFormat="1" ht="31.5" customHeight="1" x14ac:dyDescent="0.25">
      <c r="A12" s="157" t="str">
        <f>"Qté "&amp;'Base produits'!A8&amp;" - "&amp;'Base produits'!B8&amp;" :"</f>
        <v>Qté P0001 - Notion de base en ENR :</v>
      </c>
      <c r="B12" s="158">
        <v>5</v>
      </c>
      <c r="C12" s="158">
        <v>2</v>
      </c>
      <c r="D12" s="158">
        <v>5</v>
      </c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  <c r="CT12" s="158"/>
      <c r="CU12" s="158"/>
      <c r="CV12" s="158"/>
      <c r="CW12" s="158"/>
      <c r="CX12" s="158"/>
      <c r="CY12" s="158"/>
      <c r="CZ12" s="158"/>
      <c r="DA12" s="158"/>
      <c r="DB12" s="158"/>
      <c r="DC12" s="158"/>
      <c r="DD12" s="158"/>
      <c r="DE12" s="158"/>
      <c r="DF12" s="158"/>
      <c r="DG12" s="158"/>
      <c r="DH12" s="158"/>
      <c r="DI12" s="158"/>
      <c r="DJ12" s="158"/>
      <c r="DK12" s="158"/>
      <c r="DL12" s="158"/>
      <c r="DM12" s="158"/>
      <c r="DN12" s="158"/>
      <c r="DO12" s="158"/>
      <c r="DP12" s="158"/>
      <c r="DQ12" s="158"/>
      <c r="DR12" s="158"/>
      <c r="DS12" s="158"/>
      <c r="DT12" s="158"/>
      <c r="DU12" s="158"/>
      <c r="DV12" s="158"/>
      <c r="DW12" s="158"/>
      <c r="DX12" s="158"/>
      <c r="DY12" s="158"/>
      <c r="DZ12" s="158"/>
      <c r="EA12" s="158"/>
      <c r="EB12" s="158"/>
      <c r="EC12" s="158"/>
      <c r="ED12" s="158"/>
      <c r="EE12" s="158"/>
      <c r="EF12" s="158"/>
      <c r="EG12" s="158"/>
      <c r="EH12" s="158"/>
      <c r="EI12" s="158"/>
      <c r="EJ12" s="158"/>
      <c r="EK12" s="158"/>
      <c r="EL12" s="158"/>
      <c r="EM12" s="158"/>
      <c r="EN12" s="158"/>
      <c r="EO12" s="158"/>
      <c r="EP12" s="158"/>
      <c r="EQ12" s="158"/>
      <c r="ER12" s="158"/>
      <c r="ES12" s="158"/>
      <c r="ET12" s="158"/>
      <c r="EU12" s="158"/>
      <c r="EV12" s="158"/>
      <c r="EW12" s="158"/>
      <c r="EX12" s="158"/>
      <c r="EY12" s="158"/>
      <c r="EZ12" s="158"/>
      <c r="FA12" s="158"/>
      <c r="FB12" s="158"/>
      <c r="FC12" s="158"/>
      <c r="FD12" s="158"/>
      <c r="FE12" s="158"/>
      <c r="FF12" s="158"/>
      <c r="FG12" s="158"/>
      <c r="FH12" s="158"/>
      <c r="FI12" s="158"/>
      <c r="FJ12" s="158"/>
      <c r="FK12" s="158"/>
      <c r="FL12" s="158"/>
      <c r="FM12" s="158"/>
      <c r="FN12" s="158"/>
      <c r="FO12" s="158"/>
      <c r="FP12" s="158"/>
      <c r="FQ12" s="158"/>
      <c r="FR12" s="158"/>
      <c r="FS12" s="158"/>
      <c r="FT12" s="158"/>
      <c r="FU12" s="158"/>
      <c r="FV12" s="158"/>
      <c r="FW12" s="158"/>
      <c r="FX12" s="158"/>
      <c r="FY12" s="158"/>
      <c r="FZ12" s="158"/>
      <c r="GA12" s="158"/>
      <c r="GB12" s="158"/>
      <c r="GC12" s="158"/>
      <c r="GD12" s="158"/>
      <c r="GE12" s="158"/>
      <c r="GF12" s="158"/>
      <c r="GG12" s="158"/>
      <c r="GH12" s="158"/>
      <c r="GI12" s="158"/>
      <c r="GJ12" s="158"/>
      <c r="GK12" s="158"/>
      <c r="GL12" s="158"/>
      <c r="GM12" s="158"/>
      <c r="GN12" s="158"/>
      <c r="GO12" s="158"/>
      <c r="GP12" s="158"/>
      <c r="GQ12" s="158"/>
      <c r="GR12" s="158"/>
      <c r="GS12" s="158"/>
      <c r="GT12" s="158"/>
      <c r="GU12" s="158"/>
      <c r="GV12" s="158"/>
      <c r="GW12" s="158"/>
      <c r="GX12" s="158"/>
      <c r="GY12" s="158"/>
      <c r="GZ12" s="158"/>
      <c r="HA12" s="158"/>
      <c r="HB12" s="158"/>
      <c r="HC12" s="158"/>
      <c r="HD12" s="158"/>
      <c r="HE12" s="158"/>
      <c r="HF12" s="158"/>
      <c r="HG12" s="158"/>
      <c r="HH12" s="158"/>
      <c r="HI12" s="158"/>
      <c r="HJ12" s="158"/>
      <c r="HK12" s="158"/>
      <c r="HL12" s="158"/>
      <c r="HM12" s="158"/>
      <c r="HN12" s="158"/>
      <c r="HO12" s="158"/>
      <c r="HP12" s="158"/>
      <c r="HQ12" s="158"/>
      <c r="HR12" s="158"/>
      <c r="HS12" s="158"/>
      <c r="HT12" s="158"/>
      <c r="HU12" s="158"/>
      <c r="HV12" s="158"/>
      <c r="HW12" s="158"/>
      <c r="HX12" s="158"/>
      <c r="HY12" s="158"/>
      <c r="HZ12" s="158"/>
      <c r="IA12" s="158"/>
      <c r="IB12" s="158"/>
      <c r="IC12" s="158"/>
      <c r="ID12" s="158"/>
      <c r="IE12" s="158"/>
      <c r="IF12" s="158"/>
      <c r="IG12" s="158"/>
      <c r="IH12" s="158"/>
      <c r="II12" s="158"/>
      <c r="IJ12" s="158"/>
      <c r="IK12" s="158"/>
      <c r="IL12" s="158"/>
      <c r="IM12" s="158"/>
      <c r="IN12" s="158"/>
      <c r="IO12" s="158"/>
      <c r="IP12" s="158"/>
      <c r="IQ12" s="158"/>
      <c r="IR12" s="158"/>
      <c r="IS12" s="158"/>
      <c r="IT12" s="158"/>
      <c r="IU12" s="158"/>
      <c r="IV12" s="158"/>
      <c r="IW12" s="158"/>
      <c r="IX12" s="158"/>
      <c r="IY12" s="158"/>
      <c r="IZ12" s="158"/>
      <c r="JA12" s="158"/>
      <c r="JB12" s="158"/>
      <c r="JC12" s="158"/>
      <c r="JD12" s="158"/>
      <c r="JE12" s="158"/>
      <c r="JF12" s="158"/>
      <c r="JG12" s="158"/>
      <c r="JH12" s="158"/>
      <c r="JI12" s="158"/>
      <c r="JJ12" s="158"/>
      <c r="JK12" s="158"/>
      <c r="JL12" s="158"/>
      <c r="JM12" s="158"/>
      <c r="JN12" s="158"/>
      <c r="JO12" s="158"/>
      <c r="JP12" s="158"/>
      <c r="JQ12" s="158"/>
      <c r="JR12" s="158"/>
      <c r="JS12" s="158"/>
      <c r="JT12" s="158"/>
      <c r="JU12" s="158"/>
      <c r="JV12" s="158"/>
      <c r="JW12" s="158"/>
      <c r="JX12" s="158"/>
      <c r="JY12" s="158"/>
      <c r="JZ12" s="158"/>
      <c r="KA12" s="158"/>
      <c r="KB12" s="158"/>
      <c r="KC12" s="158"/>
      <c r="KD12" s="158"/>
      <c r="KE12" s="158"/>
      <c r="KF12" s="158"/>
      <c r="KG12" s="158"/>
      <c r="KH12" s="158"/>
      <c r="KI12" s="158"/>
      <c r="KJ12" s="158"/>
      <c r="KK12" s="158"/>
      <c r="KL12" s="158"/>
      <c r="KM12" s="158"/>
      <c r="KN12" s="158"/>
      <c r="KO12" s="158"/>
      <c r="KP12" s="158"/>
      <c r="KQ12" s="158"/>
      <c r="KR12" s="158"/>
      <c r="KS12" s="158"/>
      <c r="KT12" s="158"/>
      <c r="KU12" s="158"/>
      <c r="KV12" s="158"/>
      <c r="KW12" s="158"/>
      <c r="KX12" s="158"/>
      <c r="KY12" s="158"/>
      <c r="KZ12" s="158"/>
      <c r="LA12" s="158"/>
      <c r="LB12" s="158"/>
      <c r="LC12" s="158"/>
      <c r="LD12" s="158"/>
      <c r="LE12" s="158"/>
      <c r="LF12" s="158"/>
      <c r="LG12" s="158"/>
      <c r="LH12" s="158"/>
      <c r="LI12" s="158"/>
      <c r="LJ12" s="158"/>
      <c r="LK12" s="158"/>
      <c r="LL12" s="158"/>
      <c r="LM12" s="158"/>
      <c r="LN12" s="158"/>
      <c r="LO12" s="158"/>
      <c r="LP12" s="158"/>
      <c r="LQ12" s="158"/>
      <c r="LR12" s="158"/>
      <c r="LS12" s="158"/>
      <c r="LT12" s="158"/>
      <c r="LU12" s="158"/>
      <c r="LV12" s="158"/>
      <c r="LW12" s="158"/>
      <c r="LX12" s="158"/>
      <c r="LY12" s="158"/>
      <c r="LZ12" s="158"/>
      <c r="MA12" s="158"/>
      <c r="MB12" s="158"/>
      <c r="MC12" s="158"/>
      <c r="MD12" s="158"/>
      <c r="ME12" s="158"/>
      <c r="MF12" s="158"/>
      <c r="MG12" s="158"/>
      <c r="MH12" s="158"/>
      <c r="MI12" s="158"/>
      <c r="MJ12" s="158"/>
      <c r="MK12" s="158"/>
      <c r="ML12" s="158"/>
      <c r="MM12" s="158"/>
      <c r="MN12" s="158"/>
      <c r="MO12" s="158"/>
      <c r="MP12" s="158"/>
      <c r="MQ12" s="158"/>
      <c r="MR12" s="158"/>
      <c r="MS12" s="158"/>
      <c r="MT12" s="158"/>
      <c r="MU12" s="158"/>
      <c r="MV12" s="158"/>
      <c r="MW12" s="158"/>
      <c r="MX12" s="158"/>
      <c r="MY12" s="158"/>
      <c r="MZ12" s="158"/>
      <c r="NA12" s="158"/>
      <c r="NB12" s="158"/>
      <c r="NC12" s="158"/>
      <c r="ND12" s="158"/>
      <c r="NE12" s="158"/>
      <c r="NF12" s="158"/>
      <c r="NG12" s="158"/>
      <c r="NH12" s="158"/>
      <c r="NI12" s="158"/>
      <c r="NJ12" s="158"/>
      <c r="NK12" s="158"/>
      <c r="NL12" s="158"/>
      <c r="NM12" s="158"/>
      <c r="NN12" s="158"/>
      <c r="NO12" s="158"/>
      <c r="NP12" s="158"/>
      <c r="NQ12" s="158"/>
      <c r="NR12" s="158"/>
      <c r="NS12" s="158"/>
      <c r="NT12" s="158"/>
      <c r="NU12" s="158"/>
      <c r="NV12" s="158"/>
      <c r="NW12" s="158"/>
      <c r="NX12" s="158"/>
      <c r="NY12" s="158"/>
      <c r="NZ12" s="158"/>
      <c r="OA12" s="158"/>
      <c r="OB12" s="158"/>
      <c r="OC12" s="158"/>
      <c r="OD12" s="158"/>
      <c r="OE12" s="158"/>
      <c r="OF12" s="158"/>
      <c r="OG12" s="158"/>
      <c r="OH12" s="158"/>
      <c r="OI12" s="158"/>
      <c r="OJ12" s="158"/>
      <c r="OK12" s="158"/>
      <c r="OL12" s="158"/>
      <c r="OM12" s="158"/>
      <c r="ON12" s="158"/>
      <c r="OO12" s="158"/>
      <c r="OP12" s="158"/>
      <c r="OQ12" s="158"/>
      <c r="OR12" s="158"/>
      <c r="OS12" s="158"/>
      <c r="OT12" s="158"/>
      <c r="OU12" s="158"/>
      <c r="OV12" s="158"/>
      <c r="OW12" s="158"/>
      <c r="OX12" s="158"/>
      <c r="OY12" s="158"/>
      <c r="OZ12" s="158"/>
      <c r="PA12" s="158"/>
      <c r="PB12" s="158"/>
      <c r="PC12" s="158"/>
      <c r="PD12" s="158"/>
      <c r="PE12" s="158"/>
      <c r="PF12" s="158"/>
      <c r="PG12" s="158"/>
      <c r="PH12" s="158"/>
      <c r="PI12" s="158"/>
      <c r="PJ12" s="158"/>
      <c r="PK12" s="158"/>
      <c r="PL12" s="158"/>
      <c r="PM12" s="158"/>
      <c r="PN12" s="158"/>
      <c r="PO12" s="158"/>
      <c r="PP12" s="158"/>
      <c r="PQ12" s="158"/>
      <c r="PR12" s="158"/>
      <c r="PS12" s="158"/>
      <c r="PT12" s="158"/>
      <c r="PU12" s="158"/>
      <c r="PV12" s="158"/>
      <c r="PW12" s="158"/>
      <c r="PX12" s="158"/>
      <c r="PY12" s="158"/>
      <c r="PZ12" s="158"/>
      <c r="QA12" s="158"/>
      <c r="QB12" s="158"/>
      <c r="QC12" s="158"/>
      <c r="QD12" s="158"/>
      <c r="QE12" s="158"/>
      <c r="QF12" s="158"/>
      <c r="QG12" s="158"/>
      <c r="QH12" s="158"/>
      <c r="QI12" s="158"/>
      <c r="QJ12" s="158"/>
      <c r="QK12" s="158"/>
      <c r="QL12" s="158"/>
      <c r="QM12" s="158"/>
      <c r="QN12" s="158"/>
      <c r="QO12" s="158"/>
      <c r="QP12" s="158"/>
      <c r="QQ12" s="158"/>
      <c r="QR12" s="158"/>
      <c r="QS12" s="158"/>
      <c r="QT12" s="158"/>
      <c r="QU12" s="158"/>
      <c r="QV12" s="158"/>
      <c r="QW12" s="158"/>
      <c r="QX12" s="158"/>
      <c r="QY12" s="158"/>
      <c r="QZ12" s="158"/>
      <c r="RA12" s="158"/>
      <c r="RB12" s="158"/>
      <c r="RC12" s="158"/>
      <c r="RD12" s="158"/>
      <c r="RE12" s="158"/>
      <c r="RF12" s="158"/>
      <c r="RG12" s="158"/>
      <c r="RH12" s="158"/>
      <c r="RI12" s="158"/>
      <c r="RJ12" s="158"/>
      <c r="RK12" s="158"/>
      <c r="RL12" s="158"/>
      <c r="RM12" s="158"/>
      <c r="RN12" s="158"/>
      <c r="RO12" s="158"/>
      <c r="RP12" s="158"/>
      <c r="RQ12" s="158"/>
      <c r="RR12" s="158"/>
      <c r="RS12" s="158"/>
      <c r="RT12" s="158"/>
      <c r="RU12" s="158"/>
      <c r="RV12" s="158"/>
      <c r="RW12" s="158"/>
      <c r="RX12" s="158"/>
      <c r="RY12" s="158"/>
      <c r="RZ12" s="158"/>
      <c r="SA12" s="158"/>
      <c r="SB12" s="158"/>
      <c r="SC12" s="158"/>
      <c r="SD12" s="158"/>
      <c r="SE12" s="158"/>
      <c r="SF12" s="158"/>
      <c r="SG12" s="158"/>
      <c r="SH12" s="158"/>
      <c r="SI12" s="158"/>
      <c r="SJ12" s="158"/>
      <c r="SK12" s="158"/>
      <c r="SL12" s="158"/>
      <c r="SM12" s="158"/>
      <c r="SN12" s="158"/>
      <c r="SO12" s="158"/>
      <c r="SP12" s="158"/>
      <c r="SQ12" s="158"/>
      <c r="SR12" s="158"/>
      <c r="SS12" s="158"/>
      <c r="ST12" s="158"/>
      <c r="SU12" s="158"/>
      <c r="SV12" s="158"/>
      <c r="SW12" s="158"/>
      <c r="SX12" s="158"/>
      <c r="SY12" s="158"/>
      <c r="SZ12" s="158"/>
      <c r="TA12" s="158"/>
      <c r="TB12" s="158"/>
      <c r="TC12" s="158"/>
      <c r="TD12" s="158"/>
      <c r="TE12" s="158"/>
      <c r="TF12" s="158"/>
      <c r="TG12" s="158"/>
      <c r="TH12" s="158"/>
      <c r="TI12" s="158"/>
      <c r="TJ12" s="158"/>
      <c r="TK12" s="158"/>
      <c r="TL12" s="158"/>
      <c r="TM12" s="158"/>
      <c r="TN12" s="158"/>
      <c r="TO12" s="158"/>
      <c r="TP12" s="158"/>
      <c r="TQ12" s="158"/>
      <c r="TR12" s="158"/>
      <c r="TS12" s="158"/>
      <c r="TT12" s="158"/>
      <c r="TU12" s="158"/>
      <c r="TV12" s="158"/>
      <c r="TW12" s="158"/>
      <c r="TX12" s="158"/>
      <c r="TY12" s="158"/>
      <c r="TZ12" s="158"/>
      <c r="UA12" s="158"/>
      <c r="UB12" s="158"/>
      <c r="UC12" s="158"/>
      <c r="UD12" s="158"/>
      <c r="UE12" s="158"/>
      <c r="UF12" s="158"/>
      <c r="UG12" s="158"/>
      <c r="UH12" s="158"/>
      <c r="UI12" s="158"/>
      <c r="UJ12" s="158"/>
      <c r="UK12" s="158"/>
      <c r="UL12" s="158"/>
      <c r="UM12" s="158"/>
      <c r="UN12" s="158"/>
      <c r="UO12" s="158"/>
      <c r="UP12" s="158"/>
      <c r="UQ12" s="158"/>
      <c r="UR12" s="158"/>
      <c r="US12" s="158"/>
      <c r="UT12" s="158"/>
      <c r="UU12" s="158"/>
      <c r="UV12" s="158"/>
      <c r="UW12" s="158"/>
      <c r="UX12" s="158"/>
      <c r="UY12" s="158"/>
      <c r="UZ12" s="158"/>
      <c r="VA12" s="158"/>
      <c r="VB12" s="158"/>
      <c r="VC12" s="158"/>
      <c r="VD12" s="158"/>
      <c r="VE12" s="158"/>
      <c r="VF12" s="158"/>
      <c r="VG12" s="158"/>
      <c r="VH12" s="158"/>
      <c r="VI12" s="158"/>
      <c r="VJ12" s="158"/>
      <c r="VK12" s="158"/>
      <c r="VL12" s="158"/>
      <c r="VM12" s="158"/>
      <c r="VN12" s="158"/>
      <c r="VO12" s="158"/>
      <c r="VP12" s="158"/>
      <c r="VQ12" s="158"/>
      <c r="VR12" s="158"/>
      <c r="VS12" s="158"/>
      <c r="VT12" s="158"/>
      <c r="VU12" s="158"/>
      <c r="VV12" s="158"/>
      <c r="VW12" s="158"/>
      <c r="VX12" s="158"/>
      <c r="VY12" s="158"/>
      <c r="VZ12" s="158"/>
      <c r="WA12" s="158"/>
      <c r="WB12" s="158"/>
      <c r="WC12" s="158"/>
      <c r="WD12" s="158"/>
      <c r="WE12" s="158"/>
      <c r="WF12" s="158"/>
      <c r="WG12" s="158"/>
      <c r="WH12" s="158"/>
      <c r="WI12" s="158"/>
      <c r="WJ12" s="158"/>
      <c r="WK12" s="158"/>
      <c r="WL12" s="158"/>
      <c r="WM12" s="158"/>
      <c r="WN12" s="158"/>
      <c r="WO12" s="158"/>
      <c r="WP12" s="158"/>
      <c r="WQ12" s="158"/>
      <c r="WR12" s="158"/>
      <c r="WS12" s="158"/>
      <c r="WT12" s="158"/>
      <c r="WU12" s="158"/>
      <c r="WV12" s="158"/>
      <c r="WW12" s="158"/>
      <c r="WX12" s="158"/>
      <c r="WY12" s="158"/>
      <c r="WZ12" s="158"/>
      <c r="XA12" s="158"/>
      <c r="XB12" s="158"/>
      <c r="XC12" s="158"/>
      <c r="XD12" s="158"/>
      <c r="XE12" s="158"/>
      <c r="XF12" s="158"/>
      <c r="XG12" s="158"/>
      <c r="XH12" s="158"/>
      <c r="XI12" s="158"/>
      <c r="XJ12" s="158"/>
      <c r="XK12" s="158"/>
      <c r="XL12" s="158"/>
      <c r="XM12" s="158"/>
      <c r="XN12" s="158"/>
      <c r="XO12" s="158"/>
      <c r="XP12" s="158"/>
      <c r="XQ12" s="158"/>
      <c r="XR12" s="158"/>
      <c r="XS12" s="158"/>
      <c r="XT12" s="158"/>
      <c r="XU12" s="158"/>
      <c r="XV12" s="158"/>
      <c r="XW12" s="158"/>
      <c r="XX12" s="158"/>
      <c r="XY12" s="158"/>
      <c r="XZ12" s="158"/>
      <c r="YA12" s="158"/>
      <c r="YB12" s="158"/>
      <c r="YC12" s="158"/>
      <c r="YD12" s="158"/>
      <c r="YE12" s="158"/>
      <c r="YF12" s="158"/>
      <c r="YG12" s="158"/>
      <c r="YH12" s="158"/>
      <c r="YI12" s="158"/>
      <c r="YJ12" s="158"/>
      <c r="YK12" s="158"/>
      <c r="YL12" s="158"/>
      <c r="YM12" s="158"/>
      <c r="YN12" s="158"/>
      <c r="YO12" s="158"/>
      <c r="YP12" s="158"/>
      <c r="YQ12" s="158"/>
      <c r="YR12" s="158"/>
      <c r="YS12" s="158"/>
      <c r="YT12" s="158"/>
      <c r="YU12" s="158"/>
      <c r="YV12" s="158"/>
      <c r="YW12" s="158"/>
      <c r="YX12" s="158"/>
      <c r="YY12" s="158"/>
      <c r="YZ12" s="158"/>
      <c r="ZA12" s="158"/>
      <c r="ZB12" s="158"/>
      <c r="ZC12" s="158"/>
      <c r="ZD12" s="158"/>
      <c r="ZE12" s="158"/>
      <c r="ZF12" s="158"/>
      <c r="ZG12" s="158"/>
      <c r="ZH12" s="158"/>
      <c r="ZI12" s="158"/>
      <c r="ZJ12" s="158"/>
      <c r="ZK12" s="158"/>
      <c r="ZL12" s="158"/>
      <c r="ZM12" s="158"/>
      <c r="ZN12" s="158"/>
      <c r="ZO12" s="158"/>
      <c r="ZP12" s="158"/>
      <c r="ZQ12" s="158"/>
      <c r="ZR12" s="158"/>
      <c r="ZS12" s="158"/>
      <c r="ZT12" s="158"/>
      <c r="ZU12" s="158"/>
      <c r="ZV12" s="158"/>
      <c r="ZW12" s="158"/>
      <c r="ZX12" s="158"/>
      <c r="ZY12" s="158"/>
      <c r="ZZ12" s="158"/>
      <c r="AAA12" s="158"/>
      <c r="AAB12" s="158"/>
      <c r="AAC12" s="158"/>
      <c r="AAD12" s="158"/>
      <c r="AAE12" s="158"/>
      <c r="AAF12" s="158"/>
      <c r="AAG12" s="158"/>
      <c r="AAH12" s="158"/>
      <c r="AAI12" s="158"/>
      <c r="AAJ12" s="158"/>
      <c r="AAK12" s="158"/>
      <c r="AAL12" s="158"/>
      <c r="AAM12" s="158"/>
      <c r="AAN12" s="158"/>
      <c r="AAO12" s="158"/>
      <c r="AAP12" s="158"/>
      <c r="AAQ12" s="158"/>
      <c r="AAR12" s="158"/>
      <c r="AAS12" s="158"/>
      <c r="AAT12" s="158"/>
      <c r="AAU12" s="158"/>
      <c r="AAV12" s="158"/>
      <c r="AAW12" s="158"/>
      <c r="AAX12" s="158"/>
      <c r="AAY12" s="158"/>
      <c r="AAZ12" s="158"/>
      <c r="ABA12" s="158"/>
      <c r="ABB12" s="158"/>
      <c r="ABC12" s="158"/>
      <c r="ABD12" s="158"/>
      <c r="ABE12" s="158"/>
      <c r="ABF12" s="158"/>
      <c r="ABG12" s="158"/>
      <c r="ABH12" s="158"/>
      <c r="ABI12" s="158"/>
      <c r="ABJ12" s="158"/>
      <c r="ABK12" s="158"/>
      <c r="ABL12" s="158"/>
      <c r="ABM12" s="158"/>
      <c r="ABN12" s="158"/>
      <c r="ABO12" s="158"/>
      <c r="ABP12" s="158"/>
      <c r="ABQ12" s="158"/>
      <c r="ABR12" s="158"/>
      <c r="ABS12" s="158"/>
      <c r="ABT12" s="158"/>
      <c r="ABU12" s="158"/>
      <c r="ABV12" s="158"/>
      <c r="ABW12" s="158"/>
      <c r="ABX12" s="158"/>
      <c r="ABY12" s="158"/>
      <c r="ABZ12" s="158"/>
      <c r="ACA12" s="158"/>
      <c r="ACB12" s="158"/>
      <c r="ACC12" s="158"/>
      <c r="ACD12" s="158"/>
      <c r="ACE12" s="158"/>
      <c r="ACF12" s="158"/>
      <c r="ACG12" s="158"/>
      <c r="ACH12" s="158"/>
      <c r="ACI12" s="158"/>
      <c r="ACJ12" s="158"/>
      <c r="ACK12" s="158"/>
      <c r="ACL12" s="158"/>
      <c r="ACM12" s="158"/>
      <c r="ACN12" s="158"/>
      <c r="ACO12" s="158"/>
      <c r="ACP12" s="158"/>
      <c r="ACQ12" s="158"/>
      <c r="ACR12" s="158"/>
      <c r="ACS12" s="158"/>
      <c r="ACT12" s="158"/>
      <c r="ACU12" s="158"/>
      <c r="ACV12" s="158"/>
      <c r="ACW12" s="158"/>
      <c r="ACX12" s="158"/>
      <c r="ACY12" s="158"/>
      <c r="ACZ12" s="158"/>
      <c r="ADA12" s="158"/>
      <c r="ADB12" s="158"/>
      <c r="ADC12" s="158"/>
      <c r="ADD12" s="158"/>
      <c r="ADE12" s="158"/>
      <c r="ADF12" s="158"/>
      <c r="ADG12" s="158"/>
      <c r="ADH12" s="158"/>
      <c r="ADI12" s="158"/>
      <c r="ADJ12" s="158"/>
      <c r="ADK12" s="158"/>
      <c r="ADL12" s="158"/>
      <c r="ADM12" s="158"/>
      <c r="ADN12" s="158"/>
      <c r="ADO12" s="158"/>
      <c r="ADP12" s="158"/>
      <c r="ADQ12" s="158"/>
      <c r="ADR12" s="158"/>
      <c r="ADS12" s="158"/>
      <c r="ADT12" s="158"/>
      <c r="ADU12" s="158"/>
      <c r="ADV12" s="158"/>
      <c r="ADW12" s="158"/>
      <c r="ADX12" s="158"/>
      <c r="ADY12" s="158"/>
      <c r="ADZ12" s="158"/>
      <c r="AEA12" s="158"/>
      <c r="AEB12" s="158"/>
      <c r="AEC12" s="158"/>
      <c r="AED12" s="158"/>
      <c r="AEE12" s="158"/>
      <c r="AEF12" s="158"/>
      <c r="AEG12" s="158"/>
      <c r="AEH12" s="158"/>
      <c r="AEI12" s="158"/>
      <c r="AEJ12" s="158"/>
      <c r="AEK12" s="158"/>
      <c r="AEL12" s="158"/>
      <c r="AEM12" s="158"/>
      <c r="AEN12" s="158"/>
      <c r="AEO12" s="158"/>
      <c r="AEP12" s="158"/>
      <c r="AEQ12" s="158"/>
      <c r="AER12" s="158"/>
      <c r="AES12" s="158"/>
      <c r="AET12" s="158"/>
      <c r="AEU12" s="158"/>
      <c r="AEV12" s="158"/>
      <c r="AEW12" s="158"/>
      <c r="AEX12" s="158"/>
      <c r="AEY12" s="158"/>
      <c r="AEZ12" s="158"/>
      <c r="AFA12" s="158"/>
      <c r="AFB12" s="158"/>
      <c r="AFC12" s="158"/>
      <c r="AFD12" s="158"/>
      <c r="AFE12" s="158"/>
      <c r="AFF12" s="158"/>
      <c r="AFG12" s="158"/>
      <c r="AFH12" s="158"/>
      <c r="AFI12" s="158"/>
      <c r="AFJ12" s="158"/>
      <c r="AFK12" s="158"/>
      <c r="AFL12" s="158"/>
      <c r="AFM12" s="158"/>
      <c r="AFN12" s="158"/>
      <c r="AFO12" s="158"/>
      <c r="AFP12" s="158"/>
      <c r="AFQ12" s="158"/>
      <c r="AFR12" s="158"/>
      <c r="AFS12" s="158"/>
      <c r="AFT12" s="158"/>
      <c r="AFU12" s="158"/>
      <c r="AFV12" s="158"/>
      <c r="AFW12" s="158"/>
      <c r="AFX12" s="158"/>
      <c r="AFY12" s="158"/>
      <c r="AFZ12" s="158"/>
      <c r="AGA12" s="158"/>
      <c r="AGB12" s="158"/>
      <c r="AGC12" s="158"/>
      <c r="AGD12" s="158"/>
      <c r="AGE12" s="158"/>
      <c r="AGF12" s="158"/>
      <c r="AGG12" s="158"/>
      <c r="AGH12" s="158"/>
      <c r="AGI12" s="158"/>
      <c r="AGJ12" s="158"/>
      <c r="AGK12" s="158"/>
      <c r="AGL12" s="158"/>
      <c r="AGM12" s="158"/>
      <c r="AGN12" s="158"/>
      <c r="AGO12" s="158"/>
      <c r="AGP12" s="158"/>
      <c r="AGQ12" s="158"/>
      <c r="AGR12" s="158"/>
      <c r="AGS12" s="158"/>
      <c r="AGT12" s="158"/>
      <c r="AGU12" s="158"/>
      <c r="AGV12" s="158"/>
      <c r="AGW12" s="158"/>
      <c r="AGX12" s="158"/>
      <c r="AGY12" s="158"/>
      <c r="AGZ12" s="158"/>
      <c r="AHA12" s="158"/>
      <c r="AHB12" s="158"/>
      <c r="AHC12" s="158"/>
      <c r="AHD12" s="158"/>
      <c r="AHE12" s="158"/>
      <c r="AHF12" s="158"/>
      <c r="AHG12" s="158"/>
      <c r="AHH12" s="158"/>
      <c r="AHI12" s="158"/>
      <c r="AHJ12" s="158"/>
      <c r="AHK12" s="158"/>
      <c r="AHL12" s="158"/>
      <c r="AHM12" s="158"/>
      <c r="AHN12" s="158"/>
      <c r="AHO12" s="158"/>
      <c r="AHP12" s="158"/>
      <c r="AHQ12" s="158"/>
      <c r="AHR12" s="158"/>
      <c r="AHS12" s="158"/>
      <c r="AHT12" s="158"/>
      <c r="AHU12" s="158"/>
      <c r="AHV12" s="158"/>
      <c r="AHW12" s="158"/>
      <c r="AHX12" s="158"/>
      <c r="AHY12" s="158"/>
      <c r="AHZ12" s="158"/>
      <c r="AIA12" s="158"/>
      <c r="AIB12" s="158"/>
      <c r="AIC12" s="158"/>
      <c r="AID12" s="158"/>
      <c r="AIE12" s="158"/>
      <c r="AIF12" s="158"/>
      <c r="AIG12" s="158"/>
      <c r="AIH12" s="158"/>
      <c r="AII12" s="158"/>
      <c r="AIJ12" s="158"/>
      <c r="AIK12" s="158"/>
      <c r="AIL12" s="158"/>
      <c r="AIM12" s="158"/>
      <c r="AIN12" s="158"/>
      <c r="AIO12" s="158"/>
      <c r="AIP12" s="158"/>
      <c r="AIQ12" s="158"/>
      <c r="AIR12" s="158"/>
      <c r="AIS12" s="158"/>
      <c r="AIT12" s="158"/>
      <c r="AIU12" s="158"/>
      <c r="AIV12" s="158"/>
      <c r="AIW12" s="158"/>
      <c r="AIX12" s="158"/>
      <c r="AIY12" s="158"/>
      <c r="AIZ12" s="158"/>
      <c r="AJA12" s="158"/>
      <c r="AJB12" s="158"/>
      <c r="AJC12" s="158"/>
      <c r="AJD12" s="158"/>
      <c r="AJE12" s="158"/>
      <c r="AJF12" s="158"/>
      <c r="AJG12" s="158"/>
      <c r="AJH12" s="158"/>
      <c r="AJI12" s="158"/>
      <c r="AJJ12" s="158"/>
      <c r="AJK12" s="158"/>
      <c r="AJL12" s="158"/>
      <c r="AJM12" s="158"/>
      <c r="AJN12" s="158"/>
      <c r="AJO12" s="158"/>
      <c r="AJP12" s="158"/>
      <c r="AJQ12" s="158"/>
      <c r="AJR12" s="158"/>
      <c r="AJS12" s="158"/>
      <c r="AJT12" s="158"/>
      <c r="AJU12" s="158"/>
      <c r="AJV12" s="158"/>
      <c r="AJW12" s="158"/>
      <c r="AJX12" s="158"/>
      <c r="AJY12" s="158"/>
      <c r="AJZ12" s="158"/>
      <c r="AKA12" s="158"/>
      <c r="AKB12" s="158"/>
      <c r="AKC12" s="158"/>
      <c r="AKD12" s="158"/>
      <c r="AKE12" s="158"/>
      <c r="AKF12" s="158"/>
      <c r="AKG12" s="158"/>
      <c r="AKH12" s="158"/>
      <c r="AKI12" s="158"/>
      <c r="AKJ12" s="158"/>
      <c r="AKK12" s="158"/>
      <c r="AKL12" s="158"/>
      <c r="AKM12" s="158"/>
      <c r="AKN12" s="158"/>
      <c r="AKO12" s="158"/>
      <c r="AKP12" s="158"/>
      <c r="AKQ12" s="158"/>
      <c r="AKR12" s="158"/>
      <c r="AKS12" s="158"/>
      <c r="AKT12" s="158"/>
      <c r="AKU12" s="158"/>
      <c r="AKV12" s="158"/>
      <c r="AKW12" s="158"/>
      <c r="AKX12" s="158"/>
      <c r="AKY12" s="158"/>
      <c r="AKZ12" s="158"/>
      <c r="ALA12" s="158"/>
      <c r="ALB12" s="158"/>
      <c r="ALC12" s="158"/>
      <c r="ALD12" s="158"/>
      <c r="ALE12" s="158"/>
      <c r="ALF12" s="158"/>
      <c r="ALG12" s="158"/>
      <c r="ALH12" s="158"/>
      <c r="ALI12" s="158"/>
      <c r="ALJ12" s="158"/>
      <c r="ALK12" s="158"/>
      <c r="ALL12" s="158"/>
      <c r="ALM12" s="158"/>
      <c r="ALN12" s="158"/>
      <c r="ALO12" s="137"/>
      <c r="ALP12" s="137"/>
      <c r="ALQ12" s="137"/>
    </row>
    <row r="13" spans="1:1005" s="31" customFormat="1" ht="31.5" customHeight="1" x14ac:dyDescent="0.25">
      <c r="A13" s="157" t="str">
        <f>"Qté "&amp;'Base produits'!A9&amp;" - "&amp;'Base produits'!B9&amp;" :"</f>
        <v>Qté P0002 - Installateur Photovoltaique :</v>
      </c>
      <c r="B13" s="158"/>
      <c r="C13" s="158">
        <v>5</v>
      </c>
      <c r="D13" s="158">
        <v>2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  <c r="CT13" s="158"/>
      <c r="CU13" s="158"/>
      <c r="CV13" s="158"/>
      <c r="CW13" s="158"/>
      <c r="CX13" s="158"/>
      <c r="CY13" s="158"/>
      <c r="CZ13" s="158"/>
      <c r="DA13" s="158"/>
      <c r="DB13" s="158"/>
      <c r="DC13" s="158"/>
      <c r="DD13" s="158"/>
      <c r="DE13" s="158"/>
      <c r="DF13" s="158"/>
      <c r="DG13" s="158"/>
      <c r="DH13" s="158"/>
      <c r="DI13" s="158"/>
      <c r="DJ13" s="158"/>
      <c r="DK13" s="158"/>
      <c r="DL13" s="158"/>
      <c r="DM13" s="158"/>
      <c r="DN13" s="158"/>
      <c r="DO13" s="158"/>
      <c r="DP13" s="158"/>
      <c r="DQ13" s="158"/>
      <c r="DR13" s="158"/>
      <c r="DS13" s="158"/>
      <c r="DT13" s="158"/>
      <c r="DU13" s="158"/>
      <c r="DV13" s="158"/>
      <c r="DW13" s="158"/>
      <c r="DX13" s="158"/>
      <c r="DY13" s="158"/>
      <c r="DZ13" s="158"/>
      <c r="EA13" s="158"/>
      <c r="EB13" s="158"/>
      <c r="EC13" s="158"/>
      <c r="ED13" s="158"/>
      <c r="EE13" s="158"/>
      <c r="EF13" s="158"/>
      <c r="EG13" s="158"/>
      <c r="EH13" s="158"/>
      <c r="EI13" s="158"/>
      <c r="EJ13" s="158"/>
      <c r="EK13" s="158"/>
      <c r="EL13" s="158"/>
      <c r="EM13" s="158"/>
      <c r="EN13" s="158"/>
      <c r="EO13" s="158"/>
      <c r="EP13" s="158"/>
      <c r="EQ13" s="158"/>
      <c r="ER13" s="158"/>
      <c r="ES13" s="158"/>
      <c r="ET13" s="158"/>
      <c r="EU13" s="158"/>
      <c r="EV13" s="158"/>
      <c r="EW13" s="158"/>
      <c r="EX13" s="158"/>
      <c r="EY13" s="158"/>
      <c r="EZ13" s="158"/>
      <c r="FA13" s="158"/>
      <c r="FB13" s="158"/>
      <c r="FC13" s="158"/>
      <c r="FD13" s="158"/>
      <c r="FE13" s="158"/>
      <c r="FF13" s="158"/>
      <c r="FG13" s="158"/>
      <c r="FH13" s="158"/>
      <c r="FI13" s="158"/>
      <c r="FJ13" s="158"/>
      <c r="FK13" s="158"/>
      <c r="FL13" s="158"/>
      <c r="FM13" s="158"/>
      <c r="FN13" s="158"/>
      <c r="FO13" s="158"/>
      <c r="FP13" s="158"/>
      <c r="FQ13" s="158"/>
      <c r="FR13" s="158"/>
      <c r="FS13" s="158"/>
      <c r="FT13" s="158"/>
      <c r="FU13" s="158"/>
      <c r="FV13" s="158"/>
      <c r="FW13" s="158"/>
      <c r="FX13" s="158"/>
      <c r="FY13" s="158"/>
      <c r="FZ13" s="158"/>
      <c r="GA13" s="158"/>
      <c r="GB13" s="158"/>
      <c r="GC13" s="158"/>
      <c r="GD13" s="158"/>
      <c r="GE13" s="158"/>
      <c r="GF13" s="158"/>
      <c r="GG13" s="158"/>
      <c r="GH13" s="158"/>
      <c r="GI13" s="158"/>
      <c r="GJ13" s="158"/>
      <c r="GK13" s="158"/>
      <c r="GL13" s="158"/>
      <c r="GM13" s="158"/>
      <c r="GN13" s="158"/>
      <c r="GO13" s="158"/>
      <c r="GP13" s="158"/>
      <c r="GQ13" s="158"/>
      <c r="GR13" s="158"/>
      <c r="GS13" s="158"/>
      <c r="GT13" s="158"/>
      <c r="GU13" s="158"/>
      <c r="GV13" s="158"/>
      <c r="GW13" s="158"/>
      <c r="GX13" s="158"/>
      <c r="GY13" s="158"/>
      <c r="GZ13" s="158"/>
      <c r="HA13" s="158"/>
      <c r="HB13" s="158"/>
      <c r="HC13" s="158"/>
      <c r="HD13" s="158"/>
      <c r="HE13" s="158"/>
      <c r="HF13" s="158"/>
      <c r="HG13" s="158"/>
      <c r="HH13" s="158"/>
      <c r="HI13" s="158"/>
      <c r="HJ13" s="158"/>
      <c r="HK13" s="158"/>
      <c r="HL13" s="158"/>
      <c r="HM13" s="158"/>
      <c r="HN13" s="158"/>
      <c r="HO13" s="158"/>
      <c r="HP13" s="158"/>
      <c r="HQ13" s="158"/>
      <c r="HR13" s="158"/>
      <c r="HS13" s="158"/>
      <c r="HT13" s="158"/>
      <c r="HU13" s="158"/>
      <c r="HV13" s="158"/>
      <c r="HW13" s="158"/>
      <c r="HX13" s="158"/>
      <c r="HY13" s="158"/>
      <c r="HZ13" s="158"/>
      <c r="IA13" s="158"/>
      <c r="IB13" s="158"/>
      <c r="IC13" s="158"/>
      <c r="ID13" s="158"/>
      <c r="IE13" s="158"/>
      <c r="IF13" s="158"/>
      <c r="IG13" s="158"/>
      <c r="IH13" s="158"/>
      <c r="II13" s="158"/>
      <c r="IJ13" s="158"/>
      <c r="IK13" s="158"/>
      <c r="IL13" s="158"/>
      <c r="IM13" s="158"/>
      <c r="IN13" s="158"/>
      <c r="IO13" s="158"/>
      <c r="IP13" s="158"/>
      <c r="IQ13" s="158"/>
      <c r="IR13" s="158"/>
      <c r="IS13" s="158"/>
      <c r="IT13" s="158"/>
      <c r="IU13" s="158"/>
      <c r="IV13" s="158"/>
      <c r="IW13" s="158"/>
      <c r="IX13" s="158"/>
      <c r="IY13" s="158"/>
      <c r="IZ13" s="158"/>
      <c r="JA13" s="158"/>
      <c r="JB13" s="158"/>
      <c r="JC13" s="158"/>
      <c r="JD13" s="158"/>
      <c r="JE13" s="158"/>
      <c r="JF13" s="158"/>
      <c r="JG13" s="158"/>
      <c r="JH13" s="158"/>
      <c r="JI13" s="158"/>
      <c r="JJ13" s="158"/>
      <c r="JK13" s="158"/>
      <c r="JL13" s="158"/>
      <c r="JM13" s="158"/>
      <c r="JN13" s="158"/>
      <c r="JO13" s="158"/>
      <c r="JP13" s="158"/>
      <c r="JQ13" s="158"/>
      <c r="JR13" s="158"/>
      <c r="JS13" s="158"/>
      <c r="JT13" s="158"/>
      <c r="JU13" s="158"/>
      <c r="JV13" s="158"/>
      <c r="JW13" s="158"/>
      <c r="JX13" s="158"/>
      <c r="JY13" s="158"/>
      <c r="JZ13" s="158"/>
      <c r="KA13" s="158"/>
      <c r="KB13" s="158"/>
      <c r="KC13" s="158"/>
      <c r="KD13" s="158"/>
      <c r="KE13" s="158"/>
      <c r="KF13" s="158"/>
      <c r="KG13" s="158"/>
      <c r="KH13" s="158"/>
      <c r="KI13" s="158"/>
      <c r="KJ13" s="158"/>
      <c r="KK13" s="158"/>
      <c r="KL13" s="158"/>
      <c r="KM13" s="158"/>
      <c r="KN13" s="158"/>
      <c r="KO13" s="158"/>
      <c r="KP13" s="158"/>
      <c r="KQ13" s="158"/>
      <c r="KR13" s="158"/>
      <c r="KS13" s="158"/>
      <c r="KT13" s="158"/>
      <c r="KU13" s="158"/>
      <c r="KV13" s="158"/>
      <c r="KW13" s="158"/>
      <c r="KX13" s="158"/>
      <c r="KY13" s="158"/>
      <c r="KZ13" s="158"/>
      <c r="LA13" s="158"/>
      <c r="LB13" s="158"/>
      <c r="LC13" s="158"/>
      <c r="LD13" s="158"/>
      <c r="LE13" s="158"/>
      <c r="LF13" s="158"/>
      <c r="LG13" s="158"/>
      <c r="LH13" s="158"/>
      <c r="LI13" s="158"/>
      <c r="LJ13" s="158"/>
      <c r="LK13" s="158"/>
      <c r="LL13" s="158"/>
      <c r="LM13" s="158"/>
      <c r="LN13" s="158"/>
      <c r="LO13" s="158"/>
      <c r="LP13" s="158"/>
      <c r="LQ13" s="158"/>
      <c r="LR13" s="158"/>
      <c r="LS13" s="158"/>
      <c r="LT13" s="158"/>
      <c r="LU13" s="158"/>
      <c r="LV13" s="158"/>
      <c r="LW13" s="158"/>
      <c r="LX13" s="158"/>
      <c r="LY13" s="158"/>
      <c r="LZ13" s="158"/>
      <c r="MA13" s="158"/>
      <c r="MB13" s="158"/>
      <c r="MC13" s="158"/>
      <c r="MD13" s="158"/>
      <c r="ME13" s="158"/>
      <c r="MF13" s="158"/>
      <c r="MG13" s="158"/>
      <c r="MH13" s="158"/>
      <c r="MI13" s="158"/>
      <c r="MJ13" s="158"/>
      <c r="MK13" s="158"/>
      <c r="ML13" s="158"/>
      <c r="MM13" s="158"/>
      <c r="MN13" s="158"/>
      <c r="MO13" s="158"/>
      <c r="MP13" s="158"/>
      <c r="MQ13" s="158"/>
      <c r="MR13" s="158"/>
      <c r="MS13" s="158"/>
      <c r="MT13" s="158"/>
      <c r="MU13" s="158"/>
      <c r="MV13" s="158"/>
      <c r="MW13" s="158"/>
      <c r="MX13" s="158"/>
      <c r="MY13" s="158"/>
      <c r="MZ13" s="158"/>
      <c r="NA13" s="158"/>
      <c r="NB13" s="158"/>
      <c r="NC13" s="158"/>
      <c r="ND13" s="158"/>
      <c r="NE13" s="158"/>
      <c r="NF13" s="158"/>
      <c r="NG13" s="158"/>
      <c r="NH13" s="158"/>
      <c r="NI13" s="158"/>
      <c r="NJ13" s="158"/>
      <c r="NK13" s="158"/>
      <c r="NL13" s="158"/>
      <c r="NM13" s="158"/>
      <c r="NN13" s="158"/>
      <c r="NO13" s="158"/>
      <c r="NP13" s="158"/>
      <c r="NQ13" s="158"/>
      <c r="NR13" s="158"/>
      <c r="NS13" s="158"/>
      <c r="NT13" s="158"/>
      <c r="NU13" s="158"/>
      <c r="NV13" s="158"/>
      <c r="NW13" s="158"/>
      <c r="NX13" s="158"/>
      <c r="NY13" s="158"/>
      <c r="NZ13" s="158"/>
      <c r="OA13" s="158"/>
      <c r="OB13" s="158"/>
      <c r="OC13" s="158"/>
      <c r="OD13" s="158"/>
      <c r="OE13" s="158"/>
      <c r="OF13" s="158"/>
      <c r="OG13" s="158"/>
      <c r="OH13" s="158"/>
      <c r="OI13" s="158"/>
      <c r="OJ13" s="158"/>
      <c r="OK13" s="158"/>
      <c r="OL13" s="158"/>
      <c r="OM13" s="158"/>
      <c r="ON13" s="158"/>
      <c r="OO13" s="158"/>
      <c r="OP13" s="158"/>
      <c r="OQ13" s="158"/>
      <c r="OR13" s="158"/>
      <c r="OS13" s="158"/>
      <c r="OT13" s="158"/>
      <c r="OU13" s="158"/>
      <c r="OV13" s="158"/>
      <c r="OW13" s="158"/>
      <c r="OX13" s="158"/>
      <c r="OY13" s="158"/>
      <c r="OZ13" s="158"/>
      <c r="PA13" s="158"/>
      <c r="PB13" s="158"/>
      <c r="PC13" s="158"/>
      <c r="PD13" s="158"/>
      <c r="PE13" s="158"/>
      <c r="PF13" s="158"/>
      <c r="PG13" s="158"/>
      <c r="PH13" s="158"/>
      <c r="PI13" s="158"/>
      <c r="PJ13" s="158"/>
      <c r="PK13" s="158"/>
      <c r="PL13" s="158"/>
      <c r="PM13" s="158"/>
      <c r="PN13" s="158"/>
      <c r="PO13" s="158"/>
      <c r="PP13" s="158"/>
      <c r="PQ13" s="158"/>
      <c r="PR13" s="158"/>
      <c r="PS13" s="158"/>
      <c r="PT13" s="158"/>
      <c r="PU13" s="158"/>
      <c r="PV13" s="158"/>
      <c r="PW13" s="158"/>
      <c r="PX13" s="158"/>
      <c r="PY13" s="158"/>
      <c r="PZ13" s="158"/>
      <c r="QA13" s="158"/>
      <c r="QB13" s="158"/>
      <c r="QC13" s="158"/>
      <c r="QD13" s="158"/>
      <c r="QE13" s="158"/>
      <c r="QF13" s="158"/>
      <c r="QG13" s="158"/>
      <c r="QH13" s="158"/>
      <c r="QI13" s="158"/>
      <c r="QJ13" s="158"/>
      <c r="QK13" s="158"/>
      <c r="QL13" s="158"/>
      <c r="QM13" s="158"/>
      <c r="QN13" s="158"/>
      <c r="QO13" s="158"/>
      <c r="QP13" s="158"/>
      <c r="QQ13" s="158"/>
      <c r="QR13" s="158"/>
      <c r="QS13" s="158"/>
      <c r="QT13" s="158"/>
      <c r="QU13" s="158"/>
      <c r="QV13" s="158"/>
      <c r="QW13" s="158"/>
      <c r="QX13" s="158"/>
      <c r="QY13" s="158"/>
      <c r="QZ13" s="158"/>
      <c r="RA13" s="158"/>
      <c r="RB13" s="158"/>
      <c r="RC13" s="158"/>
      <c r="RD13" s="158"/>
      <c r="RE13" s="158"/>
      <c r="RF13" s="158"/>
      <c r="RG13" s="158"/>
      <c r="RH13" s="158"/>
      <c r="RI13" s="158"/>
      <c r="RJ13" s="158"/>
      <c r="RK13" s="158"/>
      <c r="RL13" s="158"/>
      <c r="RM13" s="158"/>
      <c r="RN13" s="158"/>
      <c r="RO13" s="158"/>
      <c r="RP13" s="158"/>
      <c r="RQ13" s="158"/>
      <c r="RR13" s="158"/>
      <c r="RS13" s="158"/>
      <c r="RT13" s="158"/>
      <c r="RU13" s="158"/>
      <c r="RV13" s="158"/>
      <c r="RW13" s="158"/>
      <c r="RX13" s="158"/>
      <c r="RY13" s="158"/>
      <c r="RZ13" s="158"/>
      <c r="SA13" s="158"/>
      <c r="SB13" s="158"/>
      <c r="SC13" s="158"/>
      <c r="SD13" s="158"/>
      <c r="SE13" s="158"/>
      <c r="SF13" s="158"/>
      <c r="SG13" s="158"/>
      <c r="SH13" s="158"/>
      <c r="SI13" s="158"/>
      <c r="SJ13" s="158"/>
      <c r="SK13" s="158"/>
      <c r="SL13" s="158"/>
      <c r="SM13" s="158"/>
      <c r="SN13" s="158"/>
      <c r="SO13" s="158"/>
      <c r="SP13" s="158"/>
      <c r="SQ13" s="158"/>
      <c r="SR13" s="158"/>
      <c r="SS13" s="158"/>
      <c r="ST13" s="158"/>
      <c r="SU13" s="158"/>
      <c r="SV13" s="158"/>
      <c r="SW13" s="158"/>
      <c r="SX13" s="158"/>
      <c r="SY13" s="158"/>
      <c r="SZ13" s="158"/>
      <c r="TA13" s="158"/>
      <c r="TB13" s="158"/>
      <c r="TC13" s="158"/>
      <c r="TD13" s="158"/>
      <c r="TE13" s="158"/>
      <c r="TF13" s="158"/>
      <c r="TG13" s="158"/>
      <c r="TH13" s="158"/>
      <c r="TI13" s="158"/>
      <c r="TJ13" s="158"/>
      <c r="TK13" s="158"/>
      <c r="TL13" s="158"/>
      <c r="TM13" s="158"/>
      <c r="TN13" s="158"/>
      <c r="TO13" s="158"/>
      <c r="TP13" s="158"/>
      <c r="TQ13" s="158"/>
      <c r="TR13" s="158"/>
      <c r="TS13" s="158"/>
      <c r="TT13" s="158"/>
      <c r="TU13" s="158"/>
      <c r="TV13" s="158"/>
      <c r="TW13" s="158"/>
      <c r="TX13" s="158"/>
      <c r="TY13" s="158"/>
      <c r="TZ13" s="158"/>
      <c r="UA13" s="158"/>
      <c r="UB13" s="158"/>
      <c r="UC13" s="158"/>
      <c r="UD13" s="158"/>
      <c r="UE13" s="158"/>
      <c r="UF13" s="158"/>
      <c r="UG13" s="158"/>
      <c r="UH13" s="158"/>
      <c r="UI13" s="158"/>
      <c r="UJ13" s="158"/>
      <c r="UK13" s="158"/>
      <c r="UL13" s="158"/>
      <c r="UM13" s="158"/>
      <c r="UN13" s="158"/>
      <c r="UO13" s="158"/>
      <c r="UP13" s="158"/>
      <c r="UQ13" s="158"/>
      <c r="UR13" s="158"/>
      <c r="US13" s="158"/>
      <c r="UT13" s="158"/>
      <c r="UU13" s="158"/>
      <c r="UV13" s="158"/>
      <c r="UW13" s="158"/>
      <c r="UX13" s="158"/>
      <c r="UY13" s="158"/>
      <c r="UZ13" s="158"/>
      <c r="VA13" s="158"/>
      <c r="VB13" s="158"/>
      <c r="VC13" s="158"/>
      <c r="VD13" s="158"/>
      <c r="VE13" s="158"/>
      <c r="VF13" s="158"/>
      <c r="VG13" s="158"/>
      <c r="VH13" s="158"/>
      <c r="VI13" s="158"/>
      <c r="VJ13" s="158"/>
      <c r="VK13" s="158"/>
      <c r="VL13" s="158"/>
      <c r="VM13" s="158"/>
      <c r="VN13" s="158"/>
      <c r="VO13" s="158"/>
      <c r="VP13" s="158"/>
      <c r="VQ13" s="158"/>
      <c r="VR13" s="158"/>
      <c r="VS13" s="158"/>
      <c r="VT13" s="158"/>
      <c r="VU13" s="158"/>
      <c r="VV13" s="158"/>
      <c r="VW13" s="158"/>
      <c r="VX13" s="158"/>
      <c r="VY13" s="158"/>
      <c r="VZ13" s="158"/>
      <c r="WA13" s="158"/>
      <c r="WB13" s="158"/>
      <c r="WC13" s="158"/>
      <c r="WD13" s="158"/>
      <c r="WE13" s="158"/>
      <c r="WF13" s="158"/>
      <c r="WG13" s="158"/>
      <c r="WH13" s="158"/>
      <c r="WI13" s="158"/>
      <c r="WJ13" s="158"/>
      <c r="WK13" s="158"/>
      <c r="WL13" s="158"/>
      <c r="WM13" s="158"/>
      <c r="WN13" s="158"/>
      <c r="WO13" s="158"/>
      <c r="WP13" s="158"/>
      <c r="WQ13" s="158"/>
      <c r="WR13" s="158"/>
      <c r="WS13" s="158"/>
      <c r="WT13" s="158"/>
      <c r="WU13" s="158"/>
      <c r="WV13" s="158"/>
      <c r="WW13" s="158"/>
      <c r="WX13" s="158"/>
      <c r="WY13" s="158"/>
      <c r="WZ13" s="158"/>
      <c r="XA13" s="158"/>
      <c r="XB13" s="158"/>
      <c r="XC13" s="158"/>
      <c r="XD13" s="158"/>
      <c r="XE13" s="158"/>
      <c r="XF13" s="158"/>
      <c r="XG13" s="158"/>
      <c r="XH13" s="158"/>
      <c r="XI13" s="158"/>
      <c r="XJ13" s="158"/>
      <c r="XK13" s="158"/>
      <c r="XL13" s="158"/>
      <c r="XM13" s="158"/>
      <c r="XN13" s="158"/>
      <c r="XO13" s="158"/>
      <c r="XP13" s="158"/>
      <c r="XQ13" s="158"/>
      <c r="XR13" s="158"/>
      <c r="XS13" s="158"/>
      <c r="XT13" s="158"/>
      <c r="XU13" s="158"/>
      <c r="XV13" s="158"/>
      <c r="XW13" s="158"/>
      <c r="XX13" s="158"/>
      <c r="XY13" s="158"/>
      <c r="XZ13" s="158"/>
      <c r="YA13" s="158"/>
      <c r="YB13" s="158"/>
      <c r="YC13" s="158"/>
      <c r="YD13" s="158"/>
      <c r="YE13" s="158"/>
      <c r="YF13" s="158"/>
      <c r="YG13" s="158"/>
      <c r="YH13" s="158"/>
      <c r="YI13" s="158"/>
      <c r="YJ13" s="158"/>
      <c r="YK13" s="158"/>
      <c r="YL13" s="158"/>
      <c r="YM13" s="158"/>
      <c r="YN13" s="158"/>
      <c r="YO13" s="158"/>
      <c r="YP13" s="158"/>
      <c r="YQ13" s="158"/>
      <c r="YR13" s="158"/>
      <c r="YS13" s="158"/>
      <c r="YT13" s="158"/>
      <c r="YU13" s="158"/>
      <c r="YV13" s="158"/>
      <c r="YW13" s="158"/>
      <c r="YX13" s="158"/>
      <c r="YY13" s="158"/>
      <c r="YZ13" s="158"/>
      <c r="ZA13" s="158"/>
      <c r="ZB13" s="158"/>
      <c r="ZC13" s="158"/>
      <c r="ZD13" s="158"/>
      <c r="ZE13" s="158"/>
      <c r="ZF13" s="158"/>
      <c r="ZG13" s="158"/>
      <c r="ZH13" s="158"/>
      <c r="ZI13" s="158"/>
      <c r="ZJ13" s="158"/>
      <c r="ZK13" s="158"/>
      <c r="ZL13" s="158"/>
      <c r="ZM13" s="158"/>
      <c r="ZN13" s="158"/>
      <c r="ZO13" s="158"/>
      <c r="ZP13" s="158"/>
      <c r="ZQ13" s="158"/>
      <c r="ZR13" s="158"/>
      <c r="ZS13" s="158"/>
      <c r="ZT13" s="158"/>
      <c r="ZU13" s="158"/>
      <c r="ZV13" s="158"/>
      <c r="ZW13" s="158"/>
      <c r="ZX13" s="158"/>
      <c r="ZY13" s="158"/>
      <c r="ZZ13" s="158"/>
      <c r="AAA13" s="158"/>
      <c r="AAB13" s="158"/>
      <c r="AAC13" s="158"/>
      <c r="AAD13" s="158"/>
      <c r="AAE13" s="158"/>
      <c r="AAF13" s="158"/>
      <c r="AAG13" s="158"/>
      <c r="AAH13" s="158"/>
      <c r="AAI13" s="158"/>
      <c r="AAJ13" s="158"/>
      <c r="AAK13" s="158"/>
      <c r="AAL13" s="158"/>
      <c r="AAM13" s="158"/>
      <c r="AAN13" s="158"/>
      <c r="AAO13" s="158"/>
      <c r="AAP13" s="158"/>
      <c r="AAQ13" s="158"/>
      <c r="AAR13" s="158"/>
      <c r="AAS13" s="158"/>
      <c r="AAT13" s="158"/>
      <c r="AAU13" s="158"/>
      <c r="AAV13" s="158"/>
      <c r="AAW13" s="158"/>
      <c r="AAX13" s="158"/>
      <c r="AAY13" s="158"/>
      <c r="AAZ13" s="158"/>
      <c r="ABA13" s="158"/>
      <c r="ABB13" s="158"/>
      <c r="ABC13" s="158"/>
      <c r="ABD13" s="158"/>
      <c r="ABE13" s="158"/>
      <c r="ABF13" s="158"/>
      <c r="ABG13" s="158"/>
      <c r="ABH13" s="158"/>
      <c r="ABI13" s="158"/>
      <c r="ABJ13" s="158"/>
      <c r="ABK13" s="158"/>
      <c r="ABL13" s="158"/>
      <c r="ABM13" s="158"/>
      <c r="ABN13" s="158"/>
      <c r="ABO13" s="158"/>
      <c r="ABP13" s="158"/>
      <c r="ABQ13" s="158"/>
      <c r="ABR13" s="158"/>
      <c r="ABS13" s="158"/>
      <c r="ABT13" s="158"/>
      <c r="ABU13" s="158"/>
      <c r="ABV13" s="158"/>
      <c r="ABW13" s="158"/>
      <c r="ABX13" s="158"/>
      <c r="ABY13" s="158"/>
      <c r="ABZ13" s="158"/>
      <c r="ACA13" s="158"/>
      <c r="ACB13" s="158"/>
      <c r="ACC13" s="158"/>
      <c r="ACD13" s="158"/>
      <c r="ACE13" s="158"/>
      <c r="ACF13" s="158"/>
      <c r="ACG13" s="158"/>
      <c r="ACH13" s="158"/>
      <c r="ACI13" s="158"/>
      <c r="ACJ13" s="158"/>
      <c r="ACK13" s="158"/>
      <c r="ACL13" s="158"/>
      <c r="ACM13" s="158"/>
      <c r="ACN13" s="158"/>
      <c r="ACO13" s="158"/>
      <c r="ACP13" s="158"/>
      <c r="ACQ13" s="158"/>
      <c r="ACR13" s="158"/>
      <c r="ACS13" s="158"/>
      <c r="ACT13" s="158"/>
      <c r="ACU13" s="158"/>
      <c r="ACV13" s="158"/>
      <c r="ACW13" s="158"/>
      <c r="ACX13" s="158"/>
      <c r="ACY13" s="158"/>
      <c r="ACZ13" s="158"/>
      <c r="ADA13" s="158"/>
      <c r="ADB13" s="158"/>
      <c r="ADC13" s="158"/>
      <c r="ADD13" s="158"/>
      <c r="ADE13" s="158"/>
      <c r="ADF13" s="158"/>
      <c r="ADG13" s="158"/>
      <c r="ADH13" s="158"/>
      <c r="ADI13" s="158"/>
      <c r="ADJ13" s="158"/>
      <c r="ADK13" s="158"/>
      <c r="ADL13" s="158"/>
      <c r="ADM13" s="158"/>
      <c r="ADN13" s="158"/>
      <c r="ADO13" s="158"/>
      <c r="ADP13" s="158"/>
      <c r="ADQ13" s="158"/>
      <c r="ADR13" s="158"/>
      <c r="ADS13" s="158"/>
      <c r="ADT13" s="158"/>
      <c r="ADU13" s="158"/>
      <c r="ADV13" s="158"/>
      <c r="ADW13" s="158"/>
      <c r="ADX13" s="158"/>
      <c r="ADY13" s="158"/>
      <c r="ADZ13" s="158"/>
      <c r="AEA13" s="158"/>
      <c r="AEB13" s="158"/>
      <c r="AEC13" s="158"/>
      <c r="AED13" s="158"/>
      <c r="AEE13" s="158"/>
      <c r="AEF13" s="158"/>
      <c r="AEG13" s="158"/>
      <c r="AEH13" s="158"/>
      <c r="AEI13" s="158"/>
      <c r="AEJ13" s="158"/>
      <c r="AEK13" s="158"/>
      <c r="AEL13" s="158"/>
      <c r="AEM13" s="158"/>
      <c r="AEN13" s="158"/>
      <c r="AEO13" s="158"/>
      <c r="AEP13" s="158"/>
      <c r="AEQ13" s="158"/>
      <c r="AER13" s="158"/>
      <c r="AES13" s="158"/>
      <c r="AET13" s="158"/>
      <c r="AEU13" s="158"/>
      <c r="AEV13" s="158"/>
      <c r="AEW13" s="158"/>
      <c r="AEX13" s="158"/>
      <c r="AEY13" s="158"/>
      <c r="AEZ13" s="158"/>
      <c r="AFA13" s="158"/>
      <c r="AFB13" s="158"/>
      <c r="AFC13" s="158"/>
      <c r="AFD13" s="158"/>
      <c r="AFE13" s="158"/>
      <c r="AFF13" s="158"/>
      <c r="AFG13" s="158"/>
      <c r="AFH13" s="158"/>
      <c r="AFI13" s="158"/>
      <c r="AFJ13" s="158"/>
      <c r="AFK13" s="158"/>
      <c r="AFL13" s="158"/>
      <c r="AFM13" s="158"/>
      <c r="AFN13" s="158"/>
      <c r="AFO13" s="158"/>
      <c r="AFP13" s="158"/>
      <c r="AFQ13" s="158"/>
      <c r="AFR13" s="158"/>
      <c r="AFS13" s="158"/>
      <c r="AFT13" s="158"/>
      <c r="AFU13" s="158"/>
      <c r="AFV13" s="158"/>
      <c r="AFW13" s="158"/>
      <c r="AFX13" s="158"/>
      <c r="AFY13" s="158"/>
      <c r="AFZ13" s="158"/>
      <c r="AGA13" s="158"/>
      <c r="AGB13" s="158"/>
      <c r="AGC13" s="158"/>
      <c r="AGD13" s="158"/>
      <c r="AGE13" s="158"/>
      <c r="AGF13" s="158"/>
      <c r="AGG13" s="158"/>
      <c r="AGH13" s="158"/>
      <c r="AGI13" s="158"/>
      <c r="AGJ13" s="158"/>
      <c r="AGK13" s="158"/>
      <c r="AGL13" s="158"/>
      <c r="AGM13" s="158"/>
      <c r="AGN13" s="158"/>
      <c r="AGO13" s="158"/>
      <c r="AGP13" s="158"/>
      <c r="AGQ13" s="158"/>
      <c r="AGR13" s="158"/>
      <c r="AGS13" s="158"/>
      <c r="AGT13" s="158"/>
      <c r="AGU13" s="158"/>
      <c r="AGV13" s="158"/>
      <c r="AGW13" s="158"/>
      <c r="AGX13" s="158"/>
      <c r="AGY13" s="158"/>
      <c r="AGZ13" s="158"/>
      <c r="AHA13" s="158"/>
      <c r="AHB13" s="158"/>
      <c r="AHC13" s="158"/>
      <c r="AHD13" s="158"/>
      <c r="AHE13" s="158"/>
      <c r="AHF13" s="158"/>
      <c r="AHG13" s="158"/>
      <c r="AHH13" s="158"/>
      <c r="AHI13" s="158"/>
      <c r="AHJ13" s="158"/>
      <c r="AHK13" s="158"/>
      <c r="AHL13" s="158"/>
      <c r="AHM13" s="158"/>
      <c r="AHN13" s="158"/>
      <c r="AHO13" s="158"/>
      <c r="AHP13" s="158"/>
      <c r="AHQ13" s="158"/>
      <c r="AHR13" s="158"/>
      <c r="AHS13" s="158"/>
      <c r="AHT13" s="158"/>
      <c r="AHU13" s="158"/>
      <c r="AHV13" s="158"/>
      <c r="AHW13" s="158"/>
      <c r="AHX13" s="158"/>
      <c r="AHY13" s="158"/>
      <c r="AHZ13" s="158"/>
      <c r="AIA13" s="158"/>
      <c r="AIB13" s="158"/>
      <c r="AIC13" s="158"/>
      <c r="AID13" s="158"/>
      <c r="AIE13" s="158"/>
      <c r="AIF13" s="158"/>
      <c r="AIG13" s="158"/>
      <c r="AIH13" s="158"/>
      <c r="AII13" s="158"/>
      <c r="AIJ13" s="158"/>
      <c r="AIK13" s="158"/>
      <c r="AIL13" s="158"/>
      <c r="AIM13" s="158"/>
      <c r="AIN13" s="158"/>
      <c r="AIO13" s="158"/>
      <c r="AIP13" s="158"/>
      <c r="AIQ13" s="158"/>
      <c r="AIR13" s="158"/>
      <c r="AIS13" s="158"/>
      <c r="AIT13" s="158"/>
      <c r="AIU13" s="158"/>
      <c r="AIV13" s="158"/>
      <c r="AIW13" s="158"/>
      <c r="AIX13" s="158"/>
      <c r="AIY13" s="158"/>
      <c r="AIZ13" s="158"/>
      <c r="AJA13" s="158"/>
      <c r="AJB13" s="158"/>
      <c r="AJC13" s="158"/>
      <c r="AJD13" s="158"/>
      <c r="AJE13" s="158"/>
      <c r="AJF13" s="158"/>
      <c r="AJG13" s="158"/>
      <c r="AJH13" s="158"/>
      <c r="AJI13" s="158"/>
      <c r="AJJ13" s="158"/>
      <c r="AJK13" s="158"/>
      <c r="AJL13" s="158"/>
      <c r="AJM13" s="158"/>
      <c r="AJN13" s="158"/>
      <c r="AJO13" s="158"/>
      <c r="AJP13" s="158"/>
      <c r="AJQ13" s="158"/>
      <c r="AJR13" s="158"/>
      <c r="AJS13" s="158"/>
      <c r="AJT13" s="158"/>
      <c r="AJU13" s="158"/>
      <c r="AJV13" s="158"/>
      <c r="AJW13" s="158"/>
      <c r="AJX13" s="158"/>
      <c r="AJY13" s="158"/>
      <c r="AJZ13" s="158"/>
      <c r="AKA13" s="158"/>
      <c r="AKB13" s="158"/>
      <c r="AKC13" s="158"/>
      <c r="AKD13" s="158"/>
      <c r="AKE13" s="158"/>
      <c r="AKF13" s="158"/>
      <c r="AKG13" s="158"/>
      <c r="AKH13" s="158"/>
      <c r="AKI13" s="158"/>
      <c r="AKJ13" s="158"/>
      <c r="AKK13" s="158"/>
      <c r="AKL13" s="158"/>
      <c r="AKM13" s="158"/>
      <c r="AKN13" s="158"/>
      <c r="AKO13" s="158"/>
      <c r="AKP13" s="158"/>
      <c r="AKQ13" s="158"/>
      <c r="AKR13" s="158"/>
      <c r="AKS13" s="158"/>
      <c r="AKT13" s="158"/>
      <c r="AKU13" s="158"/>
      <c r="AKV13" s="158"/>
      <c r="AKW13" s="158"/>
      <c r="AKX13" s="158"/>
      <c r="AKY13" s="158"/>
      <c r="AKZ13" s="158"/>
      <c r="ALA13" s="158"/>
      <c r="ALB13" s="158"/>
      <c r="ALC13" s="158"/>
      <c r="ALD13" s="158"/>
      <c r="ALE13" s="158"/>
      <c r="ALF13" s="158"/>
      <c r="ALG13" s="158"/>
      <c r="ALH13" s="158"/>
      <c r="ALI13" s="158"/>
      <c r="ALJ13" s="158"/>
      <c r="ALK13" s="158"/>
      <c r="ALL13" s="158"/>
      <c r="ALM13" s="158"/>
      <c r="ALN13" s="158"/>
      <c r="ALO13" s="137"/>
      <c r="ALP13" s="137"/>
      <c r="ALQ13" s="137"/>
    </row>
    <row r="14" spans="1:1005" s="31" customFormat="1" ht="31.5" customHeight="1" x14ac:dyDescent="0.25">
      <c r="A14" s="157" t="str">
        <f>"Qté "&amp;'Base produits'!A10&amp;" - "&amp;'Base produits'!B10&amp;" :"</f>
        <v>Qté P0003 - Logiciel 3D Experience :</v>
      </c>
      <c r="B14" s="159"/>
      <c r="C14" s="159">
        <v>5</v>
      </c>
      <c r="D14" s="159">
        <v>10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  <c r="CT14" s="158"/>
      <c r="CU14" s="158"/>
      <c r="CV14" s="158"/>
      <c r="CW14" s="158"/>
      <c r="CX14" s="158"/>
      <c r="CY14" s="158"/>
      <c r="CZ14" s="158"/>
      <c r="DA14" s="158"/>
      <c r="DB14" s="158"/>
      <c r="DC14" s="158"/>
      <c r="DD14" s="158"/>
      <c r="DE14" s="158"/>
      <c r="DF14" s="158"/>
      <c r="DG14" s="158"/>
      <c r="DH14" s="158"/>
      <c r="DI14" s="158"/>
      <c r="DJ14" s="158"/>
      <c r="DK14" s="158"/>
      <c r="DL14" s="158"/>
      <c r="DM14" s="158"/>
      <c r="DN14" s="158"/>
      <c r="DO14" s="158"/>
      <c r="DP14" s="158"/>
      <c r="DQ14" s="158"/>
      <c r="DR14" s="158"/>
      <c r="DS14" s="158"/>
      <c r="DT14" s="158"/>
      <c r="DU14" s="158"/>
      <c r="DV14" s="158"/>
      <c r="DW14" s="158"/>
      <c r="DX14" s="158"/>
      <c r="DY14" s="158"/>
      <c r="DZ14" s="158"/>
      <c r="EA14" s="158"/>
      <c r="EB14" s="158"/>
      <c r="EC14" s="158"/>
      <c r="ED14" s="158"/>
      <c r="EE14" s="158"/>
      <c r="EF14" s="158"/>
      <c r="EG14" s="158"/>
      <c r="EH14" s="158"/>
      <c r="EI14" s="158"/>
      <c r="EJ14" s="158"/>
      <c r="EK14" s="158"/>
      <c r="EL14" s="158"/>
      <c r="EM14" s="158"/>
      <c r="EN14" s="158"/>
      <c r="EO14" s="158"/>
      <c r="EP14" s="158"/>
      <c r="EQ14" s="158"/>
      <c r="ER14" s="158"/>
      <c r="ES14" s="158"/>
      <c r="ET14" s="158"/>
      <c r="EU14" s="158"/>
      <c r="EV14" s="158"/>
      <c r="EW14" s="158"/>
      <c r="EX14" s="158"/>
      <c r="EY14" s="158"/>
      <c r="EZ14" s="158"/>
      <c r="FA14" s="158"/>
      <c r="FB14" s="158"/>
      <c r="FC14" s="158"/>
      <c r="FD14" s="158"/>
      <c r="FE14" s="158"/>
      <c r="FF14" s="158"/>
      <c r="FG14" s="158"/>
      <c r="FH14" s="158"/>
      <c r="FI14" s="158"/>
      <c r="FJ14" s="158"/>
      <c r="FK14" s="158"/>
      <c r="FL14" s="158"/>
      <c r="FM14" s="158"/>
      <c r="FN14" s="158"/>
      <c r="FO14" s="158"/>
      <c r="FP14" s="158"/>
      <c r="FQ14" s="158"/>
      <c r="FR14" s="158"/>
      <c r="FS14" s="158"/>
      <c r="FT14" s="158"/>
      <c r="FU14" s="158"/>
      <c r="FV14" s="158"/>
      <c r="FW14" s="158"/>
      <c r="FX14" s="158"/>
      <c r="FY14" s="158"/>
      <c r="FZ14" s="158"/>
      <c r="GA14" s="158"/>
      <c r="GB14" s="158"/>
      <c r="GC14" s="158"/>
      <c r="GD14" s="158"/>
      <c r="GE14" s="158"/>
      <c r="GF14" s="158"/>
      <c r="GG14" s="158"/>
      <c r="GH14" s="158"/>
      <c r="GI14" s="158"/>
      <c r="GJ14" s="158"/>
      <c r="GK14" s="158"/>
      <c r="GL14" s="158"/>
      <c r="GM14" s="158"/>
      <c r="GN14" s="158"/>
      <c r="GO14" s="158"/>
      <c r="GP14" s="158"/>
      <c r="GQ14" s="158"/>
      <c r="GR14" s="158"/>
      <c r="GS14" s="158"/>
      <c r="GT14" s="158"/>
      <c r="GU14" s="158"/>
      <c r="GV14" s="158"/>
      <c r="GW14" s="158"/>
      <c r="GX14" s="158"/>
      <c r="GY14" s="158"/>
      <c r="GZ14" s="158"/>
      <c r="HA14" s="158"/>
      <c r="HB14" s="158"/>
      <c r="HC14" s="158"/>
      <c r="HD14" s="158"/>
      <c r="HE14" s="158"/>
      <c r="HF14" s="158"/>
      <c r="HG14" s="158"/>
      <c r="HH14" s="158"/>
      <c r="HI14" s="158"/>
      <c r="HJ14" s="158"/>
      <c r="HK14" s="158"/>
      <c r="HL14" s="158"/>
      <c r="HM14" s="158"/>
      <c r="HN14" s="158"/>
      <c r="HO14" s="158"/>
      <c r="HP14" s="158"/>
      <c r="HQ14" s="158"/>
      <c r="HR14" s="158"/>
      <c r="HS14" s="158"/>
      <c r="HT14" s="158"/>
      <c r="HU14" s="158"/>
      <c r="HV14" s="158"/>
      <c r="HW14" s="158"/>
      <c r="HX14" s="158"/>
      <c r="HY14" s="158"/>
      <c r="HZ14" s="158"/>
      <c r="IA14" s="158"/>
      <c r="IB14" s="158"/>
      <c r="IC14" s="158"/>
      <c r="ID14" s="158"/>
      <c r="IE14" s="158"/>
      <c r="IF14" s="158"/>
      <c r="IG14" s="158"/>
      <c r="IH14" s="158"/>
      <c r="II14" s="158"/>
      <c r="IJ14" s="158"/>
      <c r="IK14" s="158"/>
      <c r="IL14" s="158"/>
      <c r="IM14" s="158"/>
      <c r="IN14" s="158"/>
      <c r="IO14" s="158"/>
      <c r="IP14" s="158"/>
      <c r="IQ14" s="158"/>
      <c r="IR14" s="158"/>
      <c r="IS14" s="158"/>
      <c r="IT14" s="158"/>
      <c r="IU14" s="158"/>
      <c r="IV14" s="158"/>
      <c r="IW14" s="158"/>
      <c r="IX14" s="158"/>
      <c r="IY14" s="158"/>
      <c r="IZ14" s="158"/>
      <c r="JA14" s="158"/>
      <c r="JB14" s="158"/>
      <c r="JC14" s="158"/>
      <c r="JD14" s="158"/>
      <c r="JE14" s="158"/>
      <c r="JF14" s="158"/>
      <c r="JG14" s="158"/>
      <c r="JH14" s="158"/>
      <c r="JI14" s="158"/>
      <c r="JJ14" s="158"/>
      <c r="JK14" s="158"/>
      <c r="JL14" s="158"/>
      <c r="JM14" s="158"/>
      <c r="JN14" s="158"/>
      <c r="JO14" s="158"/>
      <c r="JP14" s="158"/>
      <c r="JQ14" s="158"/>
      <c r="JR14" s="158"/>
      <c r="JS14" s="158"/>
      <c r="JT14" s="158"/>
      <c r="JU14" s="158"/>
      <c r="JV14" s="158"/>
      <c r="JW14" s="158"/>
      <c r="JX14" s="158"/>
      <c r="JY14" s="158"/>
      <c r="JZ14" s="158"/>
      <c r="KA14" s="158"/>
      <c r="KB14" s="158"/>
      <c r="KC14" s="158"/>
      <c r="KD14" s="158"/>
      <c r="KE14" s="158"/>
      <c r="KF14" s="158"/>
      <c r="KG14" s="158"/>
      <c r="KH14" s="158"/>
      <c r="KI14" s="158"/>
      <c r="KJ14" s="158"/>
      <c r="KK14" s="158"/>
      <c r="KL14" s="158"/>
      <c r="KM14" s="158"/>
      <c r="KN14" s="158"/>
      <c r="KO14" s="158"/>
      <c r="KP14" s="158"/>
      <c r="KQ14" s="158"/>
      <c r="KR14" s="158"/>
      <c r="KS14" s="158"/>
      <c r="KT14" s="158"/>
      <c r="KU14" s="158"/>
      <c r="KV14" s="158"/>
      <c r="KW14" s="158"/>
      <c r="KX14" s="158"/>
      <c r="KY14" s="158"/>
      <c r="KZ14" s="158"/>
      <c r="LA14" s="158"/>
      <c r="LB14" s="158"/>
      <c r="LC14" s="158"/>
      <c r="LD14" s="158"/>
      <c r="LE14" s="158"/>
      <c r="LF14" s="158"/>
      <c r="LG14" s="158"/>
      <c r="LH14" s="158"/>
      <c r="LI14" s="158"/>
      <c r="LJ14" s="158"/>
      <c r="LK14" s="158"/>
      <c r="LL14" s="158"/>
      <c r="LM14" s="158"/>
      <c r="LN14" s="158"/>
      <c r="LO14" s="158"/>
      <c r="LP14" s="158"/>
      <c r="LQ14" s="158"/>
      <c r="LR14" s="158"/>
      <c r="LS14" s="158"/>
      <c r="LT14" s="158"/>
      <c r="LU14" s="158"/>
      <c r="LV14" s="158"/>
      <c r="LW14" s="158"/>
      <c r="LX14" s="158"/>
      <c r="LY14" s="158"/>
      <c r="LZ14" s="158"/>
      <c r="MA14" s="158"/>
      <c r="MB14" s="158"/>
      <c r="MC14" s="158"/>
      <c r="MD14" s="158"/>
      <c r="ME14" s="158"/>
      <c r="MF14" s="158"/>
      <c r="MG14" s="158"/>
      <c r="MH14" s="158"/>
      <c r="MI14" s="158"/>
      <c r="MJ14" s="158"/>
      <c r="MK14" s="158"/>
      <c r="ML14" s="158"/>
      <c r="MM14" s="158"/>
      <c r="MN14" s="158"/>
      <c r="MO14" s="158"/>
      <c r="MP14" s="158"/>
      <c r="MQ14" s="158"/>
      <c r="MR14" s="158"/>
      <c r="MS14" s="158"/>
      <c r="MT14" s="158"/>
      <c r="MU14" s="158"/>
      <c r="MV14" s="158"/>
      <c r="MW14" s="158"/>
      <c r="MX14" s="158"/>
      <c r="MY14" s="158"/>
      <c r="MZ14" s="158"/>
      <c r="NA14" s="158"/>
      <c r="NB14" s="158"/>
      <c r="NC14" s="158"/>
      <c r="ND14" s="158"/>
      <c r="NE14" s="158"/>
      <c r="NF14" s="158"/>
      <c r="NG14" s="158"/>
      <c r="NH14" s="158"/>
      <c r="NI14" s="158"/>
      <c r="NJ14" s="158"/>
      <c r="NK14" s="158"/>
      <c r="NL14" s="158"/>
      <c r="NM14" s="158"/>
      <c r="NN14" s="158"/>
      <c r="NO14" s="158"/>
      <c r="NP14" s="158"/>
      <c r="NQ14" s="158"/>
      <c r="NR14" s="158"/>
      <c r="NS14" s="158"/>
      <c r="NT14" s="158"/>
      <c r="NU14" s="158"/>
      <c r="NV14" s="158"/>
      <c r="NW14" s="158"/>
      <c r="NX14" s="158"/>
      <c r="NY14" s="158"/>
      <c r="NZ14" s="158"/>
      <c r="OA14" s="158"/>
      <c r="OB14" s="158"/>
      <c r="OC14" s="158"/>
      <c r="OD14" s="158"/>
      <c r="OE14" s="158"/>
      <c r="OF14" s="158"/>
      <c r="OG14" s="158"/>
      <c r="OH14" s="158"/>
      <c r="OI14" s="158"/>
      <c r="OJ14" s="158"/>
      <c r="OK14" s="158"/>
      <c r="OL14" s="158"/>
      <c r="OM14" s="158"/>
      <c r="ON14" s="158"/>
      <c r="OO14" s="158"/>
      <c r="OP14" s="158"/>
      <c r="OQ14" s="158"/>
      <c r="OR14" s="158"/>
      <c r="OS14" s="158"/>
      <c r="OT14" s="158"/>
      <c r="OU14" s="158"/>
      <c r="OV14" s="158"/>
      <c r="OW14" s="158"/>
      <c r="OX14" s="158"/>
      <c r="OY14" s="158"/>
      <c r="OZ14" s="158"/>
      <c r="PA14" s="158"/>
      <c r="PB14" s="158"/>
      <c r="PC14" s="158"/>
      <c r="PD14" s="158"/>
      <c r="PE14" s="158"/>
      <c r="PF14" s="158"/>
      <c r="PG14" s="158"/>
      <c r="PH14" s="158"/>
      <c r="PI14" s="158"/>
      <c r="PJ14" s="158"/>
      <c r="PK14" s="158"/>
      <c r="PL14" s="158"/>
      <c r="PM14" s="158"/>
      <c r="PN14" s="158"/>
      <c r="PO14" s="158"/>
      <c r="PP14" s="158"/>
      <c r="PQ14" s="158"/>
      <c r="PR14" s="158"/>
      <c r="PS14" s="158"/>
      <c r="PT14" s="158"/>
      <c r="PU14" s="158"/>
      <c r="PV14" s="158"/>
      <c r="PW14" s="158"/>
      <c r="PX14" s="158"/>
      <c r="PY14" s="158"/>
      <c r="PZ14" s="158"/>
      <c r="QA14" s="158"/>
      <c r="QB14" s="158"/>
      <c r="QC14" s="158"/>
      <c r="QD14" s="158"/>
      <c r="QE14" s="158"/>
      <c r="QF14" s="158"/>
      <c r="QG14" s="158"/>
      <c r="QH14" s="158"/>
      <c r="QI14" s="158"/>
      <c r="QJ14" s="158"/>
      <c r="QK14" s="158"/>
      <c r="QL14" s="158"/>
      <c r="QM14" s="158"/>
      <c r="QN14" s="158"/>
      <c r="QO14" s="158"/>
      <c r="QP14" s="158"/>
      <c r="QQ14" s="158"/>
      <c r="QR14" s="158"/>
      <c r="QS14" s="158"/>
      <c r="QT14" s="158"/>
      <c r="QU14" s="158"/>
      <c r="QV14" s="158"/>
      <c r="QW14" s="158"/>
      <c r="QX14" s="158"/>
      <c r="QY14" s="158"/>
      <c r="QZ14" s="158"/>
      <c r="RA14" s="158"/>
      <c r="RB14" s="158"/>
      <c r="RC14" s="158"/>
      <c r="RD14" s="158"/>
      <c r="RE14" s="158"/>
      <c r="RF14" s="158"/>
      <c r="RG14" s="158"/>
      <c r="RH14" s="158"/>
      <c r="RI14" s="158"/>
      <c r="RJ14" s="158"/>
      <c r="RK14" s="158"/>
      <c r="RL14" s="158"/>
      <c r="RM14" s="158"/>
      <c r="RN14" s="158"/>
      <c r="RO14" s="158"/>
      <c r="RP14" s="158"/>
      <c r="RQ14" s="158"/>
      <c r="RR14" s="158"/>
      <c r="RS14" s="158"/>
      <c r="RT14" s="158"/>
      <c r="RU14" s="158"/>
      <c r="RV14" s="158"/>
      <c r="RW14" s="158"/>
      <c r="RX14" s="158"/>
      <c r="RY14" s="158"/>
      <c r="RZ14" s="158"/>
      <c r="SA14" s="158"/>
      <c r="SB14" s="158"/>
      <c r="SC14" s="158"/>
      <c r="SD14" s="158"/>
      <c r="SE14" s="158"/>
      <c r="SF14" s="158"/>
      <c r="SG14" s="158"/>
      <c r="SH14" s="158"/>
      <c r="SI14" s="158"/>
      <c r="SJ14" s="158"/>
      <c r="SK14" s="158"/>
      <c r="SL14" s="158"/>
      <c r="SM14" s="158"/>
      <c r="SN14" s="158"/>
      <c r="SO14" s="158"/>
      <c r="SP14" s="158"/>
      <c r="SQ14" s="158"/>
      <c r="SR14" s="158"/>
      <c r="SS14" s="158"/>
      <c r="ST14" s="158"/>
      <c r="SU14" s="158"/>
      <c r="SV14" s="158"/>
      <c r="SW14" s="158"/>
      <c r="SX14" s="158"/>
      <c r="SY14" s="158"/>
      <c r="SZ14" s="158"/>
      <c r="TA14" s="158"/>
      <c r="TB14" s="158"/>
      <c r="TC14" s="158"/>
      <c r="TD14" s="158"/>
      <c r="TE14" s="158"/>
      <c r="TF14" s="158"/>
      <c r="TG14" s="158"/>
      <c r="TH14" s="158"/>
      <c r="TI14" s="158"/>
      <c r="TJ14" s="158"/>
      <c r="TK14" s="158"/>
      <c r="TL14" s="158"/>
      <c r="TM14" s="158"/>
      <c r="TN14" s="158"/>
      <c r="TO14" s="158"/>
      <c r="TP14" s="158"/>
      <c r="TQ14" s="158"/>
      <c r="TR14" s="158"/>
      <c r="TS14" s="158"/>
      <c r="TT14" s="158"/>
      <c r="TU14" s="158"/>
      <c r="TV14" s="158"/>
      <c r="TW14" s="158"/>
      <c r="TX14" s="158"/>
      <c r="TY14" s="158"/>
      <c r="TZ14" s="158"/>
      <c r="UA14" s="158"/>
      <c r="UB14" s="158"/>
      <c r="UC14" s="158"/>
      <c r="UD14" s="158"/>
      <c r="UE14" s="158"/>
      <c r="UF14" s="158"/>
      <c r="UG14" s="158"/>
      <c r="UH14" s="158"/>
      <c r="UI14" s="158"/>
      <c r="UJ14" s="158"/>
      <c r="UK14" s="158"/>
      <c r="UL14" s="158"/>
      <c r="UM14" s="158"/>
      <c r="UN14" s="158"/>
      <c r="UO14" s="158"/>
      <c r="UP14" s="158"/>
      <c r="UQ14" s="158"/>
      <c r="UR14" s="158"/>
      <c r="US14" s="158"/>
      <c r="UT14" s="158"/>
      <c r="UU14" s="158"/>
      <c r="UV14" s="158"/>
      <c r="UW14" s="158"/>
      <c r="UX14" s="158"/>
      <c r="UY14" s="158"/>
      <c r="UZ14" s="158"/>
      <c r="VA14" s="158"/>
      <c r="VB14" s="158"/>
      <c r="VC14" s="158"/>
      <c r="VD14" s="158"/>
      <c r="VE14" s="158"/>
      <c r="VF14" s="158"/>
      <c r="VG14" s="158"/>
      <c r="VH14" s="158"/>
      <c r="VI14" s="158"/>
      <c r="VJ14" s="158"/>
      <c r="VK14" s="158"/>
      <c r="VL14" s="158"/>
      <c r="VM14" s="158"/>
      <c r="VN14" s="158"/>
      <c r="VO14" s="158"/>
      <c r="VP14" s="158"/>
      <c r="VQ14" s="158"/>
      <c r="VR14" s="158"/>
      <c r="VS14" s="158"/>
      <c r="VT14" s="158"/>
      <c r="VU14" s="158"/>
      <c r="VV14" s="158"/>
      <c r="VW14" s="158"/>
      <c r="VX14" s="158"/>
      <c r="VY14" s="158"/>
      <c r="VZ14" s="158"/>
      <c r="WA14" s="158"/>
      <c r="WB14" s="158"/>
      <c r="WC14" s="158"/>
      <c r="WD14" s="158"/>
      <c r="WE14" s="158"/>
      <c r="WF14" s="158"/>
      <c r="WG14" s="158"/>
      <c r="WH14" s="158"/>
      <c r="WI14" s="158"/>
      <c r="WJ14" s="158"/>
      <c r="WK14" s="158"/>
      <c r="WL14" s="158"/>
      <c r="WM14" s="158"/>
      <c r="WN14" s="158"/>
      <c r="WO14" s="158"/>
      <c r="WP14" s="158"/>
      <c r="WQ14" s="158"/>
      <c r="WR14" s="158"/>
      <c r="WS14" s="158"/>
      <c r="WT14" s="158"/>
      <c r="WU14" s="158"/>
      <c r="WV14" s="158"/>
      <c r="WW14" s="158"/>
      <c r="WX14" s="158"/>
      <c r="WY14" s="158"/>
      <c r="WZ14" s="158"/>
      <c r="XA14" s="158"/>
      <c r="XB14" s="158"/>
      <c r="XC14" s="158"/>
      <c r="XD14" s="158"/>
      <c r="XE14" s="158"/>
      <c r="XF14" s="158"/>
      <c r="XG14" s="158"/>
      <c r="XH14" s="158"/>
      <c r="XI14" s="158"/>
      <c r="XJ14" s="158"/>
      <c r="XK14" s="158"/>
      <c r="XL14" s="158"/>
      <c r="XM14" s="158"/>
      <c r="XN14" s="158"/>
      <c r="XO14" s="158"/>
      <c r="XP14" s="158"/>
      <c r="XQ14" s="158"/>
      <c r="XR14" s="158"/>
      <c r="XS14" s="158"/>
      <c r="XT14" s="158"/>
      <c r="XU14" s="158"/>
      <c r="XV14" s="158"/>
      <c r="XW14" s="158"/>
      <c r="XX14" s="158"/>
      <c r="XY14" s="158"/>
      <c r="XZ14" s="158"/>
      <c r="YA14" s="158"/>
      <c r="YB14" s="158"/>
      <c r="YC14" s="158"/>
      <c r="YD14" s="158"/>
      <c r="YE14" s="158"/>
      <c r="YF14" s="158"/>
      <c r="YG14" s="158"/>
      <c r="YH14" s="158"/>
      <c r="YI14" s="158"/>
      <c r="YJ14" s="158"/>
      <c r="YK14" s="158"/>
      <c r="YL14" s="158"/>
      <c r="YM14" s="158"/>
      <c r="YN14" s="158"/>
      <c r="YO14" s="158"/>
      <c r="YP14" s="158"/>
      <c r="YQ14" s="158"/>
      <c r="YR14" s="158"/>
      <c r="YS14" s="158"/>
      <c r="YT14" s="158"/>
      <c r="YU14" s="158"/>
      <c r="YV14" s="158"/>
      <c r="YW14" s="158"/>
      <c r="YX14" s="158"/>
      <c r="YY14" s="158"/>
      <c r="YZ14" s="158"/>
      <c r="ZA14" s="158"/>
      <c r="ZB14" s="158"/>
      <c r="ZC14" s="158"/>
      <c r="ZD14" s="158"/>
      <c r="ZE14" s="158"/>
      <c r="ZF14" s="158"/>
      <c r="ZG14" s="158"/>
      <c r="ZH14" s="158"/>
      <c r="ZI14" s="158"/>
      <c r="ZJ14" s="158"/>
      <c r="ZK14" s="158"/>
      <c r="ZL14" s="158"/>
      <c r="ZM14" s="158"/>
      <c r="ZN14" s="158"/>
      <c r="ZO14" s="158"/>
      <c r="ZP14" s="158"/>
      <c r="ZQ14" s="158"/>
      <c r="ZR14" s="158"/>
      <c r="ZS14" s="158"/>
      <c r="ZT14" s="158"/>
      <c r="ZU14" s="158"/>
      <c r="ZV14" s="158"/>
      <c r="ZW14" s="158"/>
      <c r="ZX14" s="158"/>
      <c r="ZY14" s="158"/>
      <c r="ZZ14" s="158"/>
      <c r="AAA14" s="158"/>
      <c r="AAB14" s="158"/>
      <c r="AAC14" s="158"/>
      <c r="AAD14" s="158"/>
      <c r="AAE14" s="158"/>
      <c r="AAF14" s="158"/>
      <c r="AAG14" s="158"/>
      <c r="AAH14" s="158"/>
      <c r="AAI14" s="158"/>
      <c r="AAJ14" s="158"/>
      <c r="AAK14" s="158"/>
      <c r="AAL14" s="158"/>
      <c r="AAM14" s="158"/>
      <c r="AAN14" s="158"/>
      <c r="AAO14" s="158"/>
      <c r="AAP14" s="158"/>
      <c r="AAQ14" s="158"/>
      <c r="AAR14" s="158"/>
      <c r="AAS14" s="158"/>
      <c r="AAT14" s="158"/>
      <c r="AAU14" s="158"/>
      <c r="AAV14" s="158"/>
      <c r="AAW14" s="158"/>
      <c r="AAX14" s="158"/>
      <c r="AAY14" s="158"/>
      <c r="AAZ14" s="158"/>
      <c r="ABA14" s="158"/>
      <c r="ABB14" s="158"/>
      <c r="ABC14" s="158"/>
      <c r="ABD14" s="158"/>
      <c r="ABE14" s="158"/>
      <c r="ABF14" s="158"/>
      <c r="ABG14" s="158"/>
      <c r="ABH14" s="158"/>
      <c r="ABI14" s="158"/>
      <c r="ABJ14" s="158"/>
      <c r="ABK14" s="158"/>
      <c r="ABL14" s="158"/>
      <c r="ABM14" s="158"/>
      <c r="ABN14" s="158"/>
      <c r="ABO14" s="158"/>
      <c r="ABP14" s="158"/>
      <c r="ABQ14" s="158"/>
      <c r="ABR14" s="158"/>
      <c r="ABS14" s="158"/>
      <c r="ABT14" s="158"/>
      <c r="ABU14" s="158"/>
      <c r="ABV14" s="158"/>
      <c r="ABW14" s="158"/>
      <c r="ABX14" s="158"/>
      <c r="ABY14" s="158"/>
      <c r="ABZ14" s="158"/>
      <c r="ACA14" s="158"/>
      <c r="ACB14" s="158"/>
      <c r="ACC14" s="158"/>
      <c r="ACD14" s="158"/>
      <c r="ACE14" s="158"/>
      <c r="ACF14" s="158"/>
      <c r="ACG14" s="158"/>
      <c r="ACH14" s="158"/>
      <c r="ACI14" s="158"/>
      <c r="ACJ14" s="158"/>
      <c r="ACK14" s="158"/>
      <c r="ACL14" s="158"/>
      <c r="ACM14" s="158"/>
      <c r="ACN14" s="158"/>
      <c r="ACO14" s="158"/>
      <c r="ACP14" s="158"/>
      <c r="ACQ14" s="158"/>
      <c r="ACR14" s="158"/>
      <c r="ACS14" s="158"/>
      <c r="ACT14" s="158"/>
      <c r="ACU14" s="158"/>
      <c r="ACV14" s="158"/>
      <c r="ACW14" s="158"/>
      <c r="ACX14" s="158"/>
      <c r="ACY14" s="158"/>
      <c r="ACZ14" s="158"/>
      <c r="ADA14" s="158"/>
      <c r="ADB14" s="158"/>
      <c r="ADC14" s="158"/>
      <c r="ADD14" s="158"/>
      <c r="ADE14" s="158"/>
      <c r="ADF14" s="158"/>
      <c r="ADG14" s="158"/>
      <c r="ADH14" s="158"/>
      <c r="ADI14" s="158"/>
      <c r="ADJ14" s="158"/>
      <c r="ADK14" s="158"/>
      <c r="ADL14" s="158"/>
      <c r="ADM14" s="158"/>
      <c r="ADN14" s="158"/>
      <c r="ADO14" s="158"/>
      <c r="ADP14" s="158"/>
      <c r="ADQ14" s="158"/>
      <c r="ADR14" s="158"/>
      <c r="ADS14" s="158"/>
      <c r="ADT14" s="158"/>
      <c r="ADU14" s="158"/>
      <c r="ADV14" s="158"/>
      <c r="ADW14" s="158"/>
      <c r="ADX14" s="158"/>
      <c r="ADY14" s="158"/>
      <c r="ADZ14" s="158"/>
      <c r="AEA14" s="158"/>
      <c r="AEB14" s="158"/>
      <c r="AEC14" s="158"/>
      <c r="AED14" s="158"/>
      <c r="AEE14" s="158"/>
      <c r="AEF14" s="158"/>
      <c r="AEG14" s="158"/>
      <c r="AEH14" s="158"/>
      <c r="AEI14" s="158"/>
      <c r="AEJ14" s="158"/>
      <c r="AEK14" s="158"/>
      <c r="AEL14" s="158"/>
      <c r="AEM14" s="158"/>
      <c r="AEN14" s="158"/>
      <c r="AEO14" s="158"/>
      <c r="AEP14" s="158"/>
      <c r="AEQ14" s="158"/>
      <c r="AER14" s="158"/>
      <c r="AES14" s="158"/>
      <c r="AET14" s="158"/>
      <c r="AEU14" s="158"/>
      <c r="AEV14" s="158"/>
      <c r="AEW14" s="158"/>
      <c r="AEX14" s="158"/>
      <c r="AEY14" s="158"/>
      <c r="AEZ14" s="158"/>
      <c r="AFA14" s="158"/>
      <c r="AFB14" s="158"/>
      <c r="AFC14" s="158"/>
      <c r="AFD14" s="158"/>
      <c r="AFE14" s="158"/>
      <c r="AFF14" s="158"/>
      <c r="AFG14" s="158"/>
      <c r="AFH14" s="158"/>
      <c r="AFI14" s="158"/>
      <c r="AFJ14" s="158"/>
      <c r="AFK14" s="158"/>
      <c r="AFL14" s="158"/>
      <c r="AFM14" s="158"/>
      <c r="AFN14" s="158"/>
      <c r="AFO14" s="158"/>
      <c r="AFP14" s="158"/>
      <c r="AFQ14" s="158"/>
      <c r="AFR14" s="158"/>
      <c r="AFS14" s="158"/>
      <c r="AFT14" s="158"/>
      <c r="AFU14" s="158"/>
      <c r="AFV14" s="158"/>
      <c r="AFW14" s="158"/>
      <c r="AFX14" s="158"/>
      <c r="AFY14" s="158"/>
      <c r="AFZ14" s="158"/>
      <c r="AGA14" s="158"/>
      <c r="AGB14" s="158"/>
      <c r="AGC14" s="158"/>
      <c r="AGD14" s="158"/>
      <c r="AGE14" s="158"/>
      <c r="AGF14" s="158"/>
      <c r="AGG14" s="158"/>
      <c r="AGH14" s="158"/>
      <c r="AGI14" s="158"/>
      <c r="AGJ14" s="158"/>
      <c r="AGK14" s="158"/>
      <c r="AGL14" s="158"/>
      <c r="AGM14" s="158"/>
      <c r="AGN14" s="158"/>
      <c r="AGO14" s="158"/>
      <c r="AGP14" s="158"/>
      <c r="AGQ14" s="158"/>
      <c r="AGR14" s="158"/>
      <c r="AGS14" s="158"/>
      <c r="AGT14" s="158"/>
      <c r="AGU14" s="158"/>
      <c r="AGV14" s="158"/>
      <c r="AGW14" s="158"/>
      <c r="AGX14" s="158"/>
      <c r="AGY14" s="158"/>
      <c r="AGZ14" s="158"/>
      <c r="AHA14" s="158"/>
      <c r="AHB14" s="158"/>
      <c r="AHC14" s="158"/>
      <c r="AHD14" s="158"/>
      <c r="AHE14" s="158"/>
      <c r="AHF14" s="158"/>
      <c r="AHG14" s="158"/>
      <c r="AHH14" s="158"/>
      <c r="AHI14" s="158"/>
      <c r="AHJ14" s="158"/>
      <c r="AHK14" s="158"/>
      <c r="AHL14" s="158"/>
      <c r="AHM14" s="158"/>
      <c r="AHN14" s="158"/>
      <c r="AHO14" s="158"/>
      <c r="AHP14" s="158"/>
      <c r="AHQ14" s="158"/>
      <c r="AHR14" s="158"/>
      <c r="AHS14" s="158"/>
      <c r="AHT14" s="158"/>
      <c r="AHU14" s="158"/>
      <c r="AHV14" s="158"/>
      <c r="AHW14" s="158"/>
      <c r="AHX14" s="158"/>
      <c r="AHY14" s="158"/>
      <c r="AHZ14" s="158"/>
      <c r="AIA14" s="158"/>
      <c r="AIB14" s="158"/>
      <c r="AIC14" s="158"/>
      <c r="AID14" s="158"/>
      <c r="AIE14" s="158"/>
      <c r="AIF14" s="158"/>
      <c r="AIG14" s="158"/>
      <c r="AIH14" s="158"/>
      <c r="AII14" s="158"/>
      <c r="AIJ14" s="158"/>
      <c r="AIK14" s="158"/>
      <c r="AIL14" s="158"/>
      <c r="AIM14" s="158"/>
      <c r="AIN14" s="158"/>
      <c r="AIO14" s="158"/>
      <c r="AIP14" s="158"/>
      <c r="AIQ14" s="158"/>
      <c r="AIR14" s="158"/>
      <c r="AIS14" s="158"/>
      <c r="AIT14" s="158"/>
      <c r="AIU14" s="158"/>
      <c r="AIV14" s="158"/>
      <c r="AIW14" s="158"/>
      <c r="AIX14" s="158"/>
      <c r="AIY14" s="158"/>
      <c r="AIZ14" s="158"/>
      <c r="AJA14" s="158"/>
      <c r="AJB14" s="158"/>
      <c r="AJC14" s="158"/>
      <c r="AJD14" s="158"/>
      <c r="AJE14" s="158"/>
      <c r="AJF14" s="158"/>
      <c r="AJG14" s="158"/>
      <c r="AJH14" s="158"/>
      <c r="AJI14" s="158"/>
      <c r="AJJ14" s="158"/>
      <c r="AJK14" s="158"/>
      <c r="AJL14" s="158"/>
      <c r="AJM14" s="158"/>
      <c r="AJN14" s="158"/>
      <c r="AJO14" s="158"/>
      <c r="AJP14" s="158"/>
      <c r="AJQ14" s="158"/>
      <c r="AJR14" s="158"/>
      <c r="AJS14" s="158"/>
      <c r="AJT14" s="158"/>
      <c r="AJU14" s="158"/>
      <c r="AJV14" s="158"/>
      <c r="AJW14" s="158"/>
      <c r="AJX14" s="158"/>
      <c r="AJY14" s="158"/>
      <c r="AJZ14" s="158"/>
      <c r="AKA14" s="158"/>
      <c r="AKB14" s="158"/>
      <c r="AKC14" s="158"/>
      <c r="AKD14" s="158"/>
      <c r="AKE14" s="158"/>
      <c r="AKF14" s="158"/>
      <c r="AKG14" s="158"/>
      <c r="AKH14" s="158"/>
      <c r="AKI14" s="158"/>
      <c r="AKJ14" s="158"/>
      <c r="AKK14" s="158"/>
      <c r="AKL14" s="158"/>
      <c r="AKM14" s="158"/>
      <c r="AKN14" s="158"/>
      <c r="AKO14" s="158"/>
      <c r="AKP14" s="158"/>
      <c r="AKQ14" s="158"/>
      <c r="AKR14" s="158"/>
      <c r="AKS14" s="158"/>
      <c r="AKT14" s="158"/>
      <c r="AKU14" s="158"/>
      <c r="AKV14" s="158"/>
      <c r="AKW14" s="158"/>
      <c r="AKX14" s="158"/>
      <c r="AKY14" s="158"/>
      <c r="AKZ14" s="158"/>
      <c r="ALA14" s="158"/>
      <c r="ALB14" s="158"/>
      <c r="ALC14" s="158"/>
      <c r="ALD14" s="158"/>
      <c r="ALE14" s="158"/>
      <c r="ALF14" s="158"/>
      <c r="ALG14" s="158"/>
      <c r="ALH14" s="158"/>
      <c r="ALI14" s="158"/>
      <c r="ALJ14" s="159"/>
      <c r="ALK14" s="158"/>
      <c r="ALL14" s="158"/>
      <c r="ALM14" s="158"/>
      <c r="ALN14" s="158"/>
      <c r="ALO14" s="137"/>
      <c r="ALP14" s="137"/>
      <c r="ALQ14" s="137"/>
    </row>
    <row r="15" spans="1:1005" s="31" customFormat="1" ht="31.5" customHeight="1" x14ac:dyDescent="0.25">
      <c r="A15" s="157" t="str">
        <f>"Qté "&amp;'Base produits'!A11&amp;" - "&amp;'Base produits'!B11&amp;" :"</f>
        <v>Qté P0004 - Formation 3D Experience :</v>
      </c>
      <c r="B15" s="159"/>
      <c r="C15" s="159">
        <v>2</v>
      </c>
      <c r="D15" s="159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  <c r="CT15" s="158"/>
      <c r="CU15" s="158"/>
      <c r="CV15" s="158"/>
      <c r="CW15" s="158"/>
      <c r="CX15" s="158"/>
      <c r="CY15" s="158"/>
      <c r="CZ15" s="158"/>
      <c r="DA15" s="158"/>
      <c r="DB15" s="158"/>
      <c r="DC15" s="158"/>
      <c r="DD15" s="158"/>
      <c r="DE15" s="158"/>
      <c r="DF15" s="158"/>
      <c r="DG15" s="158"/>
      <c r="DH15" s="158"/>
      <c r="DI15" s="158"/>
      <c r="DJ15" s="158"/>
      <c r="DK15" s="158"/>
      <c r="DL15" s="158"/>
      <c r="DM15" s="158"/>
      <c r="DN15" s="158"/>
      <c r="DO15" s="158"/>
      <c r="DP15" s="158"/>
      <c r="DQ15" s="158"/>
      <c r="DR15" s="158"/>
      <c r="DS15" s="158"/>
      <c r="DT15" s="158"/>
      <c r="DU15" s="158"/>
      <c r="DV15" s="158"/>
      <c r="DW15" s="158"/>
      <c r="DX15" s="158"/>
      <c r="DY15" s="158"/>
      <c r="DZ15" s="158"/>
      <c r="EA15" s="158"/>
      <c r="EB15" s="158"/>
      <c r="EC15" s="158"/>
      <c r="ED15" s="158"/>
      <c r="EE15" s="158"/>
      <c r="EF15" s="158"/>
      <c r="EG15" s="158"/>
      <c r="EH15" s="158"/>
      <c r="EI15" s="158"/>
      <c r="EJ15" s="158"/>
      <c r="EK15" s="158"/>
      <c r="EL15" s="158"/>
      <c r="EM15" s="158"/>
      <c r="EN15" s="158"/>
      <c r="EO15" s="158"/>
      <c r="EP15" s="158"/>
      <c r="EQ15" s="158"/>
      <c r="ER15" s="158"/>
      <c r="ES15" s="158"/>
      <c r="ET15" s="158"/>
      <c r="EU15" s="158"/>
      <c r="EV15" s="158"/>
      <c r="EW15" s="158"/>
      <c r="EX15" s="158"/>
      <c r="EY15" s="158"/>
      <c r="EZ15" s="158"/>
      <c r="FA15" s="158"/>
      <c r="FB15" s="158"/>
      <c r="FC15" s="158"/>
      <c r="FD15" s="158"/>
      <c r="FE15" s="158"/>
      <c r="FF15" s="158"/>
      <c r="FG15" s="158"/>
      <c r="FH15" s="158"/>
      <c r="FI15" s="158"/>
      <c r="FJ15" s="158"/>
      <c r="FK15" s="158"/>
      <c r="FL15" s="158"/>
      <c r="FM15" s="158"/>
      <c r="FN15" s="158"/>
      <c r="FO15" s="158"/>
      <c r="FP15" s="158"/>
      <c r="FQ15" s="158"/>
      <c r="FR15" s="158"/>
      <c r="FS15" s="158"/>
      <c r="FT15" s="158"/>
      <c r="FU15" s="158"/>
      <c r="FV15" s="158"/>
      <c r="FW15" s="158"/>
      <c r="FX15" s="158"/>
      <c r="FY15" s="158"/>
      <c r="FZ15" s="158"/>
      <c r="GA15" s="158"/>
      <c r="GB15" s="158"/>
      <c r="GC15" s="158"/>
      <c r="GD15" s="158"/>
      <c r="GE15" s="158"/>
      <c r="GF15" s="158"/>
      <c r="GG15" s="158"/>
      <c r="GH15" s="158"/>
      <c r="GI15" s="158"/>
      <c r="GJ15" s="158"/>
      <c r="GK15" s="158"/>
      <c r="GL15" s="158"/>
      <c r="GM15" s="158"/>
      <c r="GN15" s="158"/>
      <c r="GO15" s="158"/>
      <c r="GP15" s="158"/>
      <c r="GQ15" s="158"/>
      <c r="GR15" s="158"/>
      <c r="GS15" s="158"/>
      <c r="GT15" s="158"/>
      <c r="GU15" s="158"/>
      <c r="GV15" s="158"/>
      <c r="GW15" s="158"/>
      <c r="GX15" s="158"/>
      <c r="GY15" s="158"/>
      <c r="GZ15" s="158"/>
      <c r="HA15" s="158"/>
      <c r="HB15" s="158"/>
      <c r="HC15" s="158"/>
      <c r="HD15" s="158"/>
      <c r="HE15" s="158"/>
      <c r="HF15" s="158"/>
      <c r="HG15" s="158"/>
      <c r="HH15" s="158"/>
      <c r="HI15" s="158"/>
      <c r="HJ15" s="158"/>
      <c r="HK15" s="158"/>
      <c r="HL15" s="158"/>
      <c r="HM15" s="158"/>
      <c r="HN15" s="158"/>
      <c r="HO15" s="158"/>
      <c r="HP15" s="158"/>
      <c r="HQ15" s="158"/>
      <c r="HR15" s="158"/>
      <c r="HS15" s="158"/>
      <c r="HT15" s="158"/>
      <c r="HU15" s="158"/>
      <c r="HV15" s="158"/>
      <c r="HW15" s="158"/>
      <c r="HX15" s="158"/>
      <c r="HY15" s="158"/>
      <c r="HZ15" s="158"/>
      <c r="IA15" s="158"/>
      <c r="IB15" s="158"/>
      <c r="IC15" s="158"/>
      <c r="ID15" s="158"/>
      <c r="IE15" s="158"/>
      <c r="IF15" s="158"/>
      <c r="IG15" s="158"/>
      <c r="IH15" s="158"/>
      <c r="II15" s="158"/>
      <c r="IJ15" s="158"/>
      <c r="IK15" s="158"/>
      <c r="IL15" s="158"/>
      <c r="IM15" s="158"/>
      <c r="IN15" s="158"/>
      <c r="IO15" s="158"/>
      <c r="IP15" s="158"/>
      <c r="IQ15" s="158"/>
      <c r="IR15" s="158"/>
      <c r="IS15" s="158"/>
      <c r="IT15" s="158"/>
      <c r="IU15" s="158"/>
      <c r="IV15" s="158"/>
      <c r="IW15" s="158"/>
      <c r="IX15" s="158"/>
      <c r="IY15" s="158"/>
      <c r="IZ15" s="158"/>
      <c r="JA15" s="158"/>
      <c r="JB15" s="158"/>
      <c r="JC15" s="158"/>
      <c r="JD15" s="158"/>
      <c r="JE15" s="158"/>
      <c r="JF15" s="158"/>
      <c r="JG15" s="158"/>
      <c r="JH15" s="158"/>
      <c r="JI15" s="158"/>
      <c r="JJ15" s="158"/>
      <c r="JK15" s="158"/>
      <c r="JL15" s="158"/>
      <c r="JM15" s="158"/>
      <c r="JN15" s="158"/>
      <c r="JO15" s="158"/>
      <c r="JP15" s="158"/>
      <c r="JQ15" s="158"/>
      <c r="JR15" s="158"/>
      <c r="JS15" s="158"/>
      <c r="JT15" s="158"/>
      <c r="JU15" s="158"/>
      <c r="JV15" s="158"/>
      <c r="JW15" s="158"/>
      <c r="JX15" s="158"/>
      <c r="JY15" s="158"/>
      <c r="JZ15" s="158"/>
      <c r="KA15" s="158"/>
      <c r="KB15" s="158"/>
      <c r="KC15" s="158"/>
      <c r="KD15" s="158"/>
      <c r="KE15" s="158"/>
      <c r="KF15" s="158"/>
      <c r="KG15" s="158"/>
      <c r="KH15" s="158"/>
      <c r="KI15" s="158"/>
      <c r="KJ15" s="158"/>
      <c r="KK15" s="158"/>
      <c r="KL15" s="158"/>
      <c r="KM15" s="158"/>
      <c r="KN15" s="158"/>
      <c r="KO15" s="158"/>
      <c r="KP15" s="158"/>
      <c r="KQ15" s="158"/>
      <c r="KR15" s="158"/>
      <c r="KS15" s="158"/>
      <c r="KT15" s="158"/>
      <c r="KU15" s="158"/>
      <c r="KV15" s="158"/>
      <c r="KW15" s="158"/>
      <c r="KX15" s="158"/>
      <c r="KY15" s="158"/>
      <c r="KZ15" s="158"/>
      <c r="LA15" s="158"/>
      <c r="LB15" s="158"/>
      <c r="LC15" s="158"/>
      <c r="LD15" s="158"/>
      <c r="LE15" s="158"/>
      <c r="LF15" s="158"/>
      <c r="LG15" s="158"/>
      <c r="LH15" s="158"/>
      <c r="LI15" s="158"/>
      <c r="LJ15" s="158"/>
      <c r="LK15" s="158"/>
      <c r="LL15" s="158"/>
      <c r="LM15" s="158"/>
      <c r="LN15" s="158"/>
      <c r="LO15" s="158"/>
      <c r="LP15" s="158"/>
      <c r="LQ15" s="158"/>
      <c r="LR15" s="158"/>
      <c r="LS15" s="158"/>
      <c r="LT15" s="158"/>
      <c r="LU15" s="158"/>
      <c r="LV15" s="158"/>
      <c r="LW15" s="158"/>
      <c r="LX15" s="158"/>
      <c r="LY15" s="158"/>
      <c r="LZ15" s="158"/>
      <c r="MA15" s="158"/>
      <c r="MB15" s="158"/>
      <c r="MC15" s="158"/>
      <c r="MD15" s="158"/>
      <c r="ME15" s="158"/>
      <c r="MF15" s="158"/>
      <c r="MG15" s="158"/>
      <c r="MH15" s="158"/>
      <c r="MI15" s="158"/>
      <c r="MJ15" s="158"/>
      <c r="MK15" s="158"/>
      <c r="ML15" s="158"/>
      <c r="MM15" s="158"/>
      <c r="MN15" s="158"/>
      <c r="MO15" s="158"/>
      <c r="MP15" s="158"/>
      <c r="MQ15" s="158"/>
      <c r="MR15" s="158"/>
      <c r="MS15" s="158"/>
      <c r="MT15" s="158"/>
      <c r="MU15" s="158"/>
      <c r="MV15" s="158"/>
      <c r="MW15" s="158"/>
      <c r="MX15" s="158"/>
      <c r="MY15" s="158"/>
      <c r="MZ15" s="158"/>
      <c r="NA15" s="158"/>
      <c r="NB15" s="158"/>
      <c r="NC15" s="158"/>
      <c r="ND15" s="158"/>
      <c r="NE15" s="158"/>
      <c r="NF15" s="158"/>
      <c r="NG15" s="158"/>
      <c r="NH15" s="158"/>
      <c r="NI15" s="158"/>
      <c r="NJ15" s="158"/>
      <c r="NK15" s="158"/>
      <c r="NL15" s="158"/>
      <c r="NM15" s="158"/>
      <c r="NN15" s="158"/>
      <c r="NO15" s="158"/>
      <c r="NP15" s="158"/>
      <c r="NQ15" s="158"/>
      <c r="NR15" s="158"/>
      <c r="NS15" s="158"/>
      <c r="NT15" s="158"/>
      <c r="NU15" s="158"/>
      <c r="NV15" s="158"/>
      <c r="NW15" s="158"/>
      <c r="NX15" s="158"/>
      <c r="NY15" s="158"/>
      <c r="NZ15" s="158"/>
      <c r="OA15" s="158"/>
      <c r="OB15" s="158"/>
      <c r="OC15" s="158"/>
      <c r="OD15" s="158"/>
      <c r="OE15" s="158"/>
      <c r="OF15" s="158"/>
      <c r="OG15" s="158"/>
      <c r="OH15" s="158"/>
      <c r="OI15" s="158"/>
      <c r="OJ15" s="158"/>
      <c r="OK15" s="158"/>
      <c r="OL15" s="158"/>
      <c r="OM15" s="158"/>
      <c r="ON15" s="158"/>
      <c r="OO15" s="158"/>
      <c r="OP15" s="158"/>
      <c r="OQ15" s="158"/>
      <c r="OR15" s="158"/>
      <c r="OS15" s="158"/>
      <c r="OT15" s="158"/>
      <c r="OU15" s="158"/>
      <c r="OV15" s="158"/>
      <c r="OW15" s="158"/>
      <c r="OX15" s="158"/>
      <c r="OY15" s="158"/>
      <c r="OZ15" s="158"/>
      <c r="PA15" s="158"/>
      <c r="PB15" s="158"/>
      <c r="PC15" s="158"/>
      <c r="PD15" s="158"/>
      <c r="PE15" s="158"/>
      <c r="PF15" s="158"/>
      <c r="PG15" s="158"/>
      <c r="PH15" s="158"/>
      <c r="PI15" s="158"/>
      <c r="PJ15" s="158"/>
      <c r="PK15" s="158"/>
      <c r="PL15" s="158"/>
      <c r="PM15" s="158"/>
      <c r="PN15" s="158"/>
      <c r="PO15" s="158"/>
      <c r="PP15" s="158"/>
      <c r="PQ15" s="158"/>
      <c r="PR15" s="158"/>
      <c r="PS15" s="158"/>
      <c r="PT15" s="158"/>
      <c r="PU15" s="158"/>
      <c r="PV15" s="158"/>
      <c r="PW15" s="158"/>
      <c r="PX15" s="158"/>
      <c r="PY15" s="158"/>
      <c r="PZ15" s="158"/>
      <c r="QA15" s="158"/>
      <c r="QB15" s="158"/>
      <c r="QC15" s="158"/>
      <c r="QD15" s="158"/>
      <c r="QE15" s="158"/>
      <c r="QF15" s="158"/>
      <c r="QG15" s="158"/>
      <c r="QH15" s="158"/>
      <c r="QI15" s="158"/>
      <c r="QJ15" s="158"/>
      <c r="QK15" s="158"/>
      <c r="QL15" s="158"/>
      <c r="QM15" s="158"/>
      <c r="QN15" s="158"/>
      <c r="QO15" s="158"/>
      <c r="QP15" s="158"/>
      <c r="QQ15" s="158"/>
      <c r="QR15" s="158"/>
      <c r="QS15" s="158"/>
      <c r="QT15" s="158"/>
      <c r="QU15" s="158"/>
      <c r="QV15" s="158"/>
      <c r="QW15" s="158"/>
      <c r="QX15" s="158"/>
      <c r="QY15" s="158"/>
      <c r="QZ15" s="158"/>
      <c r="RA15" s="158"/>
      <c r="RB15" s="158"/>
      <c r="RC15" s="158"/>
      <c r="RD15" s="158"/>
      <c r="RE15" s="158"/>
      <c r="RF15" s="158"/>
      <c r="RG15" s="158"/>
      <c r="RH15" s="158"/>
      <c r="RI15" s="158"/>
      <c r="RJ15" s="158"/>
      <c r="RK15" s="158"/>
      <c r="RL15" s="158"/>
      <c r="RM15" s="158"/>
      <c r="RN15" s="158"/>
      <c r="RO15" s="158"/>
      <c r="RP15" s="158"/>
      <c r="RQ15" s="158"/>
      <c r="RR15" s="158"/>
      <c r="RS15" s="158"/>
      <c r="RT15" s="158"/>
      <c r="RU15" s="158"/>
      <c r="RV15" s="158"/>
      <c r="RW15" s="158"/>
      <c r="RX15" s="158"/>
      <c r="RY15" s="158"/>
      <c r="RZ15" s="158"/>
      <c r="SA15" s="158"/>
      <c r="SB15" s="158"/>
      <c r="SC15" s="158"/>
      <c r="SD15" s="158"/>
      <c r="SE15" s="158"/>
      <c r="SF15" s="158"/>
      <c r="SG15" s="158"/>
      <c r="SH15" s="158"/>
      <c r="SI15" s="158"/>
      <c r="SJ15" s="158"/>
      <c r="SK15" s="158"/>
      <c r="SL15" s="158"/>
      <c r="SM15" s="158"/>
      <c r="SN15" s="158"/>
      <c r="SO15" s="158"/>
      <c r="SP15" s="158"/>
      <c r="SQ15" s="158"/>
      <c r="SR15" s="158"/>
      <c r="SS15" s="158"/>
      <c r="ST15" s="158"/>
      <c r="SU15" s="158"/>
      <c r="SV15" s="158"/>
      <c r="SW15" s="158"/>
      <c r="SX15" s="158"/>
      <c r="SY15" s="158"/>
      <c r="SZ15" s="158"/>
      <c r="TA15" s="158"/>
      <c r="TB15" s="158"/>
      <c r="TC15" s="158"/>
      <c r="TD15" s="158"/>
      <c r="TE15" s="158"/>
      <c r="TF15" s="158"/>
      <c r="TG15" s="158"/>
      <c r="TH15" s="158"/>
      <c r="TI15" s="158"/>
      <c r="TJ15" s="158"/>
      <c r="TK15" s="158"/>
      <c r="TL15" s="158"/>
      <c r="TM15" s="158"/>
      <c r="TN15" s="158"/>
      <c r="TO15" s="158"/>
      <c r="TP15" s="158"/>
      <c r="TQ15" s="158"/>
      <c r="TR15" s="158"/>
      <c r="TS15" s="158"/>
      <c r="TT15" s="158"/>
      <c r="TU15" s="158"/>
      <c r="TV15" s="158"/>
      <c r="TW15" s="158"/>
      <c r="TX15" s="158"/>
      <c r="TY15" s="158"/>
      <c r="TZ15" s="158"/>
      <c r="UA15" s="158"/>
      <c r="UB15" s="158"/>
      <c r="UC15" s="158"/>
      <c r="UD15" s="158"/>
      <c r="UE15" s="158"/>
      <c r="UF15" s="158"/>
      <c r="UG15" s="158"/>
      <c r="UH15" s="158"/>
      <c r="UI15" s="158"/>
      <c r="UJ15" s="158"/>
      <c r="UK15" s="158"/>
      <c r="UL15" s="158"/>
      <c r="UM15" s="158"/>
      <c r="UN15" s="158"/>
      <c r="UO15" s="158"/>
      <c r="UP15" s="158"/>
      <c r="UQ15" s="158"/>
      <c r="UR15" s="158"/>
      <c r="US15" s="158"/>
      <c r="UT15" s="158"/>
      <c r="UU15" s="158"/>
      <c r="UV15" s="158"/>
      <c r="UW15" s="158"/>
      <c r="UX15" s="158"/>
      <c r="UY15" s="158"/>
      <c r="UZ15" s="158"/>
      <c r="VA15" s="158"/>
      <c r="VB15" s="158"/>
      <c r="VC15" s="158"/>
      <c r="VD15" s="158"/>
      <c r="VE15" s="158"/>
      <c r="VF15" s="158"/>
      <c r="VG15" s="158"/>
      <c r="VH15" s="158"/>
      <c r="VI15" s="158"/>
      <c r="VJ15" s="158"/>
      <c r="VK15" s="158"/>
      <c r="VL15" s="158"/>
      <c r="VM15" s="158"/>
      <c r="VN15" s="158"/>
      <c r="VO15" s="158"/>
      <c r="VP15" s="158"/>
      <c r="VQ15" s="158"/>
      <c r="VR15" s="158"/>
      <c r="VS15" s="158"/>
      <c r="VT15" s="158"/>
      <c r="VU15" s="158"/>
      <c r="VV15" s="158"/>
      <c r="VW15" s="158"/>
      <c r="VX15" s="158"/>
      <c r="VY15" s="158"/>
      <c r="VZ15" s="158"/>
      <c r="WA15" s="158"/>
      <c r="WB15" s="158"/>
      <c r="WC15" s="158"/>
      <c r="WD15" s="158"/>
      <c r="WE15" s="158"/>
      <c r="WF15" s="158"/>
      <c r="WG15" s="158"/>
      <c r="WH15" s="158"/>
      <c r="WI15" s="158"/>
      <c r="WJ15" s="158"/>
      <c r="WK15" s="158"/>
      <c r="WL15" s="158"/>
      <c r="WM15" s="158"/>
      <c r="WN15" s="158"/>
      <c r="WO15" s="158"/>
      <c r="WP15" s="158"/>
      <c r="WQ15" s="158"/>
      <c r="WR15" s="158"/>
      <c r="WS15" s="158"/>
      <c r="WT15" s="158"/>
      <c r="WU15" s="158"/>
      <c r="WV15" s="158"/>
      <c r="WW15" s="158"/>
      <c r="WX15" s="158"/>
      <c r="WY15" s="158"/>
      <c r="WZ15" s="158"/>
      <c r="XA15" s="158"/>
      <c r="XB15" s="158"/>
      <c r="XC15" s="158"/>
      <c r="XD15" s="158"/>
      <c r="XE15" s="158"/>
      <c r="XF15" s="158"/>
      <c r="XG15" s="158"/>
      <c r="XH15" s="158"/>
      <c r="XI15" s="158"/>
      <c r="XJ15" s="158"/>
      <c r="XK15" s="158"/>
      <c r="XL15" s="158"/>
      <c r="XM15" s="158"/>
      <c r="XN15" s="158"/>
      <c r="XO15" s="158"/>
      <c r="XP15" s="158"/>
      <c r="XQ15" s="158"/>
      <c r="XR15" s="158"/>
      <c r="XS15" s="158"/>
      <c r="XT15" s="158"/>
      <c r="XU15" s="158"/>
      <c r="XV15" s="158"/>
      <c r="XW15" s="158"/>
      <c r="XX15" s="158"/>
      <c r="XY15" s="158"/>
      <c r="XZ15" s="158"/>
      <c r="YA15" s="158"/>
      <c r="YB15" s="158"/>
      <c r="YC15" s="158"/>
      <c r="YD15" s="158"/>
      <c r="YE15" s="158"/>
      <c r="YF15" s="158"/>
      <c r="YG15" s="158"/>
      <c r="YH15" s="158"/>
      <c r="YI15" s="158"/>
      <c r="YJ15" s="158"/>
      <c r="YK15" s="158"/>
      <c r="YL15" s="158"/>
      <c r="YM15" s="158"/>
      <c r="YN15" s="158"/>
      <c r="YO15" s="158"/>
      <c r="YP15" s="158"/>
      <c r="YQ15" s="158"/>
      <c r="YR15" s="158"/>
      <c r="YS15" s="158"/>
      <c r="YT15" s="158"/>
      <c r="YU15" s="158"/>
      <c r="YV15" s="158"/>
      <c r="YW15" s="158"/>
      <c r="YX15" s="158"/>
      <c r="YY15" s="158"/>
      <c r="YZ15" s="158"/>
      <c r="ZA15" s="158"/>
      <c r="ZB15" s="158"/>
      <c r="ZC15" s="158"/>
      <c r="ZD15" s="158"/>
      <c r="ZE15" s="158"/>
      <c r="ZF15" s="158"/>
      <c r="ZG15" s="158"/>
      <c r="ZH15" s="158"/>
      <c r="ZI15" s="158"/>
      <c r="ZJ15" s="158"/>
      <c r="ZK15" s="158"/>
      <c r="ZL15" s="158"/>
      <c r="ZM15" s="158"/>
      <c r="ZN15" s="158"/>
      <c r="ZO15" s="158"/>
      <c r="ZP15" s="158"/>
      <c r="ZQ15" s="158"/>
      <c r="ZR15" s="158"/>
      <c r="ZS15" s="158"/>
      <c r="ZT15" s="158"/>
      <c r="ZU15" s="158"/>
      <c r="ZV15" s="158"/>
      <c r="ZW15" s="158"/>
      <c r="ZX15" s="158"/>
      <c r="ZY15" s="158"/>
      <c r="ZZ15" s="158"/>
      <c r="AAA15" s="158"/>
      <c r="AAB15" s="158"/>
      <c r="AAC15" s="158"/>
      <c r="AAD15" s="158"/>
      <c r="AAE15" s="158"/>
      <c r="AAF15" s="158"/>
      <c r="AAG15" s="158"/>
      <c r="AAH15" s="158"/>
      <c r="AAI15" s="158"/>
      <c r="AAJ15" s="158"/>
      <c r="AAK15" s="158"/>
      <c r="AAL15" s="158"/>
      <c r="AAM15" s="158"/>
      <c r="AAN15" s="158"/>
      <c r="AAO15" s="158"/>
      <c r="AAP15" s="158"/>
      <c r="AAQ15" s="158"/>
      <c r="AAR15" s="158"/>
      <c r="AAS15" s="158"/>
      <c r="AAT15" s="158"/>
      <c r="AAU15" s="158"/>
      <c r="AAV15" s="158"/>
      <c r="AAW15" s="158"/>
      <c r="AAX15" s="158"/>
      <c r="AAY15" s="158"/>
      <c r="AAZ15" s="158"/>
      <c r="ABA15" s="158"/>
      <c r="ABB15" s="158"/>
      <c r="ABC15" s="158"/>
      <c r="ABD15" s="158"/>
      <c r="ABE15" s="158"/>
      <c r="ABF15" s="158"/>
      <c r="ABG15" s="158"/>
      <c r="ABH15" s="158"/>
      <c r="ABI15" s="158"/>
      <c r="ABJ15" s="158"/>
      <c r="ABK15" s="158"/>
      <c r="ABL15" s="158"/>
      <c r="ABM15" s="158"/>
      <c r="ABN15" s="158"/>
      <c r="ABO15" s="158"/>
      <c r="ABP15" s="158"/>
      <c r="ABQ15" s="158"/>
      <c r="ABR15" s="158"/>
      <c r="ABS15" s="158"/>
      <c r="ABT15" s="158"/>
      <c r="ABU15" s="158"/>
      <c r="ABV15" s="158"/>
      <c r="ABW15" s="158"/>
      <c r="ABX15" s="158"/>
      <c r="ABY15" s="158"/>
      <c r="ABZ15" s="158"/>
      <c r="ACA15" s="158"/>
      <c r="ACB15" s="158"/>
      <c r="ACC15" s="158"/>
      <c r="ACD15" s="158"/>
      <c r="ACE15" s="158"/>
      <c r="ACF15" s="158"/>
      <c r="ACG15" s="158"/>
      <c r="ACH15" s="158"/>
      <c r="ACI15" s="158"/>
      <c r="ACJ15" s="158"/>
      <c r="ACK15" s="158"/>
      <c r="ACL15" s="158"/>
      <c r="ACM15" s="158"/>
      <c r="ACN15" s="158"/>
      <c r="ACO15" s="158"/>
      <c r="ACP15" s="158"/>
      <c r="ACQ15" s="158"/>
      <c r="ACR15" s="158"/>
      <c r="ACS15" s="158"/>
      <c r="ACT15" s="158"/>
      <c r="ACU15" s="158"/>
      <c r="ACV15" s="158"/>
      <c r="ACW15" s="158"/>
      <c r="ACX15" s="158"/>
      <c r="ACY15" s="158"/>
      <c r="ACZ15" s="158"/>
      <c r="ADA15" s="158"/>
      <c r="ADB15" s="158"/>
      <c r="ADC15" s="158"/>
      <c r="ADD15" s="158"/>
      <c r="ADE15" s="158"/>
      <c r="ADF15" s="158"/>
      <c r="ADG15" s="158"/>
      <c r="ADH15" s="158"/>
      <c r="ADI15" s="158"/>
      <c r="ADJ15" s="158"/>
      <c r="ADK15" s="158"/>
      <c r="ADL15" s="158"/>
      <c r="ADM15" s="158"/>
      <c r="ADN15" s="158"/>
      <c r="ADO15" s="158"/>
      <c r="ADP15" s="158"/>
      <c r="ADQ15" s="158"/>
      <c r="ADR15" s="158"/>
      <c r="ADS15" s="158"/>
      <c r="ADT15" s="158"/>
      <c r="ADU15" s="158"/>
      <c r="ADV15" s="158"/>
      <c r="ADW15" s="158"/>
      <c r="ADX15" s="158"/>
      <c r="ADY15" s="158"/>
      <c r="ADZ15" s="158"/>
      <c r="AEA15" s="158"/>
      <c r="AEB15" s="158"/>
      <c r="AEC15" s="158"/>
      <c r="AED15" s="158"/>
      <c r="AEE15" s="158"/>
      <c r="AEF15" s="158"/>
      <c r="AEG15" s="158"/>
      <c r="AEH15" s="158"/>
      <c r="AEI15" s="158"/>
      <c r="AEJ15" s="158"/>
      <c r="AEK15" s="158"/>
      <c r="AEL15" s="158"/>
      <c r="AEM15" s="158"/>
      <c r="AEN15" s="158"/>
      <c r="AEO15" s="158"/>
      <c r="AEP15" s="158"/>
      <c r="AEQ15" s="158"/>
      <c r="AER15" s="158"/>
      <c r="AES15" s="158"/>
      <c r="AET15" s="158"/>
      <c r="AEU15" s="158"/>
      <c r="AEV15" s="158"/>
      <c r="AEW15" s="158"/>
      <c r="AEX15" s="158"/>
      <c r="AEY15" s="158"/>
      <c r="AEZ15" s="158"/>
      <c r="AFA15" s="158"/>
      <c r="AFB15" s="158"/>
      <c r="AFC15" s="158"/>
      <c r="AFD15" s="158"/>
      <c r="AFE15" s="158"/>
      <c r="AFF15" s="158"/>
      <c r="AFG15" s="158"/>
      <c r="AFH15" s="158"/>
      <c r="AFI15" s="158"/>
      <c r="AFJ15" s="158"/>
      <c r="AFK15" s="158"/>
      <c r="AFL15" s="158"/>
      <c r="AFM15" s="158"/>
      <c r="AFN15" s="158"/>
      <c r="AFO15" s="158"/>
      <c r="AFP15" s="158"/>
      <c r="AFQ15" s="158"/>
      <c r="AFR15" s="158"/>
      <c r="AFS15" s="158"/>
      <c r="AFT15" s="158"/>
      <c r="AFU15" s="158"/>
      <c r="AFV15" s="158"/>
      <c r="AFW15" s="158"/>
      <c r="AFX15" s="158"/>
      <c r="AFY15" s="158"/>
      <c r="AFZ15" s="158"/>
      <c r="AGA15" s="158"/>
      <c r="AGB15" s="158"/>
      <c r="AGC15" s="158"/>
      <c r="AGD15" s="158"/>
      <c r="AGE15" s="158"/>
      <c r="AGF15" s="158"/>
      <c r="AGG15" s="158"/>
      <c r="AGH15" s="158"/>
      <c r="AGI15" s="158"/>
      <c r="AGJ15" s="158"/>
      <c r="AGK15" s="158"/>
      <c r="AGL15" s="158"/>
      <c r="AGM15" s="158"/>
      <c r="AGN15" s="158"/>
      <c r="AGO15" s="158"/>
      <c r="AGP15" s="158"/>
      <c r="AGQ15" s="158"/>
      <c r="AGR15" s="158"/>
      <c r="AGS15" s="158"/>
      <c r="AGT15" s="158"/>
      <c r="AGU15" s="158"/>
      <c r="AGV15" s="158"/>
      <c r="AGW15" s="158"/>
      <c r="AGX15" s="158"/>
      <c r="AGY15" s="158"/>
      <c r="AGZ15" s="158"/>
      <c r="AHA15" s="158"/>
      <c r="AHB15" s="158"/>
      <c r="AHC15" s="158"/>
      <c r="AHD15" s="158"/>
      <c r="AHE15" s="158"/>
      <c r="AHF15" s="158"/>
      <c r="AHG15" s="158"/>
      <c r="AHH15" s="158"/>
      <c r="AHI15" s="158"/>
      <c r="AHJ15" s="158"/>
      <c r="AHK15" s="158"/>
      <c r="AHL15" s="158"/>
      <c r="AHM15" s="158"/>
      <c r="AHN15" s="158"/>
      <c r="AHO15" s="158"/>
      <c r="AHP15" s="158"/>
      <c r="AHQ15" s="158"/>
      <c r="AHR15" s="158"/>
      <c r="AHS15" s="158"/>
      <c r="AHT15" s="158"/>
      <c r="AHU15" s="158"/>
      <c r="AHV15" s="158"/>
      <c r="AHW15" s="158"/>
      <c r="AHX15" s="158"/>
      <c r="AHY15" s="158"/>
      <c r="AHZ15" s="158"/>
      <c r="AIA15" s="158"/>
      <c r="AIB15" s="158"/>
      <c r="AIC15" s="158"/>
      <c r="AID15" s="158"/>
      <c r="AIE15" s="158"/>
      <c r="AIF15" s="158"/>
      <c r="AIG15" s="158"/>
      <c r="AIH15" s="158"/>
      <c r="AII15" s="158"/>
      <c r="AIJ15" s="158"/>
      <c r="AIK15" s="158"/>
      <c r="AIL15" s="158"/>
      <c r="AIM15" s="158"/>
      <c r="AIN15" s="158"/>
      <c r="AIO15" s="158"/>
      <c r="AIP15" s="158"/>
      <c r="AIQ15" s="158"/>
      <c r="AIR15" s="158"/>
      <c r="AIS15" s="158"/>
      <c r="AIT15" s="158"/>
      <c r="AIU15" s="158"/>
      <c r="AIV15" s="158"/>
      <c r="AIW15" s="158"/>
      <c r="AIX15" s="158"/>
      <c r="AIY15" s="158"/>
      <c r="AIZ15" s="158"/>
      <c r="AJA15" s="158"/>
      <c r="AJB15" s="158"/>
      <c r="AJC15" s="158"/>
      <c r="AJD15" s="158"/>
      <c r="AJE15" s="158"/>
      <c r="AJF15" s="158"/>
      <c r="AJG15" s="158"/>
      <c r="AJH15" s="158"/>
      <c r="AJI15" s="158"/>
      <c r="AJJ15" s="158"/>
      <c r="AJK15" s="158"/>
      <c r="AJL15" s="158"/>
      <c r="AJM15" s="158"/>
      <c r="AJN15" s="158"/>
      <c r="AJO15" s="158"/>
      <c r="AJP15" s="158"/>
      <c r="AJQ15" s="158"/>
      <c r="AJR15" s="158"/>
      <c r="AJS15" s="158"/>
      <c r="AJT15" s="158"/>
      <c r="AJU15" s="158"/>
      <c r="AJV15" s="158"/>
      <c r="AJW15" s="158"/>
      <c r="AJX15" s="158"/>
      <c r="AJY15" s="158"/>
      <c r="AJZ15" s="158"/>
      <c r="AKA15" s="158"/>
      <c r="AKB15" s="158"/>
      <c r="AKC15" s="158"/>
      <c r="AKD15" s="158"/>
      <c r="AKE15" s="158"/>
      <c r="AKF15" s="158"/>
      <c r="AKG15" s="158"/>
      <c r="AKH15" s="158"/>
      <c r="AKI15" s="158"/>
      <c r="AKJ15" s="158"/>
      <c r="AKK15" s="158"/>
      <c r="AKL15" s="158"/>
      <c r="AKM15" s="158"/>
      <c r="AKN15" s="158"/>
      <c r="AKO15" s="158"/>
      <c r="AKP15" s="158"/>
      <c r="AKQ15" s="158"/>
      <c r="AKR15" s="158"/>
      <c r="AKS15" s="158"/>
      <c r="AKT15" s="158"/>
      <c r="AKU15" s="158"/>
      <c r="AKV15" s="158"/>
      <c r="AKW15" s="158"/>
      <c r="AKX15" s="158"/>
      <c r="AKY15" s="158"/>
      <c r="AKZ15" s="158"/>
      <c r="ALA15" s="158"/>
      <c r="ALB15" s="158"/>
      <c r="ALC15" s="158"/>
      <c r="ALD15" s="158"/>
      <c r="ALE15" s="158"/>
      <c r="ALF15" s="158"/>
      <c r="ALG15" s="158"/>
      <c r="ALH15" s="158"/>
      <c r="ALI15" s="158"/>
      <c r="ALJ15" s="159"/>
      <c r="ALK15" s="158"/>
      <c r="ALL15" s="158"/>
      <c r="ALM15" s="158"/>
      <c r="ALN15" s="158"/>
      <c r="ALO15" s="137"/>
      <c r="ALP15" s="137"/>
      <c r="ALQ15" s="137"/>
    </row>
    <row r="16" spans="1:1005" s="31" customFormat="1" ht="31.5" customHeight="1" x14ac:dyDescent="0.25">
      <c r="A16" s="157" t="str">
        <f>"Qté "&amp;'Base produits'!A12&amp;" - "&amp;'Base produits'!B12&amp;" :"</f>
        <v>Qté P0005 - Technicien Photovoltaique :</v>
      </c>
      <c r="B16" s="159"/>
      <c r="C16" s="159">
        <v>2</v>
      </c>
      <c r="D16" s="159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  <c r="CT16" s="158"/>
      <c r="CU16" s="158"/>
      <c r="CV16" s="158"/>
      <c r="CW16" s="158"/>
      <c r="CX16" s="158"/>
      <c r="CY16" s="158"/>
      <c r="CZ16" s="158"/>
      <c r="DA16" s="158"/>
      <c r="DB16" s="158"/>
      <c r="DC16" s="158"/>
      <c r="DD16" s="158"/>
      <c r="DE16" s="158"/>
      <c r="DF16" s="158"/>
      <c r="DG16" s="158"/>
      <c r="DH16" s="158"/>
      <c r="DI16" s="158"/>
      <c r="DJ16" s="158"/>
      <c r="DK16" s="158"/>
      <c r="DL16" s="158"/>
      <c r="DM16" s="158"/>
      <c r="DN16" s="158"/>
      <c r="DO16" s="158"/>
      <c r="DP16" s="158"/>
      <c r="DQ16" s="158"/>
      <c r="DR16" s="158"/>
      <c r="DS16" s="158"/>
      <c r="DT16" s="158"/>
      <c r="DU16" s="158"/>
      <c r="DV16" s="158"/>
      <c r="DW16" s="158"/>
      <c r="DX16" s="158"/>
      <c r="DY16" s="158"/>
      <c r="DZ16" s="158"/>
      <c r="EA16" s="158"/>
      <c r="EB16" s="158"/>
      <c r="EC16" s="158"/>
      <c r="ED16" s="158"/>
      <c r="EE16" s="158"/>
      <c r="EF16" s="158"/>
      <c r="EG16" s="158"/>
      <c r="EH16" s="158"/>
      <c r="EI16" s="158"/>
      <c r="EJ16" s="158"/>
      <c r="EK16" s="158"/>
      <c r="EL16" s="158"/>
      <c r="EM16" s="158"/>
      <c r="EN16" s="158"/>
      <c r="EO16" s="158"/>
      <c r="EP16" s="158"/>
      <c r="EQ16" s="158"/>
      <c r="ER16" s="158"/>
      <c r="ES16" s="158"/>
      <c r="ET16" s="158"/>
      <c r="EU16" s="158"/>
      <c r="EV16" s="158"/>
      <c r="EW16" s="158"/>
      <c r="EX16" s="158"/>
      <c r="EY16" s="158"/>
      <c r="EZ16" s="158"/>
      <c r="FA16" s="158"/>
      <c r="FB16" s="158"/>
      <c r="FC16" s="158"/>
      <c r="FD16" s="158"/>
      <c r="FE16" s="158"/>
      <c r="FF16" s="158"/>
      <c r="FG16" s="158"/>
      <c r="FH16" s="158"/>
      <c r="FI16" s="158"/>
      <c r="FJ16" s="158"/>
      <c r="FK16" s="158"/>
      <c r="FL16" s="158"/>
      <c r="FM16" s="158"/>
      <c r="FN16" s="158"/>
      <c r="FO16" s="158"/>
      <c r="FP16" s="158"/>
      <c r="FQ16" s="158"/>
      <c r="FR16" s="158"/>
      <c r="FS16" s="158"/>
      <c r="FT16" s="158"/>
      <c r="FU16" s="158"/>
      <c r="FV16" s="158"/>
      <c r="FW16" s="158"/>
      <c r="FX16" s="158"/>
      <c r="FY16" s="158"/>
      <c r="FZ16" s="158"/>
      <c r="GA16" s="158"/>
      <c r="GB16" s="158"/>
      <c r="GC16" s="158"/>
      <c r="GD16" s="158"/>
      <c r="GE16" s="158"/>
      <c r="GF16" s="158"/>
      <c r="GG16" s="158"/>
      <c r="GH16" s="158"/>
      <c r="GI16" s="158"/>
      <c r="GJ16" s="158"/>
      <c r="GK16" s="158"/>
      <c r="GL16" s="158"/>
      <c r="GM16" s="158"/>
      <c r="GN16" s="158"/>
      <c r="GO16" s="158"/>
      <c r="GP16" s="158"/>
      <c r="GQ16" s="158"/>
      <c r="GR16" s="158"/>
      <c r="GS16" s="158"/>
      <c r="GT16" s="158"/>
      <c r="GU16" s="158"/>
      <c r="GV16" s="158"/>
      <c r="GW16" s="158"/>
      <c r="GX16" s="158"/>
      <c r="GY16" s="158"/>
      <c r="GZ16" s="158"/>
      <c r="HA16" s="158"/>
      <c r="HB16" s="158"/>
      <c r="HC16" s="158"/>
      <c r="HD16" s="158"/>
      <c r="HE16" s="158"/>
      <c r="HF16" s="158"/>
      <c r="HG16" s="158"/>
      <c r="HH16" s="158"/>
      <c r="HI16" s="158"/>
      <c r="HJ16" s="158"/>
      <c r="HK16" s="158"/>
      <c r="HL16" s="158"/>
      <c r="HM16" s="158"/>
      <c r="HN16" s="158"/>
      <c r="HO16" s="158"/>
      <c r="HP16" s="158"/>
      <c r="HQ16" s="158"/>
      <c r="HR16" s="158"/>
      <c r="HS16" s="158"/>
      <c r="HT16" s="158"/>
      <c r="HU16" s="158"/>
      <c r="HV16" s="158"/>
      <c r="HW16" s="158"/>
      <c r="HX16" s="158"/>
      <c r="HY16" s="158"/>
      <c r="HZ16" s="158"/>
      <c r="IA16" s="158"/>
      <c r="IB16" s="158"/>
      <c r="IC16" s="158"/>
      <c r="ID16" s="158"/>
      <c r="IE16" s="158"/>
      <c r="IF16" s="158"/>
      <c r="IG16" s="158"/>
      <c r="IH16" s="158"/>
      <c r="II16" s="158"/>
      <c r="IJ16" s="158"/>
      <c r="IK16" s="158"/>
      <c r="IL16" s="158"/>
      <c r="IM16" s="158"/>
      <c r="IN16" s="158"/>
      <c r="IO16" s="158"/>
      <c r="IP16" s="158"/>
      <c r="IQ16" s="158"/>
      <c r="IR16" s="158"/>
      <c r="IS16" s="158"/>
      <c r="IT16" s="158"/>
      <c r="IU16" s="158"/>
      <c r="IV16" s="158"/>
      <c r="IW16" s="158"/>
      <c r="IX16" s="158"/>
      <c r="IY16" s="158"/>
      <c r="IZ16" s="158"/>
      <c r="JA16" s="158"/>
      <c r="JB16" s="158"/>
      <c r="JC16" s="158"/>
      <c r="JD16" s="158"/>
      <c r="JE16" s="158"/>
      <c r="JF16" s="158"/>
      <c r="JG16" s="158"/>
      <c r="JH16" s="158"/>
      <c r="JI16" s="158"/>
      <c r="JJ16" s="158"/>
      <c r="JK16" s="158"/>
      <c r="JL16" s="158"/>
      <c r="JM16" s="158"/>
      <c r="JN16" s="158"/>
      <c r="JO16" s="158"/>
      <c r="JP16" s="158"/>
      <c r="JQ16" s="158"/>
      <c r="JR16" s="158"/>
      <c r="JS16" s="158"/>
      <c r="JT16" s="158"/>
      <c r="JU16" s="158"/>
      <c r="JV16" s="158"/>
      <c r="JW16" s="158"/>
      <c r="JX16" s="158"/>
      <c r="JY16" s="158"/>
      <c r="JZ16" s="158"/>
      <c r="KA16" s="158"/>
      <c r="KB16" s="158"/>
      <c r="KC16" s="158"/>
      <c r="KD16" s="158"/>
      <c r="KE16" s="158"/>
      <c r="KF16" s="158"/>
      <c r="KG16" s="158"/>
      <c r="KH16" s="158"/>
      <c r="KI16" s="158"/>
      <c r="KJ16" s="158"/>
      <c r="KK16" s="158"/>
      <c r="KL16" s="158"/>
      <c r="KM16" s="158"/>
      <c r="KN16" s="158"/>
      <c r="KO16" s="158"/>
      <c r="KP16" s="158"/>
      <c r="KQ16" s="158"/>
      <c r="KR16" s="158"/>
      <c r="KS16" s="158"/>
      <c r="KT16" s="158"/>
      <c r="KU16" s="158"/>
      <c r="KV16" s="158"/>
      <c r="KW16" s="158"/>
      <c r="KX16" s="158"/>
      <c r="KY16" s="158"/>
      <c r="KZ16" s="158"/>
      <c r="LA16" s="158"/>
      <c r="LB16" s="158"/>
      <c r="LC16" s="158"/>
      <c r="LD16" s="158"/>
      <c r="LE16" s="158"/>
      <c r="LF16" s="158"/>
      <c r="LG16" s="158"/>
      <c r="LH16" s="158"/>
      <c r="LI16" s="158"/>
      <c r="LJ16" s="158"/>
      <c r="LK16" s="158"/>
      <c r="LL16" s="158"/>
      <c r="LM16" s="158"/>
      <c r="LN16" s="158"/>
      <c r="LO16" s="158"/>
      <c r="LP16" s="158"/>
      <c r="LQ16" s="158"/>
      <c r="LR16" s="158"/>
      <c r="LS16" s="158"/>
      <c r="LT16" s="158"/>
      <c r="LU16" s="158"/>
      <c r="LV16" s="158"/>
      <c r="LW16" s="158"/>
      <c r="LX16" s="158"/>
      <c r="LY16" s="158"/>
      <c r="LZ16" s="158"/>
      <c r="MA16" s="158"/>
      <c r="MB16" s="158"/>
      <c r="MC16" s="158"/>
      <c r="MD16" s="158"/>
      <c r="ME16" s="158"/>
      <c r="MF16" s="158"/>
      <c r="MG16" s="158"/>
      <c r="MH16" s="158"/>
      <c r="MI16" s="158"/>
      <c r="MJ16" s="158"/>
      <c r="MK16" s="158"/>
      <c r="ML16" s="158"/>
      <c r="MM16" s="158"/>
      <c r="MN16" s="158"/>
      <c r="MO16" s="158"/>
      <c r="MP16" s="158"/>
      <c r="MQ16" s="158"/>
      <c r="MR16" s="158"/>
      <c r="MS16" s="158"/>
      <c r="MT16" s="158"/>
      <c r="MU16" s="158"/>
      <c r="MV16" s="158"/>
      <c r="MW16" s="158"/>
      <c r="MX16" s="158"/>
      <c r="MY16" s="158"/>
      <c r="MZ16" s="158"/>
      <c r="NA16" s="158"/>
      <c r="NB16" s="158"/>
      <c r="NC16" s="158"/>
      <c r="ND16" s="158"/>
      <c r="NE16" s="158"/>
      <c r="NF16" s="158"/>
      <c r="NG16" s="158"/>
      <c r="NH16" s="158"/>
      <c r="NI16" s="158"/>
      <c r="NJ16" s="158"/>
      <c r="NK16" s="158"/>
      <c r="NL16" s="158"/>
      <c r="NM16" s="158"/>
      <c r="NN16" s="158"/>
      <c r="NO16" s="158"/>
      <c r="NP16" s="158"/>
      <c r="NQ16" s="158"/>
      <c r="NR16" s="158"/>
      <c r="NS16" s="158"/>
      <c r="NT16" s="158"/>
      <c r="NU16" s="158"/>
      <c r="NV16" s="158"/>
      <c r="NW16" s="158"/>
      <c r="NX16" s="158"/>
      <c r="NY16" s="158"/>
      <c r="NZ16" s="158"/>
      <c r="OA16" s="158"/>
      <c r="OB16" s="158"/>
      <c r="OC16" s="158"/>
      <c r="OD16" s="158"/>
      <c r="OE16" s="158"/>
      <c r="OF16" s="158"/>
      <c r="OG16" s="158"/>
      <c r="OH16" s="158"/>
      <c r="OI16" s="158"/>
      <c r="OJ16" s="158"/>
      <c r="OK16" s="158"/>
      <c r="OL16" s="158"/>
      <c r="OM16" s="158"/>
      <c r="ON16" s="158"/>
      <c r="OO16" s="158"/>
      <c r="OP16" s="158"/>
      <c r="OQ16" s="158"/>
      <c r="OR16" s="158"/>
      <c r="OS16" s="158"/>
      <c r="OT16" s="158"/>
      <c r="OU16" s="158"/>
      <c r="OV16" s="158"/>
      <c r="OW16" s="158"/>
      <c r="OX16" s="158"/>
      <c r="OY16" s="158"/>
      <c r="OZ16" s="158"/>
      <c r="PA16" s="158"/>
      <c r="PB16" s="158"/>
      <c r="PC16" s="158"/>
      <c r="PD16" s="158"/>
      <c r="PE16" s="158"/>
      <c r="PF16" s="158"/>
      <c r="PG16" s="158"/>
      <c r="PH16" s="158"/>
      <c r="PI16" s="158"/>
      <c r="PJ16" s="158"/>
      <c r="PK16" s="158"/>
      <c r="PL16" s="158"/>
      <c r="PM16" s="158"/>
      <c r="PN16" s="158"/>
      <c r="PO16" s="158"/>
      <c r="PP16" s="158"/>
      <c r="PQ16" s="158"/>
      <c r="PR16" s="158"/>
      <c r="PS16" s="158"/>
      <c r="PT16" s="158"/>
      <c r="PU16" s="158"/>
      <c r="PV16" s="158"/>
      <c r="PW16" s="158"/>
      <c r="PX16" s="158"/>
      <c r="PY16" s="158"/>
      <c r="PZ16" s="158"/>
      <c r="QA16" s="158"/>
      <c r="QB16" s="158"/>
      <c r="QC16" s="158"/>
      <c r="QD16" s="158"/>
      <c r="QE16" s="158"/>
      <c r="QF16" s="158"/>
      <c r="QG16" s="158"/>
      <c r="QH16" s="158"/>
      <c r="QI16" s="158"/>
      <c r="QJ16" s="158"/>
      <c r="QK16" s="158"/>
      <c r="QL16" s="158"/>
      <c r="QM16" s="158"/>
      <c r="QN16" s="158"/>
      <c r="QO16" s="158"/>
      <c r="QP16" s="158"/>
      <c r="QQ16" s="158"/>
      <c r="QR16" s="158"/>
      <c r="QS16" s="158"/>
      <c r="QT16" s="158"/>
      <c r="QU16" s="158"/>
      <c r="QV16" s="158"/>
      <c r="QW16" s="158"/>
      <c r="QX16" s="158"/>
      <c r="QY16" s="158"/>
      <c r="QZ16" s="158"/>
      <c r="RA16" s="158"/>
      <c r="RB16" s="158"/>
      <c r="RC16" s="158"/>
      <c r="RD16" s="158"/>
      <c r="RE16" s="158"/>
      <c r="RF16" s="158"/>
      <c r="RG16" s="158"/>
      <c r="RH16" s="158"/>
      <c r="RI16" s="158"/>
      <c r="RJ16" s="158"/>
      <c r="RK16" s="158"/>
      <c r="RL16" s="158"/>
      <c r="RM16" s="158"/>
      <c r="RN16" s="158"/>
      <c r="RO16" s="158"/>
      <c r="RP16" s="158"/>
      <c r="RQ16" s="158"/>
      <c r="RR16" s="158"/>
      <c r="RS16" s="158"/>
      <c r="RT16" s="158"/>
      <c r="RU16" s="158"/>
      <c r="RV16" s="158"/>
      <c r="RW16" s="158"/>
      <c r="RX16" s="158"/>
      <c r="RY16" s="158"/>
      <c r="RZ16" s="158"/>
      <c r="SA16" s="158"/>
      <c r="SB16" s="158"/>
      <c r="SC16" s="158"/>
      <c r="SD16" s="158"/>
      <c r="SE16" s="158"/>
      <c r="SF16" s="158"/>
      <c r="SG16" s="158"/>
      <c r="SH16" s="158"/>
      <c r="SI16" s="158"/>
      <c r="SJ16" s="158"/>
      <c r="SK16" s="158"/>
      <c r="SL16" s="158"/>
      <c r="SM16" s="158"/>
      <c r="SN16" s="158"/>
      <c r="SO16" s="158"/>
      <c r="SP16" s="158"/>
      <c r="SQ16" s="158"/>
      <c r="SR16" s="158"/>
      <c r="SS16" s="158"/>
      <c r="ST16" s="158"/>
      <c r="SU16" s="158"/>
      <c r="SV16" s="158"/>
      <c r="SW16" s="158"/>
      <c r="SX16" s="158"/>
      <c r="SY16" s="158"/>
      <c r="SZ16" s="158"/>
      <c r="TA16" s="158"/>
      <c r="TB16" s="158"/>
      <c r="TC16" s="158"/>
      <c r="TD16" s="158"/>
      <c r="TE16" s="158"/>
      <c r="TF16" s="158"/>
      <c r="TG16" s="158"/>
      <c r="TH16" s="158"/>
      <c r="TI16" s="158"/>
      <c r="TJ16" s="158"/>
      <c r="TK16" s="158"/>
      <c r="TL16" s="158"/>
      <c r="TM16" s="158"/>
      <c r="TN16" s="158"/>
      <c r="TO16" s="158"/>
      <c r="TP16" s="158"/>
      <c r="TQ16" s="158"/>
      <c r="TR16" s="158"/>
      <c r="TS16" s="158"/>
      <c r="TT16" s="158"/>
      <c r="TU16" s="158"/>
      <c r="TV16" s="158"/>
      <c r="TW16" s="158"/>
      <c r="TX16" s="158"/>
      <c r="TY16" s="158"/>
      <c r="TZ16" s="158"/>
      <c r="UA16" s="158"/>
      <c r="UB16" s="158"/>
      <c r="UC16" s="158"/>
      <c r="UD16" s="158"/>
      <c r="UE16" s="158"/>
      <c r="UF16" s="158"/>
      <c r="UG16" s="158"/>
      <c r="UH16" s="158"/>
      <c r="UI16" s="158"/>
      <c r="UJ16" s="158"/>
      <c r="UK16" s="158"/>
      <c r="UL16" s="158"/>
      <c r="UM16" s="158"/>
      <c r="UN16" s="158"/>
      <c r="UO16" s="158"/>
      <c r="UP16" s="158"/>
      <c r="UQ16" s="158"/>
      <c r="UR16" s="158"/>
      <c r="US16" s="158"/>
      <c r="UT16" s="158"/>
      <c r="UU16" s="158"/>
      <c r="UV16" s="158"/>
      <c r="UW16" s="158"/>
      <c r="UX16" s="158"/>
      <c r="UY16" s="158"/>
      <c r="UZ16" s="158"/>
      <c r="VA16" s="158"/>
      <c r="VB16" s="158"/>
      <c r="VC16" s="158"/>
      <c r="VD16" s="158"/>
      <c r="VE16" s="158"/>
      <c r="VF16" s="158"/>
      <c r="VG16" s="158"/>
      <c r="VH16" s="158"/>
      <c r="VI16" s="158"/>
      <c r="VJ16" s="158"/>
      <c r="VK16" s="158"/>
      <c r="VL16" s="158"/>
      <c r="VM16" s="158"/>
      <c r="VN16" s="158"/>
      <c r="VO16" s="158"/>
      <c r="VP16" s="158"/>
      <c r="VQ16" s="158"/>
      <c r="VR16" s="158"/>
      <c r="VS16" s="158"/>
      <c r="VT16" s="158"/>
      <c r="VU16" s="158"/>
      <c r="VV16" s="158"/>
      <c r="VW16" s="158"/>
      <c r="VX16" s="158"/>
      <c r="VY16" s="158"/>
      <c r="VZ16" s="158"/>
      <c r="WA16" s="158"/>
      <c r="WB16" s="158"/>
      <c r="WC16" s="158"/>
      <c r="WD16" s="158"/>
      <c r="WE16" s="158"/>
      <c r="WF16" s="158"/>
      <c r="WG16" s="158"/>
      <c r="WH16" s="158"/>
      <c r="WI16" s="158"/>
      <c r="WJ16" s="158"/>
      <c r="WK16" s="158"/>
      <c r="WL16" s="158"/>
      <c r="WM16" s="158"/>
      <c r="WN16" s="158"/>
      <c r="WO16" s="158"/>
      <c r="WP16" s="158"/>
      <c r="WQ16" s="158"/>
      <c r="WR16" s="158"/>
      <c r="WS16" s="158"/>
      <c r="WT16" s="158"/>
      <c r="WU16" s="158"/>
      <c r="WV16" s="158"/>
      <c r="WW16" s="158"/>
      <c r="WX16" s="158"/>
      <c r="WY16" s="158"/>
      <c r="WZ16" s="158"/>
      <c r="XA16" s="158"/>
      <c r="XB16" s="158"/>
      <c r="XC16" s="158"/>
      <c r="XD16" s="158"/>
      <c r="XE16" s="158"/>
      <c r="XF16" s="158"/>
      <c r="XG16" s="158"/>
      <c r="XH16" s="158"/>
      <c r="XI16" s="158"/>
      <c r="XJ16" s="158"/>
      <c r="XK16" s="158"/>
      <c r="XL16" s="158"/>
      <c r="XM16" s="158"/>
      <c r="XN16" s="158"/>
      <c r="XO16" s="158"/>
      <c r="XP16" s="158"/>
      <c r="XQ16" s="158"/>
      <c r="XR16" s="158"/>
      <c r="XS16" s="158"/>
      <c r="XT16" s="158"/>
      <c r="XU16" s="158"/>
      <c r="XV16" s="158"/>
      <c r="XW16" s="158"/>
      <c r="XX16" s="158"/>
      <c r="XY16" s="158"/>
      <c r="XZ16" s="158"/>
      <c r="YA16" s="158"/>
      <c r="YB16" s="158"/>
      <c r="YC16" s="158"/>
      <c r="YD16" s="158"/>
      <c r="YE16" s="158"/>
      <c r="YF16" s="158"/>
      <c r="YG16" s="158"/>
      <c r="YH16" s="158"/>
      <c r="YI16" s="158"/>
      <c r="YJ16" s="158"/>
      <c r="YK16" s="158"/>
      <c r="YL16" s="158"/>
      <c r="YM16" s="158"/>
      <c r="YN16" s="158"/>
      <c r="YO16" s="158"/>
      <c r="YP16" s="158"/>
      <c r="YQ16" s="158"/>
      <c r="YR16" s="158"/>
      <c r="YS16" s="158"/>
      <c r="YT16" s="158"/>
      <c r="YU16" s="158"/>
      <c r="YV16" s="158"/>
      <c r="YW16" s="158"/>
      <c r="YX16" s="158"/>
      <c r="YY16" s="158"/>
      <c r="YZ16" s="158"/>
      <c r="ZA16" s="158"/>
      <c r="ZB16" s="158"/>
      <c r="ZC16" s="158"/>
      <c r="ZD16" s="158"/>
      <c r="ZE16" s="158"/>
      <c r="ZF16" s="158"/>
      <c r="ZG16" s="158"/>
      <c r="ZH16" s="158"/>
      <c r="ZI16" s="158"/>
      <c r="ZJ16" s="158"/>
      <c r="ZK16" s="158"/>
      <c r="ZL16" s="158"/>
      <c r="ZM16" s="158"/>
      <c r="ZN16" s="158"/>
      <c r="ZO16" s="158"/>
      <c r="ZP16" s="158"/>
      <c r="ZQ16" s="158"/>
      <c r="ZR16" s="158"/>
      <c r="ZS16" s="158"/>
      <c r="ZT16" s="158"/>
      <c r="ZU16" s="158"/>
      <c r="ZV16" s="158"/>
      <c r="ZW16" s="158"/>
      <c r="ZX16" s="158"/>
      <c r="ZY16" s="158"/>
      <c r="ZZ16" s="158"/>
      <c r="AAA16" s="158"/>
      <c r="AAB16" s="158"/>
      <c r="AAC16" s="158"/>
      <c r="AAD16" s="158"/>
      <c r="AAE16" s="158"/>
      <c r="AAF16" s="158"/>
      <c r="AAG16" s="158"/>
      <c r="AAH16" s="158"/>
      <c r="AAI16" s="158"/>
      <c r="AAJ16" s="158"/>
      <c r="AAK16" s="158"/>
      <c r="AAL16" s="158"/>
      <c r="AAM16" s="158"/>
      <c r="AAN16" s="158"/>
      <c r="AAO16" s="158"/>
      <c r="AAP16" s="158"/>
      <c r="AAQ16" s="158"/>
      <c r="AAR16" s="158"/>
      <c r="AAS16" s="158"/>
      <c r="AAT16" s="158"/>
      <c r="AAU16" s="158"/>
      <c r="AAV16" s="158"/>
      <c r="AAW16" s="158"/>
      <c r="AAX16" s="158"/>
      <c r="AAY16" s="158"/>
      <c r="AAZ16" s="158"/>
      <c r="ABA16" s="158"/>
      <c r="ABB16" s="158"/>
      <c r="ABC16" s="158"/>
      <c r="ABD16" s="158"/>
      <c r="ABE16" s="158"/>
      <c r="ABF16" s="158"/>
      <c r="ABG16" s="158"/>
      <c r="ABH16" s="158"/>
      <c r="ABI16" s="158"/>
      <c r="ABJ16" s="158"/>
      <c r="ABK16" s="158"/>
      <c r="ABL16" s="158"/>
      <c r="ABM16" s="158"/>
      <c r="ABN16" s="158"/>
      <c r="ABO16" s="158"/>
      <c r="ABP16" s="158"/>
      <c r="ABQ16" s="158"/>
      <c r="ABR16" s="158"/>
      <c r="ABS16" s="158"/>
      <c r="ABT16" s="158"/>
      <c r="ABU16" s="158"/>
      <c r="ABV16" s="158"/>
      <c r="ABW16" s="158"/>
      <c r="ABX16" s="158"/>
      <c r="ABY16" s="158"/>
      <c r="ABZ16" s="158"/>
      <c r="ACA16" s="158"/>
      <c r="ACB16" s="158"/>
      <c r="ACC16" s="158"/>
      <c r="ACD16" s="158"/>
      <c r="ACE16" s="158"/>
      <c r="ACF16" s="158"/>
      <c r="ACG16" s="158"/>
      <c r="ACH16" s="158"/>
      <c r="ACI16" s="158"/>
      <c r="ACJ16" s="158"/>
      <c r="ACK16" s="158"/>
      <c r="ACL16" s="158"/>
      <c r="ACM16" s="158"/>
      <c r="ACN16" s="158"/>
      <c r="ACO16" s="158"/>
      <c r="ACP16" s="158"/>
      <c r="ACQ16" s="158"/>
      <c r="ACR16" s="158"/>
      <c r="ACS16" s="158"/>
      <c r="ACT16" s="158"/>
      <c r="ACU16" s="158"/>
      <c r="ACV16" s="158"/>
      <c r="ACW16" s="158"/>
      <c r="ACX16" s="158"/>
      <c r="ACY16" s="158"/>
      <c r="ACZ16" s="158"/>
      <c r="ADA16" s="158"/>
      <c r="ADB16" s="158"/>
      <c r="ADC16" s="158"/>
      <c r="ADD16" s="158"/>
      <c r="ADE16" s="158"/>
      <c r="ADF16" s="158"/>
      <c r="ADG16" s="158"/>
      <c r="ADH16" s="158"/>
      <c r="ADI16" s="158"/>
      <c r="ADJ16" s="158"/>
      <c r="ADK16" s="158"/>
      <c r="ADL16" s="158"/>
      <c r="ADM16" s="158"/>
      <c r="ADN16" s="158"/>
      <c r="ADO16" s="158"/>
      <c r="ADP16" s="158"/>
      <c r="ADQ16" s="158"/>
      <c r="ADR16" s="158"/>
      <c r="ADS16" s="158"/>
      <c r="ADT16" s="158"/>
      <c r="ADU16" s="158"/>
      <c r="ADV16" s="158"/>
      <c r="ADW16" s="158"/>
      <c r="ADX16" s="158"/>
      <c r="ADY16" s="158"/>
      <c r="ADZ16" s="158"/>
      <c r="AEA16" s="158"/>
      <c r="AEB16" s="158"/>
      <c r="AEC16" s="158"/>
      <c r="AED16" s="158"/>
      <c r="AEE16" s="158"/>
      <c r="AEF16" s="158"/>
      <c r="AEG16" s="158"/>
      <c r="AEH16" s="158"/>
      <c r="AEI16" s="158"/>
      <c r="AEJ16" s="158"/>
      <c r="AEK16" s="158"/>
      <c r="AEL16" s="158"/>
      <c r="AEM16" s="158"/>
      <c r="AEN16" s="158"/>
      <c r="AEO16" s="158"/>
      <c r="AEP16" s="158"/>
      <c r="AEQ16" s="158"/>
      <c r="AER16" s="158"/>
      <c r="AES16" s="158"/>
      <c r="AET16" s="158"/>
      <c r="AEU16" s="158"/>
      <c r="AEV16" s="158"/>
      <c r="AEW16" s="158"/>
      <c r="AEX16" s="158"/>
      <c r="AEY16" s="158"/>
      <c r="AEZ16" s="158"/>
      <c r="AFA16" s="158"/>
      <c r="AFB16" s="158"/>
      <c r="AFC16" s="158"/>
      <c r="AFD16" s="158"/>
      <c r="AFE16" s="158"/>
      <c r="AFF16" s="158"/>
      <c r="AFG16" s="158"/>
      <c r="AFH16" s="158"/>
      <c r="AFI16" s="158"/>
      <c r="AFJ16" s="158"/>
      <c r="AFK16" s="158"/>
      <c r="AFL16" s="158"/>
      <c r="AFM16" s="158"/>
      <c r="AFN16" s="158"/>
      <c r="AFO16" s="158"/>
      <c r="AFP16" s="158"/>
      <c r="AFQ16" s="158"/>
      <c r="AFR16" s="158"/>
      <c r="AFS16" s="158"/>
      <c r="AFT16" s="158"/>
      <c r="AFU16" s="158"/>
      <c r="AFV16" s="158"/>
      <c r="AFW16" s="158"/>
      <c r="AFX16" s="158"/>
      <c r="AFY16" s="158"/>
      <c r="AFZ16" s="158"/>
      <c r="AGA16" s="158"/>
      <c r="AGB16" s="158"/>
      <c r="AGC16" s="158"/>
      <c r="AGD16" s="158"/>
      <c r="AGE16" s="158"/>
      <c r="AGF16" s="158"/>
      <c r="AGG16" s="158"/>
      <c r="AGH16" s="158"/>
      <c r="AGI16" s="158"/>
      <c r="AGJ16" s="158"/>
      <c r="AGK16" s="158"/>
      <c r="AGL16" s="158"/>
      <c r="AGM16" s="158"/>
      <c r="AGN16" s="158"/>
      <c r="AGO16" s="158"/>
      <c r="AGP16" s="158"/>
      <c r="AGQ16" s="158"/>
      <c r="AGR16" s="158"/>
      <c r="AGS16" s="158"/>
      <c r="AGT16" s="158"/>
      <c r="AGU16" s="158"/>
      <c r="AGV16" s="158"/>
      <c r="AGW16" s="158"/>
      <c r="AGX16" s="158"/>
      <c r="AGY16" s="158"/>
      <c r="AGZ16" s="158"/>
      <c r="AHA16" s="158"/>
      <c r="AHB16" s="158"/>
      <c r="AHC16" s="158"/>
      <c r="AHD16" s="158"/>
      <c r="AHE16" s="158"/>
      <c r="AHF16" s="158"/>
      <c r="AHG16" s="158"/>
      <c r="AHH16" s="158"/>
      <c r="AHI16" s="158"/>
      <c r="AHJ16" s="158"/>
      <c r="AHK16" s="158"/>
      <c r="AHL16" s="158"/>
      <c r="AHM16" s="158"/>
      <c r="AHN16" s="158"/>
      <c r="AHO16" s="158"/>
      <c r="AHP16" s="158"/>
      <c r="AHQ16" s="158"/>
      <c r="AHR16" s="158"/>
      <c r="AHS16" s="158"/>
      <c r="AHT16" s="158"/>
      <c r="AHU16" s="158"/>
      <c r="AHV16" s="158"/>
      <c r="AHW16" s="158"/>
      <c r="AHX16" s="158"/>
      <c r="AHY16" s="158"/>
      <c r="AHZ16" s="158"/>
      <c r="AIA16" s="158"/>
      <c r="AIB16" s="158"/>
      <c r="AIC16" s="158"/>
      <c r="AID16" s="158"/>
      <c r="AIE16" s="158"/>
      <c r="AIF16" s="158"/>
      <c r="AIG16" s="158"/>
      <c r="AIH16" s="158"/>
      <c r="AII16" s="158"/>
      <c r="AIJ16" s="158"/>
      <c r="AIK16" s="158"/>
      <c r="AIL16" s="158"/>
      <c r="AIM16" s="158"/>
      <c r="AIN16" s="158"/>
      <c r="AIO16" s="158"/>
      <c r="AIP16" s="158"/>
      <c r="AIQ16" s="158"/>
      <c r="AIR16" s="158"/>
      <c r="AIS16" s="158"/>
      <c r="AIT16" s="158"/>
      <c r="AIU16" s="158"/>
      <c r="AIV16" s="158"/>
      <c r="AIW16" s="158"/>
      <c r="AIX16" s="158"/>
      <c r="AIY16" s="158"/>
      <c r="AIZ16" s="158"/>
      <c r="AJA16" s="158"/>
      <c r="AJB16" s="158"/>
      <c r="AJC16" s="158"/>
      <c r="AJD16" s="158"/>
      <c r="AJE16" s="158"/>
      <c r="AJF16" s="158"/>
      <c r="AJG16" s="158"/>
      <c r="AJH16" s="158"/>
      <c r="AJI16" s="158"/>
      <c r="AJJ16" s="158"/>
      <c r="AJK16" s="158"/>
      <c r="AJL16" s="158"/>
      <c r="AJM16" s="158"/>
      <c r="AJN16" s="158"/>
      <c r="AJO16" s="158"/>
      <c r="AJP16" s="158"/>
      <c r="AJQ16" s="158"/>
      <c r="AJR16" s="158"/>
      <c r="AJS16" s="158"/>
      <c r="AJT16" s="158"/>
      <c r="AJU16" s="158"/>
      <c r="AJV16" s="158"/>
      <c r="AJW16" s="158"/>
      <c r="AJX16" s="158"/>
      <c r="AJY16" s="158"/>
      <c r="AJZ16" s="158"/>
      <c r="AKA16" s="158"/>
      <c r="AKB16" s="158"/>
      <c r="AKC16" s="158"/>
      <c r="AKD16" s="158"/>
      <c r="AKE16" s="158"/>
      <c r="AKF16" s="158"/>
      <c r="AKG16" s="158"/>
      <c r="AKH16" s="158"/>
      <c r="AKI16" s="158"/>
      <c r="AKJ16" s="158"/>
      <c r="AKK16" s="158"/>
      <c r="AKL16" s="158"/>
      <c r="AKM16" s="158"/>
      <c r="AKN16" s="158"/>
      <c r="AKO16" s="158"/>
      <c r="AKP16" s="158"/>
      <c r="AKQ16" s="158"/>
      <c r="AKR16" s="158"/>
      <c r="AKS16" s="158"/>
      <c r="AKT16" s="158"/>
      <c r="AKU16" s="158"/>
      <c r="AKV16" s="158"/>
      <c r="AKW16" s="158"/>
      <c r="AKX16" s="158"/>
      <c r="AKY16" s="158"/>
      <c r="AKZ16" s="158"/>
      <c r="ALA16" s="158"/>
      <c r="ALB16" s="158"/>
      <c r="ALC16" s="158"/>
      <c r="ALD16" s="158"/>
      <c r="ALE16" s="158"/>
      <c r="ALF16" s="158"/>
      <c r="ALG16" s="158"/>
      <c r="ALH16" s="158"/>
      <c r="ALI16" s="158"/>
      <c r="ALJ16" s="159"/>
      <c r="ALK16" s="158"/>
      <c r="ALL16" s="158"/>
      <c r="ALM16" s="158"/>
      <c r="ALN16" s="158"/>
      <c r="ALO16" s="137"/>
      <c r="ALP16" s="137"/>
      <c r="ALQ16" s="137"/>
    </row>
    <row r="17" spans="1:1005" s="31" customFormat="1" ht="31.5" customHeight="1" x14ac:dyDescent="0.25">
      <c r="A17" s="157" t="str">
        <f>"Qté "&amp;'Base produits'!A13&amp;" - "&amp;'Base produits'!B13&amp;" :"</f>
        <v>Qté P0006 - Electricité Auto :</v>
      </c>
      <c r="B17" s="159"/>
      <c r="C17" s="159"/>
      <c r="D17" s="159">
        <v>3</v>
      </c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  <c r="CT17" s="158"/>
      <c r="CU17" s="158"/>
      <c r="CV17" s="158"/>
      <c r="CW17" s="158"/>
      <c r="CX17" s="158"/>
      <c r="CY17" s="158"/>
      <c r="CZ17" s="158"/>
      <c r="DA17" s="158"/>
      <c r="DB17" s="158"/>
      <c r="DC17" s="158"/>
      <c r="DD17" s="158"/>
      <c r="DE17" s="158"/>
      <c r="DF17" s="158"/>
      <c r="DG17" s="158"/>
      <c r="DH17" s="158"/>
      <c r="DI17" s="158"/>
      <c r="DJ17" s="158"/>
      <c r="DK17" s="158"/>
      <c r="DL17" s="158"/>
      <c r="DM17" s="158"/>
      <c r="DN17" s="158"/>
      <c r="DO17" s="158"/>
      <c r="DP17" s="158"/>
      <c r="DQ17" s="158"/>
      <c r="DR17" s="158"/>
      <c r="DS17" s="158"/>
      <c r="DT17" s="158"/>
      <c r="DU17" s="158"/>
      <c r="DV17" s="158"/>
      <c r="DW17" s="158"/>
      <c r="DX17" s="158"/>
      <c r="DY17" s="158"/>
      <c r="DZ17" s="158"/>
      <c r="EA17" s="158"/>
      <c r="EB17" s="158"/>
      <c r="EC17" s="158"/>
      <c r="ED17" s="158"/>
      <c r="EE17" s="158"/>
      <c r="EF17" s="158"/>
      <c r="EG17" s="158"/>
      <c r="EH17" s="158"/>
      <c r="EI17" s="158"/>
      <c r="EJ17" s="158"/>
      <c r="EK17" s="158"/>
      <c r="EL17" s="158"/>
      <c r="EM17" s="158"/>
      <c r="EN17" s="158"/>
      <c r="EO17" s="158"/>
      <c r="EP17" s="158"/>
      <c r="EQ17" s="158"/>
      <c r="ER17" s="158"/>
      <c r="ES17" s="158"/>
      <c r="ET17" s="158"/>
      <c r="EU17" s="158"/>
      <c r="EV17" s="158"/>
      <c r="EW17" s="158"/>
      <c r="EX17" s="158"/>
      <c r="EY17" s="158"/>
      <c r="EZ17" s="158"/>
      <c r="FA17" s="158"/>
      <c r="FB17" s="158"/>
      <c r="FC17" s="158"/>
      <c r="FD17" s="158"/>
      <c r="FE17" s="158"/>
      <c r="FF17" s="158"/>
      <c r="FG17" s="158"/>
      <c r="FH17" s="158"/>
      <c r="FI17" s="158"/>
      <c r="FJ17" s="158"/>
      <c r="FK17" s="158"/>
      <c r="FL17" s="158"/>
      <c r="FM17" s="158"/>
      <c r="FN17" s="158"/>
      <c r="FO17" s="158"/>
      <c r="FP17" s="158"/>
      <c r="FQ17" s="158"/>
      <c r="FR17" s="158"/>
      <c r="FS17" s="158"/>
      <c r="FT17" s="158"/>
      <c r="FU17" s="158"/>
      <c r="FV17" s="158"/>
      <c r="FW17" s="158"/>
      <c r="FX17" s="158"/>
      <c r="FY17" s="158"/>
      <c r="FZ17" s="158"/>
      <c r="GA17" s="158"/>
      <c r="GB17" s="158"/>
      <c r="GC17" s="158"/>
      <c r="GD17" s="158"/>
      <c r="GE17" s="158"/>
      <c r="GF17" s="158"/>
      <c r="GG17" s="158"/>
      <c r="GH17" s="158"/>
      <c r="GI17" s="158"/>
      <c r="GJ17" s="158"/>
      <c r="GK17" s="158"/>
      <c r="GL17" s="158"/>
      <c r="GM17" s="158"/>
      <c r="GN17" s="158"/>
      <c r="GO17" s="158"/>
      <c r="GP17" s="158"/>
      <c r="GQ17" s="158"/>
      <c r="GR17" s="158"/>
      <c r="GS17" s="158"/>
      <c r="GT17" s="158"/>
      <c r="GU17" s="158"/>
      <c r="GV17" s="158"/>
      <c r="GW17" s="158"/>
      <c r="GX17" s="158"/>
      <c r="GY17" s="158"/>
      <c r="GZ17" s="158"/>
      <c r="HA17" s="158"/>
      <c r="HB17" s="158"/>
      <c r="HC17" s="158"/>
      <c r="HD17" s="158"/>
      <c r="HE17" s="158"/>
      <c r="HF17" s="158"/>
      <c r="HG17" s="158"/>
      <c r="HH17" s="158"/>
      <c r="HI17" s="158"/>
      <c r="HJ17" s="158"/>
      <c r="HK17" s="158"/>
      <c r="HL17" s="158"/>
      <c r="HM17" s="158"/>
      <c r="HN17" s="158"/>
      <c r="HO17" s="158"/>
      <c r="HP17" s="158"/>
      <c r="HQ17" s="158"/>
      <c r="HR17" s="158"/>
      <c r="HS17" s="158"/>
      <c r="HT17" s="158"/>
      <c r="HU17" s="158"/>
      <c r="HV17" s="158"/>
      <c r="HW17" s="158"/>
      <c r="HX17" s="158"/>
      <c r="HY17" s="158"/>
      <c r="HZ17" s="158"/>
      <c r="IA17" s="158"/>
      <c r="IB17" s="158"/>
      <c r="IC17" s="158"/>
      <c r="ID17" s="158"/>
      <c r="IE17" s="158"/>
      <c r="IF17" s="158"/>
      <c r="IG17" s="158"/>
      <c r="IH17" s="158"/>
      <c r="II17" s="158"/>
      <c r="IJ17" s="158"/>
      <c r="IK17" s="158"/>
      <c r="IL17" s="158"/>
      <c r="IM17" s="158"/>
      <c r="IN17" s="158"/>
      <c r="IO17" s="158"/>
      <c r="IP17" s="158"/>
      <c r="IQ17" s="158"/>
      <c r="IR17" s="158"/>
      <c r="IS17" s="158"/>
      <c r="IT17" s="158"/>
      <c r="IU17" s="158"/>
      <c r="IV17" s="158"/>
      <c r="IW17" s="158"/>
      <c r="IX17" s="158"/>
      <c r="IY17" s="158"/>
      <c r="IZ17" s="158"/>
      <c r="JA17" s="158"/>
      <c r="JB17" s="158"/>
      <c r="JC17" s="158"/>
      <c r="JD17" s="158"/>
      <c r="JE17" s="158"/>
      <c r="JF17" s="158"/>
      <c r="JG17" s="158"/>
      <c r="JH17" s="158"/>
      <c r="JI17" s="158"/>
      <c r="JJ17" s="158"/>
      <c r="JK17" s="158"/>
      <c r="JL17" s="158"/>
      <c r="JM17" s="158"/>
      <c r="JN17" s="158"/>
      <c r="JO17" s="158"/>
      <c r="JP17" s="158"/>
      <c r="JQ17" s="158"/>
      <c r="JR17" s="158"/>
      <c r="JS17" s="158"/>
      <c r="JT17" s="158"/>
      <c r="JU17" s="158"/>
      <c r="JV17" s="158"/>
      <c r="JW17" s="158"/>
      <c r="JX17" s="158"/>
      <c r="JY17" s="158"/>
      <c r="JZ17" s="158"/>
      <c r="KA17" s="158"/>
      <c r="KB17" s="158"/>
      <c r="KC17" s="158"/>
      <c r="KD17" s="158"/>
      <c r="KE17" s="158"/>
      <c r="KF17" s="158"/>
      <c r="KG17" s="158"/>
      <c r="KH17" s="158"/>
      <c r="KI17" s="158"/>
      <c r="KJ17" s="158"/>
      <c r="KK17" s="158"/>
      <c r="KL17" s="158"/>
      <c r="KM17" s="158"/>
      <c r="KN17" s="158"/>
      <c r="KO17" s="158"/>
      <c r="KP17" s="158"/>
      <c r="KQ17" s="158"/>
      <c r="KR17" s="158"/>
      <c r="KS17" s="158"/>
      <c r="KT17" s="158"/>
      <c r="KU17" s="158"/>
      <c r="KV17" s="158"/>
      <c r="KW17" s="158"/>
      <c r="KX17" s="158"/>
      <c r="KY17" s="158"/>
      <c r="KZ17" s="158"/>
      <c r="LA17" s="158"/>
      <c r="LB17" s="158"/>
      <c r="LC17" s="158"/>
      <c r="LD17" s="158"/>
      <c r="LE17" s="158"/>
      <c r="LF17" s="158"/>
      <c r="LG17" s="158"/>
      <c r="LH17" s="158"/>
      <c r="LI17" s="158"/>
      <c r="LJ17" s="158"/>
      <c r="LK17" s="158"/>
      <c r="LL17" s="158"/>
      <c r="LM17" s="158"/>
      <c r="LN17" s="158"/>
      <c r="LO17" s="158"/>
      <c r="LP17" s="158"/>
      <c r="LQ17" s="158"/>
      <c r="LR17" s="158"/>
      <c r="LS17" s="158"/>
      <c r="LT17" s="158"/>
      <c r="LU17" s="158"/>
      <c r="LV17" s="158"/>
      <c r="LW17" s="158"/>
      <c r="LX17" s="158"/>
      <c r="LY17" s="158"/>
      <c r="LZ17" s="158"/>
      <c r="MA17" s="158"/>
      <c r="MB17" s="158"/>
      <c r="MC17" s="158"/>
      <c r="MD17" s="158"/>
      <c r="ME17" s="158"/>
      <c r="MF17" s="158"/>
      <c r="MG17" s="158"/>
      <c r="MH17" s="158"/>
      <c r="MI17" s="158"/>
      <c r="MJ17" s="158"/>
      <c r="MK17" s="158"/>
      <c r="ML17" s="158"/>
      <c r="MM17" s="158"/>
      <c r="MN17" s="158"/>
      <c r="MO17" s="158"/>
      <c r="MP17" s="158"/>
      <c r="MQ17" s="158"/>
      <c r="MR17" s="158"/>
      <c r="MS17" s="158"/>
      <c r="MT17" s="158"/>
      <c r="MU17" s="158"/>
      <c r="MV17" s="158"/>
      <c r="MW17" s="158"/>
      <c r="MX17" s="158"/>
      <c r="MY17" s="158"/>
      <c r="MZ17" s="158"/>
      <c r="NA17" s="158"/>
      <c r="NB17" s="158"/>
      <c r="NC17" s="158"/>
      <c r="ND17" s="158"/>
      <c r="NE17" s="158"/>
      <c r="NF17" s="158"/>
      <c r="NG17" s="158"/>
      <c r="NH17" s="158"/>
      <c r="NI17" s="158"/>
      <c r="NJ17" s="158"/>
      <c r="NK17" s="158"/>
      <c r="NL17" s="158"/>
      <c r="NM17" s="158"/>
      <c r="NN17" s="158"/>
      <c r="NO17" s="158"/>
      <c r="NP17" s="158"/>
      <c r="NQ17" s="158"/>
      <c r="NR17" s="158"/>
      <c r="NS17" s="158"/>
      <c r="NT17" s="158"/>
      <c r="NU17" s="158"/>
      <c r="NV17" s="158"/>
      <c r="NW17" s="158"/>
      <c r="NX17" s="158"/>
      <c r="NY17" s="158"/>
      <c r="NZ17" s="158"/>
      <c r="OA17" s="158"/>
      <c r="OB17" s="158"/>
      <c r="OC17" s="158"/>
      <c r="OD17" s="158"/>
      <c r="OE17" s="158"/>
      <c r="OF17" s="158"/>
      <c r="OG17" s="158"/>
      <c r="OH17" s="158"/>
      <c r="OI17" s="158"/>
      <c r="OJ17" s="158"/>
      <c r="OK17" s="158"/>
      <c r="OL17" s="158"/>
      <c r="OM17" s="158"/>
      <c r="ON17" s="158"/>
      <c r="OO17" s="158"/>
      <c r="OP17" s="158"/>
      <c r="OQ17" s="158"/>
      <c r="OR17" s="158"/>
      <c r="OS17" s="158"/>
      <c r="OT17" s="158"/>
      <c r="OU17" s="158"/>
      <c r="OV17" s="158"/>
      <c r="OW17" s="158"/>
      <c r="OX17" s="158"/>
      <c r="OY17" s="158"/>
      <c r="OZ17" s="158"/>
      <c r="PA17" s="158"/>
      <c r="PB17" s="158"/>
      <c r="PC17" s="158"/>
      <c r="PD17" s="158"/>
      <c r="PE17" s="158"/>
      <c r="PF17" s="158"/>
      <c r="PG17" s="158"/>
      <c r="PH17" s="158"/>
      <c r="PI17" s="158"/>
      <c r="PJ17" s="158"/>
      <c r="PK17" s="158"/>
      <c r="PL17" s="158"/>
      <c r="PM17" s="158"/>
      <c r="PN17" s="158"/>
      <c r="PO17" s="158"/>
      <c r="PP17" s="158"/>
      <c r="PQ17" s="158"/>
      <c r="PR17" s="158"/>
      <c r="PS17" s="158"/>
      <c r="PT17" s="158"/>
      <c r="PU17" s="158"/>
      <c r="PV17" s="158"/>
      <c r="PW17" s="158"/>
      <c r="PX17" s="158"/>
      <c r="PY17" s="158"/>
      <c r="PZ17" s="158"/>
      <c r="QA17" s="158"/>
      <c r="QB17" s="158"/>
      <c r="QC17" s="158"/>
      <c r="QD17" s="158"/>
      <c r="QE17" s="158"/>
      <c r="QF17" s="158"/>
      <c r="QG17" s="158"/>
      <c r="QH17" s="158"/>
      <c r="QI17" s="158"/>
      <c r="QJ17" s="158"/>
      <c r="QK17" s="158"/>
      <c r="QL17" s="158"/>
      <c r="QM17" s="158"/>
      <c r="QN17" s="158"/>
      <c r="QO17" s="158"/>
      <c r="QP17" s="158"/>
      <c r="QQ17" s="158"/>
      <c r="QR17" s="158"/>
      <c r="QS17" s="158"/>
      <c r="QT17" s="158"/>
      <c r="QU17" s="158"/>
      <c r="QV17" s="158"/>
      <c r="QW17" s="158"/>
      <c r="QX17" s="158"/>
      <c r="QY17" s="158"/>
      <c r="QZ17" s="158"/>
      <c r="RA17" s="158"/>
      <c r="RB17" s="158"/>
      <c r="RC17" s="158"/>
      <c r="RD17" s="158"/>
      <c r="RE17" s="158"/>
      <c r="RF17" s="158"/>
      <c r="RG17" s="158"/>
      <c r="RH17" s="158"/>
      <c r="RI17" s="158"/>
      <c r="RJ17" s="158"/>
      <c r="RK17" s="158"/>
      <c r="RL17" s="158"/>
      <c r="RM17" s="158"/>
      <c r="RN17" s="158"/>
      <c r="RO17" s="158"/>
      <c r="RP17" s="158"/>
      <c r="RQ17" s="158"/>
      <c r="RR17" s="158"/>
      <c r="RS17" s="158"/>
      <c r="RT17" s="158"/>
      <c r="RU17" s="158"/>
      <c r="RV17" s="158"/>
      <c r="RW17" s="158"/>
      <c r="RX17" s="158"/>
      <c r="RY17" s="158"/>
      <c r="RZ17" s="158"/>
      <c r="SA17" s="158"/>
      <c r="SB17" s="158"/>
      <c r="SC17" s="158"/>
      <c r="SD17" s="158"/>
      <c r="SE17" s="158"/>
      <c r="SF17" s="158"/>
      <c r="SG17" s="158"/>
      <c r="SH17" s="158"/>
      <c r="SI17" s="158"/>
      <c r="SJ17" s="158"/>
      <c r="SK17" s="158"/>
      <c r="SL17" s="158"/>
      <c r="SM17" s="158"/>
      <c r="SN17" s="158"/>
      <c r="SO17" s="158"/>
      <c r="SP17" s="158"/>
      <c r="SQ17" s="158"/>
      <c r="SR17" s="158"/>
      <c r="SS17" s="158"/>
      <c r="ST17" s="158"/>
      <c r="SU17" s="158"/>
      <c r="SV17" s="158"/>
      <c r="SW17" s="158"/>
      <c r="SX17" s="158"/>
      <c r="SY17" s="158"/>
      <c r="SZ17" s="158"/>
      <c r="TA17" s="158"/>
      <c r="TB17" s="158"/>
      <c r="TC17" s="158"/>
      <c r="TD17" s="158"/>
      <c r="TE17" s="158"/>
      <c r="TF17" s="158"/>
      <c r="TG17" s="158"/>
      <c r="TH17" s="158"/>
      <c r="TI17" s="158"/>
      <c r="TJ17" s="158"/>
      <c r="TK17" s="158"/>
      <c r="TL17" s="158"/>
      <c r="TM17" s="158"/>
      <c r="TN17" s="158"/>
      <c r="TO17" s="158"/>
      <c r="TP17" s="158"/>
      <c r="TQ17" s="158"/>
      <c r="TR17" s="158"/>
      <c r="TS17" s="158"/>
      <c r="TT17" s="158"/>
      <c r="TU17" s="158"/>
      <c r="TV17" s="158"/>
      <c r="TW17" s="158"/>
      <c r="TX17" s="158"/>
      <c r="TY17" s="158"/>
      <c r="TZ17" s="158"/>
      <c r="UA17" s="158"/>
      <c r="UB17" s="158"/>
      <c r="UC17" s="158"/>
      <c r="UD17" s="158"/>
      <c r="UE17" s="158"/>
      <c r="UF17" s="158"/>
      <c r="UG17" s="158"/>
      <c r="UH17" s="158"/>
      <c r="UI17" s="158"/>
      <c r="UJ17" s="158"/>
      <c r="UK17" s="158"/>
      <c r="UL17" s="158"/>
      <c r="UM17" s="158"/>
      <c r="UN17" s="158"/>
      <c r="UO17" s="158"/>
      <c r="UP17" s="158"/>
      <c r="UQ17" s="158"/>
      <c r="UR17" s="158"/>
      <c r="US17" s="158"/>
      <c r="UT17" s="158"/>
      <c r="UU17" s="158"/>
      <c r="UV17" s="158"/>
      <c r="UW17" s="158"/>
      <c r="UX17" s="158"/>
      <c r="UY17" s="158"/>
      <c r="UZ17" s="158"/>
      <c r="VA17" s="158"/>
      <c r="VB17" s="158"/>
      <c r="VC17" s="158"/>
      <c r="VD17" s="158"/>
      <c r="VE17" s="158"/>
      <c r="VF17" s="158"/>
      <c r="VG17" s="158"/>
      <c r="VH17" s="158"/>
      <c r="VI17" s="158"/>
      <c r="VJ17" s="158"/>
      <c r="VK17" s="158"/>
      <c r="VL17" s="158"/>
      <c r="VM17" s="158"/>
      <c r="VN17" s="158"/>
      <c r="VO17" s="158"/>
      <c r="VP17" s="158"/>
      <c r="VQ17" s="158"/>
      <c r="VR17" s="158"/>
      <c r="VS17" s="158"/>
      <c r="VT17" s="158"/>
      <c r="VU17" s="158"/>
      <c r="VV17" s="158"/>
      <c r="VW17" s="158"/>
      <c r="VX17" s="158"/>
      <c r="VY17" s="158"/>
      <c r="VZ17" s="158"/>
      <c r="WA17" s="158"/>
      <c r="WB17" s="158"/>
      <c r="WC17" s="158"/>
      <c r="WD17" s="158"/>
      <c r="WE17" s="158"/>
      <c r="WF17" s="158"/>
      <c r="WG17" s="158"/>
      <c r="WH17" s="158"/>
      <c r="WI17" s="158"/>
      <c r="WJ17" s="158"/>
      <c r="WK17" s="158"/>
      <c r="WL17" s="158"/>
      <c r="WM17" s="158"/>
      <c r="WN17" s="158"/>
      <c r="WO17" s="158"/>
      <c r="WP17" s="158"/>
      <c r="WQ17" s="158"/>
      <c r="WR17" s="158"/>
      <c r="WS17" s="158"/>
      <c r="WT17" s="158"/>
      <c r="WU17" s="158"/>
      <c r="WV17" s="158"/>
      <c r="WW17" s="158"/>
      <c r="WX17" s="158"/>
      <c r="WY17" s="158"/>
      <c r="WZ17" s="158"/>
      <c r="XA17" s="158"/>
      <c r="XB17" s="158"/>
      <c r="XC17" s="158"/>
      <c r="XD17" s="158"/>
      <c r="XE17" s="158"/>
      <c r="XF17" s="158"/>
      <c r="XG17" s="158"/>
      <c r="XH17" s="158"/>
      <c r="XI17" s="158"/>
      <c r="XJ17" s="158"/>
      <c r="XK17" s="158"/>
      <c r="XL17" s="158"/>
      <c r="XM17" s="158"/>
      <c r="XN17" s="158"/>
      <c r="XO17" s="158"/>
      <c r="XP17" s="158"/>
      <c r="XQ17" s="158"/>
      <c r="XR17" s="158"/>
      <c r="XS17" s="158"/>
      <c r="XT17" s="158"/>
      <c r="XU17" s="158"/>
      <c r="XV17" s="158"/>
      <c r="XW17" s="158"/>
      <c r="XX17" s="158"/>
      <c r="XY17" s="158"/>
      <c r="XZ17" s="158"/>
      <c r="YA17" s="158"/>
      <c r="YB17" s="158"/>
      <c r="YC17" s="158"/>
      <c r="YD17" s="158"/>
      <c r="YE17" s="158"/>
      <c r="YF17" s="158"/>
      <c r="YG17" s="158"/>
      <c r="YH17" s="158"/>
      <c r="YI17" s="158"/>
      <c r="YJ17" s="158"/>
      <c r="YK17" s="158"/>
      <c r="YL17" s="158"/>
      <c r="YM17" s="158"/>
      <c r="YN17" s="158"/>
      <c r="YO17" s="158"/>
      <c r="YP17" s="158"/>
      <c r="YQ17" s="158"/>
      <c r="YR17" s="158"/>
      <c r="YS17" s="158"/>
      <c r="YT17" s="158"/>
      <c r="YU17" s="158"/>
      <c r="YV17" s="158"/>
      <c r="YW17" s="158"/>
      <c r="YX17" s="158"/>
      <c r="YY17" s="158"/>
      <c r="YZ17" s="158"/>
      <c r="ZA17" s="158"/>
      <c r="ZB17" s="158"/>
      <c r="ZC17" s="158"/>
      <c r="ZD17" s="158"/>
      <c r="ZE17" s="158"/>
      <c r="ZF17" s="158"/>
      <c r="ZG17" s="158"/>
      <c r="ZH17" s="158"/>
      <c r="ZI17" s="158"/>
      <c r="ZJ17" s="158"/>
      <c r="ZK17" s="158"/>
      <c r="ZL17" s="158"/>
      <c r="ZM17" s="158"/>
      <c r="ZN17" s="158"/>
      <c r="ZO17" s="158"/>
      <c r="ZP17" s="158"/>
      <c r="ZQ17" s="158"/>
      <c r="ZR17" s="158"/>
      <c r="ZS17" s="158"/>
      <c r="ZT17" s="158"/>
      <c r="ZU17" s="158"/>
      <c r="ZV17" s="158"/>
      <c r="ZW17" s="158"/>
      <c r="ZX17" s="158"/>
      <c r="ZY17" s="158"/>
      <c r="ZZ17" s="158"/>
      <c r="AAA17" s="158"/>
      <c r="AAB17" s="158"/>
      <c r="AAC17" s="158"/>
      <c r="AAD17" s="158"/>
      <c r="AAE17" s="158"/>
      <c r="AAF17" s="158"/>
      <c r="AAG17" s="158"/>
      <c r="AAH17" s="158"/>
      <c r="AAI17" s="158"/>
      <c r="AAJ17" s="158"/>
      <c r="AAK17" s="158"/>
      <c r="AAL17" s="158"/>
      <c r="AAM17" s="158"/>
      <c r="AAN17" s="158"/>
      <c r="AAO17" s="158"/>
      <c r="AAP17" s="158"/>
      <c r="AAQ17" s="158"/>
      <c r="AAR17" s="158"/>
      <c r="AAS17" s="158"/>
      <c r="AAT17" s="158"/>
      <c r="AAU17" s="158"/>
      <c r="AAV17" s="158"/>
      <c r="AAW17" s="158"/>
      <c r="AAX17" s="158"/>
      <c r="AAY17" s="158"/>
      <c r="AAZ17" s="158"/>
      <c r="ABA17" s="158"/>
      <c r="ABB17" s="158"/>
      <c r="ABC17" s="158"/>
      <c r="ABD17" s="158"/>
      <c r="ABE17" s="158"/>
      <c r="ABF17" s="158"/>
      <c r="ABG17" s="158"/>
      <c r="ABH17" s="158"/>
      <c r="ABI17" s="158"/>
      <c r="ABJ17" s="158"/>
      <c r="ABK17" s="158"/>
      <c r="ABL17" s="158"/>
      <c r="ABM17" s="158"/>
      <c r="ABN17" s="158"/>
      <c r="ABO17" s="158"/>
      <c r="ABP17" s="158"/>
      <c r="ABQ17" s="158"/>
      <c r="ABR17" s="158"/>
      <c r="ABS17" s="158"/>
      <c r="ABT17" s="158"/>
      <c r="ABU17" s="158"/>
      <c r="ABV17" s="158"/>
      <c r="ABW17" s="158"/>
      <c r="ABX17" s="158"/>
      <c r="ABY17" s="158"/>
      <c r="ABZ17" s="158"/>
      <c r="ACA17" s="158"/>
      <c r="ACB17" s="158"/>
      <c r="ACC17" s="158"/>
      <c r="ACD17" s="158"/>
      <c r="ACE17" s="158"/>
      <c r="ACF17" s="158"/>
      <c r="ACG17" s="158"/>
      <c r="ACH17" s="158"/>
      <c r="ACI17" s="158"/>
      <c r="ACJ17" s="158"/>
      <c r="ACK17" s="158"/>
      <c r="ACL17" s="158"/>
      <c r="ACM17" s="158"/>
      <c r="ACN17" s="158"/>
      <c r="ACO17" s="158"/>
      <c r="ACP17" s="158"/>
      <c r="ACQ17" s="158"/>
      <c r="ACR17" s="158"/>
      <c r="ACS17" s="158"/>
      <c r="ACT17" s="158"/>
      <c r="ACU17" s="158"/>
      <c r="ACV17" s="158"/>
      <c r="ACW17" s="158"/>
      <c r="ACX17" s="158"/>
      <c r="ACY17" s="158"/>
      <c r="ACZ17" s="158"/>
      <c r="ADA17" s="158"/>
      <c r="ADB17" s="158"/>
      <c r="ADC17" s="158"/>
      <c r="ADD17" s="158"/>
      <c r="ADE17" s="158"/>
      <c r="ADF17" s="158"/>
      <c r="ADG17" s="158"/>
      <c r="ADH17" s="158"/>
      <c r="ADI17" s="158"/>
      <c r="ADJ17" s="158"/>
      <c r="ADK17" s="158"/>
      <c r="ADL17" s="158"/>
      <c r="ADM17" s="158"/>
      <c r="ADN17" s="158"/>
      <c r="ADO17" s="158"/>
      <c r="ADP17" s="158"/>
      <c r="ADQ17" s="158"/>
      <c r="ADR17" s="158"/>
      <c r="ADS17" s="158"/>
      <c r="ADT17" s="158"/>
      <c r="ADU17" s="158"/>
      <c r="ADV17" s="158"/>
      <c r="ADW17" s="158"/>
      <c r="ADX17" s="158"/>
      <c r="ADY17" s="158"/>
      <c r="ADZ17" s="158"/>
      <c r="AEA17" s="158"/>
      <c r="AEB17" s="158"/>
      <c r="AEC17" s="158"/>
      <c r="AED17" s="158"/>
      <c r="AEE17" s="158"/>
      <c r="AEF17" s="158"/>
      <c r="AEG17" s="158"/>
      <c r="AEH17" s="158"/>
      <c r="AEI17" s="158"/>
      <c r="AEJ17" s="158"/>
      <c r="AEK17" s="158"/>
      <c r="AEL17" s="158"/>
      <c r="AEM17" s="158"/>
      <c r="AEN17" s="158"/>
      <c r="AEO17" s="158"/>
      <c r="AEP17" s="158"/>
      <c r="AEQ17" s="158"/>
      <c r="AER17" s="158"/>
      <c r="AES17" s="158"/>
      <c r="AET17" s="158"/>
      <c r="AEU17" s="158"/>
      <c r="AEV17" s="158"/>
      <c r="AEW17" s="158"/>
      <c r="AEX17" s="158"/>
      <c r="AEY17" s="158"/>
      <c r="AEZ17" s="158"/>
      <c r="AFA17" s="158"/>
      <c r="AFB17" s="158"/>
      <c r="AFC17" s="158"/>
      <c r="AFD17" s="158"/>
      <c r="AFE17" s="158"/>
      <c r="AFF17" s="158"/>
      <c r="AFG17" s="158"/>
      <c r="AFH17" s="158"/>
      <c r="AFI17" s="158"/>
      <c r="AFJ17" s="158"/>
      <c r="AFK17" s="158"/>
      <c r="AFL17" s="158"/>
      <c r="AFM17" s="158"/>
      <c r="AFN17" s="158"/>
      <c r="AFO17" s="158"/>
      <c r="AFP17" s="158"/>
      <c r="AFQ17" s="158"/>
      <c r="AFR17" s="158"/>
      <c r="AFS17" s="158"/>
      <c r="AFT17" s="158"/>
      <c r="AFU17" s="158"/>
      <c r="AFV17" s="158"/>
      <c r="AFW17" s="158"/>
      <c r="AFX17" s="158"/>
      <c r="AFY17" s="158"/>
      <c r="AFZ17" s="158"/>
      <c r="AGA17" s="158"/>
      <c r="AGB17" s="158"/>
      <c r="AGC17" s="158"/>
      <c r="AGD17" s="158"/>
      <c r="AGE17" s="158"/>
      <c r="AGF17" s="158"/>
      <c r="AGG17" s="158"/>
      <c r="AGH17" s="158"/>
      <c r="AGI17" s="158"/>
      <c r="AGJ17" s="158"/>
      <c r="AGK17" s="158"/>
      <c r="AGL17" s="158"/>
      <c r="AGM17" s="158"/>
      <c r="AGN17" s="158"/>
      <c r="AGO17" s="158"/>
      <c r="AGP17" s="158"/>
      <c r="AGQ17" s="158"/>
      <c r="AGR17" s="158"/>
      <c r="AGS17" s="158"/>
      <c r="AGT17" s="158"/>
      <c r="AGU17" s="158"/>
      <c r="AGV17" s="158"/>
      <c r="AGW17" s="158"/>
      <c r="AGX17" s="158"/>
      <c r="AGY17" s="158"/>
      <c r="AGZ17" s="158"/>
      <c r="AHA17" s="158"/>
      <c r="AHB17" s="158"/>
      <c r="AHC17" s="158"/>
      <c r="AHD17" s="158"/>
      <c r="AHE17" s="158"/>
      <c r="AHF17" s="158"/>
      <c r="AHG17" s="158"/>
      <c r="AHH17" s="158"/>
      <c r="AHI17" s="158"/>
      <c r="AHJ17" s="158"/>
      <c r="AHK17" s="158"/>
      <c r="AHL17" s="158"/>
      <c r="AHM17" s="158"/>
      <c r="AHN17" s="158"/>
      <c r="AHO17" s="158"/>
      <c r="AHP17" s="158"/>
      <c r="AHQ17" s="158"/>
      <c r="AHR17" s="158"/>
      <c r="AHS17" s="158"/>
      <c r="AHT17" s="158"/>
      <c r="AHU17" s="158"/>
      <c r="AHV17" s="158"/>
      <c r="AHW17" s="158"/>
      <c r="AHX17" s="158"/>
      <c r="AHY17" s="158"/>
      <c r="AHZ17" s="158"/>
      <c r="AIA17" s="158"/>
      <c r="AIB17" s="158"/>
      <c r="AIC17" s="158"/>
      <c r="AID17" s="158"/>
      <c r="AIE17" s="158"/>
      <c r="AIF17" s="158"/>
      <c r="AIG17" s="158"/>
      <c r="AIH17" s="158"/>
      <c r="AII17" s="158"/>
      <c r="AIJ17" s="158"/>
      <c r="AIK17" s="158"/>
      <c r="AIL17" s="158"/>
      <c r="AIM17" s="158"/>
      <c r="AIN17" s="158"/>
      <c r="AIO17" s="158"/>
      <c r="AIP17" s="158"/>
      <c r="AIQ17" s="158"/>
      <c r="AIR17" s="158"/>
      <c r="AIS17" s="158"/>
      <c r="AIT17" s="158"/>
      <c r="AIU17" s="158"/>
      <c r="AIV17" s="158"/>
      <c r="AIW17" s="158"/>
      <c r="AIX17" s="158"/>
      <c r="AIY17" s="158"/>
      <c r="AIZ17" s="158"/>
      <c r="AJA17" s="158"/>
      <c r="AJB17" s="158"/>
      <c r="AJC17" s="158"/>
      <c r="AJD17" s="158"/>
      <c r="AJE17" s="158"/>
      <c r="AJF17" s="158"/>
      <c r="AJG17" s="158"/>
      <c r="AJH17" s="158"/>
      <c r="AJI17" s="158"/>
      <c r="AJJ17" s="158"/>
      <c r="AJK17" s="158"/>
      <c r="AJL17" s="158"/>
      <c r="AJM17" s="158"/>
      <c r="AJN17" s="158"/>
      <c r="AJO17" s="158"/>
      <c r="AJP17" s="158"/>
      <c r="AJQ17" s="158"/>
      <c r="AJR17" s="158"/>
      <c r="AJS17" s="158"/>
      <c r="AJT17" s="158"/>
      <c r="AJU17" s="158"/>
      <c r="AJV17" s="158"/>
      <c r="AJW17" s="158"/>
      <c r="AJX17" s="158"/>
      <c r="AJY17" s="158"/>
      <c r="AJZ17" s="158"/>
      <c r="AKA17" s="158"/>
      <c r="AKB17" s="158"/>
      <c r="AKC17" s="158"/>
      <c r="AKD17" s="158"/>
      <c r="AKE17" s="158"/>
      <c r="AKF17" s="158"/>
      <c r="AKG17" s="158"/>
      <c r="AKH17" s="158"/>
      <c r="AKI17" s="158"/>
      <c r="AKJ17" s="158"/>
      <c r="AKK17" s="158"/>
      <c r="AKL17" s="158"/>
      <c r="AKM17" s="158"/>
      <c r="AKN17" s="158"/>
      <c r="AKO17" s="158"/>
      <c r="AKP17" s="158"/>
      <c r="AKQ17" s="158"/>
      <c r="AKR17" s="158"/>
      <c r="AKS17" s="158"/>
      <c r="AKT17" s="158"/>
      <c r="AKU17" s="158"/>
      <c r="AKV17" s="158"/>
      <c r="AKW17" s="158"/>
      <c r="AKX17" s="158"/>
      <c r="AKY17" s="158"/>
      <c r="AKZ17" s="158"/>
      <c r="ALA17" s="158"/>
      <c r="ALB17" s="158"/>
      <c r="ALC17" s="158"/>
      <c r="ALD17" s="158"/>
      <c r="ALE17" s="158"/>
      <c r="ALF17" s="158"/>
      <c r="ALG17" s="158"/>
      <c r="ALH17" s="158"/>
      <c r="ALI17" s="158"/>
      <c r="ALJ17" s="159"/>
      <c r="ALK17" s="158"/>
      <c r="ALL17" s="158"/>
      <c r="ALM17" s="158"/>
      <c r="ALN17" s="158"/>
      <c r="ALO17" s="137"/>
      <c r="ALP17" s="137"/>
      <c r="ALQ17" s="137"/>
    </row>
    <row r="18" spans="1:1005" s="31" customFormat="1" ht="31.5" customHeight="1" x14ac:dyDescent="0.25">
      <c r="A18" s="157" t="str">
        <f>"Qté "&amp;'Base produits'!A14&amp;" - "&amp;'Base produits'!B14&amp;" :"</f>
        <v>Qté P0007 - Incubation  :</v>
      </c>
      <c r="B18" s="159"/>
      <c r="C18" s="159">
        <v>1</v>
      </c>
      <c r="D18" s="159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  <c r="CT18" s="158"/>
      <c r="CU18" s="158"/>
      <c r="CV18" s="158"/>
      <c r="CW18" s="158"/>
      <c r="CX18" s="158"/>
      <c r="CY18" s="158"/>
      <c r="CZ18" s="158"/>
      <c r="DA18" s="158"/>
      <c r="DB18" s="158"/>
      <c r="DC18" s="158"/>
      <c r="DD18" s="158"/>
      <c r="DE18" s="158"/>
      <c r="DF18" s="158"/>
      <c r="DG18" s="158"/>
      <c r="DH18" s="158"/>
      <c r="DI18" s="158"/>
      <c r="DJ18" s="158"/>
      <c r="DK18" s="158"/>
      <c r="DL18" s="158"/>
      <c r="DM18" s="158"/>
      <c r="DN18" s="158"/>
      <c r="DO18" s="158"/>
      <c r="DP18" s="158"/>
      <c r="DQ18" s="158"/>
      <c r="DR18" s="158"/>
      <c r="DS18" s="158"/>
      <c r="DT18" s="158"/>
      <c r="DU18" s="158"/>
      <c r="DV18" s="158"/>
      <c r="DW18" s="158"/>
      <c r="DX18" s="158"/>
      <c r="DY18" s="158"/>
      <c r="DZ18" s="158"/>
      <c r="EA18" s="158"/>
      <c r="EB18" s="158"/>
      <c r="EC18" s="158"/>
      <c r="ED18" s="158"/>
      <c r="EE18" s="158"/>
      <c r="EF18" s="158"/>
      <c r="EG18" s="158"/>
      <c r="EH18" s="158"/>
      <c r="EI18" s="158"/>
      <c r="EJ18" s="158"/>
      <c r="EK18" s="158"/>
      <c r="EL18" s="158"/>
      <c r="EM18" s="158"/>
      <c r="EN18" s="158"/>
      <c r="EO18" s="158"/>
      <c r="EP18" s="158"/>
      <c r="EQ18" s="158"/>
      <c r="ER18" s="158"/>
      <c r="ES18" s="158"/>
      <c r="ET18" s="158"/>
      <c r="EU18" s="158"/>
      <c r="EV18" s="158"/>
      <c r="EW18" s="158"/>
      <c r="EX18" s="158"/>
      <c r="EY18" s="158"/>
      <c r="EZ18" s="158"/>
      <c r="FA18" s="158"/>
      <c r="FB18" s="158"/>
      <c r="FC18" s="158"/>
      <c r="FD18" s="158"/>
      <c r="FE18" s="158"/>
      <c r="FF18" s="158"/>
      <c r="FG18" s="158"/>
      <c r="FH18" s="158"/>
      <c r="FI18" s="158"/>
      <c r="FJ18" s="158"/>
      <c r="FK18" s="158"/>
      <c r="FL18" s="158"/>
      <c r="FM18" s="158"/>
      <c r="FN18" s="158"/>
      <c r="FO18" s="158"/>
      <c r="FP18" s="158"/>
      <c r="FQ18" s="158"/>
      <c r="FR18" s="158"/>
      <c r="FS18" s="158"/>
      <c r="FT18" s="158"/>
      <c r="FU18" s="158"/>
      <c r="FV18" s="158"/>
      <c r="FW18" s="158"/>
      <c r="FX18" s="158"/>
      <c r="FY18" s="158"/>
      <c r="FZ18" s="158"/>
      <c r="GA18" s="158"/>
      <c r="GB18" s="158"/>
      <c r="GC18" s="158"/>
      <c r="GD18" s="158"/>
      <c r="GE18" s="158"/>
      <c r="GF18" s="158"/>
      <c r="GG18" s="158"/>
      <c r="GH18" s="158"/>
      <c r="GI18" s="158"/>
      <c r="GJ18" s="158"/>
      <c r="GK18" s="158"/>
      <c r="GL18" s="158"/>
      <c r="GM18" s="158"/>
      <c r="GN18" s="158"/>
      <c r="GO18" s="158"/>
      <c r="GP18" s="158"/>
      <c r="GQ18" s="158"/>
      <c r="GR18" s="158"/>
      <c r="GS18" s="158"/>
      <c r="GT18" s="158"/>
      <c r="GU18" s="158"/>
      <c r="GV18" s="158"/>
      <c r="GW18" s="158"/>
      <c r="GX18" s="158"/>
      <c r="GY18" s="158"/>
      <c r="GZ18" s="158"/>
      <c r="HA18" s="158"/>
      <c r="HB18" s="158"/>
      <c r="HC18" s="158"/>
      <c r="HD18" s="158"/>
      <c r="HE18" s="158"/>
      <c r="HF18" s="158"/>
      <c r="HG18" s="158"/>
      <c r="HH18" s="158"/>
      <c r="HI18" s="158"/>
      <c r="HJ18" s="158"/>
      <c r="HK18" s="158"/>
      <c r="HL18" s="158"/>
      <c r="HM18" s="158"/>
      <c r="HN18" s="158"/>
      <c r="HO18" s="158"/>
      <c r="HP18" s="158"/>
      <c r="HQ18" s="158"/>
      <c r="HR18" s="158"/>
      <c r="HS18" s="158"/>
      <c r="HT18" s="158"/>
      <c r="HU18" s="158"/>
      <c r="HV18" s="158"/>
      <c r="HW18" s="158"/>
      <c r="HX18" s="158"/>
      <c r="HY18" s="158"/>
      <c r="HZ18" s="158"/>
      <c r="IA18" s="158"/>
      <c r="IB18" s="158"/>
      <c r="IC18" s="158"/>
      <c r="ID18" s="158"/>
      <c r="IE18" s="158"/>
      <c r="IF18" s="158"/>
      <c r="IG18" s="158"/>
      <c r="IH18" s="158"/>
      <c r="II18" s="158"/>
      <c r="IJ18" s="158"/>
      <c r="IK18" s="158"/>
      <c r="IL18" s="158"/>
      <c r="IM18" s="158"/>
      <c r="IN18" s="158"/>
      <c r="IO18" s="158"/>
      <c r="IP18" s="158"/>
      <c r="IQ18" s="158"/>
      <c r="IR18" s="158"/>
      <c r="IS18" s="158"/>
      <c r="IT18" s="158"/>
      <c r="IU18" s="158"/>
      <c r="IV18" s="158"/>
      <c r="IW18" s="158"/>
      <c r="IX18" s="158"/>
      <c r="IY18" s="158"/>
      <c r="IZ18" s="158"/>
      <c r="JA18" s="158"/>
      <c r="JB18" s="158"/>
      <c r="JC18" s="158"/>
      <c r="JD18" s="158"/>
      <c r="JE18" s="158"/>
      <c r="JF18" s="158"/>
      <c r="JG18" s="158"/>
      <c r="JH18" s="158"/>
      <c r="JI18" s="158"/>
      <c r="JJ18" s="158"/>
      <c r="JK18" s="158"/>
      <c r="JL18" s="158"/>
      <c r="JM18" s="158"/>
      <c r="JN18" s="158"/>
      <c r="JO18" s="158"/>
      <c r="JP18" s="158"/>
      <c r="JQ18" s="158"/>
      <c r="JR18" s="158"/>
      <c r="JS18" s="158"/>
      <c r="JT18" s="158"/>
      <c r="JU18" s="158"/>
      <c r="JV18" s="158"/>
      <c r="JW18" s="158"/>
      <c r="JX18" s="158"/>
      <c r="JY18" s="158"/>
      <c r="JZ18" s="158"/>
      <c r="KA18" s="158"/>
      <c r="KB18" s="158"/>
      <c r="KC18" s="158"/>
      <c r="KD18" s="158"/>
      <c r="KE18" s="158"/>
      <c r="KF18" s="158"/>
      <c r="KG18" s="158"/>
      <c r="KH18" s="158"/>
      <c r="KI18" s="158"/>
      <c r="KJ18" s="158"/>
      <c r="KK18" s="158"/>
      <c r="KL18" s="158"/>
      <c r="KM18" s="158"/>
      <c r="KN18" s="158"/>
      <c r="KO18" s="158"/>
      <c r="KP18" s="158"/>
      <c r="KQ18" s="158"/>
      <c r="KR18" s="158"/>
      <c r="KS18" s="158"/>
      <c r="KT18" s="158"/>
      <c r="KU18" s="158"/>
      <c r="KV18" s="158"/>
      <c r="KW18" s="158"/>
      <c r="KX18" s="158"/>
      <c r="KY18" s="158"/>
      <c r="KZ18" s="158"/>
      <c r="LA18" s="158"/>
      <c r="LB18" s="158"/>
      <c r="LC18" s="158"/>
      <c r="LD18" s="158"/>
      <c r="LE18" s="158"/>
      <c r="LF18" s="158"/>
      <c r="LG18" s="158"/>
      <c r="LH18" s="158"/>
      <c r="LI18" s="158"/>
      <c r="LJ18" s="158"/>
      <c r="LK18" s="158"/>
      <c r="LL18" s="158"/>
      <c r="LM18" s="158"/>
      <c r="LN18" s="158"/>
      <c r="LO18" s="158"/>
      <c r="LP18" s="158"/>
      <c r="LQ18" s="158"/>
      <c r="LR18" s="158"/>
      <c r="LS18" s="158"/>
      <c r="LT18" s="158"/>
      <c r="LU18" s="158"/>
      <c r="LV18" s="158"/>
      <c r="LW18" s="158"/>
      <c r="LX18" s="158"/>
      <c r="LY18" s="158"/>
      <c r="LZ18" s="158"/>
      <c r="MA18" s="158"/>
      <c r="MB18" s="158"/>
      <c r="MC18" s="158"/>
      <c r="MD18" s="158"/>
      <c r="ME18" s="158"/>
      <c r="MF18" s="158"/>
      <c r="MG18" s="158"/>
      <c r="MH18" s="158"/>
      <c r="MI18" s="158"/>
      <c r="MJ18" s="158"/>
      <c r="MK18" s="158"/>
      <c r="ML18" s="158"/>
      <c r="MM18" s="158"/>
      <c r="MN18" s="158"/>
      <c r="MO18" s="158"/>
      <c r="MP18" s="158"/>
      <c r="MQ18" s="158"/>
      <c r="MR18" s="158"/>
      <c r="MS18" s="158"/>
      <c r="MT18" s="158"/>
      <c r="MU18" s="158"/>
      <c r="MV18" s="158"/>
      <c r="MW18" s="158"/>
      <c r="MX18" s="158"/>
      <c r="MY18" s="158"/>
      <c r="MZ18" s="158"/>
      <c r="NA18" s="158"/>
      <c r="NB18" s="158"/>
      <c r="NC18" s="158"/>
      <c r="ND18" s="158"/>
      <c r="NE18" s="158"/>
      <c r="NF18" s="158"/>
      <c r="NG18" s="158"/>
      <c r="NH18" s="158"/>
      <c r="NI18" s="158"/>
      <c r="NJ18" s="158"/>
      <c r="NK18" s="158"/>
      <c r="NL18" s="158"/>
      <c r="NM18" s="158"/>
      <c r="NN18" s="158"/>
      <c r="NO18" s="158"/>
      <c r="NP18" s="158"/>
      <c r="NQ18" s="158"/>
      <c r="NR18" s="158"/>
      <c r="NS18" s="158"/>
      <c r="NT18" s="158"/>
      <c r="NU18" s="158"/>
      <c r="NV18" s="158"/>
      <c r="NW18" s="158"/>
      <c r="NX18" s="158"/>
      <c r="NY18" s="158"/>
      <c r="NZ18" s="158"/>
      <c r="OA18" s="158"/>
      <c r="OB18" s="158"/>
      <c r="OC18" s="158"/>
      <c r="OD18" s="158"/>
      <c r="OE18" s="158"/>
      <c r="OF18" s="158"/>
      <c r="OG18" s="158"/>
      <c r="OH18" s="158"/>
      <c r="OI18" s="158"/>
      <c r="OJ18" s="158"/>
      <c r="OK18" s="158"/>
      <c r="OL18" s="158"/>
      <c r="OM18" s="158"/>
      <c r="ON18" s="158"/>
      <c r="OO18" s="158"/>
      <c r="OP18" s="158"/>
      <c r="OQ18" s="158"/>
      <c r="OR18" s="158"/>
      <c r="OS18" s="158"/>
      <c r="OT18" s="158"/>
      <c r="OU18" s="158"/>
      <c r="OV18" s="158"/>
      <c r="OW18" s="158"/>
      <c r="OX18" s="158"/>
      <c r="OY18" s="158"/>
      <c r="OZ18" s="158"/>
      <c r="PA18" s="158"/>
      <c r="PB18" s="158"/>
      <c r="PC18" s="158"/>
      <c r="PD18" s="158"/>
      <c r="PE18" s="158"/>
      <c r="PF18" s="158"/>
      <c r="PG18" s="158"/>
      <c r="PH18" s="158"/>
      <c r="PI18" s="158"/>
      <c r="PJ18" s="158"/>
      <c r="PK18" s="158"/>
      <c r="PL18" s="158"/>
      <c r="PM18" s="158"/>
      <c r="PN18" s="158"/>
      <c r="PO18" s="158"/>
      <c r="PP18" s="158"/>
      <c r="PQ18" s="158"/>
      <c r="PR18" s="158"/>
      <c r="PS18" s="158"/>
      <c r="PT18" s="158"/>
      <c r="PU18" s="158"/>
      <c r="PV18" s="158"/>
      <c r="PW18" s="158"/>
      <c r="PX18" s="158"/>
      <c r="PY18" s="158"/>
      <c r="PZ18" s="158"/>
      <c r="QA18" s="158"/>
      <c r="QB18" s="158"/>
      <c r="QC18" s="158"/>
      <c r="QD18" s="158"/>
      <c r="QE18" s="158"/>
      <c r="QF18" s="158"/>
      <c r="QG18" s="158"/>
      <c r="QH18" s="158"/>
      <c r="QI18" s="158"/>
      <c r="QJ18" s="158"/>
      <c r="QK18" s="158"/>
      <c r="QL18" s="158"/>
      <c r="QM18" s="158"/>
      <c r="QN18" s="158"/>
      <c r="QO18" s="158"/>
      <c r="QP18" s="158"/>
      <c r="QQ18" s="158"/>
      <c r="QR18" s="158"/>
      <c r="QS18" s="158"/>
      <c r="QT18" s="158"/>
      <c r="QU18" s="158"/>
      <c r="QV18" s="158"/>
      <c r="QW18" s="158"/>
      <c r="QX18" s="158"/>
      <c r="QY18" s="158"/>
      <c r="QZ18" s="158"/>
      <c r="RA18" s="158"/>
      <c r="RB18" s="158"/>
      <c r="RC18" s="158"/>
      <c r="RD18" s="158"/>
      <c r="RE18" s="158"/>
      <c r="RF18" s="158"/>
      <c r="RG18" s="158"/>
      <c r="RH18" s="158"/>
      <c r="RI18" s="158"/>
      <c r="RJ18" s="158"/>
      <c r="RK18" s="158"/>
      <c r="RL18" s="158"/>
      <c r="RM18" s="158"/>
      <c r="RN18" s="158"/>
      <c r="RO18" s="158"/>
      <c r="RP18" s="158"/>
      <c r="RQ18" s="158"/>
      <c r="RR18" s="158"/>
      <c r="RS18" s="158"/>
      <c r="RT18" s="158"/>
      <c r="RU18" s="158"/>
      <c r="RV18" s="158"/>
      <c r="RW18" s="158"/>
      <c r="RX18" s="158"/>
      <c r="RY18" s="158"/>
      <c r="RZ18" s="158"/>
      <c r="SA18" s="158"/>
      <c r="SB18" s="158"/>
      <c r="SC18" s="158"/>
      <c r="SD18" s="158"/>
      <c r="SE18" s="158"/>
      <c r="SF18" s="158"/>
      <c r="SG18" s="158"/>
      <c r="SH18" s="158"/>
      <c r="SI18" s="158"/>
      <c r="SJ18" s="158"/>
      <c r="SK18" s="158"/>
      <c r="SL18" s="158"/>
      <c r="SM18" s="158"/>
      <c r="SN18" s="158"/>
      <c r="SO18" s="158"/>
      <c r="SP18" s="158"/>
      <c r="SQ18" s="158"/>
      <c r="SR18" s="158"/>
      <c r="SS18" s="158"/>
      <c r="ST18" s="158"/>
      <c r="SU18" s="158"/>
      <c r="SV18" s="158"/>
      <c r="SW18" s="158"/>
      <c r="SX18" s="158"/>
      <c r="SY18" s="158"/>
      <c r="SZ18" s="158"/>
      <c r="TA18" s="158"/>
      <c r="TB18" s="158"/>
      <c r="TC18" s="158"/>
      <c r="TD18" s="158"/>
      <c r="TE18" s="158"/>
      <c r="TF18" s="158"/>
      <c r="TG18" s="158"/>
      <c r="TH18" s="158"/>
      <c r="TI18" s="158"/>
      <c r="TJ18" s="158"/>
      <c r="TK18" s="158"/>
      <c r="TL18" s="158"/>
      <c r="TM18" s="158"/>
      <c r="TN18" s="158"/>
      <c r="TO18" s="158"/>
      <c r="TP18" s="158"/>
      <c r="TQ18" s="158"/>
      <c r="TR18" s="158"/>
      <c r="TS18" s="158"/>
      <c r="TT18" s="158"/>
      <c r="TU18" s="158"/>
      <c r="TV18" s="158"/>
      <c r="TW18" s="158"/>
      <c r="TX18" s="158"/>
      <c r="TY18" s="158"/>
      <c r="TZ18" s="158"/>
      <c r="UA18" s="158"/>
      <c r="UB18" s="158"/>
      <c r="UC18" s="158"/>
      <c r="UD18" s="158"/>
      <c r="UE18" s="158"/>
      <c r="UF18" s="158"/>
      <c r="UG18" s="158"/>
      <c r="UH18" s="158"/>
      <c r="UI18" s="158"/>
      <c r="UJ18" s="158"/>
      <c r="UK18" s="158"/>
      <c r="UL18" s="158"/>
      <c r="UM18" s="158"/>
      <c r="UN18" s="158"/>
      <c r="UO18" s="158"/>
      <c r="UP18" s="158"/>
      <c r="UQ18" s="158"/>
      <c r="UR18" s="158"/>
      <c r="US18" s="158"/>
      <c r="UT18" s="158"/>
      <c r="UU18" s="158"/>
      <c r="UV18" s="158"/>
      <c r="UW18" s="158"/>
      <c r="UX18" s="158"/>
      <c r="UY18" s="158"/>
      <c r="UZ18" s="158"/>
      <c r="VA18" s="158"/>
      <c r="VB18" s="158"/>
      <c r="VC18" s="158"/>
      <c r="VD18" s="158"/>
      <c r="VE18" s="158"/>
      <c r="VF18" s="158"/>
      <c r="VG18" s="158"/>
      <c r="VH18" s="158"/>
      <c r="VI18" s="158"/>
      <c r="VJ18" s="158"/>
      <c r="VK18" s="158"/>
      <c r="VL18" s="158"/>
      <c r="VM18" s="158"/>
      <c r="VN18" s="158"/>
      <c r="VO18" s="158"/>
      <c r="VP18" s="158"/>
      <c r="VQ18" s="158"/>
      <c r="VR18" s="158"/>
      <c r="VS18" s="158"/>
      <c r="VT18" s="158"/>
      <c r="VU18" s="158"/>
      <c r="VV18" s="158"/>
      <c r="VW18" s="158"/>
      <c r="VX18" s="158"/>
      <c r="VY18" s="158"/>
      <c r="VZ18" s="158"/>
      <c r="WA18" s="158"/>
      <c r="WB18" s="158"/>
      <c r="WC18" s="158"/>
      <c r="WD18" s="158"/>
      <c r="WE18" s="158"/>
      <c r="WF18" s="158"/>
      <c r="WG18" s="158"/>
      <c r="WH18" s="158"/>
      <c r="WI18" s="158"/>
      <c r="WJ18" s="158"/>
      <c r="WK18" s="158"/>
      <c r="WL18" s="158"/>
      <c r="WM18" s="158"/>
      <c r="WN18" s="158"/>
      <c r="WO18" s="158"/>
      <c r="WP18" s="158"/>
      <c r="WQ18" s="158"/>
      <c r="WR18" s="158"/>
      <c r="WS18" s="158"/>
      <c r="WT18" s="158"/>
      <c r="WU18" s="158"/>
      <c r="WV18" s="158"/>
      <c r="WW18" s="158"/>
      <c r="WX18" s="158"/>
      <c r="WY18" s="158"/>
      <c r="WZ18" s="158"/>
      <c r="XA18" s="158"/>
      <c r="XB18" s="158"/>
      <c r="XC18" s="158"/>
      <c r="XD18" s="158"/>
      <c r="XE18" s="158"/>
      <c r="XF18" s="158"/>
      <c r="XG18" s="158"/>
      <c r="XH18" s="158"/>
      <c r="XI18" s="158"/>
      <c r="XJ18" s="158"/>
      <c r="XK18" s="158"/>
      <c r="XL18" s="158"/>
      <c r="XM18" s="158"/>
      <c r="XN18" s="158"/>
      <c r="XO18" s="158"/>
      <c r="XP18" s="158"/>
      <c r="XQ18" s="158"/>
      <c r="XR18" s="158"/>
      <c r="XS18" s="158"/>
      <c r="XT18" s="158"/>
      <c r="XU18" s="158"/>
      <c r="XV18" s="158"/>
      <c r="XW18" s="158"/>
      <c r="XX18" s="158"/>
      <c r="XY18" s="158"/>
      <c r="XZ18" s="158"/>
      <c r="YA18" s="158"/>
      <c r="YB18" s="158"/>
      <c r="YC18" s="158"/>
      <c r="YD18" s="158"/>
      <c r="YE18" s="158"/>
      <c r="YF18" s="158"/>
      <c r="YG18" s="158"/>
      <c r="YH18" s="158"/>
      <c r="YI18" s="158"/>
      <c r="YJ18" s="158"/>
      <c r="YK18" s="158"/>
      <c r="YL18" s="158"/>
      <c r="YM18" s="158"/>
      <c r="YN18" s="158"/>
      <c r="YO18" s="158"/>
      <c r="YP18" s="158"/>
      <c r="YQ18" s="158"/>
      <c r="YR18" s="158"/>
      <c r="YS18" s="158"/>
      <c r="YT18" s="158"/>
      <c r="YU18" s="158"/>
      <c r="YV18" s="158"/>
      <c r="YW18" s="158"/>
      <c r="YX18" s="158"/>
      <c r="YY18" s="158"/>
      <c r="YZ18" s="158"/>
      <c r="ZA18" s="158"/>
      <c r="ZB18" s="158"/>
      <c r="ZC18" s="158"/>
      <c r="ZD18" s="158"/>
      <c r="ZE18" s="158"/>
      <c r="ZF18" s="158"/>
      <c r="ZG18" s="158"/>
      <c r="ZH18" s="158"/>
      <c r="ZI18" s="158"/>
      <c r="ZJ18" s="158"/>
      <c r="ZK18" s="158"/>
      <c r="ZL18" s="158"/>
      <c r="ZM18" s="158"/>
      <c r="ZN18" s="158"/>
      <c r="ZO18" s="158"/>
      <c r="ZP18" s="158"/>
      <c r="ZQ18" s="158"/>
      <c r="ZR18" s="158"/>
      <c r="ZS18" s="158"/>
      <c r="ZT18" s="158"/>
      <c r="ZU18" s="158"/>
      <c r="ZV18" s="158"/>
      <c r="ZW18" s="158"/>
      <c r="ZX18" s="158"/>
      <c r="ZY18" s="158"/>
      <c r="ZZ18" s="158"/>
      <c r="AAA18" s="158"/>
      <c r="AAB18" s="158"/>
      <c r="AAC18" s="158"/>
      <c r="AAD18" s="158"/>
      <c r="AAE18" s="158"/>
      <c r="AAF18" s="158"/>
      <c r="AAG18" s="158"/>
      <c r="AAH18" s="158"/>
      <c r="AAI18" s="158"/>
      <c r="AAJ18" s="158"/>
      <c r="AAK18" s="158"/>
      <c r="AAL18" s="158"/>
      <c r="AAM18" s="158"/>
      <c r="AAN18" s="158"/>
      <c r="AAO18" s="158"/>
      <c r="AAP18" s="158"/>
      <c r="AAQ18" s="158"/>
      <c r="AAR18" s="158"/>
      <c r="AAS18" s="158"/>
      <c r="AAT18" s="158"/>
      <c r="AAU18" s="158"/>
      <c r="AAV18" s="158"/>
      <c r="AAW18" s="158"/>
      <c r="AAX18" s="158"/>
      <c r="AAY18" s="158"/>
      <c r="AAZ18" s="158"/>
      <c r="ABA18" s="158"/>
      <c r="ABB18" s="158"/>
      <c r="ABC18" s="158"/>
      <c r="ABD18" s="158"/>
      <c r="ABE18" s="158"/>
      <c r="ABF18" s="158"/>
      <c r="ABG18" s="158"/>
      <c r="ABH18" s="158"/>
      <c r="ABI18" s="158"/>
      <c r="ABJ18" s="158"/>
      <c r="ABK18" s="158"/>
      <c r="ABL18" s="158"/>
      <c r="ABM18" s="158"/>
      <c r="ABN18" s="158"/>
      <c r="ABO18" s="158"/>
      <c r="ABP18" s="158"/>
      <c r="ABQ18" s="158"/>
      <c r="ABR18" s="158"/>
      <c r="ABS18" s="158"/>
      <c r="ABT18" s="158"/>
      <c r="ABU18" s="158"/>
      <c r="ABV18" s="158"/>
      <c r="ABW18" s="158"/>
      <c r="ABX18" s="158"/>
      <c r="ABY18" s="158"/>
      <c r="ABZ18" s="158"/>
      <c r="ACA18" s="158"/>
      <c r="ACB18" s="158"/>
      <c r="ACC18" s="158"/>
      <c r="ACD18" s="158"/>
      <c r="ACE18" s="158"/>
      <c r="ACF18" s="158"/>
      <c r="ACG18" s="158"/>
      <c r="ACH18" s="158"/>
      <c r="ACI18" s="158"/>
      <c r="ACJ18" s="158"/>
      <c r="ACK18" s="158"/>
      <c r="ACL18" s="158"/>
      <c r="ACM18" s="158"/>
      <c r="ACN18" s="158"/>
      <c r="ACO18" s="158"/>
      <c r="ACP18" s="158"/>
      <c r="ACQ18" s="158"/>
      <c r="ACR18" s="158"/>
      <c r="ACS18" s="158"/>
      <c r="ACT18" s="158"/>
      <c r="ACU18" s="158"/>
      <c r="ACV18" s="158"/>
      <c r="ACW18" s="158"/>
      <c r="ACX18" s="158"/>
      <c r="ACY18" s="158"/>
      <c r="ACZ18" s="158"/>
      <c r="ADA18" s="158"/>
      <c r="ADB18" s="158"/>
      <c r="ADC18" s="158"/>
      <c r="ADD18" s="158"/>
      <c r="ADE18" s="158"/>
      <c r="ADF18" s="158"/>
      <c r="ADG18" s="158"/>
      <c r="ADH18" s="158"/>
      <c r="ADI18" s="158"/>
      <c r="ADJ18" s="158"/>
      <c r="ADK18" s="158"/>
      <c r="ADL18" s="158"/>
      <c r="ADM18" s="158"/>
      <c r="ADN18" s="158"/>
      <c r="ADO18" s="158"/>
      <c r="ADP18" s="158"/>
      <c r="ADQ18" s="158"/>
      <c r="ADR18" s="158"/>
      <c r="ADS18" s="158"/>
      <c r="ADT18" s="158"/>
      <c r="ADU18" s="158"/>
      <c r="ADV18" s="158"/>
      <c r="ADW18" s="158"/>
      <c r="ADX18" s="158"/>
      <c r="ADY18" s="158"/>
      <c r="ADZ18" s="158"/>
      <c r="AEA18" s="158"/>
      <c r="AEB18" s="158"/>
      <c r="AEC18" s="158"/>
      <c r="AED18" s="158"/>
      <c r="AEE18" s="158"/>
      <c r="AEF18" s="158"/>
      <c r="AEG18" s="158"/>
      <c r="AEH18" s="158"/>
      <c r="AEI18" s="158"/>
      <c r="AEJ18" s="158"/>
      <c r="AEK18" s="158"/>
      <c r="AEL18" s="158"/>
      <c r="AEM18" s="158"/>
      <c r="AEN18" s="158"/>
      <c r="AEO18" s="158"/>
      <c r="AEP18" s="158"/>
      <c r="AEQ18" s="158"/>
      <c r="AER18" s="158"/>
      <c r="AES18" s="158"/>
      <c r="AET18" s="158"/>
      <c r="AEU18" s="158"/>
      <c r="AEV18" s="158"/>
      <c r="AEW18" s="158"/>
      <c r="AEX18" s="158"/>
      <c r="AEY18" s="158"/>
      <c r="AEZ18" s="158"/>
      <c r="AFA18" s="158"/>
      <c r="AFB18" s="158"/>
      <c r="AFC18" s="158"/>
      <c r="AFD18" s="158"/>
      <c r="AFE18" s="158"/>
      <c r="AFF18" s="158"/>
      <c r="AFG18" s="158"/>
      <c r="AFH18" s="158"/>
      <c r="AFI18" s="158"/>
      <c r="AFJ18" s="158"/>
      <c r="AFK18" s="158"/>
      <c r="AFL18" s="158"/>
      <c r="AFM18" s="158"/>
      <c r="AFN18" s="158"/>
      <c r="AFO18" s="158"/>
      <c r="AFP18" s="158"/>
      <c r="AFQ18" s="158"/>
      <c r="AFR18" s="158"/>
      <c r="AFS18" s="158"/>
      <c r="AFT18" s="158"/>
      <c r="AFU18" s="158"/>
      <c r="AFV18" s="158"/>
      <c r="AFW18" s="158"/>
      <c r="AFX18" s="158"/>
      <c r="AFY18" s="158"/>
      <c r="AFZ18" s="158"/>
      <c r="AGA18" s="158"/>
      <c r="AGB18" s="158"/>
      <c r="AGC18" s="158"/>
      <c r="AGD18" s="158"/>
      <c r="AGE18" s="158"/>
      <c r="AGF18" s="158"/>
      <c r="AGG18" s="158"/>
      <c r="AGH18" s="158"/>
      <c r="AGI18" s="158"/>
      <c r="AGJ18" s="158"/>
      <c r="AGK18" s="158"/>
      <c r="AGL18" s="158"/>
      <c r="AGM18" s="158"/>
      <c r="AGN18" s="158"/>
      <c r="AGO18" s="158"/>
      <c r="AGP18" s="158"/>
      <c r="AGQ18" s="158"/>
      <c r="AGR18" s="158"/>
      <c r="AGS18" s="158"/>
      <c r="AGT18" s="158"/>
      <c r="AGU18" s="158"/>
      <c r="AGV18" s="158"/>
      <c r="AGW18" s="158"/>
      <c r="AGX18" s="158"/>
      <c r="AGY18" s="158"/>
      <c r="AGZ18" s="158"/>
      <c r="AHA18" s="158"/>
      <c r="AHB18" s="158"/>
      <c r="AHC18" s="158"/>
      <c r="AHD18" s="158"/>
      <c r="AHE18" s="158"/>
      <c r="AHF18" s="158"/>
      <c r="AHG18" s="158"/>
      <c r="AHH18" s="158"/>
      <c r="AHI18" s="158"/>
      <c r="AHJ18" s="158"/>
      <c r="AHK18" s="158"/>
      <c r="AHL18" s="158"/>
      <c r="AHM18" s="158"/>
      <c r="AHN18" s="158"/>
      <c r="AHO18" s="158"/>
      <c r="AHP18" s="158"/>
      <c r="AHQ18" s="158"/>
      <c r="AHR18" s="158"/>
      <c r="AHS18" s="158"/>
      <c r="AHT18" s="158"/>
      <c r="AHU18" s="158"/>
      <c r="AHV18" s="158"/>
      <c r="AHW18" s="158"/>
      <c r="AHX18" s="158"/>
      <c r="AHY18" s="158"/>
      <c r="AHZ18" s="158"/>
      <c r="AIA18" s="158"/>
      <c r="AIB18" s="158"/>
      <c r="AIC18" s="158"/>
      <c r="AID18" s="158"/>
      <c r="AIE18" s="158"/>
      <c r="AIF18" s="158"/>
      <c r="AIG18" s="158"/>
      <c r="AIH18" s="158"/>
      <c r="AII18" s="158"/>
      <c r="AIJ18" s="158"/>
      <c r="AIK18" s="158"/>
      <c r="AIL18" s="158"/>
      <c r="AIM18" s="158"/>
      <c r="AIN18" s="158"/>
      <c r="AIO18" s="158"/>
      <c r="AIP18" s="158"/>
      <c r="AIQ18" s="158"/>
      <c r="AIR18" s="158"/>
      <c r="AIS18" s="158"/>
      <c r="AIT18" s="158"/>
      <c r="AIU18" s="158"/>
      <c r="AIV18" s="158"/>
      <c r="AIW18" s="158"/>
      <c r="AIX18" s="158"/>
      <c r="AIY18" s="158"/>
      <c r="AIZ18" s="158"/>
      <c r="AJA18" s="158"/>
      <c r="AJB18" s="158"/>
      <c r="AJC18" s="158"/>
      <c r="AJD18" s="158"/>
      <c r="AJE18" s="158"/>
      <c r="AJF18" s="158"/>
      <c r="AJG18" s="158"/>
      <c r="AJH18" s="158"/>
      <c r="AJI18" s="158"/>
      <c r="AJJ18" s="158"/>
      <c r="AJK18" s="158"/>
      <c r="AJL18" s="158"/>
      <c r="AJM18" s="158"/>
      <c r="AJN18" s="158"/>
      <c r="AJO18" s="158"/>
      <c r="AJP18" s="158"/>
      <c r="AJQ18" s="158"/>
      <c r="AJR18" s="158"/>
      <c r="AJS18" s="158"/>
      <c r="AJT18" s="158"/>
      <c r="AJU18" s="158"/>
      <c r="AJV18" s="158"/>
      <c r="AJW18" s="158"/>
      <c r="AJX18" s="158"/>
      <c r="AJY18" s="158"/>
      <c r="AJZ18" s="158"/>
      <c r="AKA18" s="158"/>
      <c r="AKB18" s="158"/>
      <c r="AKC18" s="158"/>
      <c r="AKD18" s="158"/>
      <c r="AKE18" s="158"/>
      <c r="AKF18" s="158"/>
      <c r="AKG18" s="158"/>
      <c r="AKH18" s="158"/>
      <c r="AKI18" s="158"/>
      <c r="AKJ18" s="158"/>
      <c r="AKK18" s="158"/>
      <c r="AKL18" s="158"/>
      <c r="AKM18" s="158"/>
      <c r="AKN18" s="158"/>
      <c r="AKO18" s="158"/>
      <c r="AKP18" s="158"/>
      <c r="AKQ18" s="158"/>
      <c r="AKR18" s="158"/>
      <c r="AKS18" s="158"/>
      <c r="AKT18" s="158"/>
      <c r="AKU18" s="158"/>
      <c r="AKV18" s="158"/>
      <c r="AKW18" s="158"/>
      <c r="AKX18" s="158"/>
      <c r="AKY18" s="158"/>
      <c r="AKZ18" s="158"/>
      <c r="ALA18" s="158"/>
      <c r="ALB18" s="158"/>
      <c r="ALC18" s="158"/>
      <c r="ALD18" s="158"/>
      <c r="ALE18" s="158"/>
      <c r="ALF18" s="158"/>
      <c r="ALG18" s="158"/>
      <c r="ALH18" s="158"/>
      <c r="ALI18" s="158"/>
      <c r="ALJ18" s="159"/>
      <c r="ALK18" s="158"/>
      <c r="ALL18" s="158"/>
      <c r="ALM18" s="158"/>
      <c r="ALN18" s="158"/>
      <c r="ALO18" s="137"/>
      <c r="ALP18" s="137"/>
      <c r="ALQ18" s="137"/>
    </row>
    <row r="19" spans="1:1005" s="31" customFormat="1" ht="31.5" customHeight="1" x14ac:dyDescent="0.25">
      <c r="A19" s="157" t="str">
        <f>"Qté "&amp;'Base produits'!A15&amp;" - "&amp;'Base produits'!B15&amp;" :"</f>
        <v>Qté P0008 - Definition Contenu  :</v>
      </c>
      <c r="B19" s="159"/>
      <c r="C19" s="159"/>
      <c r="D19" s="159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  <c r="CT19" s="158"/>
      <c r="CU19" s="158"/>
      <c r="CV19" s="158"/>
      <c r="CW19" s="158"/>
      <c r="CX19" s="158"/>
      <c r="CY19" s="158"/>
      <c r="CZ19" s="158"/>
      <c r="DA19" s="158"/>
      <c r="DB19" s="158"/>
      <c r="DC19" s="158"/>
      <c r="DD19" s="158"/>
      <c r="DE19" s="158"/>
      <c r="DF19" s="158"/>
      <c r="DG19" s="158"/>
      <c r="DH19" s="158"/>
      <c r="DI19" s="158"/>
      <c r="DJ19" s="158"/>
      <c r="DK19" s="158"/>
      <c r="DL19" s="158"/>
      <c r="DM19" s="158"/>
      <c r="DN19" s="158"/>
      <c r="DO19" s="158"/>
      <c r="DP19" s="158"/>
      <c r="DQ19" s="158"/>
      <c r="DR19" s="158"/>
      <c r="DS19" s="158"/>
      <c r="DT19" s="158"/>
      <c r="DU19" s="158"/>
      <c r="DV19" s="158"/>
      <c r="DW19" s="158"/>
      <c r="DX19" s="158"/>
      <c r="DY19" s="158"/>
      <c r="DZ19" s="158"/>
      <c r="EA19" s="158"/>
      <c r="EB19" s="158"/>
      <c r="EC19" s="158"/>
      <c r="ED19" s="158"/>
      <c r="EE19" s="158"/>
      <c r="EF19" s="158"/>
      <c r="EG19" s="158"/>
      <c r="EH19" s="158"/>
      <c r="EI19" s="158"/>
      <c r="EJ19" s="158"/>
      <c r="EK19" s="158"/>
      <c r="EL19" s="158"/>
      <c r="EM19" s="158"/>
      <c r="EN19" s="158"/>
      <c r="EO19" s="158"/>
      <c r="EP19" s="158"/>
      <c r="EQ19" s="158"/>
      <c r="ER19" s="158"/>
      <c r="ES19" s="158"/>
      <c r="ET19" s="158"/>
      <c r="EU19" s="158"/>
      <c r="EV19" s="158"/>
      <c r="EW19" s="158"/>
      <c r="EX19" s="158"/>
      <c r="EY19" s="158"/>
      <c r="EZ19" s="158"/>
      <c r="FA19" s="158"/>
      <c r="FB19" s="158"/>
      <c r="FC19" s="158"/>
      <c r="FD19" s="158"/>
      <c r="FE19" s="158"/>
      <c r="FF19" s="158"/>
      <c r="FG19" s="158"/>
      <c r="FH19" s="158"/>
      <c r="FI19" s="158"/>
      <c r="FJ19" s="158"/>
      <c r="FK19" s="158"/>
      <c r="FL19" s="158"/>
      <c r="FM19" s="158"/>
      <c r="FN19" s="158"/>
      <c r="FO19" s="158"/>
      <c r="FP19" s="158"/>
      <c r="FQ19" s="158"/>
      <c r="FR19" s="158"/>
      <c r="FS19" s="158"/>
      <c r="FT19" s="158"/>
      <c r="FU19" s="158"/>
      <c r="FV19" s="158"/>
      <c r="FW19" s="158"/>
      <c r="FX19" s="158"/>
      <c r="FY19" s="158"/>
      <c r="FZ19" s="158"/>
      <c r="GA19" s="158"/>
      <c r="GB19" s="158"/>
      <c r="GC19" s="158"/>
      <c r="GD19" s="158"/>
      <c r="GE19" s="158"/>
      <c r="GF19" s="158"/>
      <c r="GG19" s="158"/>
      <c r="GH19" s="158"/>
      <c r="GI19" s="158"/>
      <c r="GJ19" s="158"/>
      <c r="GK19" s="158"/>
      <c r="GL19" s="158"/>
      <c r="GM19" s="158"/>
      <c r="GN19" s="158"/>
      <c r="GO19" s="158"/>
      <c r="GP19" s="158"/>
      <c r="GQ19" s="158"/>
      <c r="GR19" s="158"/>
      <c r="GS19" s="158"/>
      <c r="GT19" s="158"/>
      <c r="GU19" s="158"/>
      <c r="GV19" s="158"/>
      <c r="GW19" s="158"/>
      <c r="GX19" s="158"/>
      <c r="GY19" s="158"/>
      <c r="GZ19" s="158"/>
      <c r="HA19" s="158"/>
      <c r="HB19" s="158"/>
      <c r="HC19" s="158"/>
      <c r="HD19" s="158"/>
      <c r="HE19" s="158"/>
      <c r="HF19" s="158"/>
      <c r="HG19" s="158"/>
      <c r="HH19" s="158"/>
      <c r="HI19" s="158"/>
      <c r="HJ19" s="158"/>
      <c r="HK19" s="158"/>
      <c r="HL19" s="158"/>
      <c r="HM19" s="158"/>
      <c r="HN19" s="158"/>
      <c r="HO19" s="158"/>
      <c r="HP19" s="158"/>
      <c r="HQ19" s="158"/>
      <c r="HR19" s="158"/>
      <c r="HS19" s="158"/>
      <c r="HT19" s="158"/>
      <c r="HU19" s="158"/>
      <c r="HV19" s="158"/>
      <c r="HW19" s="158"/>
      <c r="HX19" s="158"/>
      <c r="HY19" s="158"/>
      <c r="HZ19" s="158"/>
      <c r="IA19" s="158"/>
      <c r="IB19" s="158"/>
      <c r="IC19" s="158"/>
      <c r="ID19" s="158"/>
      <c r="IE19" s="158"/>
      <c r="IF19" s="158"/>
      <c r="IG19" s="158"/>
      <c r="IH19" s="158"/>
      <c r="II19" s="158"/>
      <c r="IJ19" s="158"/>
      <c r="IK19" s="158"/>
      <c r="IL19" s="158"/>
      <c r="IM19" s="158"/>
      <c r="IN19" s="158"/>
      <c r="IO19" s="158"/>
      <c r="IP19" s="158"/>
      <c r="IQ19" s="158"/>
      <c r="IR19" s="158"/>
      <c r="IS19" s="158"/>
      <c r="IT19" s="158"/>
      <c r="IU19" s="158"/>
      <c r="IV19" s="158"/>
      <c r="IW19" s="158"/>
      <c r="IX19" s="158"/>
      <c r="IY19" s="158"/>
      <c r="IZ19" s="158"/>
      <c r="JA19" s="158"/>
      <c r="JB19" s="158"/>
      <c r="JC19" s="158"/>
      <c r="JD19" s="158"/>
      <c r="JE19" s="158"/>
      <c r="JF19" s="158"/>
      <c r="JG19" s="158"/>
      <c r="JH19" s="158"/>
      <c r="JI19" s="158"/>
      <c r="JJ19" s="158"/>
      <c r="JK19" s="158"/>
      <c r="JL19" s="158"/>
      <c r="JM19" s="158"/>
      <c r="JN19" s="158"/>
      <c r="JO19" s="158"/>
      <c r="JP19" s="158"/>
      <c r="JQ19" s="158"/>
      <c r="JR19" s="158"/>
      <c r="JS19" s="158"/>
      <c r="JT19" s="158"/>
      <c r="JU19" s="158"/>
      <c r="JV19" s="158"/>
      <c r="JW19" s="158"/>
      <c r="JX19" s="158"/>
      <c r="JY19" s="158"/>
      <c r="JZ19" s="158"/>
      <c r="KA19" s="158"/>
      <c r="KB19" s="158"/>
      <c r="KC19" s="158"/>
      <c r="KD19" s="158"/>
      <c r="KE19" s="158"/>
      <c r="KF19" s="158"/>
      <c r="KG19" s="158"/>
      <c r="KH19" s="158"/>
      <c r="KI19" s="158"/>
      <c r="KJ19" s="158"/>
      <c r="KK19" s="158"/>
      <c r="KL19" s="158"/>
      <c r="KM19" s="158"/>
      <c r="KN19" s="158"/>
      <c r="KO19" s="158"/>
      <c r="KP19" s="158"/>
      <c r="KQ19" s="158"/>
      <c r="KR19" s="158"/>
      <c r="KS19" s="158"/>
      <c r="KT19" s="158"/>
      <c r="KU19" s="158"/>
      <c r="KV19" s="158"/>
      <c r="KW19" s="158"/>
      <c r="KX19" s="158"/>
      <c r="KY19" s="158"/>
      <c r="KZ19" s="158"/>
      <c r="LA19" s="158"/>
      <c r="LB19" s="158"/>
      <c r="LC19" s="158"/>
      <c r="LD19" s="158"/>
      <c r="LE19" s="158"/>
      <c r="LF19" s="158"/>
      <c r="LG19" s="158"/>
      <c r="LH19" s="158"/>
      <c r="LI19" s="158"/>
      <c r="LJ19" s="158"/>
      <c r="LK19" s="158"/>
      <c r="LL19" s="158"/>
      <c r="LM19" s="158"/>
      <c r="LN19" s="158"/>
      <c r="LO19" s="158"/>
      <c r="LP19" s="158"/>
      <c r="LQ19" s="158"/>
      <c r="LR19" s="158"/>
      <c r="LS19" s="158"/>
      <c r="LT19" s="158"/>
      <c r="LU19" s="158"/>
      <c r="LV19" s="158"/>
      <c r="LW19" s="158"/>
      <c r="LX19" s="158"/>
      <c r="LY19" s="158"/>
      <c r="LZ19" s="158"/>
      <c r="MA19" s="158"/>
      <c r="MB19" s="158"/>
      <c r="MC19" s="158"/>
      <c r="MD19" s="158"/>
      <c r="ME19" s="158"/>
      <c r="MF19" s="158"/>
      <c r="MG19" s="158"/>
      <c r="MH19" s="158"/>
      <c r="MI19" s="158"/>
      <c r="MJ19" s="158"/>
      <c r="MK19" s="158"/>
      <c r="ML19" s="158"/>
      <c r="MM19" s="158"/>
      <c r="MN19" s="158"/>
      <c r="MO19" s="158"/>
      <c r="MP19" s="158"/>
      <c r="MQ19" s="158"/>
      <c r="MR19" s="158"/>
      <c r="MS19" s="158"/>
      <c r="MT19" s="158"/>
      <c r="MU19" s="158"/>
      <c r="MV19" s="158"/>
      <c r="MW19" s="158"/>
      <c r="MX19" s="158"/>
      <c r="MY19" s="158"/>
      <c r="MZ19" s="158"/>
      <c r="NA19" s="158"/>
      <c r="NB19" s="158"/>
      <c r="NC19" s="158"/>
      <c r="ND19" s="158"/>
      <c r="NE19" s="158"/>
      <c r="NF19" s="158"/>
      <c r="NG19" s="158"/>
      <c r="NH19" s="158"/>
      <c r="NI19" s="158"/>
      <c r="NJ19" s="158"/>
      <c r="NK19" s="158"/>
      <c r="NL19" s="158"/>
      <c r="NM19" s="158"/>
      <c r="NN19" s="158"/>
      <c r="NO19" s="158"/>
      <c r="NP19" s="158"/>
      <c r="NQ19" s="158"/>
      <c r="NR19" s="158"/>
      <c r="NS19" s="158"/>
      <c r="NT19" s="158"/>
      <c r="NU19" s="158"/>
      <c r="NV19" s="158"/>
      <c r="NW19" s="158"/>
      <c r="NX19" s="158"/>
      <c r="NY19" s="158"/>
      <c r="NZ19" s="158"/>
      <c r="OA19" s="158"/>
      <c r="OB19" s="158"/>
      <c r="OC19" s="158"/>
      <c r="OD19" s="158"/>
      <c r="OE19" s="158"/>
      <c r="OF19" s="158"/>
      <c r="OG19" s="158"/>
      <c r="OH19" s="158"/>
      <c r="OI19" s="158"/>
      <c r="OJ19" s="158"/>
      <c r="OK19" s="158"/>
      <c r="OL19" s="158"/>
      <c r="OM19" s="158"/>
      <c r="ON19" s="158"/>
      <c r="OO19" s="158"/>
      <c r="OP19" s="158"/>
      <c r="OQ19" s="158"/>
      <c r="OR19" s="158"/>
      <c r="OS19" s="158"/>
      <c r="OT19" s="158"/>
      <c r="OU19" s="158"/>
      <c r="OV19" s="158"/>
      <c r="OW19" s="158"/>
      <c r="OX19" s="158"/>
      <c r="OY19" s="158"/>
      <c r="OZ19" s="158"/>
      <c r="PA19" s="158"/>
      <c r="PB19" s="158"/>
      <c r="PC19" s="158"/>
      <c r="PD19" s="158"/>
      <c r="PE19" s="158"/>
      <c r="PF19" s="158"/>
      <c r="PG19" s="158"/>
      <c r="PH19" s="158"/>
      <c r="PI19" s="158"/>
      <c r="PJ19" s="158"/>
      <c r="PK19" s="158"/>
      <c r="PL19" s="158"/>
      <c r="PM19" s="158"/>
      <c r="PN19" s="158"/>
      <c r="PO19" s="158"/>
      <c r="PP19" s="158"/>
      <c r="PQ19" s="158"/>
      <c r="PR19" s="158"/>
      <c r="PS19" s="158"/>
      <c r="PT19" s="158"/>
      <c r="PU19" s="158"/>
      <c r="PV19" s="158"/>
      <c r="PW19" s="158"/>
      <c r="PX19" s="158"/>
      <c r="PY19" s="158"/>
      <c r="PZ19" s="158"/>
      <c r="QA19" s="158"/>
      <c r="QB19" s="158"/>
      <c r="QC19" s="158"/>
      <c r="QD19" s="158"/>
      <c r="QE19" s="158"/>
      <c r="QF19" s="158"/>
      <c r="QG19" s="158"/>
      <c r="QH19" s="158"/>
      <c r="QI19" s="158"/>
      <c r="QJ19" s="158"/>
      <c r="QK19" s="158"/>
      <c r="QL19" s="158"/>
      <c r="QM19" s="158"/>
      <c r="QN19" s="158"/>
      <c r="QO19" s="158"/>
      <c r="QP19" s="158"/>
      <c r="QQ19" s="158"/>
      <c r="QR19" s="158"/>
      <c r="QS19" s="158"/>
      <c r="QT19" s="158"/>
      <c r="QU19" s="158"/>
      <c r="QV19" s="158"/>
      <c r="QW19" s="158"/>
      <c r="QX19" s="158"/>
      <c r="QY19" s="158"/>
      <c r="QZ19" s="158"/>
      <c r="RA19" s="158"/>
      <c r="RB19" s="158"/>
      <c r="RC19" s="158"/>
      <c r="RD19" s="158"/>
      <c r="RE19" s="158"/>
      <c r="RF19" s="158"/>
      <c r="RG19" s="158"/>
      <c r="RH19" s="158"/>
      <c r="RI19" s="158"/>
      <c r="RJ19" s="158"/>
      <c r="RK19" s="158"/>
      <c r="RL19" s="158"/>
      <c r="RM19" s="158"/>
      <c r="RN19" s="158"/>
      <c r="RO19" s="158"/>
      <c r="RP19" s="158"/>
      <c r="RQ19" s="158"/>
      <c r="RR19" s="158"/>
      <c r="RS19" s="158"/>
      <c r="RT19" s="158"/>
      <c r="RU19" s="158"/>
      <c r="RV19" s="158"/>
      <c r="RW19" s="158"/>
      <c r="RX19" s="158"/>
      <c r="RY19" s="158"/>
      <c r="RZ19" s="158"/>
      <c r="SA19" s="158"/>
      <c r="SB19" s="158"/>
      <c r="SC19" s="158"/>
      <c r="SD19" s="158"/>
      <c r="SE19" s="158"/>
      <c r="SF19" s="158"/>
      <c r="SG19" s="158"/>
      <c r="SH19" s="158"/>
      <c r="SI19" s="158"/>
      <c r="SJ19" s="158"/>
      <c r="SK19" s="158"/>
      <c r="SL19" s="158"/>
      <c r="SM19" s="158"/>
      <c r="SN19" s="158"/>
      <c r="SO19" s="158"/>
      <c r="SP19" s="158"/>
      <c r="SQ19" s="158"/>
      <c r="SR19" s="158"/>
      <c r="SS19" s="158"/>
      <c r="ST19" s="158"/>
      <c r="SU19" s="158"/>
      <c r="SV19" s="158"/>
      <c r="SW19" s="158"/>
      <c r="SX19" s="158"/>
      <c r="SY19" s="158"/>
      <c r="SZ19" s="158"/>
      <c r="TA19" s="158"/>
      <c r="TB19" s="158"/>
      <c r="TC19" s="158"/>
      <c r="TD19" s="158"/>
      <c r="TE19" s="158"/>
      <c r="TF19" s="158"/>
      <c r="TG19" s="158"/>
      <c r="TH19" s="158"/>
      <c r="TI19" s="158"/>
      <c r="TJ19" s="158"/>
      <c r="TK19" s="158"/>
      <c r="TL19" s="158"/>
      <c r="TM19" s="158"/>
      <c r="TN19" s="158"/>
      <c r="TO19" s="158"/>
      <c r="TP19" s="158"/>
      <c r="TQ19" s="158"/>
      <c r="TR19" s="158"/>
      <c r="TS19" s="158"/>
      <c r="TT19" s="158"/>
      <c r="TU19" s="158"/>
      <c r="TV19" s="158"/>
      <c r="TW19" s="158"/>
      <c r="TX19" s="158"/>
      <c r="TY19" s="158"/>
      <c r="TZ19" s="158"/>
      <c r="UA19" s="158"/>
      <c r="UB19" s="158"/>
      <c r="UC19" s="158"/>
      <c r="UD19" s="158"/>
      <c r="UE19" s="158"/>
      <c r="UF19" s="158"/>
      <c r="UG19" s="158"/>
      <c r="UH19" s="158"/>
      <c r="UI19" s="158"/>
      <c r="UJ19" s="158"/>
      <c r="UK19" s="158"/>
      <c r="UL19" s="158"/>
      <c r="UM19" s="158"/>
      <c r="UN19" s="158"/>
      <c r="UO19" s="158"/>
      <c r="UP19" s="158"/>
      <c r="UQ19" s="158"/>
      <c r="UR19" s="158"/>
      <c r="US19" s="158"/>
      <c r="UT19" s="158"/>
      <c r="UU19" s="158"/>
      <c r="UV19" s="158"/>
      <c r="UW19" s="158"/>
      <c r="UX19" s="158"/>
      <c r="UY19" s="158"/>
      <c r="UZ19" s="158"/>
      <c r="VA19" s="158"/>
      <c r="VB19" s="158"/>
      <c r="VC19" s="158"/>
      <c r="VD19" s="158"/>
      <c r="VE19" s="158"/>
      <c r="VF19" s="158"/>
      <c r="VG19" s="158"/>
      <c r="VH19" s="158"/>
      <c r="VI19" s="158"/>
      <c r="VJ19" s="158"/>
      <c r="VK19" s="158"/>
      <c r="VL19" s="158"/>
      <c r="VM19" s="158"/>
      <c r="VN19" s="158"/>
      <c r="VO19" s="158"/>
      <c r="VP19" s="158"/>
      <c r="VQ19" s="158"/>
      <c r="VR19" s="158"/>
      <c r="VS19" s="158"/>
      <c r="VT19" s="158"/>
      <c r="VU19" s="158"/>
      <c r="VV19" s="158"/>
      <c r="VW19" s="158"/>
      <c r="VX19" s="158"/>
      <c r="VY19" s="158"/>
      <c r="VZ19" s="158"/>
      <c r="WA19" s="158"/>
      <c r="WB19" s="158"/>
      <c r="WC19" s="158"/>
      <c r="WD19" s="158"/>
      <c r="WE19" s="158"/>
      <c r="WF19" s="158"/>
      <c r="WG19" s="158"/>
      <c r="WH19" s="158"/>
      <c r="WI19" s="158"/>
      <c r="WJ19" s="158"/>
      <c r="WK19" s="158"/>
      <c r="WL19" s="158"/>
      <c r="WM19" s="158"/>
      <c r="WN19" s="158"/>
      <c r="WO19" s="158"/>
      <c r="WP19" s="158"/>
      <c r="WQ19" s="158"/>
      <c r="WR19" s="158"/>
      <c r="WS19" s="158"/>
      <c r="WT19" s="158"/>
      <c r="WU19" s="158"/>
      <c r="WV19" s="158"/>
      <c r="WW19" s="158"/>
      <c r="WX19" s="158"/>
      <c r="WY19" s="158"/>
      <c r="WZ19" s="158"/>
      <c r="XA19" s="158"/>
      <c r="XB19" s="158"/>
      <c r="XC19" s="158"/>
      <c r="XD19" s="158"/>
      <c r="XE19" s="158"/>
      <c r="XF19" s="158"/>
      <c r="XG19" s="158"/>
      <c r="XH19" s="158"/>
      <c r="XI19" s="158"/>
      <c r="XJ19" s="158"/>
      <c r="XK19" s="158"/>
      <c r="XL19" s="158"/>
      <c r="XM19" s="158"/>
      <c r="XN19" s="158"/>
      <c r="XO19" s="158"/>
      <c r="XP19" s="158"/>
      <c r="XQ19" s="158"/>
      <c r="XR19" s="158"/>
      <c r="XS19" s="158"/>
      <c r="XT19" s="158"/>
      <c r="XU19" s="158"/>
      <c r="XV19" s="158"/>
      <c r="XW19" s="158"/>
      <c r="XX19" s="158"/>
      <c r="XY19" s="158"/>
      <c r="XZ19" s="158"/>
      <c r="YA19" s="158"/>
      <c r="YB19" s="158"/>
      <c r="YC19" s="158"/>
      <c r="YD19" s="158"/>
      <c r="YE19" s="158"/>
      <c r="YF19" s="158"/>
      <c r="YG19" s="158"/>
      <c r="YH19" s="158"/>
      <c r="YI19" s="158"/>
      <c r="YJ19" s="158"/>
      <c r="YK19" s="158"/>
      <c r="YL19" s="158"/>
      <c r="YM19" s="158"/>
      <c r="YN19" s="158"/>
      <c r="YO19" s="158"/>
      <c r="YP19" s="158"/>
      <c r="YQ19" s="158"/>
      <c r="YR19" s="158"/>
      <c r="YS19" s="158"/>
      <c r="YT19" s="158"/>
      <c r="YU19" s="158"/>
      <c r="YV19" s="158"/>
      <c r="YW19" s="158"/>
      <c r="YX19" s="158"/>
      <c r="YY19" s="158"/>
      <c r="YZ19" s="158"/>
      <c r="ZA19" s="158"/>
      <c r="ZB19" s="158"/>
      <c r="ZC19" s="158"/>
      <c r="ZD19" s="158"/>
      <c r="ZE19" s="158"/>
      <c r="ZF19" s="158"/>
      <c r="ZG19" s="158"/>
      <c r="ZH19" s="158"/>
      <c r="ZI19" s="158"/>
      <c r="ZJ19" s="158"/>
      <c r="ZK19" s="158"/>
      <c r="ZL19" s="158"/>
      <c r="ZM19" s="158"/>
      <c r="ZN19" s="158"/>
      <c r="ZO19" s="158"/>
      <c r="ZP19" s="158"/>
      <c r="ZQ19" s="158"/>
      <c r="ZR19" s="158"/>
      <c r="ZS19" s="158"/>
      <c r="ZT19" s="158"/>
      <c r="ZU19" s="158"/>
      <c r="ZV19" s="158"/>
      <c r="ZW19" s="158"/>
      <c r="ZX19" s="158"/>
      <c r="ZY19" s="158"/>
      <c r="ZZ19" s="158"/>
      <c r="AAA19" s="158"/>
      <c r="AAB19" s="158"/>
      <c r="AAC19" s="158"/>
      <c r="AAD19" s="158"/>
      <c r="AAE19" s="158"/>
      <c r="AAF19" s="158"/>
      <c r="AAG19" s="158"/>
      <c r="AAH19" s="158"/>
      <c r="AAI19" s="158"/>
      <c r="AAJ19" s="158"/>
      <c r="AAK19" s="158"/>
      <c r="AAL19" s="158"/>
      <c r="AAM19" s="158"/>
      <c r="AAN19" s="158"/>
      <c r="AAO19" s="158"/>
      <c r="AAP19" s="158"/>
      <c r="AAQ19" s="158"/>
      <c r="AAR19" s="158"/>
      <c r="AAS19" s="158"/>
      <c r="AAT19" s="158"/>
      <c r="AAU19" s="158"/>
      <c r="AAV19" s="158"/>
      <c r="AAW19" s="158"/>
      <c r="AAX19" s="158"/>
      <c r="AAY19" s="158"/>
      <c r="AAZ19" s="158"/>
      <c r="ABA19" s="158"/>
      <c r="ABB19" s="158"/>
      <c r="ABC19" s="158"/>
      <c r="ABD19" s="158"/>
      <c r="ABE19" s="158"/>
      <c r="ABF19" s="158"/>
      <c r="ABG19" s="158"/>
      <c r="ABH19" s="158"/>
      <c r="ABI19" s="158"/>
      <c r="ABJ19" s="158"/>
      <c r="ABK19" s="158"/>
      <c r="ABL19" s="158"/>
      <c r="ABM19" s="158"/>
      <c r="ABN19" s="158"/>
      <c r="ABO19" s="158"/>
      <c r="ABP19" s="158"/>
      <c r="ABQ19" s="158"/>
      <c r="ABR19" s="158"/>
      <c r="ABS19" s="158"/>
      <c r="ABT19" s="158"/>
      <c r="ABU19" s="158"/>
      <c r="ABV19" s="158"/>
      <c r="ABW19" s="158"/>
      <c r="ABX19" s="158"/>
      <c r="ABY19" s="158"/>
      <c r="ABZ19" s="158"/>
      <c r="ACA19" s="158"/>
      <c r="ACB19" s="158"/>
      <c r="ACC19" s="158"/>
      <c r="ACD19" s="158"/>
      <c r="ACE19" s="158"/>
      <c r="ACF19" s="158"/>
      <c r="ACG19" s="158"/>
      <c r="ACH19" s="158"/>
      <c r="ACI19" s="158"/>
      <c r="ACJ19" s="158"/>
      <c r="ACK19" s="158"/>
      <c r="ACL19" s="158"/>
      <c r="ACM19" s="158"/>
      <c r="ACN19" s="158"/>
      <c r="ACO19" s="158"/>
      <c r="ACP19" s="158"/>
      <c r="ACQ19" s="158"/>
      <c r="ACR19" s="158"/>
      <c r="ACS19" s="158"/>
      <c r="ACT19" s="158"/>
      <c r="ACU19" s="158"/>
      <c r="ACV19" s="158"/>
      <c r="ACW19" s="158"/>
      <c r="ACX19" s="158"/>
      <c r="ACY19" s="158"/>
      <c r="ACZ19" s="158"/>
      <c r="ADA19" s="158"/>
      <c r="ADB19" s="158"/>
      <c r="ADC19" s="158"/>
      <c r="ADD19" s="158"/>
      <c r="ADE19" s="158"/>
      <c r="ADF19" s="158"/>
      <c r="ADG19" s="158"/>
      <c r="ADH19" s="158"/>
      <c r="ADI19" s="158"/>
      <c r="ADJ19" s="158"/>
      <c r="ADK19" s="158"/>
      <c r="ADL19" s="158"/>
      <c r="ADM19" s="158"/>
      <c r="ADN19" s="158"/>
      <c r="ADO19" s="158"/>
      <c r="ADP19" s="158"/>
      <c r="ADQ19" s="158"/>
      <c r="ADR19" s="158"/>
      <c r="ADS19" s="158"/>
      <c r="ADT19" s="158"/>
      <c r="ADU19" s="158"/>
      <c r="ADV19" s="158"/>
      <c r="ADW19" s="158"/>
      <c r="ADX19" s="158"/>
      <c r="ADY19" s="158"/>
      <c r="ADZ19" s="158"/>
      <c r="AEA19" s="158"/>
      <c r="AEB19" s="158"/>
      <c r="AEC19" s="158"/>
      <c r="AED19" s="158"/>
      <c r="AEE19" s="158"/>
      <c r="AEF19" s="158"/>
      <c r="AEG19" s="158"/>
      <c r="AEH19" s="158"/>
      <c r="AEI19" s="158"/>
      <c r="AEJ19" s="158"/>
      <c r="AEK19" s="158"/>
      <c r="AEL19" s="158"/>
      <c r="AEM19" s="158"/>
      <c r="AEN19" s="158"/>
      <c r="AEO19" s="158"/>
      <c r="AEP19" s="158"/>
      <c r="AEQ19" s="158"/>
      <c r="AER19" s="158"/>
      <c r="AES19" s="158"/>
      <c r="AET19" s="158"/>
      <c r="AEU19" s="158"/>
      <c r="AEV19" s="158"/>
      <c r="AEW19" s="158"/>
      <c r="AEX19" s="158"/>
      <c r="AEY19" s="158"/>
      <c r="AEZ19" s="158"/>
      <c r="AFA19" s="158"/>
      <c r="AFB19" s="158"/>
      <c r="AFC19" s="158"/>
      <c r="AFD19" s="158"/>
      <c r="AFE19" s="158"/>
      <c r="AFF19" s="158"/>
      <c r="AFG19" s="158"/>
      <c r="AFH19" s="158"/>
      <c r="AFI19" s="158"/>
      <c r="AFJ19" s="158"/>
      <c r="AFK19" s="158"/>
      <c r="AFL19" s="158"/>
      <c r="AFM19" s="158"/>
      <c r="AFN19" s="158"/>
      <c r="AFO19" s="158"/>
      <c r="AFP19" s="158"/>
      <c r="AFQ19" s="158"/>
      <c r="AFR19" s="158"/>
      <c r="AFS19" s="158"/>
      <c r="AFT19" s="158"/>
      <c r="AFU19" s="158"/>
      <c r="AFV19" s="158"/>
      <c r="AFW19" s="158"/>
      <c r="AFX19" s="158"/>
      <c r="AFY19" s="158"/>
      <c r="AFZ19" s="158"/>
      <c r="AGA19" s="158"/>
      <c r="AGB19" s="158"/>
      <c r="AGC19" s="158"/>
      <c r="AGD19" s="158"/>
      <c r="AGE19" s="158"/>
      <c r="AGF19" s="158"/>
      <c r="AGG19" s="158"/>
      <c r="AGH19" s="158"/>
      <c r="AGI19" s="158"/>
      <c r="AGJ19" s="158"/>
      <c r="AGK19" s="158"/>
      <c r="AGL19" s="158"/>
      <c r="AGM19" s="158"/>
      <c r="AGN19" s="158"/>
      <c r="AGO19" s="158"/>
      <c r="AGP19" s="158"/>
      <c r="AGQ19" s="158"/>
      <c r="AGR19" s="158"/>
      <c r="AGS19" s="158"/>
      <c r="AGT19" s="158"/>
      <c r="AGU19" s="158"/>
      <c r="AGV19" s="158"/>
      <c r="AGW19" s="158"/>
      <c r="AGX19" s="158"/>
      <c r="AGY19" s="158"/>
      <c r="AGZ19" s="158"/>
      <c r="AHA19" s="158"/>
      <c r="AHB19" s="158"/>
      <c r="AHC19" s="158"/>
      <c r="AHD19" s="158"/>
      <c r="AHE19" s="158"/>
      <c r="AHF19" s="158"/>
      <c r="AHG19" s="158"/>
      <c r="AHH19" s="158"/>
      <c r="AHI19" s="158"/>
      <c r="AHJ19" s="158"/>
      <c r="AHK19" s="158"/>
      <c r="AHL19" s="158"/>
      <c r="AHM19" s="158"/>
      <c r="AHN19" s="158"/>
      <c r="AHO19" s="158"/>
      <c r="AHP19" s="158"/>
      <c r="AHQ19" s="158"/>
      <c r="AHR19" s="158"/>
      <c r="AHS19" s="158"/>
      <c r="AHT19" s="158"/>
      <c r="AHU19" s="158"/>
      <c r="AHV19" s="158"/>
      <c r="AHW19" s="158"/>
      <c r="AHX19" s="158"/>
      <c r="AHY19" s="158"/>
      <c r="AHZ19" s="158"/>
      <c r="AIA19" s="158"/>
      <c r="AIB19" s="158"/>
      <c r="AIC19" s="158"/>
      <c r="AID19" s="158"/>
      <c r="AIE19" s="158"/>
      <c r="AIF19" s="158"/>
      <c r="AIG19" s="158"/>
      <c r="AIH19" s="158"/>
      <c r="AII19" s="158"/>
      <c r="AIJ19" s="158"/>
      <c r="AIK19" s="158"/>
      <c r="AIL19" s="158"/>
      <c r="AIM19" s="158"/>
      <c r="AIN19" s="158"/>
      <c r="AIO19" s="158"/>
      <c r="AIP19" s="158"/>
      <c r="AIQ19" s="158"/>
      <c r="AIR19" s="158"/>
      <c r="AIS19" s="158"/>
      <c r="AIT19" s="158"/>
      <c r="AIU19" s="158"/>
      <c r="AIV19" s="158"/>
      <c r="AIW19" s="158"/>
      <c r="AIX19" s="158"/>
      <c r="AIY19" s="158"/>
      <c r="AIZ19" s="158"/>
      <c r="AJA19" s="158"/>
      <c r="AJB19" s="158"/>
      <c r="AJC19" s="158"/>
      <c r="AJD19" s="158"/>
      <c r="AJE19" s="158"/>
      <c r="AJF19" s="158"/>
      <c r="AJG19" s="158"/>
      <c r="AJH19" s="158"/>
      <c r="AJI19" s="158"/>
      <c r="AJJ19" s="158"/>
      <c r="AJK19" s="158"/>
      <c r="AJL19" s="158"/>
      <c r="AJM19" s="158"/>
      <c r="AJN19" s="158"/>
      <c r="AJO19" s="158"/>
      <c r="AJP19" s="158"/>
      <c r="AJQ19" s="158"/>
      <c r="AJR19" s="158"/>
      <c r="AJS19" s="158"/>
      <c r="AJT19" s="158"/>
      <c r="AJU19" s="158"/>
      <c r="AJV19" s="158"/>
      <c r="AJW19" s="158"/>
      <c r="AJX19" s="158"/>
      <c r="AJY19" s="158"/>
      <c r="AJZ19" s="158"/>
      <c r="AKA19" s="158"/>
      <c r="AKB19" s="158"/>
      <c r="AKC19" s="158"/>
      <c r="AKD19" s="158"/>
      <c r="AKE19" s="158"/>
      <c r="AKF19" s="158"/>
      <c r="AKG19" s="158"/>
      <c r="AKH19" s="158"/>
      <c r="AKI19" s="158"/>
      <c r="AKJ19" s="158"/>
      <c r="AKK19" s="158"/>
      <c r="AKL19" s="158"/>
      <c r="AKM19" s="158"/>
      <c r="AKN19" s="158"/>
      <c r="AKO19" s="158"/>
      <c r="AKP19" s="158"/>
      <c r="AKQ19" s="158"/>
      <c r="AKR19" s="158"/>
      <c r="AKS19" s="158"/>
      <c r="AKT19" s="158"/>
      <c r="AKU19" s="158"/>
      <c r="AKV19" s="158"/>
      <c r="AKW19" s="158"/>
      <c r="AKX19" s="158"/>
      <c r="AKY19" s="158"/>
      <c r="AKZ19" s="158"/>
      <c r="ALA19" s="158"/>
      <c r="ALB19" s="158"/>
      <c r="ALC19" s="158"/>
      <c r="ALD19" s="158"/>
      <c r="ALE19" s="158"/>
      <c r="ALF19" s="158"/>
      <c r="ALG19" s="158"/>
      <c r="ALH19" s="158"/>
      <c r="ALI19" s="158"/>
      <c r="ALJ19" s="159"/>
      <c r="ALK19" s="158"/>
      <c r="ALL19" s="158"/>
      <c r="ALM19" s="158"/>
      <c r="ALN19" s="158"/>
      <c r="ALO19" s="137"/>
      <c r="ALP19" s="137"/>
      <c r="ALQ19" s="137"/>
    </row>
    <row r="20" spans="1:1005" s="31" customFormat="1" ht="31.5" customHeight="1" x14ac:dyDescent="0.25">
      <c r="A20" s="157" t="str">
        <f>"Qté "&amp;'Base produits'!A16&amp;" - "&amp;'Base produits'!B16&amp;" :"</f>
        <v>Qté P0009 -  :</v>
      </c>
      <c r="B20" s="159"/>
      <c r="C20" s="159"/>
      <c r="D20" s="159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  <c r="CT20" s="158"/>
      <c r="CU20" s="158"/>
      <c r="CV20" s="158"/>
      <c r="CW20" s="158"/>
      <c r="CX20" s="158"/>
      <c r="CY20" s="158"/>
      <c r="CZ20" s="158"/>
      <c r="DA20" s="158"/>
      <c r="DB20" s="158"/>
      <c r="DC20" s="158"/>
      <c r="DD20" s="158"/>
      <c r="DE20" s="158"/>
      <c r="DF20" s="158"/>
      <c r="DG20" s="158"/>
      <c r="DH20" s="158"/>
      <c r="DI20" s="158"/>
      <c r="DJ20" s="158"/>
      <c r="DK20" s="158"/>
      <c r="DL20" s="158"/>
      <c r="DM20" s="158"/>
      <c r="DN20" s="158"/>
      <c r="DO20" s="158"/>
      <c r="DP20" s="158"/>
      <c r="DQ20" s="158"/>
      <c r="DR20" s="158"/>
      <c r="DS20" s="158"/>
      <c r="DT20" s="158"/>
      <c r="DU20" s="158"/>
      <c r="DV20" s="158"/>
      <c r="DW20" s="158"/>
      <c r="DX20" s="158"/>
      <c r="DY20" s="158"/>
      <c r="DZ20" s="158"/>
      <c r="EA20" s="158"/>
      <c r="EB20" s="158"/>
      <c r="EC20" s="158"/>
      <c r="ED20" s="158"/>
      <c r="EE20" s="158"/>
      <c r="EF20" s="158"/>
      <c r="EG20" s="158"/>
      <c r="EH20" s="158"/>
      <c r="EI20" s="158"/>
      <c r="EJ20" s="158"/>
      <c r="EK20" s="158"/>
      <c r="EL20" s="158"/>
      <c r="EM20" s="158"/>
      <c r="EN20" s="158"/>
      <c r="EO20" s="158"/>
      <c r="EP20" s="158"/>
      <c r="EQ20" s="158"/>
      <c r="ER20" s="158"/>
      <c r="ES20" s="158"/>
      <c r="ET20" s="158"/>
      <c r="EU20" s="158"/>
      <c r="EV20" s="158"/>
      <c r="EW20" s="158"/>
      <c r="EX20" s="158"/>
      <c r="EY20" s="158"/>
      <c r="EZ20" s="158"/>
      <c r="FA20" s="158"/>
      <c r="FB20" s="158"/>
      <c r="FC20" s="158"/>
      <c r="FD20" s="158"/>
      <c r="FE20" s="158"/>
      <c r="FF20" s="158"/>
      <c r="FG20" s="158"/>
      <c r="FH20" s="158"/>
      <c r="FI20" s="158"/>
      <c r="FJ20" s="158"/>
      <c r="FK20" s="158"/>
      <c r="FL20" s="158"/>
      <c r="FM20" s="158"/>
      <c r="FN20" s="158"/>
      <c r="FO20" s="158"/>
      <c r="FP20" s="158"/>
      <c r="FQ20" s="158"/>
      <c r="FR20" s="158"/>
      <c r="FS20" s="158"/>
      <c r="FT20" s="158"/>
      <c r="FU20" s="158"/>
      <c r="FV20" s="158"/>
      <c r="FW20" s="158"/>
      <c r="FX20" s="158"/>
      <c r="FY20" s="158"/>
      <c r="FZ20" s="158"/>
      <c r="GA20" s="158"/>
      <c r="GB20" s="158"/>
      <c r="GC20" s="158"/>
      <c r="GD20" s="158"/>
      <c r="GE20" s="158"/>
      <c r="GF20" s="158"/>
      <c r="GG20" s="158"/>
      <c r="GH20" s="158"/>
      <c r="GI20" s="158"/>
      <c r="GJ20" s="158"/>
      <c r="GK20" s="158"/>
      <c r="GL20" s="158"/>
      <c r="GM20" s="158"/>
      <c r="GN20" s="158"/>
      <c r="GO20" s="158"/>
      <c r="GP20" s="158"/>
      <c r="GQ20" s="158"/>
      <c r="GR20" s="158"/>
      <c r="GS20" s="158"/>
      <c r="GT20" s="158"/>
      <c r="GU20" s="158"/>
      <c r="GV20" s="158"/>
      <c r="GW20" s="158"/>
      <c r="GX20" s="158"/>
      <c r="GY20" s="158"/>
      <c r="GZ20" s="158"/>
      <c r="HA20" s="158"/>
      <c r="HB20" s="158"/>
      <c r="HC20" s="158"/>
      <c r="HD20" s="158"/>
      <c r="HE20" s="158"/>
      <c r="HF20" s="158"/>
      <c r="HG20" s="158"/>
      <c r="HH20" s="158"/>
      <c r="HI20" s="158"/>
      <c r="HJ20" s="158"/>
      <c r="HK20" s="158"/>
      <c r="HL20" s="158"/>
      <c r="HM20" s="158"/>
      <c r="HN20" s="158"/>
      <c r="HO20" s="158"/>
      <c r="HP20" s="158"/>
      <c r="HQ20" s="158"/>
      <c r="HR20" s="158"/>
      <c r="HS20" s="158"/>
      <c r="HT20" s="158"/>
      <c r="HU20" s="158"/>
      <c r="HV20" s="158"/>
      <c r="HW20" s="158"/>
      <c r="HX20" s="158"/>
      <c r="HY20" s="158"/>
      <c r="HZ20" s="158"/>
      <c r="IA20" s="158"/>
      <c r="IB20" s="158"/>
      <c r="IC20" s="158"/>
      <c r="ID20" s="158"/>
      <c r="IE20" s="158"/>
      <c r="IF20" s="158"/>
      <c r="IG20" s="158"/>
      <c r="IH20" s="158"/>
      <c r="II20" s="158"/>
      <c r="IJ20" s="158"/>
      <c r="IK20" s="158"/>
      <c r="IL20" s="158"/>
      <c r="IM20" s="158"/>
      <c r="IN20" s="158"/>
      <c r="IO20" s="158"/>
      <c r="IP20" s="158"/>
      <c r="IQ20" s="158"/>
      <c r="IR20" s="158"/>
      <c r="IS20" s="158"/>
      <c r="IT20" s="158"/>
      <c r="IU20" s="158"/>
      <c r="IV20" s="158"/>
      <c r="IW20" s="158"/>
      <c r="IX20" s="158"/>
      <c r="IY20" s="158"/>
      <c r="IZ20" s="158"/>
      <c r="JA20" s="158"/>
      <c r="JB20" s="158"/>
      <c r="JC20" s="158"/>
      <c r="JD20" s="158"/>
      <c r="JE20" s="158"/>
      <c r="JF20" s="158"/>
      <c r="JG20" s="158"/>
      <c r="JH20" s="158"/>
      <c r="JI20" s="158"/>
      <c r="JJ20" s="158"/>
      <c r="JK20" s="158"/>
      <c r="JL20" s="158"/>
      <c r="JM20" s="158"/>
      <c r="JN20" s="158"/>
      <c r="JO20" s="158"/>
      <c r="JP20" s="158"/>
      <c r="JQ20" s="158"/>
      <c r="JR20" s="158"/>
      <c r="JS20" s="158"/>
      <c r="JT20" s="158"/>
      <c r="JU20" s="158"/>
      <c r="JV20" s="158"/>
      <c r="JW20" s="158"/>
      <c r="JX20" s="158"/>
      <c r="JY20" s="158"/>
      <c r="JZ20" s="158"/>
      <c r="KA20" s="158"/>
      <c r="KB20" s="158"/>
      <c r="KC20" s="158"/>
      <c r="KD20" s="158"/>
      <c r="KE20" s="158"/>
      <c r="KF20" s="158"/>
      <c r="KG20" s="158"/>
      <c r="KH20" s="158"/>
      <c r="KI20" s="158"/>
      <c r="KJ20" s="158"/>
      <c r="KK20" s="158"/>
      <c r="KL20" s="158"/>
      <c r="KM20" s="158"/>
      <c r="KN20" s="158"/>
      <c r="KO20" s="158"/>
      <c r="KP20" s="158"/>
      <c r="KQ20" s="158"/>
      <c r="KR20" s="158"/>
      <c r="KS20" s="158"/>
      <c r="KT20" s="158"/>
      <c r="KU20" s="158"/>
      <c r="KV20" s="158"/>
      <c r="KW20" s="158"/>
      <c r="KX20" s="158"/>
      <c r="KY20" s="158"/>
      <c r="KZ20" s="158"/>
      <c r="LA20" s="158"/>
      <c r="LB20" s="158"/>
      <c r="LC20" s="158"/>
      <c r="LD20" s="158"/>
      <c r="LE20" s="158"/>
      <c r="LF20" s="158"/>
      <c r="LG20" s="158"/>
      <c r="LH20" s="158"/>
      <c r="LI20" s="158"/>
      <c r="LJ20" s="158"/>
      <c r="LK20" s="158"/>
      <c r="LL20" s="158"/>
      <c r="LM20" s="158"/>
      <c r="LN20" s="158"/>
      <c r="LO20" s="158"/>
      <c r="LP20" s="158"/>
      <c r="LQ20" s="158"/>
      <c r="LR20" s="158"/>
      <c r="LS20" s="158"/>
      <c r="LT20" s="158"/>
      <c r="LU20" s="158"/>
      <c r="LV20" s="158"/>
      <c r="LW20" s="158"/>
      <c r="LX20" s="158"/>
      <c r="LY20" s="158"/>
      <c r="LZ20" s="158"/>
      <c r="MA20" s="158"/>
      <c r="MB20" s="158"/>
      <c r="MC20" s="158"/>
      <c r="MD20" s="158"/>
      <c r="ME20" s="158"/>
      <c r="MF20" s="158"/>
      <c r="MG20" s="158"/>
      <c r="MH20" s="158"/>
      <c r="MI20" s="158"/>
      <c r="MJ20" s="158"/>
      <c r="MK20" s="158"/>
      <c r="ML20" s="158"/>
      <c r="MM20" s="158"/>
      <c r="MN20" s="158"/>
      <c r="MO20" s="158"/>
      <c r="MP20" s="158"/>
      <c r="MQ20" s="158"/>
      <c r="MR20" s="158"/>
      <c r="MS20" s="158"/>
      <c r="MT20" s="158"/>
      <c r="MU20" s="158"/>
      <c r="MV20" s="158"/>
      <c r="MW20" s="158"/>
      <c r="MX20" s="158"/>
      <c r="MY20" s="158"/>
      <c r="MZ20" s="158"/>
      <c r="NA20" s="158"/>
      <c r="NB20" s="158"/>
      <c r="NC20" s="158"/>
      <c r="ND20" s="158"/>
      <c r="NE20" s="158"/>
      <c r="NF20" s="158"/>
      <c r="NG20" s="158"/>
      <c r="NH20" s="158"/>
      <c r="NI20" s="158"/>
      <c r="NJ20" s="158"/>
      <c r="NK20" s="158"/>
      <c r="NL20" s="158"/>
      <c r="NM20" s="158"/>
      <c r="NN20" s="158"/>
      <c r="NO20" s="158"/>
      <c r="NP20" s="158"/>
      <c r="NQ20" s="158"/>
      <c r="NR20" s="158"/>
      <c r="NS20" s="158"/>
      <c r="NT20" s="158"/>
      <c r="NU20" s="158"/>
      <c r="NV20" s="158"/>
      <c r="NW20" s="158"/>
      <c r="NX20" s="158"/>
      <c r="NY20" s="158"/>
      <c r="NZ20" s="158"/>
      <c r="OA20" s="158"/>
      <c r="OB20" s="158"/>
      <c r="OC20" s="158"/>
      <c r="OD20" s="158"/>
      <c r="OE20" s="158"/>
      <c r="OF20" s="158"/>
      <c r="OG20" s="158"/>
      <c r="OH20" s="158"/>
      <c r="OI20" s="158"/>
      <c r="OJ20" s="158"/>
      <c r="OK20" s="158"/>
      <c r="OL20" s="158"/>
      <c r="OM20" s="158"/>
      <c r="ON20" s="158"/>
      <c r="OO20" s="158"/>
      <c r="OP20" s="158"/>
      <c r="OQ20" s="158"/>
      <c r="OR20" s="158"/>
      <c r="OS20" s="158"/>
      <c r="OT20" s="158"/>
      <c r="OU20" s="158"/>
      <c r="OV20" s="158"/>
      <c r="OW20" s="158"/>
      <c r="OX20" s="158"/>
      <c r="OY20" s="158"/>
      <c r="OZ20" s="158"/>
      <c r="PA20" s="158"/>
      <c r="PB20" s="158"/>
      <c r="PC20" s="158"/>
      <c r="PD20" s="158"/>
      <c r="PE20" s="158"/>
      <c r="PF20" s="158"/>
      <c r="PG20" s="158"/>
      <c r="PH20" s="158"/>
      <c r="PI20" s="158"/>
      <c r="PJ20" s="158"/>
      <c r="PK20" s="158"/>
      <c r="PL20" s="158"/>
      <c r="PM20" s="158"/>
      <c r="PN20" s="158"/>
      <c r="PO20" s="158"/>
      <c r="PP20" s="158"/>
      <c r="PQ20" s="158"/>
      <c r="PR20" s="158"/>
      <c r="PS20" s="158"/>
      <c r="PT20" s="158"/>
      <c r="PU20" s="158"/>
      <c r="PV20" s="158"/>
      <c r="PW20" s="158"/>
      <c r="PX20" s="158"/>
      <c r="PY20" s="158"/>
      <c r="PZ20" s="158"/>
      <c r="QA20" s="158"/>
      <c r="QB20" s="158"/>
      <c r="QC20" s="158"/>
      <c r="QD20" s="158"/>
      <c r="QE20" s="158"/>
      <c r="QF20" s="158"/>
      <c r="QG20" s="158"/>
      <c r="QH20" s="158"/>
      <c r="QI20" s="158"/>
      <c r="QJ20" s="158"/>
      <c r="QK20" s="158"/>
      <c r="QL20" s="158"/>
      <c r="QM20" s="158"/>
      <c r="QN20" s="158"/>
      <c r="QO20" s="158"/>
      <c r="QP20" s="158"/>
      <c r="QQ20" s="158"/>
      <c r="QR20" s="158"/>
      <c r="QS20" s="158"/>
      <c r="QT20" s="158"/>
      <c r="QU20" s="158"/>
      <c r="QV20" s="158"/>
      <c r="QW20" s="158"/>
      <c r="QX20" s="158"/>
      <c r="QY20" s="158"/>
      <c r="QZ20" s="158"/>
      <c r="RA20" s="158"/>
      <c r="RB20" s="158"/>
      <c r="RC20" s="158"/>
      <c r="RD20" s="158"/>
      <c r="RE20" s="158"/>
      <c r="RF20" s="158"/>
      <c r="RG20" s="158"/>
      <c r="RH20" s="158"/>
      <c r="RI20" s="158"/>
      <c r="RJ20" s="158"/>
      <c r="RK20" s="158"/>
      <c r="RL20" s="158"/>
      <c r="RM20" s="158"/>
      <c r="RN20" s="158"/>
      <c r="RO20" s="158"/>
      <c r="RP20" s="158"/>
      <c r="RQ20" s="158"/>
      <c r="RR20" s="158"/>
      <c r="RS20" s="158"/>
      <c r="RT20" s="158"/>
      <c r="RU20" s="158"/>
      <c r="RV20" s="158"/>
      <c r="RW20" s="158"/>
      <c r="RX20" s="158"/>
      <c r="RY20" s="158"/>
      <c r="RZ20" s="158"/>
      <c r="SA20" s="158"/>
      <c r="SB20" s="158"/>
      <c r="SC20" s="158"/>
      <c r="SD20" s="158"/>
      <c r="SE20" s="158"/>
      <c r="SF20" s="158"/>
      <c r="SG20" s="158"/>
      <c r="SH20" s="158"/>
      <c r="SI20" s="158"/>
      <c r="SJ20" s="158"/>
      <c r="SK20" s="158"/>
      <c r="SL20" s="158"/>
      <c r="SM20" s="158"/>
      <c r="SN20" s="158"/>
      <c r="SO20" s="158"/>
      <c r="SP20" s="158"/>
      <c r="SQ20" s="158"/>
      <c r="SR20" s="158"/>
      <c r="SS20" s="158"/>
      <c r="ST20" s="158"/>
      <c r="SU20" s="158"/>
      <c r="SV20" s="158"/>
      <c r="SW20" s="158"/>
      <c r="SX20" s="158"/>
      <c r="SY20" s="158"/>
      <c r="SZ20" s="158"/>
      <c r="TA20" s="158"/>
      <c r="TB20" s="158"/>
      <c r="TC20" s="158"/>
      <c r="TD20" s="158"/>
      <c r="TE20" s="158"/>
      <c r="TF20" s="158"/>
      <c r="TG20" s="158"/>
      <c r="TH20" s="158"/>
      <c r="TI20" s="158"/>
      <c r="TJ20" s="158"/>
      <c r="TK20" s="158"/>
      <c r="TL20" s="158"/>
      <c r="TM20" s="158"/>
      <c r="TN20" s="158"/>
      <c r="TO20" s="158"/>
      <c r="TP20" s="158"/>
      <c r="TQ20" s="158"/>
      <c r="TR20" s="158"/>
      <c r="TS20" s="158"/>
      <c r="TT20" s="158"/>
      <c r="TU20" s="158"/>
      <c r="TV20" s="158"/>
      <c r="TW20" s="158"/>
      <c r="TX20" s="158"/>
      <c r="TY20" s="158"/>
      <c r="TZ20" s="158"/>
      <c r="UA20" s="158"/>
      <c r="UB20" s="158"/>
      <c r="UC20" s="158"/>
      <c r="UD20" s="158"/>
      <c r="UE20" s="158"/>
      <c r="UF20" s="158"/>
      <c r="UG20" s="158"/>
      <c r="UH20" s="158"/>
      <c r="UI20" s="158"/>
      <c r="UJ20" s="158"/>
      <c r="UK20" s="158"/>
      <c r="UL20" s="158"/>
      <c r="UM20" s="158"/>
      <c r="UN20" s="158"/>
      <c r="UO20" s="158"/>
      <c r="UP20" s="158"/>
      <c r="UQ20" s="158"/>
      <c r="UR20" s="158"/>
      <c r="US20" s="158"/>
      <c r="UT20" s="158"/>
      <c r="UU20" s="158"/>
      <c r="UV20" s="158"/>
      <c r="UW20" s="158"/>
      <c r="UX20" s="158"/>
      <c r="UY20" s="158"/>
      <c r="UZ20" s="158"/>
      <c r="VA20" s="158"/>
      <c r="VB20" s="158"/>
      <c r="VC20" s="158"/>
      <c r="VD20" s="158"/>
      <c r="VE20" s="158"/>
      <c r="VF20" s="158"/>
      <c r="VG20" s="158"/>
      <c r="VH20" s="158"/>
      <c r="VI20" s="158"/>
      <c r="VJ20" s="158"/>
      <c r="VK20" s="158"/>
      <c r="VL20" s="158"/>
      <c r="VM20" s="158"/>
      <c r="VN20" s="158"/>
      <c r="VO20" s="158"/>
      <c r="VP20" s="158"/>
      <c r="VQ20" s="158"/>
      <c r="VR20" s="158"/>
      <c r="VS20" s="158"/>
      <c r="VT20" s="158"/>
      <c r="VU20" s="158"/>
      <c r="VV20" s="158"/>
      <c r="VW20" s="158"/>
      <c r="VX20" s="158"/>
      <c r="VY20" s="158"/>
      <c r="VZ20" s="158"/>
      <c r="WA20" s="158"/>
      <c r="WB20" s="158"/>
      <c r="WC20" s="158"/>
      <c r="WD20" s="158"/>
      <c r="WE20" s="158"/>
      <c r="WF20" s="158"/>
      <c r="WG20" s="158"/>
      <c r="WH20" s="158"/>
      <c r="WI20" s="158"/>
      <c r="WJ20" s="158"/>
      <c r="WK20" s="158"/>
      <c r="WL20" s="158"/>
      <c r="WM20" s="158"/>
      <c r="WN20" s="158"/>
      <c r="WO20" s="158"/>
      <c r="WP20" s="158"/>
      <c r="WQ20" s="158"/>
      <c r="WR20" s="158"/>
      <c r="WS20" s="158"/>
      <c r="WT20" s="158"/>
      <c r="WU20" s="158"/>
      <c r="WV20" s="158"/>
      <c r="WW20" s="158"/>
      <c r="WX20" s="158"/>
      <c r="WY20" s="158"/>
      <c r="WZ20" s="158"/>
      <c r="XA20" s="158"/>
      <c r="XB20" s="158"/>
      <c r="XC20" s="158"/>
      <c r="XD20" s="158"/>
      <c r="XE20" s="158"/>
      <c r="XF20" s="158"/>
      <c r="XG20" s="158"/>
      <c r="XH20" s="158"/>
      <c r="XI20" s="158"/>
      <c r="XJ20" s="158"/>
      <c r="XK20" s="158"/>
      <c r="XL20" s="158"/>
      <c r="XM20" s="158"/>
      <c r="XN20" s="158"/>
      <c r="XO20" s="158"/>
      <c r="XP20" s="158"/>
      <c r="XQ20" s="158"/>
      <c r="XR20" s="158"/>
      <c r="XS20" s="158"/>
      <c r="XT20" s="158"/>
      <c r="XU20" s="158"/>
      <c r="XV20" s="158"/>
      <c r="XW20" s="158"/>
      <c r="XX20" s="158"/>
      <c r="XY20" s="158"/>
      <c r="XZ20" s="158"/>
      <c r="YA20" s="158"/>
      <c r="YB20" s="158"/>
      <c r="YC20" s="158"/>
      <c r="YD20" s="158"/>
      <c r="YE20" s="158"/>
      <c r="YF20" s="158"/>
      <c r="YG20" s="158"/>
      <c r="YH20" s="158"/>
      <c r="YI20" s="158"/>
      <c r="YJ20" s="158"/>
      <c r="YK20" s="158"/>
      <c r="YL20" s="158"/>
      <c r="YM20" s="158"/>
      <c r="YN20" s="158"/>
      <c r="YO20" s="158"/>
      <c r="YP20" s="158"/>
      <c r="YQ20" s="158"/>
      <c r="YR20" s="158"/>
      <c r="YS20" s="158"/>
      <c r="YT20" s="158"/>
      <c r="YU20" s="158"/>
      <c r="YV20" s="158"/>
      <c r="YW20" s="158"/>
      <c r="YX20" s="158"/>
      <c r="YY20" s="158"/>
      <c r="YZ20" s="158"/>
      <c r="ZA20" s="158"/>
      <c r="ZB20" s="158"/>
      <c r="ZC20" s="158"/>
      <c r="ZD20" s="158"/>
      <c r="ZE20" s="158"/>
      <c r="ZF20" s="158"/>
      <c r="ZG20" s="158"/>
      <c r="ZH20" s="158"/>
      <c r="ZI20" s="158"/>
      <c r="ZJ20" s="158"/>
      <c r="ZK20" s="158"/>
      <c r="ZL20" s="158"/>
      <c r="ZM20" s="158"/>
      <c r="ZN20" s="158"/>
      <c r="ZO20" s="158"/>
      <c r="ZP20" s="158"/>
      <c r="ZQ20" s="158"/>
      <c r="ZR20" s="158"/>
      <c r="ZS20" s="158"/>
      <c r="ZT20" s="158"/>
      <c r="ZU20" s="158"/>
      <c r="ZV20" s="158"/>
      <c r="ZW20" s="158"/>
      <c r="ZX20" s="158"/>
      <c r="ZY20" s="158"/>
      <c r="ZZ20" s="158"/>
      <c r="AAA20" s="158"/>
      <c r="AAB20" s="158"/>
      <c r="AAC20" s="158"/>
      <c r="AAD20" s="158"/>
      <c r="AAE20" s="158"/>
      <c r="AAF20" s="158"/>
      <c r="AAG20" s="158"/>
      <c r="AAH20" s="158"/>
      <c r="AAI20" s="158"/>
      <c r="AAJ20" s="158"/>
      <c r="AAK20" s="158"/>
      <c r="AAL20" s="158"/>
      <c r="AAM20" s="158"/>
      <c r="AAN20" s="158"/>
      <c r="AAO20" s="158"/>
      <c r="AAP20" s="158"/>
      <c r="AAQ20" s="158"/>
      <c r="AAR20" s="158"/>
      <c r="AAS20" s="158"/>
      <c r="AAT20" s="158"/>
      <c r="AAU20" s="158"/>
      <c r="AAV20" s="158"/>
      <c r="AAW20" s="158"/>
      <c r="AAX20" s="158"/>
      <c r="AAY20" s="158"/>
      <c r="AAZ20" s="158"/>
      <c r="ABA20" s="158"/>
      <c r="ABB20" s="158"/>
      <c r="ABC20" s="158"/>
      <c r="ABD20" s="158"/>
      <c r="ABE20" s="158"/>
      <c r="ABF20" s="158"/>
      <c r="ABG20" s="158"/>
      <c r="ABH20" s="158"/>
      <c r="ABI20" s="158"/>
      <c r="ABJ20" s="158"/>
      <c r="ABK20" s="158"/>
      <c r="ABL20" s="158"/>
      <c r="ABM20" s="158"/>
      <c r="ABN20" s="158"/>
      <c r="ABO20" s="158"/>
      <c r="ABP20" s="158"/>
      <c r="ABQ20" s="158"/>
      <c r="ABR20" s="158"/>
      <c r="ABS20" s="158"/>
      <c r="ABT20" s="158"/>
      <c r="ABU20" s="158"/>
      <c r="ABV20" s="158"/>
      <c r="ABW20" s="158"/>
      <c r="ABX20" s="158"/>
      <c r="ABY20" s="158"/>
      <c r="ABZ20" s="158"/>
      <c r="ACA20" s="158"/>
      <c r="ACB20" s="158"/>
      <c r="ACC20" s="158"/>
      <c r="ACD20" s="158"/>
      <c r="ACE20" s="158"/>
      <c r="ACF20" s="158"/>
      <c r="ACG20" s="158"/>
      <c r="ACH20" s="158"/>
      <c r="ACI20" s="158"/>
      <c r="ACJ20" s="158"/>
      <c r="ACK20" s="158"/>
      <c r="ACL20" s="158"/>
      <c r="ACM20" s="158"/>
      <c r="ACN20" s="158"/>
      <c r="ACO20" s="158"/>
      <c r="ACP20" s="158"/>
      <c r="ACQ20" s="158"/>
      <c r="ACR20" s="158"/>
      <c r="ACS20" s="158"/>
      <c r="ACT20" s="158"/>
      <c r="ACU20" s="158"/>
      <c r="ACV20" s="158"/>
      <c r="ACW20" s="158"/>
      <c r="ACX20" s="158"/>
      <c r="ACY20" s="158"/>
      <c r="ACZ20" s="158"/>
      <c r="ADA20" s="158"/>
      <c r="ADB20" s="158"/>
      <c r="ADC20" s="158"/>
      <c r="ADD20" s="158"/>
      <c r="ADE20" s="158"/>
      <c r="ADF20" s="158"/>
      <c r="ADG20" s="158"/>
      <c r="ADH20" s="158"/>
      <c r="ADI20" s="158"/>
      <c r="ADJ20" s="158"/>
      <c r="ADK20" s="158"/>
      <c r="ADL20" s="158"/>
      <c r="ADM20" s="158"/>
      <c r="ADN20" s="158"/>
      <c r="ADO20" s="158"/>
      <c r="ADP20" s="158"/>
      <c r="ADQ20" s="158"/>
      <c r="ADR20" s="158"/>
      <c r="ADS20" s="158"/>
      <c r="ADT20" s="158"/>
      <c r="ADU20" s="158"/>
      <c r="ADV20" s="158"/>
      <c r="ADW20" s="158"/>
      <c r="ADX20" s="158"/>
      <c r="ADY20" s="158"/>
      <c r="ADZ20" s="158"/>
      <c r="AEA20" s="158"/>
      <c r="AEB20" s="158"/>
      <c r="AEC20" s="158"/>
      <c r="AED20" s="158"/>
      <c r="AEE20" s="158"/>
      <c r="AEF20" s="158"/>
      <c r="AEG20" s="158"/>
      <c r="AEH20" s="158"/>
      <c r="AEI20" s="158"/>
      <c r="AEJ20" s="158"/>
      <c r="AEK20" s="158"/>
      <c r="AEL20" s="158"/>
      <c r="AEM20" s="158"/>
      <c r="AEN20" s="158"/>
      <c r="AEO20" s="158"/>
      <c r="AEP20" s="158"/>
      <c r="AEQ20" s="158"/>
      <c r="AER20" s="158"/>
      <c r="AES20" s="158"/>
      <c r="AET20" s="158"/>
      <c r="AEU20" s="158"/>
      <c r="AEV20" s="158"/>
      <c r="AEW20" s="158"/>
      <c r="AEX20" s="158"/>
      <c r="AEY20" s="158"/>
      <c r="AEZ20" s="158"/>
      <c r="AFA20" s="158"/>
      <c r="AFB20" s="158"/>
      <c r="AFC20" s="158"/>
      <c r="AFD20" s="158"/>
      <c r="AFE20" s="158"/>
      <c r="AFF20" s="158"/>
      <c r="AFG20" s="158"/>
      <c r="AFH20" s="158"/>
      <c r="AFI20" s="158"/>
      <c r="AFJ20" s="158"/>
      <c r="AFK20" s="158"/>
      <c r="AFL20" s="158"/>
      <c r="AFM20" s="158"/>
      <c r="AFN20" s="158"/>
      <c r="AFO20" s="158"/>
      <c r="AFP20" s="158"/>
      <c r="AFQ20" s="158"/>
      <c r="AFR20" s="158"/>
      <c r="AFS20" s="158"/>
      <c r="AFT20" s="158"/>
      <c r="AFU20" s="158"/>
      <c r="AFV20" s="158"/>
      <c r="AFW20" s="158"/>
      <c r="AFX20" s="158"/>
      <c r="AFY20" s="158"/>
      <c r="AFZ20" s="158"/>
      <c r="AGA20" s="158"/>
      <c r="AGB20" s="158"/>
      <c r="AGC20" s="158"/>
      <c r="AGD20" s="158"/>
      <c r="AGE20" s="158"/>
      <c r="AGF20" s="158"/>
      <c r="AGG20" s="158"/>
      <c r="AGH20" s="158"/>
      <c r="AGI20" s="158"/>
      <c r="AGJ20" s="158"/>
      <c r="AGK20" s="158"/>
      <c r="AGL20" s="158"/>
      <c r="AGM20" s="158"/>
      <c r="AGN20" s="158"/>
      <c r="AGO20" s="158"/>
      <c r="AGP20" s="158"/>
      <c r="AGQ20" s="158"/>
      <c r="AGR20" s="158"/>
      <c r="AGS20" s="158"/>
      <c r="AGT20" s="158"/>
      <c r="AGU20" s="158"/>
      <c r="AGV20" s="158"/>
      <c r="AGW20" s="158"/>
      <c r="AGX20" s="158"/>
      <c r="AGY20" s="158"/>
      <c r="AGZ20" s="158"/>
      <c r="AHA20" s="158"/>
      <c r="AHB20" s="158"/>
      <c r="AHC20" s="158"/>
      <c r="AHD20" s="158"/>
      <c r="AHE20" s="158"/>
      <c r="AHF20" s="158"/>
      <c r="AHG20" s="158"/>
      <c r="AHH20" s="158"/>
      <c r="AHI20" s="158"/>
      <c r="AHJ20" s="158"/>
      <c r="AHK20" s="158"/>
      <c r="AHL20" s="158"/>
      <c r="AHM20" s="158"/>
      <c r="AHN20" s="158"/>
      <c r="AHO20" s="158"/>
      <c r="AHP20" s="158"/>
      <c r="AHQ20" s="158"/>
      <c r="AHR20" s="158"/>
      <c r="AHS20" s="158"/>
      <c r="AHT20" s="158"/>
      <c r="AHU20" s="158"/>
      <c r="AHV20" s="158"/>
      <c r="AHW20" s="158"/>
      <c r="AHX20" s="158"/>
      <c r="AHY20" s="158"/>
      <c r="AHZ20" s="158"/>
      <c r="AIA20" s="158"/>
      <c r="AIB20" s="158"/>
      <c r="AIC20" s="158"/>
      <c r="AID20" s="158"/>
      <c r="AIE20" s="158"/>
      <c r="AIF20" s="158"/>
      <c r="AIG20" s="158"/>
      <c r="AIH20" s="158"/>
      <c r="AII20" s="158"/>
      <c r="AIJ20" s="158"/>
      <c r="AIK20" s="158"/>
      <c r="AIL20" s="158"/>
      <c r="AIM20" s="158"/>
      <c r="AIN20" s="158"/>
      <c r="AIO20" s="158"/>
      <c r="AIP20" s="158"/>
      <c r="AIQ20" s="158"/>
      <c r="AIR20" s="158"/>
      <c r="AIS20" s="158"/>
      <c r="AIT20" s="158"/>
      <c r="AIU20" s="158"/>
      <c r="AIV20" s="158"/>
      <c r="AIW20" s="158"/>
      <c r="AIX20" s="158"/>
      <c r="AIY20" s="158"/>
      <c r="AIZ20" s="158"/>
      <c r="AJA20" s="158"/>
      <c r="AJB20" s="158"/>
      <c r="AJC20" s="158"/>
      <c r="AJD20" s="158"/>
      <c r="AJE20" s="158"/>
      <c r="AJF20" s="158"/>
      <c r="AJG20" s="158"/>
      <c r="AJH20" s="158"/>
      <c r="AJI20" s="158"/>
      <c r="AJJ20" s="158"/>
      <c r="AJK20" s="158"/>
      <c r="AJL20" s="158"/>
      <c r="AJM20" s="158"/>
      <c r="AJN20" s="158"/>
      <c r="AJO20" s="158"/>
      <c r="AJP20" s="158"/>
      <c r="AJQ20" s="158"/>
      <c r="AJR20" s="158"/>
      <c r="AJS20" s="158"/>
      <c r="AJT20" s="158"/>
      <c r="AJU20" s="158"/>
      <c r="AJV20" s="158"/>
      <c r="AJW20" s="158"/>
      <c r="AJX20" s="158"/>
      <c r="AJY20" s="158"/>
      <c r="AJZ20" s="158"/>
      <c r="AKA20" s="158"/>
      <c r="AKB20" s="158"/>
      <c r="AKC20" s="158"/>
      <c r="AKD20" s="158"/>
      <c r="AKE20" s="158"/>
      <c r="AKF20" s="158"/>
      <c r="AKG20" s="158"/>
      <c r="AKH20" s="158"/>
      <c r="AKI20" s="158"/>
      <c r="AKJ20" s="158"/>
      <c r="AKK20" s="158"/>
      <c r="AKL20" s="158"/>
      <c r="AKM20" s="158"/>
      <c r="AKN20" s="158"/>
      <c r="AKO20" s="158"/>
      <c r="AKP20" s="158"/>
      <c r="AKQ20" s="158"/>
      <c r="AKR20" s="158"/>
      <c r="AKS20" s="158"/>
      <c r="AKT20" s="158"/>
      <c r="AKU20" s="158"/>
      <c r="AKV20" s="158"/>
      <c r="AKW20" s="158"/>
      <c r="AKX20" s="158"/>
      <c r="AKY20" s="158"/>
      <c r="AKZ20" s="158"/>
      <c r="ALA20" s="158"/>
      <c r="ALB20" s="158"/>
      <c r="ALC20" s="158"/>
      <c r="ALD20" s="158"/>
      <c r="ALE20" s="158"/>
      <c r="ALF20" s="158"/>
      <c r="ALG20" s="158"/>
      <c r="ALH20" s="158"/>
      <c r="ALI20" s="158"/>
      <c r="ALJ20" s="159"/>
      <c r="ALK20" s="158"/>
      <c r="ALL20" s="158"/>
      <c r="ALM20" s="158"/>
      <c r="ALN20" s="158"/>
      <c r="ALO20" s="137"/>
      <c r="ALP20" s="137"/>
      <c r="ALQ20" s="137"/>
    </row>
  </sheetData>
  <mergeCells count="1">
    <mergeCell ref="B4:B5"/>
  </mergeCells>
  <dataValidations count="1">
    <dataValidation type="date" operator="notEqual" allowBlank="1" showInputMessage="1" showErrorMessage="1" sqref="B8:ALN9" xr:uid="{A2E8018D-F52E-4F10-B341-4A86DA87134F}">
      <formula1>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500C-D5B5-4AF3-AC53-F32C895B8EE2}">
  <dimension ref="A2:U208"/>
  <sheetViews>
    <sheetView showGridLines="0" topLeftCell="A58" zoomScale="80" zoomScaleNormal="80" workbookViewId="0">
      <selection activeCell="G199" sqref="G199"/>
    </sheetView>
  </sheetViews>
  <sheetFormatPr defaultRowHeight="15" outlineLevelRow="1" x14ac:dyDescent="0.25"/>
  <cols>
    <col min="3" max="3" width="33.85546875" bestFit="1" customWidth="1"/>
    <col min="4" max="4" width="31.42578125" bestFit="1" customWidth="1"/>
    <col min="5" max="5" width="29.42578125" customWidth="1"/>
    <col min="6" max="6" width="18.5703125" bestFit="1" customWidth="1"/>
    <col min="7" max="7" width="14.7109375" bestFit="1" customWidth="1"/>
    <col min="8" max="8" width="10.5703125" bestFit="1" customWidth="1"/>
    <col min="11" max="13" width="20.5703125" bestFit="1" customWidth="1"/>
    <col min="14" max="14" width="13.85546875" bestFit="1" customWidth="1"/>
    <col min="17" max="17" width="11.42578125" bestFit="1" customWidth="1"/>
    <col min="18" max="18" width="9.42578125" bestFit="1" customWidth="1"/>
    <col min="19" max="19" width="13.5703125" bestFit="1" customWidth="1"/>
  </cols>
  <sheetData>
    <row r="2" spans="2:20" ht="18.75" x14ac:dyDescent="0.25">
      <c r="B2" s="134"/>
      <c r="E2" s="135" t="s">
        <v>1395</v>
      </c>
      <c r="H2" s="136" t="s">
        <v>1402</v>
      </c>
      <c r="K2" s="75" t="str">
        <f>IF(HLOOKUP($H$2,'Base facturation'!$C$5:$ALN$61,2,0)=0,"",HLOOKUP($H$2,'Base facturation'!$C$5:$ALN$61,2,0))</f>
        <v>C00002</v>
      </c>
      <c r="L2" s="137"/>
      <c r="M2" s="137"/>
      <c r="N2" s="137"/>
      <c r="O2" s="34"/>
      <c r="P2" s="34"/>
      <c r="Q2" s="34"/>
      <c r="R2" s="34"/>
      <c r="S2" s="34"/>
      <c r="T2" s="34"/>
    </row>
    <row r="3" spans="2:20" ht="15.75" x14ac:dyDescent="0.25">
      <c r="B3" s="138"/>
      <c r="O3" s="34"/>
      <c r="P3" s="34"/>
      <c r="Q3" s="34"/>
      <c r="R3" s="34"/>
      <c r="S3" s="34"/>
      <c r="T3" s="34"/>
    </row>
    <row r="4" spans="2:20" ht="6" customHeight="1" thickBot="1" x14ac:dyDescent="0.3">
      <c r="O4" s="34"/>
      <c r="P4" s="34"/>
      <c r="Q4" s="34"/>
      <c r="R4" s="34"/>
      <c r="S4" s="34"/>
      <c r="T4" s="34"/>
    </row>
    <row r="5" spans="2:20" ht="9.75" customHeight="1" thickTop="1" x14ac:dyDescent="0.25">
      <c r="B5" s="49" t="s">
        <v>2436</v>
      </c>
      <c r="C5" s="50"/>
      <c r="D5" s="50"/>
      <c r="E5" s="50"/>
      <c r="F5" s="50"/>
      <c r="G5" s="50"/>
      <c r="H5" s="50"/>
      <c r="I5" s="51"/>
      <c r="O5" s="34"/>
      <c r="P5" s="34"/>
      <c r="Q5" s="34"/>
      <c r="R5" s="34"/>
      <c r="S5" s="34"/>
      <c r="T5" s="34"/>
    </row>
    <row r="6" spans="2:20" ht="46.5" customHeight="1" x14ac:dyDescent="0.35">
      <c r="B6" s="52"/>
      <c r="D6" s="53"/>
      <c r="E6" s="166" t="s">
        <v>1397</v>
      </c>
      <c r="F6" s="166"/>
      <c r="G6" s="167" t="str">
        <f>H2</f>
        <v>F00002</v>
      </c>
      <c r="H6" s="167"/>
      <c r="I6" s="54"/>
      <c r="J6" s="55"/>
      <c r="O6" s="34"/>
      <c r="P6" s="34"/>
      <c r="Q6" s="34"/>
      <c r="R6" s="34"/>
      <c r="S6" s="34"/>
      <c r="T6" s="34"/>
    </row>
    <row r="7" spans="2:20" ht="48.75" customHeight="1" x14ac:dyDescent="0.35">
      <c r="B7" s="52"/>
      <c r="C7" s="56"/>
      <c r="D7" s="53"/>
      <c r="F7" s="57" t="s">
        <v>1372</v>
      </c>
      <c r="G7" s="58">
        <f>HLOOKUP($H$2,'Base facturation'!$C$5:$ALN$61,4,0)</f>
        <v>44221</v>
      </c>
      <c r="I7" s="54"/>
      <c r="J7" s="55"/>
      <c r="O7" s="34"/>
      <c r="P7" s="34"/>
      <c r="Q7" s="34"/>
      <c r="R7" s="34"/>
      <c r="S7" s="34"/>
      <c r="T7" s="34"/>
    </row>
    <row r="8" spans="2:20" x14ac:dyDescent="0.25">
      <c r="B8" s="52"/>
      <c r="I8" s="59"/>
      <c r="O8" s="34"/>
      <c r="P8" s="34"/>
      <c r="Q8" s="34"/>
      <c r="R8" s="34"/>
      <c r="S8" s="34"/>
      <c r="T8" s="34"/>
    </row>
    <row r="9" spans="2:20" ht="9" customHeight="1" x14ac:dyDescent="0.25">
      <c r="B9" s="52"/>
      <c r="C9" s="60" t="s">
        <v>1373</v>
      </c>
      <c r="D9" s="61"/>
      <c r="E9" s="62"/>
      <c r="F9" s="63"/>
      <c r="G9" s="64"/>
      <c r="H9" s="65"/>
      <c r="I9" s="59"/>
      <c r="O9" s="34"/>
      <c r="P9" s="34"/>
      <c r="Q9" s="34"/>
      <c r="R9" s="34"/>
      <c r="S9" s="34"/>
      <c r="T9" s="34"/>
    </row>
    <row r="10" spans="2:20" ht="15.75" x14ac:dyDescent="0.25">
      <c r="B10" s="52"/>
      <c r="C10" s="66" t="str">
        <f>IF(ISBLANK('Digit-Tech-Innov'!B7),"",'Digit-Tech-Innov'!B7)</f>
        <v>Digi-Tech-Innov</v>
      </c>
      <c r="D10" s="67"/>
      <c r="E10" s="68" t="s">
        <v>1374</v>
      </c>
      <c r="F10" s="69" t="str">
        <f>IF(ISERROR(VLOOKUP($K$2,'Base clients'!$A$6:$L$736,3,0)),"",VLOOKUP($K$2,'Base clients'!$A$6:$L$736,3,0))</f>
        <v>Prof SAMA</v>
      </c>
      <c r="G10" s="31"/>
      <c r="H10" s="70"/>
      <c r="I10" s="59"/>
      <c r="O10" s="34"/>
      <c r="P10" s="34"/>
      <c r="Q10" s="34"/>
      <c r="R10" s="34"/>
      <c r="S10" s="34"/>
      <c r="T10" s="34"/>
    </row>
    <row r="11" spans="2:20" x14ac:dyDescent="0.25">
      <c r="B11" s="52"/>
      <c r="C11" s="71" t="str">
        <f>IF(ISBLANK('Digit-Tech-Innov'!B8),"",'Digit-Tech-Innov'!B8)</f>
        <v xml:space="preserve">S.A.R.L. au capital de … </v>
      </c>
      <c r="D11" s="67"/>
      <c r="E11" s="68" t="s">
        <v>1375</v>
      </c>
      <c r="F11" t="str">
        <f>IF(IF(ISERROR(VLOOKUP($K$2,'Base clients'!$A$6:$L$736,4,0)),"",VLOOKUP($K$2,'Base clients'!$A$6:$L$736,4,0))=0,"",IF(ISERROR(VLOOKUP($K$2,'Base clients'!$A$6:$L$736,4,0)),"",VLOOKUP($K$2,'Base clients'!$A$6:$L$736,4,0)))</f>
        <v>quittenweg 111</v>
      </c>
      <c r="G11" s="31"/>
      <c r="H11" s="70"/>
      <c r="I11" s="59"/>
      <c r="O11" s="34"/>
      <c r="P11" s="34"/>
      <c r="Q11" s="34"/>
      <c r="R11" s="34"/>
      <c r="S11" s="34"/>
      <c r="T11" s="34"/>
    </row>
    <row r="12" spans="2:20" x14ac:dyDescent="0.25">
      <c r="B12" s="52"/>
      <c r="C12" s="71" t="str">
        <f>IF(ISBLANK('Digit-Tech-Innov'!B9),"",'Digit-Tech-Innov'!B9)</f>
        <v>Brasserie</v>
      </c>
      <c r="D12" s="72"/>
      <c r="E12" s="73"/>
      <c r="F12" s="67" t="str">
        <f>IF(IF(ISERROR(VLOOKUP($K$2,'Base clients'!$A$6:$L$736,5,0)),"",VLOOKUP($K$2,'Base clients'!$A$6:$L$736,5,0))=0,"",IF(ISERROR(VLOOKUP($K$2,'Base clients'!$A$6:$L$736,5,0)),"",VLOOKUP($K$2,'Base clients'!$A$6:$L$736,5,0)))</f>
        <v>70123</v>
      </c>
      <c r="G12" s="73" t="str">
        <f>IF(IF(ISERROR(VLOOKUP($K$2,'Base clients'!$A$6:$L$736,6,0)),"",VLOOKUP($K$2,'Base clients'!$A$6:$L$736,6,0))=0,"",IF(ISERROR(VLOOKUP($K$2,'Base clients'!$A$6:$L$736,6,0)),"",VLOOKUP($K$2,'Base clients'!$A$6:$L$736,6,0)))</f>
        <v>Stuttgart-Allemagne</v>
      </c>
      <c r="H12" s="70"/>
      <c r="I12" s="59"/>
      <c r="O12" s="34"/>
      <c r="P12" s="34"/>
      <c r="Q12" s="34"/>
      <c r="R12" s="34"/>
      <c r="S12" s="34"/>
      <c r="T12" s="34"/>
    </row>
    <row r="13" spans="2:20" x14ac:dyDescent="0.25">
      <c r="B13" s="52"/>
      <c r="C13" s="71">
        <f>IF(ISBLANK('Digit-Tech-Innov'!B10),"",'Digit-Tech-Innov'!B10)</f>
        <v>64000</v>
      </c>
      <c r="D13" s="71" t="str">
        <f>IF(ISBLANK('Digit-Tech-Innov'!B11),"",'Digit-Tech-Innov'!B11)</f>
        <v>Yaoundé-Cameroun</v>
      </c>
      <c r="E13" s="74"/>
      <c r="F13" s="168" t="str">
        <f>IF(IF(ISERROR(VLOOKUP($K$2,'Base clients'!$A$6:$L$736,7,0)),"",VLOOKUP($K$2,'Base clients'!$A$6:$L$736,7,0))=0,"",IF(ISERROR(VLOOKUP($K$2,'Base clients'!$A$6:$L$736,7,0)),"",VLOOKUP($K$2,'Base clients'!$A$6:$L$736,7,0)))</f>
        <v>(+237)22334456</v>
      </c>
      <c r="G13" s="168"/>
      <c r="H13" s="70"/>
      <c r="I13" s="59"/>
      <c r="O13" s="34"/>
      <c r="P13" s="34"/>
      <c r="Q13" s="34"/>
      <c r="R13" s="34"/>
      <c r="S13" s="34"/>
      <c r="T13" s="34"/>
    </row>
    <row r="14" spans="2:20" x14ac:dyDescent="0.25">
      <c r="B14" s="52"/>
      <c r="C14" s="71" t="str">
        <f>IF(ISBLANK('Digit-Tech-Innov'!B13),"",'Digit-Tech-Innov'!B13)</f>
        <v>RC123456789</v>
      </c>
      <c r="D14" s="67"/>
      <c r="E14" s="68"/>
      <c r="F14" s="168" t="str">
        <f>IF(IF(ISERROR(VLOOKUP($K$2,'Base clients'!$A$6:$L$736,8,0)),"",VLOOKUP($K$2,'Base clients'!$A$6:$L$736,8,0))=0,"",IF(ISERROR(VLOOKUP($K$2,'Base clients'!$A$6:$L$736,8,0)),"",VLOOKUP($K$2,'Base clients'!$A$6:$L$736,8,0)))</f>
        <v>(+49)15254113560</v>
      </c>
      <c r="G14" s="168"/>
      <c r="H14" s="70"/>
      <c r="I14" s="59"/>
      <c r="O14" s="34"/>
      <c r="P14" s="34"/>
      <c r="Q14" s="34"/>
      <c r="R14" s="34"/>
      <c r="S14" s="34"/>
      <c r="T14" s="34"/>
    </row>
    <row r="15" spans="2:20" x14ac:dyDescent="0.25">
      <c r="B15" s="52"/>
      <c r="C15" s="71" t="str">
        <f>IF(ISBLANK('Digit-Tech-Innov'!B14),"",'Digit-Tech-Innov'!B14)</f>
        <v>CRM895645875</v>
      </c>
      <c r="D15" s="67"/>
      <c r="E15" s="68" t="s">
        <v>1376</v>
      </c>
      <c r="F15" s="1" t="str">
        <f>K2</f>
        <v>C00002</v>
      </c>
      <c r="G15" s="76"/>
      <c r="H15" s="70"/>
      <c r="I15" s="59"/>
      <c r="O15" s="34"/>
      <c r="P15" s="34"/>
      <c r="Q15" s="34"/>
      <c r="R15" s="34"/>
      <c r="S15" s="34"/>
      <c r="T15" s="34"/>
    </row>
    <row r="16" spans="2:20" x14ac:dyDescent="0.25">
      <c r="B16" s="52"/>
      <c r="C16" s="71" t="str">
        <f>IF(ISBLANK('Digit-Tech-Innov'!B15),"",'Digit-Tech-Innov'!B15)</f>
        <v/>
      </c>
      <c r="D16" s="67"/>
      <c r="E16" s="73"/>
      <c r="G16" s="76"/>
      <c r="H16" s="70"/>
      <c r="I16" s="59"/>
      <c r="O16" s="34"/>
      <c r="P16" s="34"/>
      <c r="Q16" s="34"/>
      <c r="R16" s="34"/>
      <c r="S16" s="34"/>
      <c r="T16" s="34"/>
    </row>
    <row r="17" spans="1:21" ht="9" customHeight="1" x14ac:dyDescent="0.25">
      <c r="B17" s="52"/>
      <c r="C17" s="77"/>
      <c r="D17" s="78"/>
      <c r="E17" s="79"/>
      <c r="F17" s="80"/>
      <c r="G17" s="81"/>
      <c r="H17" s="82"/>
      <c r="I17" s="59"/>
      <c r="O17" s="34"/>
      <c r="P17" s="34"/>
      <c r="Q17" s="34"/>
      <c r="R17" s="34"/>
      <c r="S17" s="34"/>
      <c r="T17" s="34"/>
    </row>
    <row r="18" spans="1:21" ht="6.75" customHeight="1" x14ac:dyDescent="0.25">
      <c r="B18" s="52"/>
      <c r="I18" s="59"/>
      <c r="O18" s="34"/>
      <c r="P18" s="34"/>
      <c r="Q18" s="34"/>
      <c r="R18" s="34"/>
      <c r="S18" s="34"/>
      <c r="T18" s="34"/>
    </row>
    <row r="19" spans="1:21" x14ac:dyDescent="0.25">
      <c r="B19" s="52"/>
      <c r="C19" s="83"/>
      <c r="E19" s="84"/>
      <c r="I19" s="59"/>
      <c r="K19" s="174">
        <f>'Digit-Tech-Innov'!B19</f>
        <v>0.1925</v>
      </c>
      <c r="L19" s="174">
        <f>'Digit-Tech-Innov'!B20</f>
        <v>5.5E-2</v>
      </c>
      <c r="M19" s="85">
        <f>'Digit-Tech-Innov'!C21</f>
        <v>0</v>
      </c>
      <c r="N19" s="85"/>
      <c r="O19" s="34"/>
      <c r="P19" s="34"/>
      <c r="Q19" s="34"/>
      <c r="R19" s="34"/>
      <c r="S19" s="34"/>
      <c r="T19" s="34"/>
    </row>
    <row r="20" spans="1:21" ht="21" customHeight="1" x14ac:dyDescent="0.25">
      <c r="B20" s="52"/>
      <c r="C20" s="86" t="s">
        <v>1377</v>
      </c>
      <c r="D20" s="87" t="s">
        <v>766</v>
      </c>
      <c r="E20" s="88" t="s">
        <v>1378</v>
      </c>
      <c r="F20" s="88" t="s">
        <v>1379</v>
      </c>
      <c r="G20" s="88" t="s">
        <v>1380</v>
      </c>
      <c r="H20" s="89" t="s">
        <v>767</v>
      </c>
      <c r="I20" s="59"/>
      <c r="K20" s="90" t="s">
        <v>1381</v>
      </c>
      <c r="L20" s="90" t="s">
        <v>1382</v>
      </c>
      <c r="M20" s="90" t="s">
        <v>1383</v>
      </c>
      <c r="N20" s="90" t="s">
        <v>1384</v>
      </c>
      <c r="O20" s="90" t="s">
        <v>1385</v>
      </c>
      <c r="P20" s="90" t="s">
        <v>1386</v>
      </c>
      <c r="Q20" s="90" t="s">
        <v>1377</v>
      </c>
      <c r="R20" s="90" t="s">
        <v>1379</v>
      </c>
      <c r="S20" s="90" t="s">
        <v>1387</v>
      </c>
      <c r="T20" s="90" t="s">
        <v>1388</v>
      </c>
      <c r="U20" s="90" t="s">
        <v>1389</v>
      </c>
    </row>
    <row r="21" spans="1:21" ht="9.75" customHeight="1" x14ac:dyDescent="0.25">
      <c r="B21" s="52"/>
      <c r="C21" s="91"/>
      <c r="D21" s="91"/>
      <c r="E21" s="92"/>
      <c r="F21" s="93"/>
      <c r="G21" s="93"/>
      <c r="H21" s="94"/>
      <c r="I21" s="59"/>
      <c r="O21" s="34"/>
      <c r="P21" s="34"/>
      <c r="Q21" s="34"/>
      <c r="R21" s="34"/>
      <c r="S21" s="34"/>
      <c r="T21" s="34"/>
      <c r="U21" s="34"/>
    </row>
    <row r="22" spans="1:21" ht="16.5" customHeight="1" x14ac:dyDescent="0.25">
      <c r="A22" s="95">
        <v>5</v>
      </c>
      <c r="B22" s="52"/>
      <c r="C22" s="175" t="str">
        <f>IF(ISERROR(VLOOKUP($U22,$P$22:$T$621,2,0)),"",VLOOKUP($U22,$P$22:$T$621,2,0))</f>
        <v>P0001</v>
      </c>
      <c r="D22" s="96" t="str">
        <f>IF(ISERROR(VLOOKUP(C22,'Base produits'!$A$8:$H$607,2,0)),"",VLOOKUP(C22,'Base produits'!$A$8:$H$607,2,0))</f>
        <v>Notion de base en ENR</v>
      </c>
      <c r="E22" s="182">
        <f>IF(ISERROR(VLOOKUP(C22,'Base produits'!$A$8:$H$607,3,0)),"",VLOOKUP(C22,'Base produits'!$A$8:$H$607,3,0))</f>
        <v>150000</v>
      </c>
      <c r="F22" s="178">
        <f>IF(ISERROR(VLOOKUP($U22,$P$22:$T$621,3,0)),"",VLOOKUP($U22,$P$22:$T$621,3,0))</f>
        <v>5</v>
      </c>
      <c r="G22" s="98">
        <f>IF(ISERROR(E22*F22),"",E22*F22)</f>
        <v>750000</v>
      </c>
      <c r="H22" s="99">
        <f>IF(ISERROR(VLOOKUP($U22,$P$22:$T$621,4,0)),"",VLOOKUP($U22,$P$22:$T$621,4,0))</f>
        <v>0.1925</v>
      </c>
      <c r="I22" s="59"/>
      <c r="K22">
        <f>IF($H22=K$19,$H22*$G22,0)</f>
        <v>144375</v>
      </c>
      <c r="L22">
        <f t="shared" ref="L22:M37" si="0">IF($H22=L$19,$H22*$G22,0)</f>
        <v>0</v>
      </c>
      <c r="M22">
        <f t="shared" si="0"/>
        <v>0</v>
      </c>
      <c r="N22" s="100">
        <f>IF(ISERROR(G22*H22),0,G22*H22)</f>
        <v>144375</v>
      </c>
      <c r="O22" s="34">
        <f t="shared" ref="O22:O85" si="1">IF(R22&gt;0,1,"")</f>
        <v>1</v>
      </c>
      <c r="P22" s="34">
        <f>O22</f>
        <v>1</v>
      </c>
      <c r="Q22" s="34" t="str">
        <f>'Base produits'!A8</f>
        <v>P0001</v>
      </c>
      <c r="R22" s="34">
        <f>HLOOKUP($H$2,'Base facturation'!$C$5:$ALN$611,T22,0)</f>
        <v>5</v>
      </c>
      <c r="S22" s="101">
        <f>'Base produits'!D8</f>
        <v>0.1925</v>
      </c>
      <c r="T22" s="34">
        <v>8</v>
      </c>
      <c r="U22" s="34">
        <v>1</v>
      </c>
    </row>
    <row r="23" spans="1:21" ht="16.5" customHeight="1" x14ac:dyDescent="0.25">
      <c r="A23" s="95"/>
      <c r="B23" s="52"/>
      <c r="C23" s="176" t="str">
        <f t="shared" ref="C23:C86" si="2">IF(ISERROR(VLOOKUP($U23,$P$22:$T$621,2,0)),"",VLOOKUP($U23,$P$22:$T$621,2,0))</f>
        <v>P0002</v>
      </c>
      <c r="D23" s="102" t="str">
        <f>IF(ISERROR(VLOOKUP(C23,'Base produits'!$A$8:$H$607,2,0)),"",VLOOKUP(C23,'Base produits'!$A$8:$H$607,2,0))</f>
        <v>Installateur Photovoltaique</v>
      </c>
      <c r="E23" s="184">
        <f>IF(ISERROR(VLOOKUP(C23,'Base produits'!$A$8:$H$607,3,0)),"",VLOOKUP(C23,'Base produits'!$A$8:$H$607,3,0))</f>
        <v>150000</v>
      </c>
      <c r="F23" s="179">
        <f t="shared" ref="F23:F86" si="3">IF(ISERROR(VLOOKUP($U23,$P$22:$T$621,3,0)),"",VLOOKUP($U23,$P$22:$T$621,3,0))</f>
        <v>2</v>
      </c>
      <c r="G23" s="104">
        <f t="shared" ref="G23:G86" si="4">IF(ISERROR(E23*F23),"",E23*F23)</f>
        <v>300000</v>
      </c>
      <c r="H23" s="105">
        <f t="shared" ref="H23:H86" si="5">IF(ISERROR(VLOOKUP($U23,$P$22:$T$621,4,0)),"",VLOOKUP($U23,$P$22:$T$621,4,0))</f>
        <v>5.5E-2</v>
      </c>
      <c r="I23" s="59"/>
      <c r="K23">
        <f>IF($H23=K$19,$H23*$G23,0)</f>
        <v>0</v>
      </c>
      <c r="L23">
        <f t="shared" si="0"/>
        <v>16500</v>
      </c>
      <c r="M23">
        <f t="shared" si="0"/>
        <v>0</v>
      </c>
      <c r="N23" s="100">
        <f>IF(ISERROR(G23*H23),0,G23*H23)</f>
        <v>16500</v>
      </c>
      <c r="O23" s="34">
        <f t="shared" si="1"/>
        <v>1</v>
      </c>
      <c r="P23" s="34">
        <f>SUM($O$22:O23)</f>
        <v>2</v>
      </c>
      <c r="Q23" s="34" t="str">
        <f>'Base produits'!A9</f>
        <v>P0002</v>
      </c>
      <c r="R23" s="34">
        <f>HLOOKUP($H$2,'Base facturation'!$C$5:$ALN$611,T23,0)</f>
        <v>2</v>
      </c>
      <c r="S23" s="101">
        <f>'Base produits'!D9</f>
        <v>5.5E-2</v>
      </c>
      <c r="T23" s="34">
        <v>9</v>
      </c>
      <c r="U23" s="34">
        <v>2</v>
      </c>
    </row>
    <row r="24" spans="1:21" ht="16.5" customHeight="1" x14ac:dyDescent="0.25">
      <c r="A24" s="95"/>
      <c r="B24" s="52"/>
      <c r="C24" s="176" t="str">
        <f t="shared" si="2"/>
        <v>P0003</v>
      </c>
      <c r="D24" s="102" t="str">
        <f>IF(ISERROR(VLOOKUP(C24,'Base produits'!$A$8:$H$607,2,0)),"",VLOOKUP(C24,'Base produits'!$A$8:$H$607,2,0))</f>
        <v>Logiciel 3D Experience</v>
      </c>
      <c r="E24" s="184">
        <f>IF(ISERROR(VLOOKUP(C24,'Base produits'!$A$8:$H$607,3,0)),"",VLOOKUP(C24,'Base produits'!$A$8:$H$607,3,0))</f>
        <v>150000</v>
      </c>
      <c r="F24" s="179">
        <f t="shared" si="3"/>
        <v>10</v>
      </c>
      <c r="G24" s="104">
        <f t="shared" si="4"/>
        <v>1500000</v>
      </c>
      <c r="H24" s="105">
        <f t="shared" si="5"/>
        <v>0.1925</v>
      </c>
      <c r="I24" s="59"/>
      <c r="K24">
        <f t="shared" ref="K24:M55" si="6">IF($H24=K$19,$H24*$G24,0)</f>
        <v>288750</v>
      </c>
      <c r="L24">
        <f t="shared" si="0"/>
        <v>0</v>
      </c>
      <c r="M24">
        <f t="shared" si="0"/>
        <v>0</v>
      </c>
      <c r="N24" s="100">
        <f t="shared" ref="N24:N87" si="7">IF(ISERROR(G24*H24),0,G24*H24)</f>
        <v>288750</v>
      </c>
      <c r="O24" s="34">
        <f t="shared" si="1"/>
        <v>1</v>
      </c>
      <c r="P24" s="34">
        <f>SUM($O$22:O24)</f>
        <v>3</v>
      </c>
      <c r="Q24" s="34" t="str">
        <f>'Base produits'!A10</f>
        <v>P0003</v>
      </c>
      <c r="R24" s="34">
        <f>HLOOKUP($H$2,'Base facturation'!$C$5:$ALN$611,T24,0)</f>
        <v>10</v>
      </c>
      <c r="S24" s="101">
        <f>'Base produits'!D10</f>
        <v>0.1925</v>
      </c>
      <c r="T24" s="34">
        <v>10</v>
      </c>
      <c r="U24" s="34">
        <v>3</v>
      </c>
    </row>
    <row r="25" spans="1:21" ht="16.5" customHeight="1" x14ac:dyDescent="0.25">
      <c r="A25" s="95"/>
      <c r="B25" s="52"/>
      <c r="C25" s="176" t="str">
        <f t="shared" si="2"/>
        <v>P0006</v>
      </c>
      <c r="D25" s="102" t="str">
        <f>IF(ISERROR(VLOOKUP(C25,'Base produits'!$A$8:$H$607,2,0)),"",VLOOKUP(C25,'Base produits'!$A$8:$H$607,2,0))</f>
        <v>Electricité Auto</v>
      </c>
      <c r="E25" s="184">
        <f>IF(ISERROR(VLOOKUP(C25,'Base produits'!$A$8:$H$607,3,0)),"",VLOOKUP(C25,'Base produits'!$A$8:$H$607,3,0))</f>
        <v>150000</v>
      </c>
      <c r="F25" s="179">
        <f t="shared" si="3"/>
        <v>3</v>
      </c>
      <c r="G25" s="104">
        <f t="shared" si="4"/>
        <v>450000</v>
      </c>
      <c r="H25" s="105">
        <f t="shared" si="5"/>
        <v>0.1925</v>
      </c>
      <c r="I25" s="59"/>
      <c r="K25">
        <f t="shared" si="6"/>
        <v>86625</v>
      </c>
      <c r="L25">
        <f t="shared" si="0"/>
        <v>0</v>
      </c>
      <c r="M25">
        <f t="shared" si="0"/>
        <v>0</v>
      </c>
      <c r="N25" s="100">
        <f t="shared" si="7"/>
        <v>86625</v>
      </c>
      <c r="O25" s="34" t="str">
        <f t="shared" si="1"/>
        <v/>
      </c>
      <c r="P25" s="34">
        <f>SUM($O$22:O25)</f>
        <v>3</v>
      </c>
      <c r="Q25" s="34" t="str">
        <f>'Base produits'!A11</f>
        <v>P0004</v>
      </c>
      <c r="R25" s="34">
        <f>HLOOKUP($H$2,'Base facturation'!$C$5:$ALN$611,T25,0)</f>
        <v>0</v>
      </c>
      <c r="S25" s="101">
        <f>'Base produits'!D11</f>
        <v>0.1925</v>
      </c>
      <c r="T25" s="34">
        <v>11</v>
      </c>
      <c r="U25" s="34">
        <v>4</v>
      </c>
    </row>
    <row r="26" spans="1:21" ht="16.5" customHeight="1" x14ac:dyDescent="0.25">
      <c r="A26" s="95"/>
      <c r="B26" s="52"/>
      <c r="C26" s="176" t="str">
        <f t="shared" si="2"/>
        <v/>
      </c>
      <c r="D26" s="102" t="str">
        <f>IF(ISERROR(VLOOKUP(C26,'Base produits'!$A$8:$H$607,2,0)),"",VLOOKUP(C26,'Base produits'!$A$8:$H$607,2,0))</f>
        <v/>
      </c>
      <c r="E26" s="184" t="str">
        <f>IF(ISERROR(VLOOKUP(C26,'Base produits'!$A$8:$H$607,3,0)),"",VLOOKUP(C26,'Base produits'!$A$8:$H$607,3,0))</f>
        <v/>
      </c>
      <c r="F26" s="179" t="str">
        <f t="shared" si="3"/>
        <v/>
      </c>
      <c r="G26" s="104" t="str">
        <f t="shared" si="4"/>
        <v/>
      </c>
      <c r="H26" s="105" t="str">
        <f t="shared" si="5"/>
        <v/>
      </c>
      <c r="I26" s="59"/>
      <c r="K26">
        <f t="shared" si="6"/>
        <v>0</v>
      </c>
      <c r="L26">
        <f t="shared" si="0"/>
        <v>0</v>
      </c>
      <c r="M26">
        <f t="shared" si="0"/>
        <v>0</v>
      </c>
      <c r="N26" s="100">
        <f t="shared" si="7"/>
        <v>0</v>
      </c>
      <c r="O26" s="34" t="str">
        <f t="shared" si="1"/>
        <v/>
      </c>
      <c r="P26" s="34">
        <f>SUM($O$22:O26)</f>
        <v>3</v>
      </c>
      <c r="Q26" s="34" t="str">
        <f>'Base produits'!A12</f>
        <v>P0005</v>
      </c>
      <c r="R26" s="34">
        <f>HLOOKUP($H$2,'Base facturation'!$C$5:$ALN$611,T26,0)</f>
        <v>0</v>
      </c>
      <c r="S26" s="101">
        <f>'Base produits'!D12</f>
        <v>0.1925</v>
      </c>
      <c r="T26" s="34">
        <v>12</v>
      </c>
      <c r="U26" s="34">
        <v>5</v>
      </c>
    </row>
    <row r="27" spans="1:21" ht="16.5" customHeight="1" x14ac:dyDescent="0.25">
      <c r="A27" s="95"/>
      <c r="B27" s="52"/>
      <c r="C27" s="176" t="str">
        <f t="shared" si="2"/>
        <v/>
      </c>
      <c r="D27" s="102" t="str">
        <f>IF(ISERROR(VLOOKUP(C27,'Base produits'!$A$8:$H$607,2,0)),"",VLOOKUP(C27,'Base produits'!$A$8:$H$607,2,0))</f>
        <v/>
      </c>
      <c r="E27" s="184" t="str">
        <f>IF(ISERROR(VLOOKUP(C27,'Base produits'!$A$8:$H$607,3,0)),"",VLOOKUP(C27,'Base produits'!$A$8:$H$607,3,0))</f>
        <v/>
      </c>
      <c r="F27" s="179" t="str">
        <f t="shared" si="3"/>
        <v/>
      </c>
      <c r="G27" s="104" t="str">
        <f t="shared" si="4"/>
        <v/>
      </c>
      <c r="H27" s="105" t="str">
        <f t="shared" si="5"/>
        <v/>
      </c>
      <c r="I27" s="59"/>
      <c r="K27">
        <f t="shared" si="6"/>
        <v>0</v>
      </c>
      <c r="L27">
        <f t="shared" si="0"/>
        <v>0</v>
      </c>
      <c r="M27">
        <f t="shared" si="0"/>
        <v>0</v>
      </c>
      <c r="N27" s="100">
        <f t="shared" si="7"/>
        <v>0</v>
      </c>
      <c r="O27" s="34">
        <f t="shared" si="1"/>
        <v>1</v>
      </c>
      <c r="P27" s="34">
        <f>SUM($O$22:O27)</f>
        <v>4</v>
      </c>
      <c r="Q27" s="34" t="str">
        <f>'Base produits'!A13</f>
        <v>P0006</v>
      </c>
      <c r="R27" s="34">
        <f>HLOOKUP($H$2,'Base facturation'!$C$5:$ALN$611,T27,0)</f>
        <v>3</v>
      </c>
      <c r="S27" s="101">
        <f>'Base produits'!D13</f>
        <v>0.1925</v>
      </c>
      <c r="T27" s="34">
        <v>13</v>
      </c>
      <c r="U27" s="34">
        <v>6</v>
      </c>
    </row>
    <row r="28" spans="1:21" ht="16.5" customHeight="1" x14ac:dyDescent="0.25">
      <c r="A28" s="95"/>
      <c r="B28" s="52"/>
      <c r="C28" s="176" t="str">
        <f t="shared" si="2"/>
        <v/>
      </c>
      <c r="D28" s="102" t="str">
        <f>IF(ISERROR(VLOOKUP(C28,'Base produits'!$A$8:$H$607,2,0)),"",VLOOKUP(C28,'Base produits'!$A$8:$H$607,2,0))</f>
        <v/>
      </c>
      <c r="E28" s="184" t="str">
        <f>IF(ISERROR(VLOOKUP(C28,'Base produits'!$A$8:$H$607,3,0)),"",VLOOKUP(C28,'Base produits'!$A$8:$H$607,3,0))</f>
        <v/>
      </c>
      <c r="F28" s="179" t="str">
        <f t="shared" si="3"/>
        <v/>
      </c>
      <c r="G28" s="104" t="str">
        <f t="shared" si="4"/>
        <v/>
      </c>
      <c r="H28" s="105" t="str">
        <f t="shared" si="5"/>
        <v/>
      </c>
      <c r="I28" s="59"/>
      <c r="K28">
        <f t="shared" si="6"/>
        <v>0</v>
      </c>
      <c r="L28">
        <f t="shared" si="0"/>
        <v>0</v>
      </c>
      <c r="M28">
        <f t="shared" si="0"/>
        <v>0</v>
      </c>
      <c r="N28" s="100">
        <f t="shared" si="7"/>
        <v>0</v>
      </c>
      <c r="O28" s="34" t="str">
        <f t="shared" si="1"/>
        <v/>
      </c>
      <c r="P28" s="34">
        <f>SUM($O$22:O28)</f>
        <v>4</v>
      </c>
      <c r="Q28" s="34" t="str">
        <f>'Base produits'!A14</f>
        <v>P0007</v>
      </c>
      <c r="R28" s="34">
        <f>HLOOKUP($H$2,'Base facturation'!$C$5:$ALN$611,T28,0)</f>
        <v>0</v>
      </c>
      <c r="S28" s="101">
        <f>'Base produits'!D14</f>
        <v>0.1925</v>
      </c>
      <c r="T28" s="34">
        <v>14</v>
      </c>
      <c r="U28" s="34">
        <v>7</v>
      </c>
    </row>
    <row r="29" spans="1:21" ht="16.5" customHeight="1" x14ac:dyDescent="0.25">
      <c r="A29" s="95"/>
      <c r="B29" s="52"/>
      <c r="C29" s="176" t="str">
        <f t="shared" si="2"/>
        <v/>
      </c>
      <c r="D29" s="102" t="str">
        <f>IF(ISERROR(VLOOKUP(C29,'Base produits'!$A$8:$H$607,2,0)),"",VLOOKUP(C29,'Base produits'!$A$8:$H$607,2,0))</f>
        <v/>
      </c>
      <c r="E29" s="184" t="str">
        <f>IF(ISERROR(VLOOKUP(C29,'Base produits'!$A$8:$H$607,3,0)),"",VLOOKUP(C29,'Base produits'!$A$8:$H$607,3,0))</f>
        <v/>
      </c>
      <c r="F29" s="179" t="str">
        <f t="shared" si="3"/>
        <v/>
      </c>
      <c r="G29" s="104" t="str">
        <f t="shared" si="4"/>
        <v/>
      </c>
      <c r="H29" s="105" t="str">
        <f t="shared" si="5"/>
        <v/>
      </c>
      <c r="I29" s="59"/>
      <c r="K29">
        <f t="shared" si="6"/>
        <v>0</v>
      </c>
      <c r="L29">
        <f t="shared" si="0"/>
        <v>0</v>
      </c>
      <c r="M29">
        <f t="shared" si="0"/>
        <v>0</v>
      </c>
      <c r="N29" s="100">
        <f t="shared" si="7"/>
        <v>0</v>
      </c>
      <c r="O29" s="34" t="str">
        <f t="shared" si="1"/>
        <v/>
      </c>
      <c r="P29" s="34">
        <f>SUM($O$22:O29)</f>
        <v>4</v>
      </c>
      <c r="Q29" s="34" t="str">
        <f>'Base produits'!A15</f>
        <v>P0008</v>
      </c>
      <c r="R29" s="34">
        <f>HLOOKUP($H$2,'Base facturation'!$C$5:$ALN$611,T29,0)</f>
        <v>0</v>
      </c>
      <c r="S29" s="101">
        <f>'Base produits'!D15</f>
        <v>0.1925</v>
      </c>
      <c r="T29" s="34">
        <v>15</v>
      </c>
      <c r="U29" s="34">
        <v>8</v>
      </c>
    </row>
    <row r="30" spans="1:21" ht="16.5" customHeight="1" x14ac:dyDescent="0.25">
      <c r="A30" s="95"/>
      <c r="B30" s="52"/>
      <c r="C30" s="176" t="str">
        <f t="shared" si="2"/>
        <v/>
      </c>
      <c r="D30" s="102" t="str">
        <f>IF(ISERROR(VLOOKUP(C30,'Base produits'!$A$8:$H$607,2,0)),"",VLOOKUP(C30,'Base produits'!$A$8:$H$607,2,0))</f>
        <v/>
      </c>
      <c r="E30" s="184" t="str">
        <f>IF(ISERROR(VLOOKUP(C30,'Base produits'!$A$8:$H$607,3,0)),"",VLOOKUP(C30,'Base produits'!$A$8:$H$607,3,0))</f>
        <v/>
      </c>
      <c r="F30" s="179" t="str">
        <f t="shared" si="3"/>
        <v/>
      </c>
      <c r="G30" s="104" t="str">
        <f t="shared" si="4"/>
        <v/>
      </c>
      <c r="H30" s="105" t="str">
        <f t="shared" si="5"/>
        <v/>
      </c>
      <c r="I30" s="59"/>
      <c r="K30">
        <f t="shared" si="6"/>
        <v>0</v>
      </c>
      <c r="L30">
        <f t="shared" si="0"/>
        <v>0</v>
      </c>
      <c r="M30">
        <f t="shared" si="0"/>
        <v>0</v>
      </c>
      <c r="N30" s="100">
        <f t="shared" si="7"/>
        <v>0</v>
      </c>
      <c r="O30" s="34" t="str">
        <f t="shared" si="1"/>
        <v/>
      </c>
      <c r="P30" s="34">
        <f>SUM($O$22:O30)</f>
        <v>4</v>
      </c>
      <c r="Q30" s="34" t="str">
        <f>'Base produits'!A16</f>
        <v>P0009</v>
      </c>
      <c r="R30" s="34">
        <f>HLOOKUP($H$2,'Base facturation'!$C$5:$ALN$611,T30,0)</f>
        <v>0</v>
      </c>
      <c r="S30" s="101">
        <f>'Base produits'!D16</f>
        <v>0.1925</v>
      </c>
      <c r="T30" s="34">
        <v>16</v>
      </c>
      <c r="U30" s="34">
        <v>9</v>
      </c>
    </row>
    <row r="31" spans="1:21" ht="16.5" customHeight="1" x14ac:dyDescent="0.25">
      <c r="A31" s="95"/>
      <c r="B31" s="52"/>
      <c r="C31" s="176" t="str">
        <f t="shared" si="2"/>
        <v/>
      </c>
      <c r="D31" s="102" t="str">
        <f>IF(ISERROR(VLOOKUP(C31,'Base produits'!$A$8:$H$607,2,0)),"",VLOOKUP(C31,'Base produits'!$A$8:$H$607,2,0))</f>
        <v/>
      </c>
      <c r="E31" s="184" t="str">
        <f>IF(ISERROR(VLOOKUP(C31,'Base produits'!$A$8:$H$607,3,0)),"",VLOOKUP(C31,'Base produits'!$A$8:$H$607,3,0))</f>
        <v/>
      </c>
      <c r="F31" s="179" t="str">
        <f t="shared" si="3"/>
        <v/>
      </c>
      <c r="G31" s="104" t="str">
        <f t="shared" si="4"/>
        <v/>
      </c>
      <c r="H31" s="105" t="str">
        <f t="shared" si="5"/>
        <v/>
      </c>
      <c r="I31" s="59"/>
      <c r="K31">
        <f t="shared" si="6"/>
        <v>0</v>
      </c>
      <c r="L31">
        <f t="shared" si="0"/>
        <v>0</v>
      </c>
      <c r="M31">
        <f t="shared" si="0"/>
        <v>0</v>
      </c>
      <c r="N31" s="100">
        <f t="shared" si="7"/>
        <v>0</v>
      </c>
      <c r="O31" s="34" t="str">
        <f t="shared" si="1"/>
        <v/>
      </c>
      <c r="P31" s="34">
        <f>SUM($O$22:O31)</f>
        <v>4</v>
      </c>
      <c r="Q31" s="34" t="str">
        <f>'Base produits'!A17</f>
        <v>P0010</v>
      </c>
      <c r="R31" s="34">
        <f>HLOOKUP($H$2,'Base facturation'!$C$5:$ALN$611,T31,0)</f>
        <v>0</v>
      </c>
      <c r="S31" s="101">
        <f>'Base produits'!D17</f>
        <v>0</v>
      </c>
      <c r="T31" s="34">
        <v>17</v>
      </c>
      <c r="U31" s="34">
        <v>10</v>
      </c>
    </row>
    <row r="32" spans="1:21" ht="16.5" customHeight="1" x14ac:dyDescent="0.25">
      <c r="A32" s="95"/>
      <c r="B32" s="52"/>
      <c r="C32" s="176" t="str">
        <f t="shared" si="2"/>
        <v/>
      </c>
      <c r="D32" s="102" t="str">
        <f>IF(ISERROR(VLOOKUP(C32,'Base produits'!$A$8:$H$607,2,0)),"",VLOOKUP(C32,'Base produits'!$A$8:$H$607,2,0))</f>
        <v/>
      </c>
      <c r="E32" s="184" t="str">
        <f>IF(ISERROR(VLOOKUP(C32,'Base produits'!$A$8:$H$607,3,0)),"",VLOOKUP(C32,'Base produits'!$A$8:$H$607,3,0))</f>
        <v/>
      </c>
      <c r="F32" s="179" t="str">
        <f t="shared" si="3"/>
        <v/>
      </c>
      <c r="G32" s="104" t="str">
        <f t="shared" si="4"/>
        <v/>
      </c>
      <c r="H32" s="105" t="str">
        <f t="shared" si="5"/>
        <v/>
      </c>
      <c r="I32" s="59"/>
      <c r="K32">
        <f t="shared" si="6"/>
        <v>0</v>
      </c>
      <c r="L32">
        <f t="shared" si="0"/>
        <v>0</v>
      </c>
      <c r="M32">
        <f t="shared" si="0"/>
        <v>0</v>
      </c>
      <c r="N32" s="100">
        <f t="shared" si="7"/>
        <v>0</v>
      </c>
      <c r="O32" s="34" t="str">
        <f t="shared" si="1"/>
        <v/>
      </c>
      <c r="P32" s="34">
        <f>SUM($O$22:O32)</f>
        <v>4</v>
      </c>
      <c r="Q32" s="34" t="str">
        <f>'Base produits'!A18</f>
        <v>P0011</v>
      </c>
      <c r="R32" s="34">
        <f>HLOOKUP($H$2,'Base facturation'!$C$5:$ALN$611,T32,0)</f>
        <v>0</v>
      </c>
      <c r="S32" s="101">
        <f>'Base produits'!D18</f>
        <v>0</v>
      </c>
      <c r="T32" s="34">
        <v>18</v>
      </c>
      <c r="U32" s="34">
        <v>11</v>
      </c>
    </row>
    <row r="33" spans="1:21" ht="16.5" customHeight="1" x14ac:dyDescent="0.25">
      <c r="A33" s="95"/>
      <c r="B33" s="52"/>
      <c r="C33" s="176" t="str">
        <f t="shared" si="2"/>
        <v/>
      </c>
      <c r="D33" s="102" t="str">
        <f>IF(ISERROR(VLOOKUP(C33,'Base produits'!$A$8:$H$607,2,0)),"",VLOOKUP(C33,'Base produits'!$A$8:$H$607,2,0))</f>
        <v/>
      </c>
      <c r="E33" s="184" t="str">
        <f>IF(ISERROR(VLOOKUP(C33,'Base produits'!$A$8:$H$607,3,0)),"",VLOOKUP(C33,'Base produits'!$A$8:$H$607,3,0))</f>
        <v/>
      </c>
      <c r="F33" s="179" t="str">
        <f t="shared" si="3"/>
        <v/>
      </c>
      <c r="G33" s="104" t="str">
        <f t="shared" si="4"/>
        <v/>
      </c>
      <c r="H33" s="105" t="str">
        <f t="shared" si="5"/>
        <v/>
      </c>
      <c r="I33" s="59"/>
      <c r="K33">
        <f t="shared" si="6"/>
        <v>0</v>
      </c>
      <c r="L33">
        <f t="shared" si="0"/>
        <v>0</v>
      </c>
      <c r="M33">
        <f t="shared" si="0"/>
        <v>0</v>
      </c>
      <c r="N33" s="100">
        <f t="shared" si="7"/>
        <v>0</v>
      </c>
      <c r="O33" s="34" t="str">
        <f t="shared" si="1"/>
        <v/>
      </c>
      <c r="P33" s="34">
        <f>SUM($O$22:O33)</f>
        <v>4</v>
      </c>
      <c r="Q33" s="34" t="str">
        <f>'Base produits'!A19</f>
        <v>P0012</v>
      </c>
      <c r="R33" s="34">
        <f>HLOOKUP($H$2,'Base facturation'!$C$5:$ALN$611,T33,0)</f>
        <v>0</v>
      </c>
      <c r="S33" s="101">
        <f>'Base produits'!D19</f>
        <v>0</v>
      </c>
      <c r="T33" s="34">
        <v>19</v>
      </c>
      <c r="U33" s="34">
        <v>12</v>
      </c>
    </row>
    <row r="34" spans="1:21" ht="16.5" customHeight="1" x14ac:dyDescent="0.25">
      <c r="A34" s="95"/>
      <c r="B34" s="52"/>
      <c r="C34" s="176" t="str">
        <f t="shared" si="2"/>
        <v/>
      </c>
      <c r="D34" s="102" t="str">
        <f>IF(ISERROR(VLOOKUP(C34,'Base produits'!$A$8:$H$607,2,0)),"",VLOOKUP(C34,'Base produits'!$A$8:$H$607,2,0))</f>
        <v/>
      </c>
      <c r="E34" s="184" t="str">
        <f>IF(ISERROR(VLOOKUP(C34,'Base produits'!$A$8:$H$607,3,0)),"",VLOOKUP(C34,'Base produits'!$A$8:$H$607,3,0))</f>
        <v/>
      </c>
      <c r="F34" s="179" t="str">
        <f t="shared" si="3"/>
        <v/>
      </c>
      <c r="G34" s="104" t="str">
        <f t="shared" si="4"/>
        <v/>
      </c>
      <c r="H34" s="105" t="str">
        <f t="shared" si="5"/>
        <v/>
      </c>
      <c r="I34" s="59"/>
      <c r="K34">
        <f t="shared" si="6"/>
        <v>0</v>
      </c>
      <c r="L34">
        <f t="shared" si="0"/>
        <v>0</v>
      </c>
      <c r="M34">
        <f t="shared" si="0"/>
        <v>0</v>
      </c>
      <c r="N34" s="100">
        <f t="shared" si="7"/>
        <v>0</v>
      </c>
      <c r="O34" s="34" t="str">
        <f t="shared" si="1"/>
        <v/>
      </c>
      <c r="P34" s="34">
        <f>SUM($O$22:O34)</f>
        <v>4</v>
      </c>
      <c r="Q34" s="34" t="str">
        <f>'Base produits'!A20</f>
        <v>P0013</v>
      </c>
      <c r="R34" s="34">
        <f>HLOOKUP($H$2,'Base facturation'!$C$5:$ALN$611,T34,0)</f>
        <v>0</v>
      </c>
      <c r="S34" s="101">
        <f>'Base produits'!D20</f>
        <v>0</v>
      </c>
      <c r="T34" s="34">
        <v>20</v>
      </c>
      <c r="U34" s="34">
        <v>13</v>
      </c>
    </row>
    <row r="35" spans="1:21" ht="16.5" customHeight="1" x14ac:dyDescent="0.25">
      <c r="A35" s="95"/>
      <c r="B35" s="52"/>
      <c r="C35" s="176" t="str">
        <f t="shared" si="2"/>
        <v/>
      </c>
      <c r="D35" s="102" t="str">
        <f>IF(ISERROR(VLOOKUP(C35,'Base produits'!$A$8:$H$607,2,0)),"",VLOOKUP(C35,'Base produits'!$A$8:$H$607,2,0))</f>
        <v/>
      </c>
      <c r="E35" s="184" t="str">
        <f>IF(ISERROR(VLOOKUP(C35,'Base produits'!$A$8:$H$607,3,0)),"",VLOOKUP(C35,'Base produits'!$A$8:$H$607,3,0))</f>
        <v/>
      </c>
      <c r="F35" s="179" t="str">
        <f t="shared" si="3"/>
        <v/>
      </c>
      <c r="G35" s="104" t="str">
        <f t="shared" si="4"/>
        <v/>
      </c>
      <c r="H35" s="105" t="str">
        <f t="shared" si="5"/>
        <v/>
      </c>
      <c r="I35" s="59"/>
      <c r="K35">
        <f t="shared" si="6"/>
        <v>0</v>
      </c>
      <c r="L35">
        <f t="shared" si="0"/>
        <v>0</v>
      </c>
      <c r="M35">
        <f t="shared" si="0"/>
        <v>0</v>
      </c>
      <c r="N35" s="100">
        <f t="shared" si="7"/>
        <v>0</v>
      </c>
      <c r="O35" s="34" t="str">
        <f t="shared" si="1"/>
        <v/>
      </c>
      <c r="P35" s="34">
        <f>SUM($O$22:O35)</f>
        <v>4</v>
      </c>
      <c r="Q35" s="34" t="str">
        <f>'Base produits'!A21</f>
        <v>P0014</v>
      </c>
      <c r="R35" s="34">
        <f>HLOOKUP($H$2,'Base facturation'!$C$5:$ALN$611,T35,0)</f>
        <v>0</v>
      </c>
      <c r="S35" s="101">
        <f>'Base produits'!D21</f>
        <v>0</v>
      </c>
      <c r="T35" s="34">
        <v>21</v>
      </c>
      <c r="U35" s="34">
        <v>14</v>
      </c>
    </row>
    <row r="36" spans="1:21" ht="16.5" customHeight="1" x14ac:dyDescent="0.25">
      <c r="A36" s="95"/>
      <c r="B36" s="52"/>
      <c r="C36" s="176" t="str">
        <f t="shared" si="2"/>
        <v/>
      </c>
      <c r="D36" s="102" t="str">
        <f>IF(ISERROR(VLOOKUP(C36,'Base produits'!$A$8:$H$607,2,0)),"",VLOOKUP(C36,'Base produits'!$A$8:$H$607,2,0))</f>
        <v/>
      </c>
      <c r="E36" s="184" t="str">
        <f>IF(ISERROR(VLOOKUP(C36,'Base produits'!$A$8:$H$607,3,0)),"",VLOOKUP(C36,'Base produits'!$A$8:$H$607,3,0))</f>
        <v/>
      </c>
      <c r="F36" s="179" t="str">
        <f t="shared" si="3"/>
        <v/>
      </c>
      <c r="G36" s="104" t="str">
        <f t="shared" si="4"/>
        <v/>
      </c>
      <c r="H36" s="105" t="str">
        <f t="shared" si="5"/>
        <v/>
      </c>
      <c r="I36" s="59"/>
      <c r="K36">
        <f t="shared" si="6"/>
        <v>0</v>
      </c>
      <c r="L36">
        <f t="shared" si="0"/>
        <v>0</v>
      </c>
      <c r="M36">
        <f t="shared" si="0"/>
        <v>0</v>
      </c>
      <c r="N36" s="100">
        <f t="shared" si="7"/>
        <v>0</v>
      </c>
      <c r="O36" s="34" t="str">
        <f t="shared" si="1"/>
        <v/>
      </c>
      <c r="P36" s="34">
        <f>SUM($O$22:O36)</f>
        <v>4</v>
      </c>
      <c r="Q36" s="34" t="str">
        <f>'Base produits'!A22</f>
        <v>P0015</v>
      </c>
      <c r="R36" s="34">
        <f>HLOOKUP($H$2,'Base facturation'!$C$5:$ALN$611,T36,0)</f>
        <v>0</v>
      </c>
      <c r="S36" s="101">
        <f>'Base produits'!D22</f>
        <v>0</v>
      </c>
      <c r="T36" s="34">
        <v>22</v>
      </c>
      <c r="U36" s="34">
        <v>15</v>
      </c>
    </row>
    <row r="37" spans="1:21" ht="16.5" customHeight="1" x14ac:dyDescent="0.25">
      <c r="A37" s="95"/>
      <c r="B37" s="52"/>
      <c r="C37" s="176" t="str">
        <f t="shared" si="2"/>
        <v/>
      </c>
      <c r="D37" s="102" t="str">
        <f>IF(ISERROR(VLOOKUP(C37,'Base produits'!$A$8:$H$607,2,0)),"",VLOOKUP(C37,'Base produits'!$A$8:$H$607,2,0))</f>
        <v/>
      </c>
      <c r="E37" s="184" t="str">
        <f>IF(ISERROR(VLOOKUP(C37,'Base produits'!$A$8:$H$607,3,0)),"",VLOOKUP(C37,'Base produits'!$A$8:$H$607,3,0))</f>
        <v/>
      </c>
      <c r="F37" s="179" t="str">
        <f t="shared" si="3"/>
        <v/>
      </c>
      <c r="G37" s="104" t="str">
        <f t="shared" si="4"/>
        <v/>
      </c>
      <c r="H37" s="105" t="str">
        <f t="shared" si="5"/>
        <v/>
      </c>
      <c r="I37" s="59"/>
      <c r="K37">
        <f t="shared" si="6"/>
        <v>0</v>
      </c>
      <c r="L37">
        <f t="shared" si="0"/>
        <v>0</v>
      </c>
      <c r="M37">
        <f t="shared" si="0"/>
        <v>0</v>
      </c>
      <c r="N37" s="100">
        <f t="shared" si="7"/>
        <v>0</v>
      </c>
      <c r="O37" s="34" t="str">
        <f t="shared" si="1"/>
        <v/>
      </c>
      <c r="P37" s="34">
        <f>SUM($O$22:O37)</f>
        <v>4</v>
      </c>
      <c r="Q37" s="34" t="str">
        <f>'Base produits'!A23</f>
        <v>P0016</v>
      </c>
      <c r="R37" s="34">
        <f>HLOOKUP($H$2,'Base facturation'!$C$5:$ALN$611,T37,0)</f>
        <v>0</v>
      </c>
      <c r="S37" s="101">
        <f>'Base produits'!D23</f>
        <v>0</v>
      </c>
      <c r="T37" s="34">
        <v>23</v>
      </c>
      <c r="U37" s="34">
        <v>16</v>
      </c>
    </row>
    <row r="38" spans="1:21" ht="16.5" customHeight="1" x14ac:dyDescent="0.25">
      <c r="A38" s="95"/>
      <c r="B38" s="52"/>
      <c r="C38" s="176" t="str">
        <f t="shared" si="2"/>
        <v/>
      </c>
      <c r="D38" s="102" t="str">
        <f>IF(ISERROR(VLOOKUP(C38,'Base produits'!$A$8:$H$607,2,0)),"",VLOOKUP(C38,'Base produits'!$A$8:$H$607,2,0))</f>
        <v/>
      </c>
      <c r="E38" s="184" t="str">
        <f>IF(ISERROR(VLOOKUP(C38,'Base produits'!$A$8:$H$607,3,0)),"",VLOOKUP(C38,'Base produits'!$A$8:$H$607,3,0))</f>
        <v/>
      </c>
      <c r="F38" s="179" t="str">
        <f t="shared" si="3"/>
        <v/>
      </c>
      <c r="G38" s="104" t="str">
        <f t="shared" si="4"/>
        <v/>
      </c>
      <c r="H38" s="105" t="str">
        <f t="shared" si="5"/>
        <v/>
      </c>
      <c r="I38" s="59"/>
      <c r="K38">
        <f t="shared" si="6"/>
        <v>0</v>
      </c>
      <c r="L38">
        <f t="shared" si="6"/>
        <v>0</v>
      </c>
      <c r="M38">
        <f t="shared" si="6"/>
        <v>0</v>
      </c>
      <c r="N38" s="100">
        <f t="shared" si="7"/>
        <v>0</v>
      </c>
      <c r="O38" s="34" t="str">
        <f t="shared" si="1"/>
        <v/>
      </c>
      <c r="P38" s="34">
        <f>SUM($O$22:O38)</f>
        <v>4</v>
      </c>
      <c r="Q38" s="34" t="str">
        <f>'Base produits'!A24</f>
        <v>P0017</v>
      </c>
      <c r="R38" s="34">
        <f>HLOOKUP($H$2,'Base facturation'!$C$5:$ALN$611,T38,0)</f>
        <v>0</v>
      </c>
      <c r="S38" s="101">
        <f>'Base produits'!D24</f>
        <v>0</v>
      </c>
      <c r="T38" s="34">
        <v>24</v>
      </c>
      <c r="U38" s="34">
        <v>17</v>
      </c>
    </row>
    <row r="39" spans="1:21" ht="16.5" customHeight="1" x14ac:dyDescent="0.25">
      <c r="A39" s="95"/>
      <c r="B39" s="52"/>
      <c r="C39" s="176" t="str">
        <f t="shared" si="2"/>
        <v/>
      </c>
      <c r="D39" s="102" t="str">
        <f>IF(ISERROR(VLOOKUP(C39,'Base produits'!$A$8:$H$607,2,0)),"",VLOOKUP(C39,'Base produits'!$A$8:$H$607,2,0))</f>
        <v/>
      </c>
      <c r="E39" s="184" t="str">
        <f>IF(ISERROR(VLOOKUP(C39,'Base produits'!$A$8:$H$607,3,0)),"",VLOOKUP(C39,'Base produits'!$A$8:$H$607,3,0))</f>
        <v/>
      </c>
      <c r="F39" s="179" t="str">
        <f t="shared" si="3"/>
        <v/>
      </c>
      <c r="G39" s="104" t="str">
        <f t="shared" si="4"/>
        <v/>
      </c>
      <c r="H39" s="105" t="str">
        <f t="shared" si="5"/>
        <v/>
      </c>
      <c r="I39" s="59"/>
      <c r="K39">
        <f t="shared" si="6"/>
        <v>0</v>
      </c>
      <c r="L39">
        <f t="shared" si="6"/>
        <v>0</v>
      </c>
      <c r="M39">
        <f t="shared" si="6"/>
        <v>0</v>
      </c>
      <c r="N39" s="100">
        <f t="shared" si="7"/>
        <v>0</v>
      </c>
      <c r="O39" s="34" t="str">
        <f t="shared" si="1"/>
        <v/>
      </c>
      <c r="P39" s="34">
        <f>SUM($O$22:O39)</f>
        <v>4</v>
      </c>
      <c r="Q39" s="34" t="str">
        <f>'Base produits'!A25</f>
        <v>P0018</v>
      </c>
      <c r="R39" s="34">
        <f>HLOOKUP($H$2,'Base facturation'!$C$5:$ALN$611,T39,0)</f>
        <v>0</v>
      </c>
      <c r="S39" s="101">
        <f>'Base produits'!D25</f>
        <v>0</v>
      </c>
      <c r="T39" s="34">
        <v>25</v>
      </c>
      <c r="U39" s="34">
        <v>18</v>
      </c>
    </row>
    <row r="40" spans="1:21" ht="16.5" customHeight="1" x14ac:dyDescent="0.25">
      <c r="A40" s="95"/>
      <c r="B40" s="52"/>
      <c r="C40" s="176" t="str">
        <f t="shared" si="2"/>
        <v/>
      </c>
      <c r="D40" s="102" t="str">
        <f>IF(ISERROR(VLOOKUP(C40,'Base produits'!$A$8:$H$607,2,0)),"",VLOOKUP(C40,'Base produits'!$A$8:$H$607,2,0))</f>
        <v/>
      </c>
      <c r="E40" s="184" t="str">
        <f>IF(ISERROR(VLOOKUP(C40,'Base produits'!$A$8:$H$607,3,0)),"",VLOOKUP(C40,'Base produits'!$A$8:$H$607,3,0))</f>
        <v/>
      </c>
      <c r="F40" s="179" t="str">
        <f t="shared" si="3"/>
        <v/>
      </c>
      <c r="G40" s="104" t="str">
        <f t="shared" si="4"/>
        <v/>
      </c>
      <c r="H40" s="105" t="str">
        <f t="shared" si="5"/>
        <v/>
      </c>
      <c r="I40" s="59"/>
      <c r="K40">
        <f t="shared" si="6"/>
        <v>0</v>
      </c>
      <c r="L40">
        <f t="shared" si="6"/>
        <v>0</v>
      </c>
      <c r="M40">
        <f t="shared" si="6"/>
        <v>0</v>
      </c>
      <c r="N40" s="100">
        <f t="shared" si="7"/>
        <v>0</v>
      </c>
      <c r="O40" s="34" t="str">
        <f t="shared" si="1"/>
        <v/>
      </c>
      <c r="P40" s="34">
        <f>SUM($O$22:O40)</f>
        <v>4</v>
      </c>
      <c r="Q40" s="34" t="str">
        <f>'Base produits'!A26</f>
        <v>P0019</v>
      </c>
      <c r="R40" s="34">
        <f>HLOOKUP($H$2,'Base facturation'!$C$5:$ALN$611,T40,0)</f>
        <v>0</v>
      </c>
      <c r="S40" s="101">
        <f>'Base produits'!D26</f>
        <v>0</v>
      </c>
      <c r="T40" s="34">
        <v>26</v>
      </c>
      <c r="U40" s="34">
        <v>19</v>
      </c>
    </row>
    <row r="41" spans="1:21" ht="16.5" customHeight="1" x14ac:dyDescent="0.25">
      <c r="A41" s="95"/>
      <c r="B41" s="52"/>
      <c r="C41" s="176" t="str">
        <f t="shared" si="2"/>
        <v/>
      </c>
      <c r="D41" s="102" t="str">
        <f>IF(ISERROR(VLOOKUP(C41,'Base produits'!$A$8:$H$607,2,0)),"",VLOOKUP(C41,'Base produits'!$A$8:$H$607,2,0))</f>
        <v/>
      </c>
      <c r="E41" s="184" t="str">
        <f>IF(ISERROR(VLOOKUP(C41,'Base produits'!$A$8:$H$607,3,0)),"",VLOOKUP(C41,'Base produits'!$A$8:$H$607,3,0))</f>
        <v/>
      </c>
      <c r="F41" s="179" t="str">
        <f t="shared" si="3"/>
        <v/>
      </c>
      <c r="G41" s="104" t="str">
        <f t="shared" si="4"/>
        <v/>
      </c>
      <c r="H41" s="105" t="str">
        <f t="shared" si="5"/>
        <v/>
      </c>
      <c r="I41" s="59"/>
      <c r="K41">
        <f t="shared" si="6"/>
        <v>0</v>
      </c>
      <c r="L41">
        <f t="shared" si="6"/>
        <v>0</v>
      </c>
      <c r="M41">
        <f t="shared" si="6"/>
        <v>0</v>
      </c>
      <c r="N41" s="100">
        <f t="shared" si="7"/>
        <v>0</v>
      </c>
      <c r="O41" s="34" t="str">
        <f t="shared" si="1"/>
        <v/>
      </c>
      <c r="P41" s="34">
        <f>SUM($O$22:O41)</f>
        <v>4</v>
      </c>
      <c r="Q41" s="34" t="str">
        <f>'Base produits'!A27</f>
        <v>P0020</v>
      </c>
      <c r="R41" s="34">
        <f>HLOOKUP($H$2,'Base facturation'!$C$5:$ALN$611,T41,0)</f>
        <v>0</v>
      </c>
      <c r="S41" s="101">
        <f>'Base produits'!D27</f>
        <v>0</v>
      </c>
      <c r="T41" s="34">
        <v>27</v>
      </c>
      <c r="U41" s="34">
        <v>20</v>
      </c>
    </row>
    <row r="42" spans="1:21" ht="16.5" customHeight="1" x14ac:dyDescent="0.25">
      <c r="A42" s="95"/>
      <c r="B42" s="52"/>
      <c r="C42" s="176" t="str">
        <f t="shared" si="2"/>
        <v/>
      </c>
      <c r="D42" s="102" t="str">
        <f>IF(ISERROR(VLOOKUP(C42,'Base produits'!$A$8:$H$607,2,0)),"",VLOOKUP(C42,'Base produits'!$A$8:$H$607,2,0))</f>
        <v/>
      </c>
      <c r="E42" s="184" t="str">
        <f>IF(ISERROR(VLOOKUP(C42,'Base produits'!$A$8:$H$607,3,0)),"",VLOOKUP(C42,'Base produits'!$A$8:$H$607,3,0))</f>
        <v/>
      </c>
      <c r="F42" s="179" t="str">
        <f t="shared" si="3"/>
        <v/>
      </c>
      <c r="G42" s="104" t="str">
        <f t="shared" si="4"/>
        <v/>
      </c>
      <c r="H42" s="105" t="str">
        <f t="shared" si="5"/>
        <v/>
      </c>
      <c r="I42" s="59"/>
      <c r="K42">
        <f t="shared" si="6"/>
        <v>0</v>
      </c>
      <c r="L42">
        <f t="shared" si="6"/>
        <v>0</v>
      </c>
      <c r="M42">
        <f t="shared" si="6"/>
        <v>0</v>
      </c>
      <c r="N42" s="100">
        <f t="shared" si="7"/>
        <v>0</v>
      </c>
      <c r="O42" s="34" t="str">
        <f t="shared" si="1"/>
        <v/>
      </c>
      <c r="P42" s="34">
        <f>SUM($O$22:O42)</f>
        <v>4</v>
      </c>
      <c r="Q42" s="34" t="str">
        <f>'Base produits'!A28</f>
        <v>P0021</v>
      </c>
      <c r="R42" s="34">
        <f>HLOOKUP($H$2,'Base facturation'!$C$5:$ALN$611,T42,0)</f>
        <v>0</v>
      </c>
      <c r="S42" s="101">
        <f>'Base produits'!D28</f>
        <v>0</v>
      </c>
      <c r="T42" s="34">
        <v>28</v>
      </c>
      <c r="U42" s="34">
        <v>21</v>
      </c>
    </row>
    <row r="43" spans="1:21" ht="16.5" customHeight="1" x14ac:dyDescent="0.25">
      <c r="A43" s="95"/>
      <c r="B43" s="52"/>
      <c r="C43" s="176" t="str">
        <f t="shared" si="2"/>
        <v/>
      </c>
      <c r="D43" s="102" t="str">
        <f>IF(ISERROR(VLOOKUP(C43,'Base produits'!$A$8:$H$607,2,0)),"",VLOOKUP(C43,'Base produits'!$A$8:$H$607,2,0))</f>
        <v/>
      </c>
      <c r="E43" s="184" t="str">
        <f>IF(ISERROR(VLOOKUP(C43,'Base produits'!$A$8:$H$607,3,0)),"",VLOOKUP(C43,'Base produits'!$A$8:$H$607,3,0))</f>
        <v/>
      </c>
      <c r="F43" s="179" t="str">
        <f t="shared" si="3"/>
        <v/>
      </c>
      <c r="G43" s="104" t="str">
        <f t="shared" si="4"/>
        <v/>
      </c>
      <c r="H43" s="105" t="str">
        <f t="shared" si="5"/>
        <v/>
      </c>
      <c r="I43" s="59"/>
      <c r="K43">
        <f t="shared" si="6"/>
        <v>0</v>
      </c>
      <c r="L43">
        <f t="shared" si="6"/>
        <v>0</v>
      </c>
      <c r="M43">
        <f t="shared" si="6"/>
        <v>0</v>
      </c>
      <c r="N43" s="100">
        <f t="shared" si="7"/>
        <v>0</v>
      </c>
      <c r="O43" s="34" t="str">
        <f t="shared" si="1"/>
        <v/>
      </c>
      <c r="P43" s="34">
        <f>SUM($O$22:O43)</f>
        <v>4</v>
      </c>
      <c r="Q43" s="34" t="str">
        <f>'Base produits'!A29</f>
        <v>P0022</v>
      </c>
      <c r="R43" s="34">
        <f>HLOOKUP($H$2,'Base facturation'!$C$5:$ALN$611,T43,0)</f>
        <v>0</v>
      </c>
      <c r="S43" s="101">
        <f>'Base produits'!D29</f>
        <v>0</v>
      </c>
      <c r="T43" s="34">
        <v>29</v>
      </c>
      <c r="U43" s="34">
        <v>22</v>
      </c>
    </row>
    <row r="44" spans="1:21" ht="16.5" customHeight="1" x14ac:dyDescent="0.25">
      <c r="A44" s="95"/>
      <c r="B44" s="52"/>
      <c r="C44" s="176" t="str">
        <f t="shared" si="2"/>
        <v/>
      </c>
      <c r="D44" s="102" t="str">
        <f>IF(ISERROR(VLOOKUP(C44,'Base produits'!$A$8:$H$607,2,0)),"",VLOOKUP(C44,'Base produits'!$A$8:$H$607,2,0))</f>
        <v/>
      </c>
      <c r="E44" s="184" t="str">
        <f>IF(ISERROR(VLOOKUP(C44,'Base produits'!$A$8:$H$607,3,0)),"",VLOOKUP(C44,'Base produits'!$A$8:$H$607,3,0))</f>
        <v/>
      </c>
      <c r="F44" s="179" t="str">
        <f t="shared" si="3"/>
        <v/>
      </c>
      <c r="G44" s="104" t="str">
        <f t="shared" si="4"/>
        <v/>
      </c>
      <c r="H44" s="105" t="str">
        <f t="shared" si="5"/>
        <v/>
      </c>
      <c r="I44" s="59"/>
      <c r="K44">
        <f t="shared" si="6"/>
        <v>0</v>
      </c>
      <c r="L44">
        <f t="shared" si="6"/>
        <v>0</v>
      </c>
      <c r="M44">
        <f t="shared" si="6"/>
        <v>0</v>
      </c>
      <c r="N44" s="100">
        <f t="shared" si="7"/>
        <v>0</v>
      </c>
      <c r="O44" s="34" t="str">
        <f t="shared" si="1"/>
        <v/>
      </c>
      <c r="P44" s="34">
        <f>SUM($O$22:O44)</f>
        <v>4</v>
      </c>
      <c r="Q44" s="34" t="str">
        <f>'Base produits'!A30</f>
        <v>P0023</v>
      </c>
      <c r="R44" s="34">
        <f>HLOOKUP($H$2,'Base facturation'!$C$5:$ALN$611,T44,0)</f>
        <v>0</v>
      </c>
      <c r="S44" s="101">
        <f>'Base produits'!D30</f>
        <v>0</v>
      </c>
      <c r="T44" s="34">
        <v>30</v>
      </c>
      <c r="U44" s="34">
        <v>23</v>
      </c>
    </row>
    <row r="45" spans="1:21" ht="16.5" customHeight="1" x14ac:dyDescent="0.25">
      <c r="A45" s="95"/>
      <c r="B45" s="52"/>
      <c r="C45" s="176" t="str">
        <f t="shared" si="2"/>
        <v/>
      </c>
      <c r="D45" s="102" t="str">
        <f>IF(ISERROR(VLOOKUP(C45,'Base produits'!$A$8:$H$607,2,0)),"",VLOOKUP(C45,'Base produits'!$A$8:$H$607,2,0))</f>
        <v/>
      </c>
      <c r="E45" s="184" t="str">
        <f>IF(ISERROR(VLOOKUP(C45,'Base produits'!$A$8:$H$607,3,0)),"",VLOOKUP(C45,'Base produits'!$A$8:$H$607,3,0))</f>
        <v/>
      </c>
      <c r="F45" s="179" t="str">
        <f t="shared" si="3"/>
        <v/>
      </c>
      <c r="G45" s="104" t="str">
        <f t="shared" si="4"/>
        <v/>
      </c>
      <c r="H45" s="105" t="str">
        <f t="shared" si="5"/>
        <v/>
      </c>
      <c r="I45" s="59"/>
      <c r="K45">
        <f t="shared" si="6"/>
        <v>0</v>
      </c>
      <c r="L45">
        <f t="shared" si="6"/>
        <v>0</v>
      </c>
      <c r="M45">
        <f t="shared" si="6"/>
        <v>0</v>
      </c>
      <c r="N45" s="100">
        <f t="shared" si="7"/>
        <v>0</v>
      </c>
      <c r="O45" s="34" t="str">
        <f t="shared" si="1"/>
        <v/>
      </c>
      <c r="P45" s="34">
        <f>SUM($O$22:O45)</f>
        <v>4</v>
      </c>
      <c r="Q45" s="34" t="str">
        <f>'Base produits'!A31</f>
        <v>P0024</v>
      </c>
      <c r="R45" s="34">
        <f>HLOOKUP($H$2,'Base facturation'!$C$5:$ALN$611,T45,0)</f>
        <v>0</v>
      </c>
      <c r="S45" s="101">
        <f>'Base produits'!D31</f>
        <v>0</v>
      </c>
      <c r="T45" s="34">
        <v>31</v>
      </c>
      <c r="U45" s="34">
        <v>24</v>
      </c>
    </row>
    <row r="46" spans="1:21" ht="16.5" customHeight="1" x14ac:dyDescent="0.25">
      <c r="A46" s="95"/>
      <c r="B46" s="52"/>
      <c r="C46" s="176" t="str">
        <f t="shared" si="2"/>
        <v/>
      </c>
      <c r="D46" s="102" t="str">
        <f>IF(ISERROR(VLOOKUP(C46,'Base produits'!$A$8:$H$607,2,0)),"",VLOOKUP(C46,'Base produits'!$A$8:$H$607,2,0))</f>
        <v/>
      </c>
      <c r="E46" s="184" t="str">
        <f>IF(ISERROR(VLOOKUP(C46,'Base produits'!$A$8:$H$607,3,0)),"",VLOOKUP(C46,'Base produits'!$A$8:$H$607,3,0))</f>
        <v/>
      </c>
      <c r="F46" s="179" t="str">
        <f t="shared" si="3"/>
        <v/>
      </c>
      <c r="G46" s="104" t="str">
        <f t="shared" si="4"/>
        <v/>
      </c>
      <c r="H46" s="105" t="str">
        <f t="shared" si="5"/>
        <v/>
      </c>
      <c r="I46" s="59"/>
      <c r="K46">
        <f t="shared" si="6"/>
        <v>0</v>
      </c>
      <c r="L46">
        <f t="shared" si="6"/>
        <v>0</v>
      </c>
      <c r="M46">
        <f t="shared" si="6"/>
        <v>0</v>
      </c>
      <c r="N46" s="100">
        <f t="shared" si="7"/>
        <v>0</v>
      </c>
      <c r="O46" s="34" t="str">
        <f t="shared" si="1"/>
        <v/>
      </c>
      <c r="P46" s="34">
        <f>SUM($O$22:O46)</f>
        <v>4</v>
      </c>
      <c r="Q46" s="34" t="str">
        <f>'Base produits'!A32</f>
        <v>P0025</v>
      </c>
      <c r="R46" s="34">
        <f>HLOOKUP($H$2,'Base facturation'!$C$5:$ALN$611,T46,0)</f>
        <v>0</v>
      </c>
      <c r="S46" s="101">
        <f>'Base produits'!D32</f>
        <v>0</v>
      </c>
      <c r="T46" s="34">
        <v>32</v>
      </c>
      <c r="U46" s="34">
        <v>25</v>
      </c>
    </row>
    <row r="47" spans="1:21" ht="16.5" customHeight="1" x14ac:dyDescent="0.25">
      <c r="A47" s="95"/>
      <c r="B47" s="52"/>
      <c r="C47" s="176" t="str">
        <f t="shared" si="2"/>
        <v/>
      </c>
      <c r="D47" s="102" t="str">
        <f>IF(ISERROR(VLOOKUP(C47,'Base produits'!$A$8:$H$607,2,0)),"",VLOOKUP(C47,'Base produits'!$A$8:$H$607,2,0))</f>
        <v/>
      </c>
      <c r="E47" s="184" t="str">
        <f>IF(ISERROR(VLOOKUP(C47,'Base produits'!$A$8:$H$607,3,0)),"",VLOOKUP(C47,'Base produits'!$A$8:$H$607,3,0))</f>
        <v/>
      </c>
      <c r="F47" s="179" t="str">
        <f t="shared" si="3"/>
        <v/>
      </c>
      <c r="G47" s="104" t="str">
        <f t="shared" si="4"/>
        <v/>
      </c>
      <c r="H47" s="105" t="str">
        <f t="shared" si="5"/>
        <v/>
      </c>
      <c r="I47" s="59"/>
      <c r="K47">
        <f t="shared" si="6"/>
        <v>0</v>
      </c>
      <c r="L47">
        <f t="shared" si="6"/>
        <v>0</v>
      </c>
      <c r="M47">
        <f t="shared" si="6"/>
        <v>0</v>
      </c>
      <c r="N47" s="100">
        <f t="shared" si="7"/>
        <v>0</v>
      </c>
      <c r="O47" s="34" t="str">
        <f t="shared" si="1"/>
        <v/>
      </c>
      <c r="P47" s="34">
        <f>SUM($O$22:O47)</f>
        <v>4</v>
      </c>
      <c r="Q47" s="34" t="str">
        <f>'Base produits'!A33</f>
        <v>P0026</v>
      </c>
      <c r="R47" s="34">
        <f>HLOOKUP($H$2,'Base facturation'!$C$5:$ALN$611,T47,0)</f>
        <v>0</v>
      </c>
      <c r="S47" s="101">
        <f>'Base produits'!D33</f>
        <v>0</v>
      </c>
      <c r="T47" s="34">
        <v>33</v>
      </c>
      <c r="U47" s="34">
        <v>26</v>
      </c>
    </row>
    <row r="48" spans="1:21" ht="16.5" customHeight="1" x14ac:dyDescent="0.25">
      <c r="A48" s="95"/>
      <c r="B48" s="52"/>
      <c r="C48" s="176" t="str">
        <f t="shared" si="2"/>
        <v/>
      </c>
      <c r="D48" s="102" t="str">
        <f>IF(ISERROR(VLOOKUP(C48,'Base produits'!$A$8:$H$607,2,0)),"",VLOOKUP(C48,'Base produits'!$A$8:$H$607,2,0))</f>
        <v/>
      </c>
      <c r="E48" s="184" t="str">
        <f>IF(ISERROR(VLOOKUP(C48,'Base produits'!$A$8:$H$607,3,0)),"",VLOOKUP(C48,'Base produits'!$A$8:$H$607,3,0))</f>
        <v/>
      </c>
      <c r="F48" s="179" t="str">
        <f t="shared" si="3"/>
        <v/>
      </c>
      <c r="G48" s="104" t="str">
        <f t="shared" si="4"/>
        <v/>
      </c>
      <c r="H48" s="105" t="str">
        <f t="shared" si="5"/>
        <v/>
      </c>
      <c r="I48" s="59"/>
      <c r="K48">
        <f t="shared" si="6"/>
        <v>0</v>
      </c>
      <c r="L48">
        <f t="shared" si="6"/>
        <v>0</v>
      </c>
      <c r="M48">
        <f t="shared" si="6"/>
        <v>0</v>
      </c>
      <c r="N48" s="100">
        <f t="shared" si="7"/>
        <v>0</v>
      </c>
      <c r="O48" s="34" t="str">
        <f t="shared" si="1"/>
        <v/>
      </c>
      <c r="P48" s="34">
        <f>SUM($O$22:O48)</f>
        <v>4</v>
      </c>
      <c r="Q48" s="34" t="str">
        <f>'Base produits'!A34</f>
        <v>P0027</v>
      </c>
      <c r="R48" s="34">
        <f>HLOOKUP($H$2,'Base facturation'!$C$5:$ALN$611,T48,0)</f>
        <v>0</v>
      </c>
      <c r="S48" s="101">
        <f>'Base produits'!D34</f>
        <v>0</v>
      </c>
      <c r="T48" s="34">
        <v>34</v>
      </c>
      <c r="U48" s="34">
        <v>27</v>
      </c>
    </row>
    <row r="49" spans="1:21" ht="16.5" customHeight="1" x14ac:dyDescent="0.25">
      <c r="A49" s="95"/>
      <c r="B49" s="52"/>
      <c r="C49" s="176" t="str">
        <f t="shared" si="2"/>
        <v/>
      </c>
      <c r="D49" s="102" t="str">
        <f>IF(ISERROR(VLOOKUP(C49,'Base produits'!$A$8:$H$607,2,0)),"",VLOOKUP(C49,'Base produits'!$A$8:$H$607,2,0))</f>
        <v/>
      </c>
      <c r="E49" s="184" t="str">
        <f>IF(ISERROR(VLOOKUP(C49,'Base produits'!$A$8:$H$607,3,0)),"",VLOOKUP(C49,'Base produits'!$A$8:$H$607,3,0))</f>
        <v/>
      </c>
      <c r="F49" s="179" t="str">
        <f t="shared" si="3"/>
        <v/>
      </c>
      <c r="G49" s="104" t="str">
        <f t="shared" si="4"/>
        <v/>
      </c>
      <c r="H49" s="105" t="str">
        <f t="shared" si="5"/>
        <v/>
      </c>
      <c r="I49" s="59"/>
      <c r="K49">
        <f t="shared" si="6"/>
        <v>0</v>
      </c>
      <c r="L49">
        <f t="shared" si="6"/>
        <v>0</v>
      </c>
      <c r="M49">
        <f t="shared" si="6"/>
        <v>0</v>
      </c>
      <c r="N49" s="100">
        <f t="shared" si="7"/>
        <v>0</v>
      </c>
      <c r="O49" s="34" t="str">
        <f t="shared" si="1"/>
        <v/>
      </c>
      <c r="P49" s="34">
        <f>SUM($O$22:O49)</f>
        <v>4</v>
      </c>
      <c r="Q49" s="34" t="str">
        <f>'Base produits'!A35</f>
        <v>P0028</v>
      </c>
      <c r="R49" s="34">
        <f>HLOOKUP($H$2,'Base facturation'!$C$5:$ALN$611,T49,0)</f>
        <v>0</v>
      </c>
      <c r="S49" s="101">
        <f>'Base produits'!D35</f>
        <v>0</v>
      </c>
      <c r="T49" s="34">
        <v>35</v>
      </c>
      <c r="U49" s="34">
        <v>28</v>
      </c>
    </row>
    <row r="50" spans="1:21" ht="16.5" customHeight="1" x14ac:dyDescent="0.25">
      <c r="A50" s="95"/>
      <c r="B50" s="52"/>
      <c r="C50" s="176" t="str">
        <f t="shared" si="2"/>
        <v/>
      </c>
      <c r="D50" s="102" t="str">
        <f>IF(ISERROR(VLOOKUP(C50,'Base produits'!$A$8:$H$607,2,0)),"",VLOOKUP(C50,'Base produits'!$A$8:$H$607,2,0))</f>
        <v/>
      </c>
      <c r="E50" s="184" t="str">
        <f>IF(ISERROR(VLOOKUP(C50,'Base produits'!$A$8:$H$607,3,0)),"",VLOOKUP(C50,'Base produits'!$A$8:$H$607,3,0))</f>
        <v/>
      </c>
      <c r="F50" s="179" t="str">
        <f t="shared" si="3"/>
        <v/>
      </c>
      <c r="G50" s="104" t="str">
        <f t="shared" si="4"/>
        <v/>
      </c>
      <c r="H50" s="105" t="str">
        <f t="shared" si="5"/>
        <v/>
      </c>
      <c r="I50" s="59"/>
      <c r="K50">
        <f t="shared" si="6"/>
        <v>0</v>
      </c>
      <c r="L50">
        <f t="shared" si="6"/>
        <v>0</v>
      </c>
      <c r="M50">
        <f t="shared" si="6"/>
        <v>0</v>
      </c>
      <c r="N50" s="100">
        <f t="shared" si="7"/>
        <v>0</v>
      </c>
      <c r="O50" s="34" t="str">
        <f t="shared" si="1"/>
        <v/>
      </c>
      <c r="P50" s="34">
        <f>SUM($O$22:O50)</f>
        <v>4</v>
      </c>
      <c r="Q50" s="34" t="str">
        <f>'Base produits'!A36</f>
        <v>P0029</v>
      </c>
      <c r="R50" s="34">
        <f>HLOOKUP($H$2,'Base facturation'!$C$5:$ALN$611,T50,0)</f>
        <v>0</v>
      </c>
      <c r="S50" s="101">
        <f>'Base produits'!D36</f>
        <v>0</v>
      </c>
      <c r="T50" s="34">
        <v>36</v>
      </c>
      <c r="U50" s="34">
        <v>29</v>
      </c>
    </row>
    <row r="51" spans="1:21" ht="16.5" customHeight="1" x14ac:dyDescent="0.25">
      <c r="A51" s="95"/>
      <c r="B51" s="52"/>
      <c r="C51" s="176" t="str">
        <f t="shared" si="2"/>
        <v/>
      </c>
      <c r="D51" s="102" t="str">
        <f>IF(ISERROR(VLOOKUP(C51,'Base produits'!$A$8:$H$607,2,0)),"",VLOOKUP(C51,'Base produits'!$A$8:$H$607,2,0))</f>
        <v/>
      </c>
      <c r="E51" s="184" t="str">
        <f>IF(ISERROR(VLOOKUP(C51,'Base produits'!$A$8:$H$607,3,0)),"",VLOOKUP(C51,'Base produits'!$A$8:$H$607,3,0))</f>
        <v/>
      </c>
      <c r="F51" s="179" t="str">
        <f t="shared" si="3"/>
        <v/>
      </c>
      <c r="G51" s="104" t="str">
        <f t="shared" si="4"/>
        <v/>
      </c>
      <c r="H51" s="105" t="str">
        <f t="shared" si="5"/>
        <v/>
      </c>
      <c r="I51" s="59"/>
      <c r="K51">
        <f t="shared" si="6"/>
        <v>0</v>
      </c>
      <c r="L51">
        <f t="shared" si="6"/>
        <v>0</v>
      </c>
      <c r="M51">
        <f t="shared" si="6"/>
        <v>0</v>
      </c>
      <c r="N51" s="100">
        <f t="shared" si="7"/>
        <v>0</v>
      </c>
      <c r="O51" s="34" t="str">
        <f t="shared" si="1"/>
        <v/>
      </c>
      <c r="P51" s="34">
        <f>SUM($O$22:O51)</f>
        <v>4</v>
      </c>
      <c r="Q51" s="34" t="str">
        <f>'Base produits'!A37</f>
        <v>P0030</v>
      </c>
      <c r="R51" s="34">
        <f>HLOOKUP($H$2,'Base facturation'!$C$5:$ALN$611,T51,0)</f>
        <v>0</v>
      </c>
      <c r="S51" s="101">
        <f>'Base produits'!D37</f>
        <v>0</v>
      </c>
      <c r="T51" s="34">
        <v>37</v>
      </c>
      <c r="U51" s="34">
        <v>30</v>
      </c>
    </row>
    <row r="52" spans="1:21" ht="16.5" customHeight="1" x14ac:dyDescent="0.25">
      <c r="A52" s="95"/>
      <c r="B52" s="52"/>
      <c r="C52" s="176" t="str">
        <f t="shared" si="2"/>
        <v/>
      </c>
      <c r="D52" s="102" t="str">
        <f>IF(ISERROR(VLOOKUP(C52,'Base produits'!$A$8:$H$607,2,0)),"",VLOOKUP(C52,'Base produits'!$A$8:$H$607,2,0))</f>
        <v/>
      </c>
      <c r="E52" s="184" t="str">
        <f>IF(ISERROR(VLOOKUP(C52,'Base produits'!$A$8:$H$607,3,0)),"",VLOOKUP(C52,'Base produits'!$A$8:$H$607,3,0))</f>
        <v/>
      </c>
      <c r="F52" s="179" t="str">
        <f t="shared" si="3"/>
        <v/>
      </c>
      <c r="G52" s="104" t="str">
        <f t="shared" si="4"/>
        <v/>
      </c>
      <c r="H52" s="105" t="str">
        <f t="shared" si="5"/>
        <v/>
      </c>
      <c r="I52" s="59"/>
      <c r="K52">
        <f t="shared" si="6"/>
        <v>0</v>
      </c>
      <c r="L52">
        <f t="shared" si="6"/>
        <v>0</v>
      </c>
      <c r="M52">
        <f t="shared" si="6"/>
        <v>0</v>
      </c>
      <c r="N52" s="100">
        <f t="shared" si="7"/>
        <v>0</v>
      </c>
      <c r="O52" s="34" t="str">
        <f t="shared" si="1"/>
        <v/>
      </c>
      <c r="P52" s="34">
        <f>SUM($O$22:O52)</f>
        <v>4</v>
      </c>
      <c r="Q52" s="34" t="str">
        <f>'Base produits'!A38</f>
        <v>P0031</v>
      </c>
      <c r="R52" s="34">
        <f>HLOOKUP($H$2,'Base facturation'!$C$5:$ALN$611,T52,0)</f>
        <v>0</v>
      </c>
      <c r="S52" s="101">
        <f>'Base produits'!D38</f>
        <v>0</v>
      </c>
      <c r="T52" s="34">
        <v>38</v>
      </c>
      <c r="U52" s="34">
        <v>31</v>
      </c>
    </row>
    <row r="53" spans="1:21" ht="16.5" customHeight="1" x14ac:dyDescent="0.25">
      <c r="A53" s="106"/>
      <c r="B53" s="52"/>
      <c r="C53" s="176" t="str">
        <f t="shared" si="2"/>
        <v/>
      </c>
      <c r="D53" s="102" t="str">
        <f>IF(ISERROR(VLOOKUP(C53,'Base produits'!$A$8:$H$607,2,0)),"",VLOOKUP(C53,'Base produits'!$A$8:$H$607,2,0))</f>
        <v/>
      </c>
      <c r="E53" s="184" t="str">
        <f>IF(ISERROR(VLOOKUP(C53,'Base produits'!$A$8:$H$607,3,0)),"",VLOOKUP(C53,'Base produits'!$A$8:$H$607,3,0))</f>
        <v/>
      </c>
      <c r="F53" s="179" t="str">
        <f t="shared" si="3"/>
        <v/>
      </c>
      <c r="G53" s="104" t="str">
        <f t="shared" si="4"/>
        <v/>
      </c>
      <c r="H53" s="105" t="str">
        <f t="shared" si="5"/>
        <v/>
      </c>
      <c r="I53" s="59"/>
      <c r="K53">
        <f t="shared" si="6"/>
        <v>0</v>
      </c>
      <c r="L53">
        <f t="shared" si="6"/>
        <v>0</v>
      </c>
      <c r="M53">
        <f t="shared" si="6"/>
        <v>0</v>
      </c>
      <c r="N53" s="100">
        <f t="shared" si="7"/>
        <v>0</v>
      </c>
      <c r="O53" s="34" t="str">
        <f t="shared" si="1"/>
        <v/>
      </c>
      <c r="P53" s="34">
        <f>SUM($O$22:O53)</f>
        <v>4</v>
      </c>
      <c r="Q53" s="34" t="str">
        <f>'Base produits'!A39</f>
        <v>P0032</v>
      </c>
      <c r="R53" s="34">
        <f>HLOOKUP($H$2,'Base facturation'!$C$5:$ALN$611,T53,0)</f>
        <v>0</v>
      </c>
      <c r="S53" s="101">
        <f>'Base produits'!D39</f>
        <v>0</v>
      </c>
      <c r="T53" s="34">
        <v>39</v>
      </c>
      <c r="U53" s="34">
        <v>32</v>
      </c>
    </row>
    <row r="54" spans="1:21" ht="16.5" customHeight="1" x14ac:dyDescent="0.25">
      <c r="B54" s="52"/>
      <c r="C54" s="176" t="str">
        <f t="shared" si="2"/>
        <v/>
      </c>
      <c r="D54" s="102" t="str">
        <f>IF(ISERROR(VLOOKUP(C54,'Base produits'!$A$8:$H$607,2,0)),"",VLOOKUP(C54,'Base produits'!$A$8:$H$607,2,0))</f>
        <v/>
      </c>
      <c r="E54" s="184" t="str">
        <f>IF(ISERROR(VLOOKUP(C54,'Base produits'!$A$8:$H$607,3,0)),"",VLOOKUP(C54,'Base produits'!$A$8:$H$607,3,0))</f>
        <v/>
      </c>
      <c r="F54" s="179" t="str">
        <f t="shared" si="3"/>
        <v/>
      </c>
      <c r="G54" s="104" t="str">
        <f t="shared" si="4"/>
        <v/>
      </c>
      <c r="H54" s="105" t="str">
        <f t="shared" si="5"/>
        <v/>
      </c>
      <c r="I54" s="59"/>
      <c r="K54">
        <f t="shared" si="6"/>
        <v>0</v>
      </c>
      <c r="L54">
        <f t="shared" si="6"/>
        <v>0</v>
      </c>
      <c r="M54">
        <f t="shared" si="6"/>
        <v>0</v>
      </c>
      <c r="N54" s="100">
        <f t="shared" si="7"/>
        <v>0</v>
      </c>
      <c r="O54" s="34" t="str">
        <f t="shared" si="1"/>
        <v/>
      </c>
      <c r="P54" s="34">
        <f>SUM($O$22:O54)</f>
        <v>4</v>
      </c>
      <c r="Q54" s="34" t="str">
        <f>'Base produits'!A40</f>
        <v>P0033</v>
      </c>
      <c r="R54" s="34">
        <f>HLOOKUP($H$2,'Base facturation'!$C$5:$ALN$611,T54,0)</f>
        <v>0</v>
      </c>
      <c r="S54" s="101">
        <f>'Base produits'!D40</f>
        <v>0</v>
      </c>
      <c r="T54" s="34">
        <v>40</v>
      </c>
      <c r="U54" s="34">
        <v>33</v>
      </c>
    </row>
    <row r="55" spans="1:21" ht="16.5" customHeight="1" x14ac:dyDescent="0.25">
      <c r="B55" s="52"/>
      <c r="C55" s="176" t="str">
        <f t="shared" si="2"/>
        <v/>
      </c>
      <c r="D55" s="102" t="str">
        <f>IF(ISERROR(VLOOKUP(C55,'Base produits'!$A$8:$H$607,2,0)),"",VLOOKUP(C55,'Base produits'!$A$8:$H$607,2,0))</f>
        <v/>
      </c>
      <c r="E55" s="184" t="str">
        <f>IF(ISERROR(VLOOKUP(C55,'Base produits'!$A$8:$H$607,3,0)),"",VLOOKUP(C55,'Base produits'!$A$8:$H$607,3,0))</f>
        <v/>
      </c>
      <c r="F55" s="179" t="str">
        <f t="shared" si="3"/>
        <v/>
      </c>
      <c r="G55" s="104" t="str">
        <f t="shared" si="4"/>
        <v/>
      </c>
      <c r="H55" s="105" t="str">
        <f t="shared" si="5"/>
        <v/>
      </c>
      <c r="I55" s="59"/>
      <c r="K55">
        <f t="shared" si="6"/>
        <v>0</v>
      </c>
      <c r="L55">
        <f t="shared" si="6"/>
        <v>0</v>
      </c>
      <c r="M55">
        <f t="shared" si="6"/>
        <v>0</v>
      </c>
      <c r="N55" s="100">
        <f t="shared" si="7"/>
        <v>0</v>
      </c>
      <c r="O55" s="34" t="str">
        <f t="shared" si="1"/>
        <v/>
      </c>
      <c r="P55" s="34">
        <f>SUM($O$22:O55)</f>
        <v>4</v>
      </c>
      <c r="Q55" s="34" t="str">
        <f>'Base produits'!A41</f>
        <v>P0034</v>
      </c>
      <c r="R55" s="34">
        <f>HLOOKUP($H$2,'Base facturation'!$C$5:$ALN$611,T55,0)</f>
        <v>0</v>
      </c>
      <c r="S55" s="101">
        <f>'Base produits'!D41</f>
        <v>0</v>
      </c>
      <c r="T55" s="34">
        <v>41</v>
      </c>
      <c r="U55" s="34">
        <v>34</v>
      </c>
    </row>
    <row r="56" spans="1:21" ht="16.5" customHeight="1" x14ac:dyDescent="0.25">
      <c r="B56" s="52"/>
      <c r="C56" s="176" t="str">
        <f t="shared" si="2"/>
        <v/>
      </c>
      <c r="D56" s="102" t="str">
        <f>IF(ISERROR(VLOOKUP(C56,'Base produits'!$A$8:$H$607,2,0)),"",VLOOKUP(C56,'Base produits'!$A$8:$H$607,2,0))</f>
        <v/>
      </c>
      <c r="E56" s="184" t="str">
        <f>IF(ISERROR(VLOOKUP(C56,'Base produits'!$A$8:$H$607,3,0)),"",VLOOKUP(C56,'Base produits'!$A$8:$H$607,3,0))</f>
        <v/>
      </c>
      <c r="F56" s="179" t="str">
        <f t="shared" si="3"/>
        <v/>
      </c>
      <c r="G56" s="104" t="str">
        <f t="shared" si="4"/>
        <v/>
      </c>
      <c r="H56" s="105" t="str">
        <f t="shared" si="5"/>
        <v/>
      </c>
      <c r="I56" s="59"/>
      <c r="K56">
        <f t="shared" ref="K56:M87" si="8">IF($H56=K$19,$H56*$G56,0)</f>
        <v>0</v>
      </c>
      <c r="L56">
        <f t="shared" si="8"/>
        <v>0</v>
      </c>
      <c r="M56">
        <f t="shared" si="8"/>
        <v>0</v>
      </c>
      <c r="N56" s="100">
        <f t="shared" si="7"/>
        <v>0</v>
      </c>
      <c r="O56" s="34" t="str">
        <f t="shared" si="1"/>
        <v/>
      </c>
      <c r="P56" s="34">
        <f>SUM($O$22:O56)</f>
        <v>4</v>
      </c>
      <c r="Q56" s="34" t="str">
        <f>'Base produits'!A42</f>
        <v>P0035</v>
      </c>
      <c r="R56" s="34">
        <f>HLOOKUP($H$2,'Base facturation'!$C$5:$ALN$611,T56,0)</f>
        <v>0</v>
      </c>
      <c r="S56" s="101">
        <f>'Base produits'!D42</f>
        <v>0</v>
      </c>
      <c r="T56" s="34">
        <v>42</v>
      </c>
      <c r="U56" s="34">
        <v>35</v>
      </c>
    </row>
    <row r="57" spans="1:21" ht="16.5" customHeight="1" x14ac:dyDescent="0.25">
      <c r="B57" s="52"/>
      <c r="C57" s="176" t="str">
        <f t="shared" si="2"/>
        <v/>
      </c>
      <c r="D57" s="102" t="str">
        <f>IF(ISERROR(VLOOKUP(C57,'Base produits'!$A$8:$H$607,2,0)),"",VLOOKUP(C57,'Base produits'!$A$8:$H$607,2,0))</f>
        <v/>
      </c>
      <c r="E57" s="184" t="str">
        <f>IF(ISERROR(VLOOKUP(C57,'Base produits'!$A$8:$H$607,3,0)),"",VLOOKUP(C57,'Base produits'!$A$8:$H$607,3,0))</f>
        <v/>
      </c>
      <c r="F57" s="179" t="str">
        <f t="shared" si="3"/>
        <v/>
      </c>
      <c r="G57" s="104" t="str">
        <f t="shared" si="4"/>
        <v/>
      </c>
      <c r="H57" s="105" t="str">
        <f t="shared" si="5"/>
        <v/>
      </c>
      <c r="I57" s="59"/>
      <c r="K57">
        <f t="shared" si="8"/>
        <v>0</v>
      </c>
      <c r="L57">
        <f t="shared" si="8"/>
        <v>0</v>
      </c>
      <c r="M57">
        <f t="shared" si="8"/>
        <v>0</v>
      </c>
      <c r="N57" s="100">
        <f t="shared" si="7"/>
        <v>0</v>
      </c>
      <c r="O57" s="34" t="str">
        <f t="shared" si="1"/>
        <v/>
      </c>
      <c r="P57" s="34">
        <f>SUM($O$22:O57)</f>
        <v>4</v>
      </c>
      <c r="Q57" s="34" t="str">
        <f>'Base produits'!A43</f>
        <v>P0036</v>
      </c>
      <c r="R57" s="34">
        <f>HLOOKUP($H$2,'Base facturation'!$C$5:$ALN$611,T57,0)</f>
        <v>0</v>
      </c>
      <c r="S57" s="101">
        <f>'Base produits'!D43</f>
        <v>0</v>
      </c>
      <c r="T57" s="34">
        <v>43</v>
      </c>
      <c r="U57" s="34">
        <v>36</v>
      </c>
    </row>
    <row r="58" spans="1:21" ht="16.5" customHeight="1" x14ac:dyDescent="0.25">
      <c r="B58" s="52"/>
      <c r="C58" s="176" t="str">
        <f t="shared" si="2"/>
        <v/>
      </c>
      <c r="D58" s="102" t="str">
        <f>IF(ISERROR(VLOOKUP(C58,'Base produits'!$A$8:$H$607,2,0)),"",VLOOKUP(C58,'Base produits'!$A$8:$H$607,2,0))</f>
        <v/>
      </c>
      <c r="E58" s="184" t="str">
        <f>IF(ISERROR(VLOOKUP(C58,'Base produits'!$A$8:$H$607,3,0)),"",VLOOKUP(C58,'Base produits'!$A$8:$H$607,3,0))</f>
        <v/>
      </c>
      <c r="F58" s="179" t="str">
        <f t="shared" si="3"/>
        <v/>
      </c>
      <c r="G58" s="104" t="str">
        <f t="shared" si="4"/>
        <v/>
      </c>
      <c r="H58" s="105" t="str">
        <f t="shared" si="5"/>
        <v/>
      </c>
      <c r="I58" s="59"/>
      <c r="K58">
        <f t="shared" si="8"/>
        <v>0</v>
      </c>
      <c r="L58">
        <f t="shared" si="8"/>
        <v>0</v>
      </c>
      <c r="M58">
        <f t="shared" si="8"/>
        <v>0</v>
      </c>
      <c r="N58" s="100">
        <f t="shared" si="7"/>
        <v>0</v>
      </c>
      <c r="O58" s="34" t="str">
        <f t="shared" si="1"/>
        <v/>
      </c>
      <c r="P58" s="34">
        <f>SUM($O$22:O58)</f>
        <v>4</v>
      </c>
      <c r="Q58" s="34" t="str">
        <f>'Base produits'!A44</f>
        <v>P0037</v>
      </c>
      <c r="R58" s="34">
        <f>HLOOKUP($H$2,'Base facturation'!$C$5:$ALN$611,T58,0)</f>
        <v>0</v>
      </c>
      <c r="S58" s="101">
        <f>'Base produits'!D44</f>
        <v>0</v>
      </c>
      <c r="T58" s="34">
        <v>44</v>
      </c>
      <c r="U58" s="34">
        <v>37</v>
      </c>
    </row>
    <row r="59" spans="1:21" ht="16.5" customHeight="1" x14ac:dyDescent="0.25">
      <c r="B59" s="52"/>
      <c r="C59" s="176" t="str">
        <f t="shared" si="2"/>
        <v/>
      </c>
      <c r="D59" s="102" t="str">
        <f>IF(ISERROR(VLOOKUP(C59,'Base produits'!$A$8:$H$607,2,0)),"",VLOOKUP(C59,'Base produits'!$A$8:$H$607,2,0))</f>
        <v/>
      </c>
      <c r="E59" s="184" t="str">
        <f>IF(ISERROR(VLOOKUP(C59,'Base produits'!$A$8:$H$607,3,0)),"",VLOOKUP(C59,'Base produits'!$A$8:$H$607,3,0))</f>
        <v/>
      </c>
      <c r="F59" s="179" t="str">
        <f t="shared" si="3"/>
        <v/>
      </c>
      <c r="G59" s="104" t="str">
        <f t="shared" si="4"/>
        <v/>
      </c>
      <c r="H59" s="105" t="str">
        <f t="shared" si="5"/>
        <v/>
      </c>
      <c r="I59" s="59"/>
      <c r="K59">
        <f t="shared" si="8"/>
        <v>0</v>
      </c>
      <c r="L59">
        <f t="shared" si="8"/>
        <v>0</v>
      </c>
      <c r="M59">
        <f t="shared" si="8"/>
        <v>0</v>
      </c>
      <c r="N59" s="100">
        <f t="shared" si="7"/>
        <v>0</v>
      </c>
      <c r="O59" s="34" t="str">
        <f t="shared" si="1"/>
        <v/>
      </c>
      <c r="P59" s="34">
        <f>SUM($O$22:O59)</f>
        <v>4</v>
      </c>
      <c r="Q59" s="34" t="str">
        <f>'Base produits'!A45</f>
        <v>P0038</v>
      </c>
      <c r="R59" s="34">
        <f>HLOOKUP($H$2,'Base facturation'!$C$5:$ALN$611,T59,0)</f>
        <v>0</v>
      </c>
      <c r="S59" s="101">
        <f>'Base produits'!D45</f>
        <v>0</v>
      </c>
      <c r="T59" s="34">
        <v>45</v>
      </c>
      <c r="U59" s="34">
        <v>38</v>
      </c>
    </row>
    <row r="60" spans="1:21" ht="16.5" customHeight="1" x14ac:dyDescent="0.25">
      <c r="B60" s="52"/>
      <c r="C60" s="176" t="str">
        <f t="shared" si="2"/>
        <v/>
      </c>
      <c r="D60" s="102" t="str">
        <f>IF(ISERROR(VLOOKUP(C60,'Base produits'!$A$8:$H$607,2,0)),"",VLOOKUP(C60,'Base produits'!$A$8:$H$607,2,0))</f>
        <v/>
      </c>
      <c r="E60" s="184" t="str">
        <f>IF(ISERROR(VLOOKUP(C60,'Base produits'!$A$8:$H$607,3,0)),"",VLOOKUP(C60,'Base produits'!$A$8:$H$607,3,0))</f>
        <v/>
      </c>
      <c r="F60" s="179" t="str">
        <f t="shared" si="3"/>
        <v/>
      </c>
      <c r="G60" s="104" t="str">
        <f t="shared" si="4"/>
        <v/>
      </c>
      <c r="H60" s="105" t="str">
        <f t="shared" si="5"/>
        <v/>
      </c>
      <c r="I60" s="59"/>
      <c r="K60">
        <f t="shared" si="8"/>
        <v>0</v>
      </c>
      <c r="L60">
        <f t="shared" si="8"/>
        <v>0</v>
      </c>
      <c r="M60">
        <f t="shared" si="8"/>
        <v>0</v>
      </c>
      <c r="N60" s="100">
        <f t="shared" si="7"/>
        <v>0</v>
      </c>
      <c r="O60" s="34" t="str">
        <f t="shared" si="1"/>
        <v/>
      </c>
      <c r="P60" s="34">
        <f>SUM($O$22:O60)</f>
        <v>4</v>
      </c>
      <c r="Q60" s="34" t="str">
        <f>'Base produits'!A46</f>
        <v>P0039</v>
      </c>
      <c r="R60" s="34">
        <f>HLOOKUP($H$2,'Base facturation'!$C$5:$ALN$611,T60,0)</f>
        <v>0</v>
      </c>
      <c r="S60" s="101">
        <f>'Base produits'!D46</f>
        <v>0</v>
      </c>
      <c r="T60" s="34">
        <v>46</v>
      </c>
      <c r="U60" s="34">
        <v>39</v>
      </c>
    </row>
    <row r="61" spans="1:21" ht="16.5" hidden="1" customHeight="1" outlineLevel="1" x14ac:dyDescent="0.25">
      <c r="B61" s="52"/>
      <c r="C61" s="176" t="str">
        <f t="shared" si="2"/>
        <v/>
      </c>
      <c r="D61" s="102" t="str">
        <f>IF(ISERROR(VLOOKUP(C61,'Base produits'!$A$8:$H$607,2,0)),"",VLOOKUP(C61,'Base produits'!$A$8:$H$607,2,0))</f>
        <v/>
      </c>
      <c r="E61" s="184" t="str">
        <f>IF(ISERROR(VLOOKUP(C61,'Base produits'!$A$8:$H$607,3,0)),"",VLOOKUP(C61,'Base produits'!$A$8:$H$607,3,0))</f>
        <v/>
      </c>
      <c r="F61" s="179" t="str">
        <f t="shared" si="3"/>
        <v/>
      </c>
      <c r="G61" s="104" t="str">
        <f t="shared" si="4"/>
        <v/>
      </c>
      <c r="H61" s="105" t="str">
        <f t="shared" si="5"/>
        <v/>
      </c>
      <c r="I61" s="59"/>
      <c r="K61">
        <f t="shared" si="8"/>
        <v>0</v>
      </c>
      <c r="L61">
        <f t="shared" si="8"/>
        <v>0</v>
      </c>
      <c r="M61">
        <f t="shared" si="8"/>
        <v>0</v>
      </c>
      <c r="N61" s="100">
        <f t="shared" si="7"/>
        <v>0</v>
      </c>
      <c r="O61" s="34" t="str">
        <f t="shared" si="1"/>
        <v/>
      </c>
      <c r="P61" s="34">
        <f>SUM($O$22:O61)</f>
        <v>4</v>
      </c>
      <c r="Q61" s="34" t="str">
        <f>'Base produits'!A47</f>
        <v>P0040</v>
      </c>
      <c r="R61" s="34">
        <f>HLOOKUP($H$2,'Base facturation'!$C$5:$ALN$611,T61,0)</f>
        <v>0</v>
      </c>
      <c r="S61" s="101">
        <f>'Base produits'!D47</f>
        <v>0</v>
      </c>
      <c r="T61" s="34">
        <v>47</v>
      </c>
      <c r="U61" s="34">
        <v>40</v>
      </c>
    </row>
    <row r="62" spans="1:21" ht="16.5" hidden="1" customHeight="1" outlineLevel="1" x14ac:dyDescent="0.25">
      <c r="B62" s="52"/>
      <c r="C62" s="176" t="str">
        <f t="shared" si="2"/>
        <v/>
      </c>
      <c r="D62" s="102" t="str">
        <f>IF(ISERROR(VLOOKUP(C62,'Base produits'!$A$8:$H$607,2,0)),"",VLOOKUP(C62,'Base produits'!$A$8:$H$607,2,0))</f>
        <v/>
      </c>
      <c r="E62" s="184" t="str">
        <f>IF(ISERROR(VLOOKUP(C62,'Base produits'!$A$8:$H$607,3,0)),"",VLOOKUP(C62,'Base produits'!$A$8:$H$607,3,0))</f>
        <v/>
      </c>
      <c r="F62" s="179" t="str">
        <f t="shared" si="3"/>
        <v/>
      </c>
      <c r="G62" s="104" t="str">
        <f t="shared" si="4"/>
        <v/>
      </c>
      <c r="H62" s="105" t="str">
        <f t="shared" si="5"/>
        <v/>
      </c>
      <c r="I62" s="59"/>
      <c r="K62">
        <f t="shared" si="8"/>
        <v>0</v>
      </c>
      <c r="L62">
        <f t="shared" si="8"/>
        <v>0</v>
      </c>
      <c r="M62">
        <f t="shared" si="8"/>
        <v>0</v>
      </c>
      <c r="N62" s="100">
        <f t="shared" si="7"/>
        <v>0</v>
      </c>
      <c r="O62" s="34" t="str">
        <f t="shared" si="1"/>
        <v/>
      </c>
      <c r="P62" s="34">
        <f>SUM($O$22:O62)</f>
        <v>4</v>
      </c>
      <c r="Q62" s="34" t="str">
        <f>'Base produits'!A48</f>
        <v>P0041</v>
      </c>
      <c r="R62" s="34">
        <f>HLOOKUP($H$2,'Base facturation'!$C$5:$ALN$611,T62,0)</f>
        <v>0</v>
      </c>
      <c r="S62" s="101">
        <f>'Base produits'!D48</f>
        <v>0</v>
      </c>
      <c r="T62" s="34">
        <v>48</v>
      </c>
      <c r="U62" s="34">
        <v>41</v>
      </c>
    </row>
    <row r="63" spans="1:21" ht="16.5" hidden="1" customHeight="1" outlineLevel="1" x14ac:dyDescent="0.25">
      <c r="B63" s="52"/>
      <c r="C63" s="176" t="str">
        <f t="shared" si="2"/>
        <v/>
      </c>
      <c r="D63" s="102" t="str">
        <f>IF(ISERROR(VLOOKUP(C63,'Base produits'!$A$8:$H$607,2,0)),"",VLOOKUP(C63,'Base produits'!$A$8:$H$607,2,0))</f>
        <v/>
      </c>
      <c r="E63" s="184" t="str">
        <f>IF(ISERROR(VLOOKUP(C63,'Base produits'!$A$8:$H$607,3,0)),"",VLOOKUP(C63,'Base produits'!$A$8:$H$607,3,0))</f>
        <v/>
      </c>
      <c r="F63" s="179" t="str">
        <f t="shared" si="3"/>
        <v/>
      </c>
      <c r="G63" s="104" t="str">
        <f t="shared" si="4"/>
        <v/>
      </c>
      <c r="H63" s="105" t="str">
        <f t="shared" si="5"/>
        <v/>
      </c>
      <c r="I63" s="59"/>
      <c r="K63">
        <f t="shared" si="8"/>
        <v>0</v>
      </c>
      <c r="L63">
        <f t="shared" si="8"/>
        <v>0</v>
      </c>
      <c r="M63">
        <f t="shared" si="8"/>
        <v>0</v>
      </c>
      <c r="N63" s="100">
        <f t="shared" si="7"/>
        <v>0</v>
      </c>
      <c r="O63" s="34" t="str">
        <f t="shared" si="1"/>
        <v/>
      </c>
      <c r="P63" s="34">
        <f>SUM($O$22:O63)</f>
        <v>4</v>
      </c>
      <c r="Q63" s="34" t="str">
        <f>'Base produits'!A49</f>
        <v>P0042</v>
      </c>
      <c r="R63" s="34">
        <f>HLOOKUP($H$2,'Base facturation'!$C$5:$ALN$611,T63,0)</f>
        <v>0</v>
      </c>
      <c r="S63" s="101">
        <f>'Base produits'!D49</f>
        <v>0</v>
      </c>
      <c r="T63" s="34">
        <v>49</v>
      </c>
      <c r="U63" s="34">
        <v>42</v>
      </c>
    </row>
    <row r="64" spans="1:21" ht="16.5" hidden="1" customHeight="1" outlineLevel="1" x14ac:dyDescent="0.25">
      <c r="B64" s="52"/>
      <c r="C64" s="176" t="str">
        <f t="shared" si="2"/>
        <v/>
      </c>
      <c r="D64" s="102" t="str">
        <f>IF(ISERROR(VLOOKUP(C64,'Base produits'!$A$8:$H$607,2,0)),"",VLOOKUP(C64,'Base produits'!$A$8:$H$607,2,0))</f>
        <v/>
      </c>
      <c r="E64" s="184" t="str">
        <f>IF(ISERROR(VLOOKUP(C64,'Base produits'!$A$8:$H$607,3,0)),"",VLOOKUP(C64,'Base produits'!$A$8:$H$607,3,0))</f>
        <v/>
      </c>
      <c r="F64" s="179" t="str">
        <f t="shared" si="3"/>
        <v/>
      </c>
      <c r="G64" s="104" t="str">
        <f t="shared" si="4"/>
        <v/>
      </c>
      <c r="H64" s="105" t="str">
        <f t="shared" si="5"/>
        <v/>
      </c>
      <c r="I64" s="59"/>
      <c r="K64">
        <f t="shared" si="8"/>
        <v>0</v>
      </c>
      <c r="L64">
        <f t="shared" si="8"/>
        <v>0</v>
      </c>
      <c r="M64">
        <f t="shared" si="8"/>
        <v>0</v>
      </c>
      <c r="N64" s="100">
        <f t="shared" si="7"/>
        <v>0</v>
      </c>
      <c r="O64" s="34" t="str">
        <f t="shared" si="1"/>
        <v/>
      </c>
      <c r="P64" s="34">
        <f>SUM($O$22:O64)</f>
        <v>4</v>
      </c>
      <c r="Q64" s="34" t="str">
        <f>'Base produits'!A50</f>
        <v>P0043</v>
      </c>
      <c r="R64" s="34">
        <f>HLOOKUP($H$2,'Base facturation'!$C$5:$ALN$611,T64,0)</f>
        <v>0</v>
      </c>
      <c r="S64" s="101">
        <f>'Base produits'!D50</f>
        <v>0</v>
      </c>
      <c r="T64" s="34">
        <v>50</v>
      </c>
      <c r="U64" s="34">
        <v>43</v>
      </c>
    </row>
    <row r="65" spans="2:21" ht="16.5" hidden="1" customHeight="1" outlineLevel="1" x14ac:dyDescent="0.25">
      <c r="B65" s="52"/>
      <c r="C65" s="176" t="str">
        <f t="shared" si="2"/>
        <v/>
      </c>
      <c r="D65" s="102" t="str">
        <f>IF(ISERROR(VLOOKUP(C65,'Base produits'!$A$8:$H$607,2,0)),"",VLOOKUP(C65,'Base produits'!$A$8:$H$607,2,0))</f>
        <v/>
      </c>
      <c r="E65" s="184" t="str">
        <f>IF(ISERROR(VLOOKUP(C65,'Base produits'!$A$8:$H$607,3,0)),"",VLOOKUP(C65,'Base produits'!$A$8:$H$607,3,0))</f>
        <v/>
      </c>
      <c r="F65" s="179" t="str">
        <f t="shared" si="3"/>
        <v/>
      </c>
      <c r="G65" s="104" t="str">
        <f t="shared" si="4"/>
        <v/>
      </c>
      <c r="H65" s="105" t="str">
        <f t="shared" si="5"/>
        <v/>
      </c>
      <c r="I65" s="59"/>
      <c r="K65">
        <f t="shared" si="8"/>
        <v>0</v>
      </c>
      <c r="L65">
        <f t="shared" si="8"/>
        <v>0</v>
      </c>
      <c r="M65">
        <f t="shared" si="8"/>
        <v>0</v>
      </c>
      <c r="N65" s="100">
        <f t="shared" si="7"/>
        <v>0</v>
      </c>
      <c r="O65" s="34" t="str">
        <f t="shared" si="1"/>
        <v/>
      </c>
      <c r="P65" s="34">
        <f>SUM($O$22:O65)</f>
        <v>4</v>
      </c>
      <c r="Q65" s="34" t="str">
        <f>'Base produits'!A51</f>
        <v>P0044</v>
      </c>
      <c r="R65" s="34">
        <f>HLOOKUP($H$2,'Base facturation'!$C$5:$ALN$611,T65,0)</f>
        <v>0</v>
      </c>
      <c r="S65" s="101">
        <f>'Base produits'!D51</f>
        <v>0</v>
      </c>
      <c r="T65" s="34">
        <v>51</v>
      </c>
      <c r="U65" s="34">
        <v>44</v>
      </c>
    </row>
    <row r="66" spans="2:21" ht="16.5" hidden="1" customHeight="1" outlineLevel="1" x14ac:dyDescent="0.25">
      <c r="B66" s="52"/>
      <c r="C66" s="176" t="str">
        <f t="shared" si="2"/>
        <v/>
      </c>
      <c r="D66" s="102" t="str">
        <f>IF(ISERROR(VLOOKUP(C66,'Base produits'!$A$8:$H$607,2,0)),"",VLOOKUP(C66,'Base produits'!$A$8:$H$607,2,0))</f>
        <v/>
      </c>
      <c r="E66" s="184" t="str">
        <f>IF(ISERROR(VLOOKUP(C66,'Base produits'!$A$8:$H$607,3,0)),"",VLOOKUP(C66,'Base produits'!$A$8:$H$607,3,0))</f>
        <v/>
      </c>
      <c r="F66" s="179" t="str">
        <f t="shared" si="3"/>
        <v/>
      </c>
      <c r="G66" s="104" t="str">
        <f t="shared" si="4"/>
        <v/>
      </c>
      <c r="H66" s="105" t="str">
        <f t="shared" si="5"/>
        <v/>
      </c>
      <c r="I66" s="59"/>
      <c r="K66">
        <f t="shared" si="8"/>
        <v>0</v>
      </c>
      <c r="L66">
        <f t="shared" si="8"/>
        <v>0</v>
      </c>
      <c r="M66">
        <f t="shared" si="8"/>
        <v>0</v>
      </c>
      <c r="N66" s="100">
        <f t="shared" si="7"/>
        <v>0</v>
      </c>
      <c r="O66" s="34" t="str">
        <f t="shared" si="1"/>
        <v/>
      </c>
      <c r="P66" s="34">
        <f>SUM($O$22:O66)</f>
        <v>4</v>
      </c>
      <c r="Q66" s="34" t="str">
        <f>'Base produits'!A52</f>
        <v>P0045</v>
      </c>
      <c r="R66" s="34">
        <f>HLOOKUP($H$2,'Base facturation'!$C$5:$ALN$611,T66,0)</f>
        <v>0</v>
      </c>
      <c r="S66" s="101">
        <f>'Base produits'!D52</f>
        <v>0</v>
      </c>
      <c r="T66" s="34">
        <v>52</v>
      </c>
      <c r="U66" s="34">
        <v>45</v>
      </c>
    </row>
    <row r="67" spans="2:21" ht="16.5" hidden="1" customHeight="1" outlineLevel="1" x14ac:dyDescent="0.25">
      <c r="B67" s="52"/>
      <c r="C67" s="176" t="str">
        <f t="shared" si="2"/>
        <v/>
      </c>
      <c r="D67" s="102" t="str">
        <f>IF(ISERROR(VLOOKUP(C67,'Base produits'!$A$8:$H$607,2,0)),"",VLOOKUP(C67,'Base produits'!$A$8:$H$607,2,0))</f>
        <v/>
      </c>
      <c r="E67" s="184" t="str">
        <f>IF(ISERROR(VLOOKUP(C67,'Base produits'!$A$8:$H$607,3,0)),"",VLOOKUP(C67,'Base produits'!$A$8:$H$607,3,0))</f>
        <v/>
      </c>
      <c r="F67" s="179" t="str">
        <f t="shared" si="3"/>
        <v/>
      </c>
      <c r="G67" s="104" t="str">
        <f t="shared" si="4"/>
        <v/>
      </c>
      <c r="H67" s="105" t="str">
        <f t="shared" si="5"/>
        <v/>
      </c>
      <c r="I67" s="59"/>
      <c r="K67">
        <f t="shared" si="8"/>
        <v>0</v>
      </c>
      <c r="L67">
        <f t="shared" si="8"/>
        <v>0</v>
      </c>
      <c r="M67">
        <f t="shared" si="8"/>
        <v>0</v>
      </c>
      <c r="N67" s="100">
        <f t="shared" si="7"/>
        <v>0</v>
      </c>
      <c r="O67" s="34" t="str">
        <f t="shared" si="1"/>
        <v/>
      </c>
      <c r="P67" s="34">
        <f>SUM($O$22:O67)</f>
        <v>4</v>
      </c>
      <c r="Q67" s="34" t="str">
        <f>'Base produits'!A53</f>
        <v>P0046</v>
      </c>
      <c r="R67" s="34">
        <f>HLOOKUP($H$2,'Base facturation'!$C$5:$ALN$611,T67,0)</f>
        <v>0</v>
      </c>
      <c r="S67" s="101">
        <f>'Base produits'!D53</f>
        <v>0</v>
      </c>
      <c r="T67" s="34">
        <v>53</v>
      </c>
      <c r="U67" s="34">
        <v>46</v>
      </c>
    </row>
    <row r="68" spans="2:21" ht="16.5" hidden="1" customHeight="1" outlineLevel="1" x14ac:dyDescent="0.25">
      <c r="B68" s="52"/>
      <c r="C68" s="176" t="str">
        <f t="shared" si="2"/>
        <v/>
      </c>
      <c r="D68" s="102" t="str">
        <f>IF(ISERROR(VLOOKUP(C68,'Base produits'!$A$8:$H$607,2,0)),"",VLOOKUP(C68,'Base produits'!$A$8:$H$607,2,0))</f>
        <v/>
      </c>
      <c r="E68" s="184" t="str">
        <f>IF(ISERROR(VLOOKUP(C68,'Base produits'!$A$8:$H$607,3,0)),"",VLOOKUP(C68,'Base produits'!$A$8:$H$607,3,0))</f>
        <v/>
      </c>
      <c r="F68" s="179" t="str">
        <f t="shared" si="3"/>
        <v/>
      </c>
      <c r="G68" s="104" t="str">
        <f t="shared" si="4"/>
        <v/>
      </c>
      <c r="H68" s="105" t="str">
        <f t="shared" si="5"/>
        <v/>
      </c>
      <c r="I68" s="59"/>
      <c r="K68">
        <f t="shared" si="8"/>
        <v>0</v>
      </c>
      <c r="L68">
        <f t="shared" si="8"/>
        <v>0</v>
      </c>
      <c r="M68">
        <f t="shared" si="8"/>
        <v>0</v>
      </c>
      <c r="N68" s="100">
        <f t="shared" si="7"/>
        <v>0</v>
      </c>
      <c r="O68" s="34" t="str">
        <f t="shared" si="1"/>
        <v/>
      </c>
      <c r="P68" s="34">
        <f>SUM($O$22:O68)</f>
        <v>4</v>
      </c>
      <c r="Q68" s="34" t="str">
        <f>'Base produits'!A54</f>
        <v>P0047</v>
      </c>
      <c r="R68" s="34">
        <f>HLOOKUP($H$2,'Base facturation'!$C$5:$ALN$611,T68,0)</f>
        <v>0</v>
      </c>
      <c r="S68" s="101">
        <f>'Base produits'!D54</f>
        <v>0</v>
      </c>
      <c r="T68" s="34">
        <v>54</v>
      </c>
      <c r="U68" s="34">
        <v>47</v>
      </c>
    </row>
    <row r="69" spans="2:21" ht="16.5" hidden="1" customHeight="1" outlineLevel="1" x14ac:dyDescent="0.25">
      <c r="B69" s="52"/>
      <c r="C69" s="176" t="str">
        <f t="shared" si="2"/>
        <v/>
      </c>
      <c r="D69" s="102" t="str">
        <f>IF(ISERROR(VLOOKUP(C69,'Base produits'!$A$8:$H$607,2,0)),"",VLOOKUP(C69,'Base produits'!$A$8:$H$607,2,0))</f>
        <v/>
      </c>
      <c r="E69" s="184" t="str">
        <f>IF(ISERROR(VLOOKUP(C69,'Base produits'!$A$8:$H$607,3,0)),"",VLOOKUP(C69,'Base produits'!$A$8:$H$607,3,0))</f>
        <v/>
      </c>
      <c r="F69" s="179" t="str">
        <f t="shared" si="3"/>
        <v/>
      </c>
      <c r="G69" s="104" t="str">
        <f t="shared" si="4"/>
        <v/>
      </c>
      <c r="H69" s="105" t="str">
        <f t="shared" si="5"/>
        <v/>
      </c>
      <c r="I69" s="59"/>
      <c r="K69">
        <f t="shared" si="8"/>
        <v>0</v>
      </c>
      <c r="L69">
        <f t="shared" si="8"/>
        <v>0</v>
      </c>
      <c r="M69">
        <f t="shared" si="8"/>
        <v>0</v>
      </c>
      <c r="N69" s="100">
        <f t="shared" si="7"/>
        <v>0</v>
      </c>
      <c r="O69" s="34" t="str">
        <f t="shared" si="1"/>
        <v/>
      </c>
      <c r="P69" s="34">
        <f>SUM($O$22:O69)</f>
        <v>4</v>
      </c>
      <c r="Q69" s="34" t="str">
        <f>'Base produits'!A55</f>
        <v>P0048</v>
      </c>
      <c r="R69" s="34">
        <f>HLOOKUP($H$2,'Base facturation'!$C$5:$ALN$611,T69,0)</f>
        <v>0</v>
      </c>
      <c r="S69" s="101">
        <f>'Base produits'!D55</f>
        <v>0</v>
      </c>
      <c r="T69" s="34">
        <v>55</v>
      </c>
      <c r="U69" s="34">
        <v>48</v>
      </c>
    </row>
    <row r="70" spans="2:21" ht="16.5" hidden="1" customHeight="1" outlineLevel="1" x14ac:dyDescent="0.25">
      <c r="B70" s="52"/>
      <c r="C70" s="176" t="str">
        <f t="shared" si="2"/>
        <v/>
      </c>
      <c r="D70" s="102" t="str">
        <f>IF(ISERROR(VLOOKUP(C70,'Base produits'!$A$8:$H$607,2,0)),"",VLOOKUP(C70,'Base produits'!$A$8:$H$607,2,0))</f>
        <v/>
      </c>
      <c r="E70" s="184" t="str">
        <f>IF(ISERROR(VLOOKUP(C70,'Base produits'!$A$8:$H$607,3,0)),"",VLOOKUP(C70,'Base produits'!$A$8:$H$607,3,0))</f>
        <v/>
      </c>
      <c r="F70" s="179" t="str">
        <f t="shared" si="3"/>
        <v/>
      </c>
      <c r="G70" s="104" t="str">
        <f t="shared" si="4"/>
        <v/>
      </c>
      <c r="H70" s="105" t="str">
        <f t="shared" si="5"/>
        <v/>
      </c>
      <c r="I70" s="59"/>
      <c r="K70">
        <f t="shared" si="8"/>
        <v>0</v>
      </c>
      <c r="L70">
        <f t="shared" si="8"/>
        <v>0</v>
      </c>
      <c r="M70">
        <f t="shared" si="8"/>
        <v>0</v>
      </c>
      <c r="N70" s="100">
        <f t="shared" si="7"/>
        <v>0</v>
      </c>
      <c r="O70" s="34" t="str">
        <f t="shared" si="1"/>
        <v/>
      </c>
      <c r="P70" s="34">
        <f>SUM($O$22:O70)</f>
        <v>4</v>
      </c>
      <c r="Q70" s="34" t="str">
        <f>'Base produits'!A56</f>
        <v>P0049</v>
      </c>
      <c r="R70" s="34">
        <f>HLOOKUP($H$2,'Base facturation'!$C$5:$ALN$611,T70,0)</f>
        <v>0</v>
      </c>
      <c r="S70" s="101">
        <f>'Base produits'!D56</f>
        <v>0</v>
      </c>
      <c r="T70" s="34">
        <v>56</v>
      </c>
      <c r="U70" s="34">
        <v>49</v>
      </c>
    </row>
    <row r="71" spans="2:21" ht="16.5" hidden="1" customHeight="1" outlineLevel="1" x14ac:dyDescent="0.25">
      <c r="B71" s="52"/>
      <c r="C71" s="176" t="str">
        <f t="shared" si="2"/>
        <v/>
      </c>
      <c r="D71" s="102" t="str">
        <f>IF(ISERROR(VLOOKUP(C71,'Base produits'!$A$8:$H$607,2,0)),"",VLOOKUP(C71,'Base produits'!$A$8:$H$607,2,0))</f>
        <v/>
      </c>
      <c r="E71" s="184" t="str">
        <f>IF(ISERROR(VLOOKUP(C71,'Base produits'!$A$8:$H$607,3,0)),"",VLOOKUP(C71,'Base produits'!$A$8:$H$607,3,0))</f>
        <v/>
      </c>
      <c r="F71" s="179" t="str">
        <f t="shared" si="3"/>
        <v/>
      </c>
      <c r="G71" s="104" t="str">
        <f t="shared" si="4"/>
        <v/>
      </c>
      <c r="H71" s="105" t="str">
        <f t="shared" si="5"/>
        <v/>
      </c>
      <c r="I71" s="59"/>
      <c r="K71">
        <f t="shared" si="8"/>
        <v>0</v>
      </c>
      <c r="L71">
        <f t="shared" si="8"/>
        <v>0</v>
      </c>
      <c r="M71">
        <f t="shared" si="8"/>
        <v>0</v>
      </c>
      <c r="N71" s="100">
        <f t="shared" si="7"/>
        <v>0</v>
      </c>
      <c r="O71" s="34" t="str">
        <f t="shared" si="1"/>
        <v/>
      </c>
      <c r="P71" s="34">
        <f>SUM($O$22:O71)</f>
        <v>4</v>
      </c>
      <c r="Q71" s="34" t="str">
        <f>'Base produits'!A57</f>
        <v>P0050</v>
      </c>
      <c r="R71" s="34">
        <f>HLOOKUP($H$2,'Base facturation'!$C$5:$ALN$611,T71,0)</f>
        <v>0</v>
      </c>
      <c r="S71" s="101">
        <f>'Base produits'!D57</f>
        <v>0</v>
      </c>
      <c r="T71" s="34">
        <v>57</v>
      </c>
      <c r="U71" s="34">
        <v>50</v>
      </c>
    </row>
    <row r="72" spans="2:21" ht="16.5" hidden="1" customHeight="1" outlineLevel="1" x14ac:dyDescent="0.25">
      <c r="B72" s="52"/>
      <c r="C72" s="176" t="str">
        <f t="shared" si="2"/>
        <v/>
      </c>
      <c r="D72" s="102" t="str">
        <f>IF(ISERROR(VLOOKUP(C72,'Base produits'!$A$8:$H$607,2,0)),"",VLOOKUP(C72,'Base produits'!$A$8:$H$607,2,0))</f>
        <v/>
      </c>
      <c r="E72" s="184" t="str">
        <f>IF(ISERROR(VLOOKUP(C72,'Base produits'!$A$8:$H$607,3,0)),"",VLOOKUP(C72,'Base produits'!$A$8:$H$607,3,0))</f>
        <v/>
      </c>
      <c r="F72" s="179" t="str">
        <f t="shared" si="3"/>
        <v/>
      </c>
      <c r="G72" s="104" t="str">
        <f t="shared" si="4"/>
        <v/>
      </c>
      <c r="H72" s="105" t="str">
        <f t="shared" si="5"/>
        <v/>
      </c>
      <c r="I72" s="59"/>
      <c r="K72">
        <f t="shared" si="8"/>
        <v>0</v>
      </c>
      <c r="L72">
        <f t="shared" si="8"/>
        <v>0</v>
      </c>
      <c r="M72">
        <f t="shared" si="8"/>
        <v>0</v>
      </c>
      <c r="N72" s="100">
        <f t="shared" si="7"/>
        <v>0</v>
      </c>
      <c r="O72" s="34" t="str">
        <f t="shared" si="1"/>
        <v/>
      </c>
      <c r="P72" s="34">
        <f>SUM($O$22:O72)</f>
        <v>4</v>
      </c>
      <c r="Q72" s="34" t="str">
        <f>'Base produits'!A58</f>
        <v>P0051</v>
      </c>
      <c r="R72" s="34">
        <f>HLOOKUP($H$2,'Base facturation'!$C$5:$ALN$611,T72,0)</f>
        <v>0</v>
      </c>
      <c r="S72" s="101">
        <f>'Base produits'!D58</f>
        <v>0</v>
      </c>
      <c r="T72" s="34">
        <v>58</v>
      </c>
      <c r="U72" s="34">
        <v>51</v>
      </c>
    </row>
    <row r="73" spans="2:21" ht="16.5" hidden="1" customHeight="1" outlineLevel="1" x14ac:dyDescent="0.25">
      <c r="B73" s="52"/>
      <c r="C73" s="176" t="str">
        <f t="shared" si="2"/>
        <v/>
      </c>
      <c r="D73" s="102" t="str">
        <f>IF(ISERROR(VLOOKUP(C73,'Base produits'!$A$8:$H$607,2,0)),"",VLOOKUP(C73,'Base produits'!$A$8:$H$607,2,0))</f>
        <v/>
      </c>
      <c r="E73" s="184" t="str">
        <f>IF(ISERROR(VLOOKUP(C73,'Base produits'!$A$8:$H$607,3,0)),"",VLOOKUP(C73,'Base produits'!$A$8:$H$607,3,0))</f>
        <v/>
      </c>
      <c r="F73" s="179" t="str">
        <f t="shared" si="3"/>
        <v/>
      </c>
      <c r="G73" s="104" t="str">
        <f t="shared" si="4"/>
        <v/>
      </c>
      <c r="H73" s="105" t="str">
        <f t="shared" si="5"/>
        <v/>
      </c>
      <c r="I73" s="59"/>
      <c r="K73">
        <f t="shared" si="8"/>
        <v>0</v>
      </c>
      <c r="L73">
        <f t="shared" si="8"/>
        <v>0</v>
      </c>
      <c r="M73">
        <f t="shared" si="8"/>
        <v>0</v>
      </c>
      <c r="N73" s="100">
        <f t="shared" si="7"/>
        <v>0</v>
      </c>
      <c r="O73" s="34" t="str">
        <f t="shared" si="1"/>
        <v/>
      </c>
      <c r="P73" s="34">
        <f>SUM($O$22:O73)</f>
        <v>4</v>
      </c>
      <c r="Q73" s="34" t="str">
        <f>'Base produits'!A59</f>
        <v>P0052</v>
      </c>
      <c r="R73" s="34">
        <f>HLOOKUP($H$2,'Base facturation'!$C$5:$ALN$611,T73,0)</f>
        <v>0</v>
      </c>
      <c r="S73" s="101">
        <f>'Base produits'!D59</f>
        <v>0</v>
      </c>
      <c r="T73" s="34">
        <v>59</v>
      </c>
      <c r="U73" s="34">
        <v>52</v>
      </c>
    </row>
    <row r="74" spans="2:21" ht="16.5" hidden="1" customHeight="1" outlineLevel="1" x14ac:dyDescent="0.25">
      <c r="B74" s="52"/>
      <c r="C74" s="176" t="str">
        <f t="shared" si="2"/>
        <v/>
      </c>
      <c r="D74" s="102" t="str">
        <f>IF(ISERROR(VLOOKUP(C74,'Base produits'!$A$8:$H$607,2,0)),"",VLOOKUP(C74,'Base produits'!$A$8:$H$607,2,0))</f>
        <v/>
      </c>
      <c r="E74" s="184" t="str">
        <f>IF(ISERROR(VLOOKUP(C74,'Base produits'!$A$8:$H$607,3,0)),"",VLOOKUP(C74,'Base produits'!$A$8:$H$607,3,0))</f>
        <v/>
      </c>
      <c r="F74" s="179" t="str">
        <f t="shared" si="3"/>
        <v/>
      </c>
      <c r="G74" s="104" t="str">
        <f t="shared" si="4"/>
        <v/>
      </c>
      <c r="H74" s="105" t="str">
        <f t="shared" si="5"/>
        <v/>
      </c>
      <c r="I74" s="59"/>
      <c r="K74">
        <f t="shared" si="8"/>
        <v>0</v>
      </c>
      <c r="L74">
        <f t="shared" si="8"/>
        <v>0</v>
      </c>
      <c r="M74">
        <f t="shared" si="8"/>
        <v>0</v>
      </c>
      <c r="N74" s="100">
        <f t="shared" si="7"/>
        <v>0</v>
      </c>
      <c r="O74" s="34" t="str">
        <f t="shared" si="1"/>
        <v/>
      </c>
      <c r="P74" s="34">
        <f>SUM($O$22:O74)</f>
        <v>4</v>
      </c>
      <c r="Q74" s="34" t="str">
        <f>'Base produits'!A60</f>
        <v>P0053</v>
      </c>
      <c r="R74" s="34">
        <f>HLOOKUP($H$2,'Base facturation'!$C$5:$ALN$611,T74,0)</f>
        <v>0</v>
      </c>
      <c r="S74" s="101">
        <f>'Base produits'!D60</f>
        <v>0</v>
      </c>
      <c r="T74" s="34">
        <v>60</v>
      </c>
      <c r="U74" s="34">
        <v>53</v>
      </c>
    </row>
    <row r="75" spans="2:21" ht="16.5" hidden="1" customHeight="1" outlineLevel="1" x14ac:dyDescent="0.25">
      <c r="B75" s="52"/>
      <c r="C75" s="176" t="str">
        <f t="shared" si="2"/>
        <v/>
      </c>
      <c r="D75" s="102" t="str">
        <f>IF(ISERROR(VLOOKUP(C75,'Base produits'!$A$8:$H$607,2,0)),"",VLOOKUP(C75,'Base produits'!$A$8:$H$607,2,0))</f>
        <v/>
      </c>
      <c r="E75" s="184" t="str">
        <f>IF(ISERROR(VLOOKUP(C75,'Base produits'!$A$8:$H$607,3,0)),"",VLOOKUP(C75,'Base produits'!$A$8:$H$607,3,0))</f>
        <v/>
      </c>
      <c r="F75" s="179" t="str">
        <f t="shared" si="3"/>
        <v/>
      </c>
      <c r="G75" s="104" t="str">
        <f t="shared" si="4"/>
        <v/>
      </c>
      <c r="H75" s="105" t="str">
        <f t="shared" si="5"/>
        <v/>
      </c>
      <c r="I75" s="59"/>
      <c r="K75">
        <f t="shared" si="8"/>
        <v>0</v>
      </c>
      <c r="L75">
        <f t="shared" si="8"/>
        <v>0</v>
      </c>
      <c r="M75">
        <f t="shared" si="8"/>
        <v>0</v>
      </c>
      <c r="N75" s="100">
        <f t="shared" si="7"/>
        <v>0</v>
      </c>
      <c r="O75" s="34" t="str">
        <f t="shared" si="1"/>
        <v/>
      </c>
      <c r="P75" s="34">
        <f>SUM($O$22:O75)</f>
        <v>4</v>
      </c>
      <c r="Q75" s="34" t="str">
        <f>'Base produits'!A61</f>
        <v>P0054</v>
      </c>
      <c r="R75" s="34">
        <f>HLOOKUP($H$2,'Base facturation'!$C$5:$ALN$611,T75,0)</f>
        <v>0</v>
      </c>
      <c r="S75" s="101">
        <f>'Base produits'!D61</f>
        <v>0</v>
      </c>
      <c r="T75" s="34">
        <v>61</v>
      </c>
      <c r="U75" s="34">
        <v>54</v>
      </c>
    </row>
    <row r="76" spans="2:21" ht="16.5" hidden="1" customHeight="1" outlineLevel="1" x14ac:dyDescent="0.25">
      <c r="B76" s="52"/>
      <c r="C76" s="176" t="str">
        <f t="shared" si="2"/>
        <v/>
      </c>
      <c r="D76" s="102" t="str">
        <f>IF(ISERROR(VLOOKUP(C76,'Base produits'!$A$8:$H$607,2,0)),"",VLOOKUP(C76,'Base produits'!$A$8:$H$607,2,0))</f>
        <v/>
      </c>
      <c r="E76" s="184" t="str">
        <f>IF(ISERROR(VLOOKUP(C76,'Base produits'!$A$8:$H$607,3,0)),"",VLOOKUP(C76,'Base produits'!$A$8:$H$607,3,0))</f>
        <v/>
      </c>
      <c r="F76" s="179" t="str">
        <f t="shared" si="3"/>
        <v/>
      </c>
      <c r="G76" s="104" t="str">
        <f t="shared" si="4"/>
        <v/>
      </c>
      <c r="H76" s="105" t="str">
        <f t="shared" si="5"/>
        <v/>
      </c>
      <c r="I76" s="59"/>
      <c r="K76">
        <f t="shared" si="8"/>
        <v>0</v>
      </c>
      <c r="L76">
        <f t="shared" si="8"/>
        <v>0</v>
      </c>
      <c r="M76">
        <f t="shared" si="8"/>
        <v>0</v>
      </c>
      <c r="N76" s="100">
        <f t="shared" si="7"/>
        <v>0</v>
      </c>
      <c r="O76" s="34" t="str">
        <f t="shared" si="1"/>
        <v/>
      </c>
      <c r="P76" s="34">
        <f>SUM($O$22:O76)</f>
        <v>4</v>
      </c>
      <c r="Q76" s="34" t="str">
        <f>'Base produits'!A62</f>
        <v>P0055</v>
      </c>
      <c r="R76" s="34">
        <f>HLOOKUP($H$2,'Base facturation'!$C$5:$ALN$611,T76,0)</f>
        <v>0</v>
      </c>
      <c r="S76" s="101">
        <f>'Base produits'!D62</f>
        <v>0</v>
      </c>
      <c r="T76" s="34">
        <v>62</v>
      </c>
      <c r="U76" s="34">
        <v>55</v>
      </c>
    </row>
    <row r="77" spans="2:21" ht="16.5" hidden="1" customHeight="1" outlineLevel="1" x14ac:dyDescent="0.25">
      <c r="B77" s="52"/>
      <c r="C77" s="176" t="str">
        <f t="shared" si="2"/>
        <v/>
      </c>
      <c r="D77" s="102" t="str">
        <f>IF(ISERROR(VLOOKUP(C77,'Base produits'!$A$8:$H$607,2,0)),"",VLOOKUP(C77,'Base produits'!$A$8:$H$607,2,0))</f>
        <v/>
      </c>
      <c r="E77" s="184" t="str">
        <f>IF(ISERROR(VLOOKUP(C77,'Base produits'!$A$8:$H$607,3,0)),"",VLOOKUP(C77,'Base produits'!$A$8:$H$607,3,0))</f>
        <v/>
      </c>
      <c r="F77" s="179" t="str">
        <f t="shared" si="3"/>
        <v/>
      </c>
      <c r="G77" s="104" t="str">
        <f t="shared" si="4"/>
        <v/>
      </c>
      <c r="H77" s="105" t="str">
        <f t="shared" si="5"/>
        <v/>
      </c>
      <c r="I77" s="59"/>
      <c r="K77">
        <f t="shared" si="8"/>
        <v>0</v>
      </c>
      <c r="L77">
        <f t="shared" si="8"/>
        <v>0</v>
      </c>
      <c r="M77">
        <f t="shared" si="8"/>
        <v>0</v>
      </c>
      <c r="N77" s="100">
        <f t="shared" si="7"/>
        <v>0</v>
      </c>
      <c r="O77" s="34" t="str">
        <f t="shared" si="1"/>
        <v/>
      </c>
      <c r="P77" s="34">
        <f>SUM($O$22:O77)</f>
        <v>4</v>
      </c>
      <c r="Q77" s="34" t="str">
        <f>'Base produits'!A63</f>
        <v>P0056</v>
      </c>
      <c r="R77" s="34">
        <f>HLOOKUP($H$2,'Base facturation'!$C$5:$ALN$611,T77,0)</f>
        <v>0</v>
      </c>
      <c r="S77" s="101">
        <f>'Base produits'!D63</f>
        <v>0</v>
      </c>
      <c r="T77" s="34">
        <v>63</v>
      </c>
      <c r="U77" s="34">
        <v>56</v>
      </c>
    </row>
    <row r="78" spans="2:21" ht="16.5" hidden="1" customHeight="1" outlineLevel="1" x14ac:dyDescent="0.25">
      <c r="B78" s="52"/>
      <c r="C78" s="176" t="str">
        <f t="shared" si="2"/>
        <v/>
      </c>
      <c r="D78" s="102" t="str">
        <f>IF(ISERROR(VLOOKUP(C78,'Base produits'!$A$8:$H$607,2,0)),"",VLOOKUP(C78,'Base produits'!$A$8:$H$607,2,0))</f>
        <v/>
      </c>
      <c r="E78" s="184" t="str">
        <f>IF(ISERROR(VLOOKUP(C78,'Base produits'!$A$8:$H$607,3,0)),"",VLOOKUP(C78,'Base produits'!$A$8:$H$607,3,0))</f>
        <v/>
      </c>
      <c r="F78" s="179" t="str">
        <f t="shared" si="3"/>
        <v/>
      </c>
      <c r="G78" s="104" t="str">
        <f t="shared" si="4"/>
        <v/>
      </c>
      <c r="H78" s="105" t="str">
        <f t="shared" si="5"/>
        <v/>
      </c>
      <c r="I78" s="59"/>
      <c r="K78">
        <f t="shared" si="8"/>
        <v>0</v>
      </c>
      <c r="L78">
        <f t="shared" si="8"/>
        <v>0</v>
      </c>
      <c r="M78">
        <f t="shared" si="8"/>
        <v>0</v>
      </c>
      <c r="N78" s="100">
        <f t="shared" si="7"/>
        <v>0</v>
      </c>
      <c r="O78" s="34" t="str">
        <f t="shared" si="1"/>
        <v/>
      </c>
      <c r="P78" s="34">
        <f>SUM($O$22:O78)</f>
        <v>4</v>
      </c>
      <c r="Q78" s="34" t="str">
        <f>'Base produits'!A64</f>
        <v>P0057</v>
      </c>
      <c r="R78" s="34">
        <f>HLOOKUP($H$2,'Base facturation'!$C$5:$ALN$611,T78,0)</f>
        <v>0</v>
      </c>
      <c r="S78" s="101">
        <f>'Base produits'!D64</f>
        <v>0</v>
      </c>
      <c r="T78" s="34">
        <v>64</v>
      </c>
      <c r="U78" s="34">
        <v>57</v>
      </c>
    </row>
    <row r="79" spans="2:21" ht="16.5" hidden="1" customHeight="1" outlineLevel="1" x14ac:dyDescent="0.25">
      <c r="B79" s="52"/>
      <c r="C79" s="176" t="str">
        <f t="shared" si="2"/>
        <v/>
      </c>
      <c r="D79" s="102" t="str">
        <f>IF(ISERROR(VLOOKUP(C79,'Base produits'!$A$8:$H$607,2,0)),"",VLOOKUP(C79,'Base produits'!$A$8:$H$607,2,0))</f>
        <v/>
      </c>
      <c r="E79" s="184" t="str">
        <f>IF(ISERROR(VLOOKUP(C79,'Base produits'!$A$8:$H$607,3,0)),"",VLOOKUP(C79,'Base produits'!$A$8:$H$607,3,0))</f>
        <v/>
      </c>
      <c r="F79" s="179" t="str">
        <f t="shared" si="3"/>
        <v/>
      </c>
      <c r="G79" s="104" t="str">
        <f t="shared" si="4"/>
        <v/>
      </c>
      <c r="H79" s="105" t="str">
        <f t="shared" si="5"/>
        <v/>
      </c>
      <c r="I79" s="59"/>
      <c r="K79">
        <f t="shared" si="8"/>
        <v>0</v>
      </c>
      <c r="L79">
        <f t="shared" si="8"/>
        <v>0</v>
      </c>
      <c r="M79">
        <f t="shared" si="8"/>
        <v>0</v>
      </c>
      <c r="N79" s="100">
        <f t="shared" si="7"/>
        <v>0</v>
      </c>
      <c r="O79" s="34" t="str">
        <f t="shared" si="1"/>
        <v/>
      </c>
      <c r="P79" s="34">
        <f>SUM($O$22:O79)</f>
        <v>4</v>
      </c>
      <c r="Q79" s="34" t="str">
        <f>'Base produits'!A65</f>
        <v>P0058</v>
      </c>
      <c r="R79" s="34">
        <f>HLOOKUP($H$2,'Base facturation'!$C$5:$ALN$611,T79,0)</f>
        <v>0</v>
      </c>
      <c r="S79" s="101">
        <f>'Base produits'!D65</f>
        <v>0</v>
      </c>
      <c r="T79" s="34">
        <v>65</v>
      </c>
      <c r="U79" s="34">
        <v>58</v>
      </c>
    </row>
    <row r="80" spans="2:21" ht="16.5" hidden="1" customHeight="1" outlineLevel="1" x14ac:dyDescent="0.25">
      <c r="B80" s="52"/>
      <c r="C80" s="176" t="str">
        <f t="shared" si="2"/>
        <v/>
      </c>
      <c r="D80" s="102" t="str">
        <f>IF(ISERROR(VLOOKUP(C80,'Base produits'!$A$8:$H$607,2,0)),"",VLOOKUP(C80,'Base produits'!$A$8:$H$607,2,0))</f>
        <v/>
      </c>
      <c r="E80" s="184" t="str">
        <f>IF(ISERROR(VLOOKUP(C80,'Base produits'!$A$8:$H$607,3,0)),"",VLOOKUP(C80,'Base produits'!$A$8:$H$607,3,0))</f>
        <v/>
      </c>
      <c r="F80" s="179" t="str">
        <f t="shared" si="3"/>
        <v/>
      </c>
      <c r="G80" s="104" t="str">
        <f t="shared" si="4"/>
        <v/>
      </c>
      <c r="H80" s="105" t="str">
        <f t="shared" si="5"/>
        <v/>
      </c>
      <c r="I80" s="59"/>
      <c r="K80">
        <f t="shared" si="8"/>
        <v>0</v>
      </c>
      <c r="L80">
        <f t="shared" si="8"/>
        <v>0</v>
      </c>
      <c r="M80">
        <f t="shared" si="8"/>
        <v>0</v>
      </c>
      <c r="N80" s="100">
        <f t="shared" si="7"/>
        <v>0</v>
      </c>
      <c r="O80" s="34" t="str">
        <f t="shared" si="1"/>
        <v/>
      </c>
      <c r="P80" s="34">
        <f>SUM($O$22:O80)</f>
        <v>4</v>
      </c>
      <c r="Q80" s="34" t="str">
        <f>'Base produits'!A66</f>
        <v>P0059</v>
      </c>
      <c r="R80" s="34">
        <f>HLOOKUP($H$2,'Base facturation'!$C$5:$ALN$611,T80,0)</f>
        <v>0</v>
      </c>
      <c r="S80" s="101">
        <f>'Base produits'!D66</f>
        <v>0</v>
      </c>
      <c r="T80" s="34">
        <v>66</v>
      </c>
      <c r="U80" s="34">
        <v>59</v>
      </c>
    </row>
    <row r="81" spans="2:21" ht="16.5" hidden="1" customHeight="1" outlineLevel="1" x14ac:dyDescent="0.25">
      <c r="B81" s="52"/>
      <c r="C81" s="176" t="str">
        <f t="shared" si="2"/>
        <v/>
      </c>
      <c r="D81" s="102" t="str">
        <f>IF(ISERROR(VLOOKUP(C81,'Base produits'!$A$8:$H$607,2,0)),"",VLOOKUP(C81,'Base produits'!$A$8:$H$607,2,0))</f>
        <v/>
      </c>
      <c r="E81" s="184" t="str">
        <f>IF(ISERROR(VLOOKUP(C81,'Base produits'!$A$8:$H$607,3,0)),"",VLOOKUP(C81,'Base produits'!$A$8:$H$607,3,0))</f>
        <v/>
      </c>
      <c r="F81" s="179" t="str">
        <f t="shared" si="3"/>
        <v/>
      </c>
      <c r="G81" s="104" t="str">
        <f t="shared" si="4"/>
        <v/>
      </c>
      <c r="H81" s="105" t="str">
        <f t="shared" si="5"/>
        <v/>
      </c>
      <c r="I81" s="59"/>
      <c r="K81">
        <f t="shared" si="8"/>
        <v>0</v>
      </c>
      <c r="L81">
        <f t="shared" si="8"/>
        <v>0</v>
      </c>
      <c r="M81">
        <f t="shared" si="8"/>
        <v>0</v>
      </c>
      <c r="N81" s="100">
        <f t="shared" si="7"/>
        <v>0</v>
      </c>
      <c r="O81" s="34" t="str">
        <f t="shared" si="1"/>
        <v/>
      </c>
      <c r="P81" s="34">
        <f>SUM($O$22:O81)</f>
        <v>4</v>
      </c>
      <c r="Q81" s="34" t="str">
        <f>'Base produits'!A67</f>
        <v>P0060</v>
      </c>
      <c r="R81" s="34">
        <f>HLOOKUP($H$2,'Base facturation'!$C$5:$ALN$611,T81,0)</f>
        <v>0</v>
      </c>
      <c r="S81" s="101">
        <f>'Base produits'!D67</f>
        <v>0</v>
      </c>
      <c r="T81" s="34">
        <v>67</v>
      </c>
      <c r="U81" s="34">
        <v>60</v>
      </c>
    </row>
    <row r="82" spans="2:21" ht="16.5" hidden="1" customHeight="1" outlineLevel="1" x14ac:dyDescent="0.25">
      <c r="B82" s="52"/>
      <c r="C82" s="176" t="str">
        <f t="shared" si="2"/>
        <v/>
      </c>
      <c r="D82" s="102" t="str">
        <f>IF(ISERROR(VLOOKUP(C82,'Base produits'!$A$8:$H$607,2,0)),"",VLOOKUP(C82,'Base produits'!$A$8:$H$607,2,0))</f>
        <v/>
      </c>
      <c r="E82" s="184" t="str">
        <f>IF(ISERROR(VLOOKUP(C82,'Base produits'!$A$8:$H$607,3,0)),"",VLOOKUP(C82,'Base produits'!$A$8:$H$607,3,0))</f>
        <v/>
      </c>
      <c r="F82" s="179" t="str">
        <f t="shared" si="3"/>
        <v/>
      </c>
      <c r="G82" s="104" t="str">
        <f t="shared" si="4"/>
        <v/>
      </c>
      <c r="H82" s="105" t="str">
        <f t="shared" si="5"/>
        <v/>
      </c>
      <c r="I82" s="59"/>
      <c r="K82">
        <f t="shared" si="8"/>
        <v>0</v>
      </c>
      <c r="L82">
        <f t="shared" si="8"/>
        <v>0</v>
      </c>
      <c r="M82">
        <f t="shared" si="8"/>
        <v>0</v>
      </c>
      <c r="N82" s="100">
        <f t="shared" si="7"/>
        <v>0</v>
      </c>
      <c r="O82" s="34" t="str">
        <f t="shared" si="1"/>
        <v/>
      </c>
      <c r="P82" s="34">
        <f>SUM($O$22:O82)</f>
        <v>4</v>
      </c>
      <c r="Q82" s="34" t="str">
        <f>'Base produits'!A68</f>
        <v>P0061</v>
      </c>
      <c r="R82" s="34">
        <f>HLOOKUP($H$2,'Base facturation'!$C$5:$ALN$611,T82,0)</f>
        <v>0</v>
      </c>
      <c r="S82" s="101">
        <f>'Base produits'!D68</f>
        <v>0</v>
      </c>
      <c r="T82" s="34">
        <v>68</v>
      </c>
      <c r="U82" s="34">
        <v>61</v>
      </c>
    </row>
    <row r="83" spans="2:21" ht="16.5" hidden="1" customHeight="1" outlineLevel="1" x14ac:dyDescent="0.25">
      <c r="B83" s="52"/>
      <c r="C83" s="176" t="str">
        <f t="shared" si="2"/>
        <v/>
      </c>
      <c r="D83" s="102" t="str">
        <f>IF(ISERROR(VLOOKUP(C83,'Base produits'!$A$8:$H$607,2,0)),"",VLOOKUP(C83,'Base produits'!$A$8:$H$607,2,0))</f>
        <v/>
      </c>
      <c r="E83" s="184" t="str">
        <f>IF(ISERROR(VLOOKUP(C83,'Base produits'!$A$8:$H$607,3,0)),"",VLOOKUP(C83,'Base produits'!$A$8:$H$607,3,0))</f>
        <v/>
      </c>
      <c r="F83" s="179" t="str">
        <f t="shared" si="3"/>
        <v/>
      </c>
      <c r="G83" s="104" t="str">
        <f t="shared" si="4"/>
        <v/>
      </c>
      <c r="H83" s="105" t="str">
        <f t="shared" si="5"/>
        <v/>
      </c>
      <c r="I83" s="59"/>
      <c r="K83">
        <f t="shared" si="8"/>
        <v>0</v>
      </c>
      <c r="L83">
        <f t="shared" si="8"/>
        <v>0</v>
      </c>
      <c r="M83">
        <f t="shared" si="8"/>
        <v>0</v>
      </c>
      <c r="N83" s="100">
        <f t="shared" si="7"/>
        <v>0</v>
      </c>
      <c r="O83" s="34" t="str">
        <f t="shared" si="1"/>
        <v/>
      </c>
      <c r="P83" s="34">
        <f>SUM($O$22:O83)</f>
        <v>4</v>
      </c>
      <c r="Q83" s="34" t="str">
        <f>'Base produits'!A69</f>
        <v>P0062</v>
      </c>
      <c r="R83" s="34">
        <f>HLOOKUP($H$2,'Base facturation'!$C$5:$ALN$611,T83,0)</f>
        <v>0</v>
      </c>
      <c r="S83" s="101">
        <f>'Base produits'!D69</f>
        <v>0</v>
      </c>
      <c r="T83" s="34">
        <v>69</v>
      </c>
      <c r="U83" s="34">
        <v>62</v>
      </c>
    </row>
    <row r="84" spans="2:21" ht="16.5" hidden="1" customHeight="1" outlineLevel="1" x14ac:dyDescent="0.25">
      <c r="B84" s="52"/>
      <c r="C84" s="176" t="str">
        <f t="shared" si="2"/>
        <v/>
      </c>
      <c r="D84" s="102" t="str">
        <f>IF(ISERROR(VLOOKUP(C84,'Base produits'!$A$8:$H$607,2,0)),"",VLOOKUP(C84,'Base produits'!$A$8:$H$607,2,0))</f>
        <v/>
      </c>
      <c r="E84" s="184" t="str">
        <f>IF(ISERROR(VLOOKUP(C84,'Base produits'!$A$8:$H$607,3,0)),"",VLOOKUP(C84,'Base produits'!$A$8:$H$607,3,0))</f>
        <v/>
      </c>
      <c r="F84" s="179" t="str">
        <f t="shared" si="3"/>
        <v/>
      </c>
      <c r="G84" s="104" t="str">
        <f t="shared" si="4"/>
        <v/>
      </c>
      <c r="H84" s="105" t="str">
        <f t="shared" si="5"/>
        <v/>
      </c>
      <c r="I84" s="59"/>
      <c r="K84">
        <f t="shared" si="8"/>
        <v>0</v>
      </c>
      <c r="L84">
        <f t="shared" si="8"/>
        <v>0</v>
      </c>
      <c r="M84">
        <f t="shared" si="8"/>
        <v>0</v>
      </c>
      <c r="N84" s="100">
        <f t="shared" si="7"/>
        <v>0</v>
      </c>
      <c r="O84" s="34" t="str">
        <f t="shared" si="1"/>
        <v/>
      </c>
      <c r="P84" s="34">
        <f>SUM($O$22:O84)</f>
        <v>4</v>
      </c>
      <c r="Q84" s="34" t="str">
        <f>'Base produits'!A70</f>
        <v>P0063</v>
      </c>
      <c r="R84" s="34">
        <f>HLOOKUP($H$2,'Base facturation'!$C$5:$ALN$611,T84,0)</f>
        <v>0</v>
      </c>
      <c r="S84" s="101">
        <f>'Base produits'!D70</f>
        <v>0</v>
      </c>
      <c r="T84" s="34">
        <v>70</v>
      </c>
      <c r="U84" s="34">
        <v>63</v>
      </c>
    </row>
    <row r="85" spans="2:21" ht="16.5" hidden="1" customHeight="1" outlineLevel="1" x14ac:dyDescent="0.25">
      <c r="B85" s="52"/>
      <c r="C85" s="176" t="str">
        <f t="shared" si="2"/>
        <v/>
      </c>
      <c r="D85" s="102" t="str">
        <f>IF(ISERROR(VLOOKUP(C85,'Base produits'!$A$8:$H$607,2,0)),"",VLOOKUP(C85,'Base produits'!$A$8:$H$607,2,0))</f>
        <v/>
      </c>
      <c r="E85" s="184" t="str">
        <f>IF(ISERROR(VLOOKUP(C85,'Base produits'!$A$8:$H$607,3,0)),"",VLOOKUP(C85,'Base produits'!$A$8:$H$607,3,0))</f>
        <v/>
      </c>
      <c r="F85" s="179" t="str">
        <f t="shared" si="3"/>
        <v/>
      </c>
      <c r="G85" s="104" t="str">
        <f t="shared" si="4"/>
        <v/>
      </c>
      <c r="H85" s="105" t="str">
        <f t="shared" si="5"/>
        <v/>
      </c>
      <c r="I85" s="59"/>
      <c r="K85">
        <f t="shared" si="8"/>
        <v>0</v>
      </c>
      <c r="L85">
        <f t="shared" si="8"/>
        <v>0</v>
      </c>
      <c r="M85">
        <f t="shared" si="8"/>
        <v>0</v>
      </c>
      <c r="N85" s="100">
        <f t="shared" si="7"/>
        <v>0</v>
      </c>
      <c r="O85" s="34" t="str">
        <f t="shared" si="1"/>
        <v/>
      </c>
      <c r="P85" s="34">
        <f>SUM($O$22:O85)</f>
        <v>4</v>
      </c>
      <c r="Q85" s="34" t="str">
        <f>'Base produits'!A71</f>
        <v>P0064</v>
      </c>
      <c r="R85" s="34">
        <f>HLOOKUP($H$2,'Base facturation'!$C$5:$ALN$611,T85,0)</f>
        <v>0</v>
      </c>
      <c r="S85" s="101">
        <f>'Base produits'!D71</f>
        <v>0</v>
      </c>
      <c r="T85" s="34">
        <v>71</v>
      </c>
      <c r="U85" s="34">
        <v>64</v>
      </c>
    </row>
    <row r="86" spans="2:21" ht="16.5" hidden="1" customHeight="1" outlineLevel="1" x14ac:dyDescent="0.25">
      <c r="B86" s="52"/>
      <c r="C86" s="176" t="str">
        <f t="shared" si="2"/>
        <v/>
      </c>
      <c r="D86" s="102" t="str">
        <f>IF(ISERROR(VLOOKUP(C86,'Base produits'!$A$8:$H$607,2,0)),"",VLOOKUP(C86,'Base produits'!$A$8:$H$607,2,0))</f>
        <v/>
      </c>
      <c r="E86" s="184" t="str">
        <f>IF(ISERROR(VLOOKUP(C86,'Base produits'!$A$8:$H$607,3,0)),"",VLOOKUP(C86,'Base produits'!$A$8:$H$607,3,0))</f>
        <v/>
      </c>
      <c r="F86" s="179" t="str">
        <f t="shared" si="3"/>
        <v/>
      </c>
      <c r="G86" s="104" t="str">
        <f t="shared" si="4"/>
        <v/>
      </c>
      <c r="H86" s="105" t="str">
        <f t="shared" si="5"/>
        <v/>
      </c>
      <c r="I86" s="59"/>
      <c r="K86">
        <f t="shared" si="8"/>
        <v>0</v>
      </c>
      <c r="L86">
        <f t="shared" si="8"/>
        <v>0</v>
      </c>
      <c r="M86">
        <f t="shared" si="8"/>
        <v>0</v>
      </c>
      <c r="N86" s="100">
        <f t="shared" si="7"/>
        <v>0</v>
      </c>
      <c r="O86" s="34" t="str">
        <f t="shared" ref="O86:O149" si="9">IF(R86&gt;0,1,"")</f>
        <v/>
      </c>
      <c r="P86" s="34">
        <f>SUM($O$22:O86)</f>
        <v>4</v>
      </c>
      <c r="Q86" s="34" t="str">
        <f>'Base produits'!A72</f>
        <v>P0065</v>
      </c>
      <c r="R86" s="34">
        <f>HLOOKUP($H$2,'Base facturation'!$C$5:$ALN$611,T86,0)</f>
        <v>0</v>
      </c>
      <c r="S86" s="101">
        <f>'Base produits'!D72</f>
        <v>0</v>
      </c>
      <c r="T86" s="34">
        <v>72</v>
      </c>
      <c r="U86" s="34">
        <v>65</v>
      </c>
    </row>
    <row r="87" spans="2:21" ht="16.5" hidden="1" customHeight="1" outlineLevel="1" x14ac:dyDescent="0.25">
      <c r="B87" s="52"/>
      <c r="C87" s="176" t="str">
        <f t="shared" ref="C87:C150" si="10">IF(ISERROR(VLOOKUP($U87,$P$22:$T$621,2,0)),"",VLOOKUP($U87,$P$22:$T$621,2,0))</f>
        <v/>
      </c>
      <c r="D87" s="102" t="str">
        <f>IF(ISERROR(VLOOKUP(C87,'Base produits'!$A$8:$H$607,2,0)),"",VLOOKUP(C87,'Base produits'!$A$8:$H$607,2,0))</f>
        <v/>
      </c>
      <c r="E87" s="184" t="str">
        <f>IF(ISERROR(VLOOKUP(C87,'Base produits'!$A$8:$H$607,3,0)),"",VLOOKUP(C87,'Base produits'!$A$8:$H$607,3,0))</f>
        <v/>
      </c>
      <c r="F87" s="179" t="str">
        <f t="shared" ref="F87:F150" si="11">IF(ISERROR(VLOOKUP($U87,$P$22:$T$621,3,0)),"",VLOOKUP($U87,$P$22:$T$621,3,0))</f>
        <v/>
      </c>
      <c r="G87" s="104" t="str">
        <f t="shared" ref="G87:G150" si="12">IF(ISERROR(E87*F87),"",E87*F87)</f>
        <v/>
      </c>
      <c r="H87" s="105" t="str">
        <f t="shared" ref="H87:H150" si="13">IF(ISERROR(VLOOKUP($U87,$P$22:$T$621,4,0)),"",VLOOKUP($U87,$P$22:$T$621,4,0))</f>
        <v/>
      </c>
      <c r="I87" s="59"/>
      <c r="K87">
        <f t="shared" si="8"/>
        <v>0</v>
      </c>
      <c r="L87">
        <f t="shared" si="8"/>
        <v>0</v>
      </c>
      <c r="M87">
        <f t="shared" si="8"/>
        <v>0</v>
      </c>
      <c r="N87" s="100">
        <f t="shared" si="7"/>
        <v>0</v>
      </c>
      <c r="O87" s="34" t="str">
        <f t="shared" si="9"/>
        <v/>
      </c>
      <c r="P87" s="34">
        <f>SUM($O$22:O87)</f>
        <v>4</v>
      </c>
      <c r="Q87" s="34" t="str">
        <f>'Base produits'!A73</f>
        <v>P0066</v>
      </c>
      <c r="R87" s="34">
        <f>HLOOKUP($H$2,'Base facturation'!$C$5:$ALN$611,T87,0)</f>
        <v>0</v>
      </c>
      <c r="S87" s="101">
        <f>'Base produits'!D73</f>
        <v>0</v>
      </c>
      <c r="T87" s="34">
        <v>73</v>
      </c>
      <c r="U87" s="34">
        <v>66</v>
      </c>
    </row>
    <row r="88" spans="2:21" ht="16.5" hidden="1" customHeight="1" outlineLevel="1" x14ac:dyDescent="0.25">
      <c r="B88" s="52"/>
      <c r="C88" s="176" t="str">
        <f t="shared" si="10"/>
        <v/>
      </c>
      <c r="D88" s="102" t="str">
        <f>IF(ISERROR(VLOOKUP(C88,'Base produits'!$A$8:$H$607,2,0)),"",VLOOKUP(C88,'Base produits'!$A$8:$H$607,2,0))</f>
        <v/>
      </c>
      <c r="E88" s="184" t="str">
        <f>IF(ISERROR(VLOOKUP(C88,'Base produits'!$A$8:$H$607,3,0)),"",VLOOKUP(C88,'Base produits'!$A$8:$H$607,3,0))</f>
        <v/>
      </c>
      <c r="F88" s="179" t="str">
        <f t="shared" si="11"/>
        <v/>
      </c>
      <c r="G88" s="104" t="str">
        <f t="shared" si="12"/>
        <v/>
      </c>
      <c r="H88" s="105" t="str">
        <f t="shared" si="13"/>
        <v/>
      </c>
      <c r="I88" s="59"/>
      <c r="K88">
        <f t="shared" ref="K88:M119" si="14">IF($H88=K$19,$H88*$G88,0)</f>
        <v>0</v>
      </c>
      <c r="L88">
        <f t="shared" si="14"/>
        <v>0</v>
      </c>
      <c r="M88">
        <f t="shared" si="14"/>
        <v>0</v>
      </c>
      <c r="N88" s="100">
        <f t="shared" ref="N88:N151" si="15">IF(ISERROR(G88*H88),0,G88*H88)</f>
        <v>0</v>
      </c>
      <c r="O88" s="34" t="str">
        <f t="shared" si="9"/>
        <v/>
      </c>
      <c r="P88" s="34">
        <f>SUM($O$22:O88)</f>
        <v>4</v>
      </c>
      <c r="Q88" s="34" t="str">
        <f>'Base produits'!A74</f>
        <v>P0067</v>
      </c>
      <c r="R88" s="34">
        <f>HLOOKUP($H$2,'Base facturation'!$C$5:$ALN$611,T88,0)</f>
        <v>0</v>
      </c>
      <c r="S88" s="101">
        <f>'Base produits'!D74</f>
        <v>0</v>
      </c>
      <c r="T88" s="34">
        <v>74</v>
      </c>
      <c r="U88" s="34">
        <v>67</v>
      </c>
    </row>
    <row r="89" spans="2:21" ht="16.5" hidden="1" customHeight="1" outlineLevel="1" x14ac:dyDescent="0.25">
      <c r="B89" s="52"/>
      <c r="C89" s="176" t="str">
        <f t="shared" si="10"/>
        <v/>
      </c>
      <c r="D89" s="102" t="str">
        <f>IF(ISERROR(VLOOKUP(C89,'Base produits'!$A$8:$H$607,2,0)),"",VLOOKUP(C89,'Base produits'!$A$8:$H$607,2,0))</f>
        <v/>
      </c>
      <c r="E89" s="184" t="str">
        <f>IF(ISERROR(VLOOKUP(C89,'Base produits'!$A$8:$H$607,3,0)),"",VLOOKUP(C89,'Base produits'!$A$8:$H$607,3,0))</f>
        <v/>
      </c>
      <c r="F89" s="179" t="str">
        <f t="shared" si="11"/>
        <v/>
      </c>
      <c r="G89" s="104" t="str">
        <f t="shared" si="12"/>
        <v/>
      </c>
      <c r="H89" s="105" t="str">
        <f t="shared" si="13"/>
        <v/>
      </c>
      <c r="I89" s="59"/>
      <c r="K89">
        <f t="shared" si="14"/>
        <v>0</v>
      </c>
      <c r="L89">
        <f t="shared" si="14"/>
        <v>0</v>
      </c>
      <c r="M89">
        <f t="shared" si="14"/>
        <v>0</v>
      </c>
      <c r="N89" s="100">
        <f t="shared" si="15"/>
        <v>0</v>
      </c>
      <c r="O89" s="34" t="str">
        <f t="shared" si="9"/>
        <v/>
      </c>
      <c r="P89" s="34">
        <f>SUM($O$22:O89)</f>
        <v>4</v>
      </c>
      <c r="Q89" s="34" t="str">
        <f>'Base produits'!A75</f>
        <v>P0068</v>
      </c>
      <c r="R89" s="34">
        <f>HLOOKUP($H$2,'Base facturation'!$C$5:$ALN$611,T89,0)</f>
        <v>0</v>
      </c>
      <c r="S89" s="101">
        <f>'Base produits'!D75</f>
        <v>0</v>
      </c>
      <c r="T89" s="34">
        <v>75</v>
      </c>
      <c r="U89" s="34">
        <v>68</v>
      </c>
    </row>
    <row r="90" spans="2:21" ht="16.5" hidden="1" customHeight="1" outlineLevel="1" x14ac:dyDescent="0.25">
      <c r="B90" s="52"/>
      <c r="C90" s="176" t="str">
        <f t="shared" si="10"/>
        <v/>
      </c>
      <c r="D90" s="102" t="str">
        <f>IF(ISERROR(VLOOKUP(C90,'Base produits'!$A$8:$H$607,2,0)),"",VLOOKUP(C90,'Base produits'!$A$8:$H$607,2,0))</f>
        <v/>
      </c>
      <c r="E90" s="184" t="str">
        <f>IF(ISERROR(VLOOKUP(C90,'Base produits'!$A$8:$H$607,3,0)),"",VLOOKUP(C90,'Base produits'!$A$8:$H$607,3,0))</f>
        <v/>
      </c>
      <c r="F90" s="179" t="str">
        <f t="shared" si="11"/>
        <v/>
      </c>
      <c r="G90" s="104" t="str">
        <f t="shared" si="12"/>
        <v/>
      </c>
      <c r="H90" s="105" t="str">
        <f t="shared" si="13"/>
        <v/>
      </c>
      <c r="I90" s="59"/>
      <c r="K90">
        <f t="shared" si="14"/>
        <v>0</v>
      </c>
      <c r="L90">
        <f t="shared" si="14"/>
        <v>0</v>
      </c>
      <c r="M90">
        <f t="shared" si="14"/>
        <v>0</v>
      </c>
      <c r="N90" s="100">
        <f t="shared" si="15"/>
        <v>0</v>
      </c>
      <c r="O90" s="34" t="str">
        <f t="shared" si="9"/>
        <v/>
      </c>
      <c r="P90" s="34">
        <f>SUM($O$22:O90)</f>
        <v>4</v>
      </c>
      <c r="Q90" s="34" t="str">
        <f>'Base produits'!A76</f>
        <v>P0069</v>
      </c>
      <c r="R90" s="34">
        <f>HLOOKUP($H$2,'Base facturation'!$C$5:$ALN$611,T90,0)</f>
        <v>0</v>
      </c>
      <c r="S90" s="101">
        <f>'Base produits'!D76</f>
        <v>0</v>
      </c>
      <c r="T90" s="34">
        <v>76</v>
      </c>
      <c r="U90" s="34">
        <v>69</v>
      </c>
    </row>
    <row r="91" spans="2:21" ht="16.5" hidden="1" customHeight="1" outlineLevel="1" x14ac:dyDescent="0.25">
      <c r="B91" s="52"/>
      <c r="C91" s="176" t="str">
        <f t="shared" si="10"/>
        <v/>
      </c>
      <c r="D91" s="102" t="str">
        <f>IF(ISERROR(VLOOKUP(C91,'Base produits'!$A$8:$H$607,2,0)),"",VLOOKUP(C91,'Base produits'!$A$8:$H$607,2,0))</f>
        <v/>
      </c>
      <c r="E91" s="184" t="str">
        <f>IF(ISERROR(VLOOKUP(C91,'Base produits'!$A$8:$H$607,3,0)),"",VLOOKUP(C91,'Base produits'!$A$8:$H$607,3,0))</f>
        <v/>
      </c>
      <c r="F91" s="179" t="str">
        <f t="shared" si="11"/>
        <v/>
      </c>
      <c r="G91" s="104" t="str">
        <f t="shared" si="12"/>
        <v/>
      </c>
      <c r="H91" s="105" t="str">
        <f t="shared" si="13"/>
        <v/>
      </c>
      <c r="I91" s="59"/>
      <c r="K91">
        <f t="shared" si="14"/>
        <v>0</v>
      </c>
      <c r="L91">
        <f t="shared" si="14"/>
        <v>0</v>
      </c>
      <c r="M91">
        <f t="shared" si="14"/>
        <v>0</v>
      </c>
      <c r="N91" s="100">
        <f t="shared" si="15"/>
        <v>0</v>
      </c>
      <c r="O91" s="34" t="str">
        <f t="shared" si="9"/>
        <v/>
      </c>
      <c r="P91" s="34">
        <f>SUM($O$22:O91)</f>
        <v>4</v>
      </c>
      <c r="Q91" s="34" t="str">
        <f>'Base produits'!A77</f>
        <v>P0070</v>
      </c>
      <c r="R91" s="34">
        <f>HLOOKUP($H$2,'Base facturation'!$C$5:$ALN$611,T91,0)</f>
        <v>0</v>
      </c>
      <c r="S91" s="101">
        <f>'Base produits'!D77</f>
        <v>0</v>
      </c>
      <c r="T91" s="34">
        <v>77</v>
      </c>
      <c r="U91" s="34">
        <v>70</v>
      </c>
    </row>
    <row r="92" spans="2:21" ht="16.5" hidden="1" customHeight="1" outlineLevel="1" x14ac:dyDescent="0.25">
      <c r="B92" s="52"/>
      <c r="C92" s="176" t="str">
        <f t="shared" si="10"/>
        <v/>
      </c>
      <c r="D92" s="102" t="str">
        <f>IF(ISERROR(VLOOKUP(C92,'Base produits'!$A$8:$H$607,2,0)),"",VLOOKUP(C92,'Base produits'!$A$8:$H$607,2,0))</f>
        <v/>
      </c>
      <c r="E92" s="184" t="str">
        <f>IF(ISERROR(VLOOKUP(C92,'Base produits'!$A$8:$H$607,3,0)),"",VLOOKUP(C92,'Base produits'!$A$8:$H$607,3,0))</f>
        <v/>
      </c>
      <c r="F92" s="179" t="str">
        <f t="shared" si="11"/>
        <v/>
      </c>
      <c r="G92" s="104" t="str">
        <f t="shared" si="12"/>
        <v/>
      </c>
      <c r="H92" s="105" t="str">
        <f t="shared" si="13"/>
        <v/>
      </c>
      <c r="I92" s="59"/>
      <c r="K92">
        <f t="shared" si="14"/>
        <v>0</v>
      </c>
      <c r="L92">
        <f t="shared" si="14"/>
        <v>0</v>
      </c>
      <c r="M92">
        <f t="shared" si="14"/>
        <v>0</v>
      </c>
      <c r="N92" s="100">
        <f t="shared" si="15"/>
        <v>0</v>
      </c>
      <c r="O92" s="34" t="str">
        <f t="shared" si="9"/>
        <v/>
      </c>
      <c r="P92" s="34">
        <f>SUM($O$22:O92)</f>
        <v>4</v>
      </c>
      <c r="Q92" s="34" t="str">
        <f>'Base produits'!A78</f>
        <v>P0071</v>
      </c>
      <c r="R92" s="34">
        <f>HLOOKUP($H$2,'Base facturation'!$C$5:$ALN$611,T92,0)</f>
        <v>0</v>
      </c>
      <c r="S92" s="101">
        <f>'Base produits'!D78</f>
        <v>0</v>
      </c>
      <c r="T92" s="34">
        <v>78</v>
      </c>
      <c r="U92" s="34">
        <v>71</v>
      </c>
    </row>
    <row r="93" spans="2:21" ht="16.5" hidden="1" customHeight="1" outlineLevel="1" x14ac:dyDescent="0.25">
      <c r="B93" s="52"/>
      <c r="C93" s="176" t="str">
        <f t="shared" si="10"/>
        <v/>
      </c>
      <c r="D93" s="102" t="str">
        <f>IF(ISERROR(VLOOKUP(C93,'Base produits'!$A$8:$H$607,2,0)),"",VLOOKUP(C93,'Base produits'!$A$8:$H$607,2,0))</f>
        <v/>
      </c>
      <c r="E93" s="184" t="str">
        <f>IF(ISERROR(VLOOKUP(C93,'Base produits'!$A$8:$H$607,3,0)),"",VLOOKUP(C93,'Base produits'!$A$8:$H$607,3,0))</f>
        <v/>
      </c>
      <c r="F93" s="179" t="str">
        <f t="shared" si="11"/>
        <v/>
      </c>
      <c r="G93" s="104" t="str">
        <f t="shared" si="12"/>
        <v/>
      </c>
      <c r="H93" s="105" t="str">
        <f t="shared" si="13"/>
        <v/>
      </c>
      <c r="I93" s="59"/>
      <c r="K93">
        <f t="shared" si="14"/>
        <v>0</v>
      </c>
      <c r="L93">
        <f t="shared" si="14"/>
        <v>0</v>
      </c>
      <c r="M93">
        <f t="shared" si="14"/>
        <v>0</v>
      </c>
      <c r="N93" s="100">
        <f t="shared" si="15"/>
        <v>0</v>
      </c>
      <c r="O93" s="34" t="str">
        <f t="shared" si="9"/>
        <v/>
      </c>
      <c r="P93" s="34">
        <f>SUM($O$22:O93)</f>
        <v>4</v>
      </c>
      <c r="Q93" s="34" t="str">
        <f>'Base produits'!A79</f>
        <v>P0072</v>
      </c>
      <c r="R93" s="34">
        <f>HLOOKUP($H$2,'Base facturation'!$C$5:$ALN$611,T93,0)</f>
        <v>0</v>
      </c>
      <c r="S93" s="101">
        <f>'Base produits'!D79</f>
        <v>0</v>
      </c>
      <c r="T93" s="34">
        <v>79</v>
      </c>
      <c r="U93" s="34">
        <v>72</v>
      </c>
    </row>
    <row r="94" spans="2:21" ht="16.5" hidden="1" customHeight="1" outlineLevel="1" x14ac:dyDescent="0.25">
      <c r="B94" s="52"/>
      <c r="C94" s="176" t="str">
        <f t="shared" si="10"/>
        <v/>
      </c>
      <c r="D94" s="102" t="str">
        <f>IF(ISERROR(VLOOKUP(C94,'Base produits'!$A$8:$H$607,2,0)),"",VLOOKUP(C94,'Base produits'!$A$8:$H$607,2,0))</f>
        <v/>
      </c>
      <c r="E94" s="184" t="str">
        <f>IF(ISERROR(VLOOKUP(C94,'Base produits'!$A$8:$H$607,3,0)),"",VLOOKUP(C94,'Base produits'!$A$8:$H$607,3,0))</f>
        <v/>
      </c>
      <c r="F94" s="179" t="str">
        <f t="shared" si="11"/>
        <v/>
      </c>
      <c r="G94" s="104" t="str">
        <f t="shared" si="12"/>
        <v/>
      </c>
      <c r="H94" s="105" t="str">
        <f t="shared" si="13"/>
        <v/>
      </c>
      <c r="I94" s="59"/>
      <c r="K94">
        <f t="shared" si="14"/>
        <v>0</v>
      </c>
      <c r="L94">
        <f t="shared" si="14"/>
        <v>0</v>
      </c>
      <c r="M94">
        <f t="shared" si="14"/>
        <v>0</v>
      </c>
      <c r="N94" s="100">
        <f t="shared" si="15"/>
        <v>0</v>
      </c>
      <c r="O94" s="34" t="str">
        <f t="shared" si="9"/>
        <v/>
      </c>
      <c r="P94" s="34">
        <f>SUM($O$22:O94)</f>
        <v>4</v>
      </c>
      <c r="Q94" s="34" t="str">
        <f>'Base produits'!A80</f>
        <v>P0073</v>
      </c>
      <c r="R94" s="34">
        <f>HLOOKUP($H$2,'Base facturation'!$C$5:$ALN$611,T94,0)</f>
        <v>0</v>
      </c>
      <c r="S94" s="101">
        <f>'Base produits'!D80</f>
        <v>0</v>
      </c>
      <c r="T94" s="34">
        <v>80</v>
      </c>
      <c r="U94" s="34">
        <v>73</v>
      </c>
    </row>
    <row r="95" spans="2:21" ht="16.5" hidden="1" customHeight="1" outlineLevel="1" x14ac:dyDescent="0.25">
      <c r="B95" s="52"/>
      <c r="C95" s="176" t="str">
        <f t="shared" si="10"/>
        <v/>
      </c>
      <c r="D95" s="102" t="str">
        <f>IF(ISERROR(VLOOKUP(C95,'Base produits'!$A$8:$H$607,2,0)),"",VLOOKUP(C95,'Base produits'!$A$8:$H$607,2,0))</f>
        <v/>
      </c>
      <c r="E95" s="184" t="str">
        <f>IF(ISERROR(VLOOKUP(C95,'Base produits'!$A$8:$H$607,3,0)),"",VLOOKUP(C95,'Base produits'!$A$8:$H$607,3,0))</f>
        <v/>
      </c>
      <c r="F95" s="179" t="str">
        <f t="shared" si="11"/>
        <v/>
      </c>
      <c r="G95" s="104" t="str">
        <f t="shared" si="12"/>
        <v/>
      </c>
      <c r="H95" s="105" t="str">
        <f t="shared" si="13"/>
        <v/>
      </c>
      <c r="I95" s="59"/>
      <c r="K95">
        <f t="shared" si="14"/>
        <v>0</v>
      </c>
      <c r="L95">
        <f t="shared" si="14"/>
        <v>0</v>
      </c>
      <c r="M95">
        <f t="shared" si="14"/>
        <v>0</v>
      </c>
      <c r="N95" s="100">
        <f t="shared" si="15"/>
        <v>0</v>
      </c>
      <c r="O95" s="34" t="str">
        <f t="shared" si="9"/>
        <v/>
      </c>
      <c r="P95" s="34">
        <f>SUM($O$22:O95)</f>
        <v>4</v>
      </c>
      <c r="Q95" s="34" t="str">
        <f>'Base produits'!A81</f>
        <v>P0074</v>
      </c>
      <c r="R95" s="34">
        <f>HLOOKUP($H$2,'Base facturation'!$C$5:$ALN$611,T95,0)</f>
        <v>0</v>
      </c>
      <c r="S95" s="101">
        <f>'Base produits'!D81</f>
        <v>0</v>
      </c>
      <c r="T95" s="34">
        <v>81</v>
      </c>
      <c r="U95" s="34">
        <v>74</v>
      </c>
    </row>
    <row r="96" spans="2:21" ht="16.5" hidden="1" customHeight="1" outlineLevel="1" x14ac:dyDescent="0.25">
      <c r="B96" s="52"/>
      <c r="C96" s="176" t="str">
        <f t="shared" si="10"/>
        <v/>
      </c>
      <c r="D96" s="102" t="str">
        <f>IF(ISERROR(VLOOKUP(C96,'Base produits'!$A$8:$H$607,2,0)),"",VLOOKUP(C96,'Base produits'!$A$8:$H$607,2,0))</f>
        <v/>
      </c>
      <c r="E96" s="184" t="str">
        <f>IF(ISERROR(VLOOKUP(C96,'Base produits'!$A$8:$H$607,3,0)),"",VLOOKUP(C96,'Base produits'!$A$8:$H$607,3,0))</f>
        <v/>
      </c>
      <c r="F96" s="179" t="str">
        <f t="shared" si="11"/>
        <v/>
      </c>
      <c r="G96" s="104" t="str">
        <f t="shared" si="12"/>
        <v/>
      </c>
      <c r="H96" s="105" t="str">
        <f t="shared" si="13"/>
        <v/>
      </c>
      <c r="I96" s="59"/>
      <c r="K96">
        <f t="shared" si="14"/>
        <v>0</v>
      </c>
      <c r="L96">
        <f t="shared" si="14"/>
        <v>0</v>
      </c>
      <c r="M96">
        <f t="shared" si="14"/>
        <v>0</v>
      </c>
      <c r="N96" s="100">
        <f t="shared" si="15"/>
        <v>0</v>
      </c>
      <c r="O96" s="34" t="str">
        <f t="shared" si="9"/>
        <v/>
      </c>
      <c r="P96" s="34">
        <f>SUM($O$22:O96)</f>
        <v>4</v>
      </c>
      <c r="Q96" s="34" t="str">
        <f>'Base produits'!A82</f>
        <v>P0075</v>
      </c>
      <c r="R96" s="34">
        <f>HLOOKUP($H$2,'Base facturation'!$C$5:$ALN$611,T96,0)</f>
        <v>0</v>
      </c>
      <c r="S96" s="101">
        <f>'Base produits'!D82</f>
        <v>0</v>
      </c>
      <c r="T96" s="34">
        <v>82</v>
      </c>
      <c r="U96" s="34">
        <v>75</v>
      </c>
    </row>
    <row r="97" spans="2:21" ht="16.5" hidden="1" customHeight="1" outlineLevel="1" x14ac:dyDescent="0.25">
      <c r="B97" s="52"/>
      <c r="C97" s="176" t="str">
        <f t="shared" si="10"/>
        <v/>
      </c>
      <c r="D97" s="102" t="str">
        <f>IF(ISERROR(VLOOKUP(C97,'Base produits'!$A$8:$H$607,2,0)),"",VLOOKUP(C97,'Base produits'!$A$8:$H$607,2,0))</f>
        <v/>
      </c>
      <c r="E97" s="184" t="str">
        <f>IF(ISERROR(VLOOKUP(C97,'Base produits'!$A$8:$H$607,3,0)),"",VLOOKUP(C97,'Base produits'!$A$8:$H$607,3,0))</f>
        <v/>
      </c>
      <c r="F97" s="179" t="str">
        <f t="shared" si="11"/>
        <v/>
      </c>
      <c r="G97" s="104" t="str">
        <f t="shared" si="12"/>
        <v/>
      </c>
      <c r="H97" s="105" t="str">
        <f t="shared" si="13"/>
        <v/>
      </c>
      <c r="I97" s="59"/>
      <c r="K97">
        <f t="shared" si="14"/>
        <v>0</v>
      </c>
      <c r="L97">
        <f t="shared" si="14"/>
        <v>0</v>
      </c>
      <c r="M97">
        <f t="shared" si="14"/>
        <v>0</v>
      </c>
      <c r="N97" s="100">
        <f t="shared" si="15"/>
        <v>0</v>
      </c>
      <c r="O97" s="34" t="str">
        <f t="shared" si="9"/>
        <v/>
      </c>
      <c r="P97" s="34">
        <f>SUM($O$22:O97)</f>
        <v>4</v>
      </c>
      <c r="Q97" s="34" t="str">
        <f>'Base produits'!A83</f>
        <v>P0076</v>
      </c>
      <c r="R97" s="34">
        <f>HLOOKUP($H$2,'Base facturation'!$C$5:$ALN$611,T97,0)</f>
        <v>0</v>
      </c>
      <c r="S97" s="101">
        <f>'Base produits'!D83</f>
        <v>0</v>
      </c>
      <c r="T97" s="34">
        <v>83</v>
      </c>
      <c r="U97" s="34">
        <v>76</v>
      </c>
    </row>
    <row r="98" spans="2:21" ht="16.5" hidden="1" customHeight="1" outlineLevel="1" x14ac:dyDescent="0.25">
      <c r="B98" s="52"/>
      <c r="C98" s="176" t="str">
        <f t="shared" si="10"/>
        <v/>
      </c>
      <c r="D98" s="102" t="str">
        <f>IF(ISERROR(VLOOKUP(C98,'Base produits'!$A$8:$H$607,2,0)),"",VLOOKUP(C98,'Base produits'!$A$8:$H$607,2,0))</f>
        <v/>
      </c>
      <c r="E98" s="184" t="str">
        <f>IF(ISERROR(VLOOKUP(C98,'Base produits'!$A$8:$H$607,3,0)),"",VLOOKUP(C98,'Base produits'!$A$8:$H$607,3,0))</f>
        <v/>
      </c>
      <c r="F98" s="179" t="str">
        <f t="shared" si="11"/>
        <v/>
      </c>
      <c r="G98" s="104" t="str">
        <f t="shared" si="12"/>
        <v/>
      </c>
      <c r="H98" s="105" t="str">
        <f t="shared" si="13"/>
        <v/>
      </c>
      <c r="I98" s="59"/>
      <c r="K98">
        <f t="shared" si="14"/>
        <v>0</v>
      </c>
      <c r="L98">
        <f t="shared" si="14"/>
        <v>0</v>
      </c>
      <c r="M98">
        <f t="shared" si="14"/>
        <v>0</v>
      </c>
      <c r="N98" s="100">
        <f t="shared" si="15"/>
        <v>0</v>
      </c>
      <c r="O98" s="34" t="str">
        <f t="shared" si="9"/>
        <v/>
      </c>
      <c r="P98" s="34">
        <f>SUM($O$22:O98)</f>
        <v>4</v>
      </c>
      <c r="Q98" s="34" t="str">
        <f>'Base produits'!A84</f>
        <v>P0077</v>
      </c>
      <c r="R98" s="34">
        <f>HLOOKUP($H$2,'Base facturation'!$C$5:$ALN$611,T98,0)</f>
        <v>0</v>
      </c>
      <c r="S98" s="101">
        <f>'Base produits'!D84</f>
        <v>0</v>
      </c>
      <c r="T98" s="34">
        <v>84</v>
      </c>
      <c r="U98" s="34">
        <v>77</v>
      </c>
    </row>
    <row r="99" spans="2:21" ht="16.5" hidden="1" customHeight="1" outlineLevel="1" x14ac:dyDescent="0.25">
      <c r="B99" s="52"/>
      <c r="C99" s="176" t="str">
        <f t="shared" si="10"/>
        <v/>
      </c>
      <c r="D99" s="102" t="str">
        <f>IF(ISERROR(VLOOKUP(C99,'Base produits'!$A$8:$H$607,2,0)),"",VLOOKUP(C99,'Base produits'!$A$8:$H$607,2,0))</f>
        <v/>
      </c>
      <c r="E99" s="184" t="str">
        <f>IF(ISERROR(VLOOKUP(C99,'Base produits'!$A$8:$H$607,3,0)),"",VLOOKUP(C99,'Base produits'!$A$8:$H$607,3,0))</f>
        <v/>
      </c>
      <c r="F99" s="179" t="str">
        <f t="shared" si="11"/>
        <v/>
      </c>
      <c r="G99" s="104" t="str">
        <f t="shared" si="12"/>
        <v/>
      </c>
      <c r="H99" s="105" t="str">
        <f t="shared" si="13"/>
        <v/>
      </c>
      <c r="I99" s="59"/>
      <c r="K99">
        <f t="shared" si="14"/>
        <v>0</v>
      </c>
      <c r="L99">
        <f t="shared" si="14"/>
        <v>0</v>
      </c>
      <c r="M99">
        <f t="shared" si="14"/>
        <v>0</v>
      </c>
      <c r="N99" s="100">
        <f t="shared" si="15"/>
        <v>0</v>
      </c>
      <c r="O99" s="34" t="str">
        <f t="shared" si="9"/>
        <v/>
      </c>
      <c r="P99" s="34">
        <f>SUM($O$22:O99)</f>
        <v>4</v>
      </c>
      <c r="Q99" s="34" t="str">
        <f>'Base produits'!A85</f>
        <v>P0078</v>
      </c>
      <c r="R99" s="34">
        <f>HLOOKUP($H$2,'Base facturation'!$C$5:$ALN$611,T99,0)</f>
        <v>0</v>
      </c>
      <c r="S99" s="101">
        <f>'Base produits'!D85</f>
        <v>0</v>
      </c>
      <c r="T99" s="34">
        <v>85</v>
      </c>
      <c r="U99" s="34">
        <v>78</v>
      </c>
    </row>
    <row r="100" spans="2:21" ht="16.5" hidden="1" customHeight="1" outlineLevel="1" x14ac:dyDescent="0.25">
      <c r="B100" s="52"/>
      <c r="C100" s="176" t="str">
        <f t="shared" si="10"/>
        <v/>
      </c>
      <c r="D100" s="102" t="str">
        <f>IF(ISERROR(VLOOKUP(C100,'Base produits'!$A$8:$H$607,2,0)),"",VLOOKUP(C100,'Base produits'!$A$8:$H$607,2,0))</f>
        <v/>
      </c>
      <c r="E100" s="184" t="str">
        <f>IF(ISERROR(VLOOKUP(C100,'Base produits'!$A$8:$H$607,3,0)),"",VLOOKUP(C100,'Base produits'!$A$8:$H$607,3,0))</f>
        <v/>
      </c>
      <c r="F100" s="179" t="str">
        <f t="shared" si="11"/>
        <v/>
      </c>
      <c r="G100" s="104" t="str">
        <f t="shared" si="12"/>
        <v/>
      </c>
      <c r="H100" s="105" t="str">
        <f t="shared" si="13"/>
        <v/>
      </c>
      <c r="I100" s="59"/>
      <c r="K100">
        <f t="shared" si="14"/>
        <v>0</v>
      </c>
      <c r="L100">
        <f t="shared" si="14"/>
        <v>0</v>
      </c>
      <c r="M100">
        <f t="shared" si="14"/>
        <v>0</v>
      </c>
      <c r="N100" s="100">
        <f t="shared" si="15"/>
        <v>0</v>
      </c>
      <c r="O100" s="34" t="str">
        <f t="shared" si="9"/>
        <v/>
      </c>
      <c r="P100" s="34">
        <f>SUM($O$22:O100)</f>
        <v>4</v>
      </c>
      <c r="Q100" s="34" t="str">
        <f>'Base produits'!A86</f>
        <v>P0079</v>
      </c>
      <c r="R100" s="34">
        <f>HLOOKUP($H$2,'Base facturation'!$C$5:$ALN$611,T100,0)</f>
        <v>0</v>
      </c>
      <c r="S100" s="101">
        <f>'Base produits'!D86</f>
        <v>0</v>
      </c>
      <c r="T100" s="34">
        <v>86</v>
      </c>
      <c r="U100" s="34">
        <v>79</v>
      </c>
    </row>
    <row r="101" spans="2:21" ht="16.5" hidden="1" customHeight="1" outlineLevel="1" x14ac:dyDescent="0.25">
      <c r="B101" s="52"/>
      <c r="C101" s="176" t="str">
        <f t="shared" si="10"/>
        <v/>
      </c>
      <c r="D101" s="102" t="str">
        <f>IF(ISERROR(VLOOKUP(C101,'Base produits'!$A$8:$H$607,2,0)),"",VLOOKUP(C101,'Base produits'!$A$8:$H$607,2,0))</f>
        <v/>
      </c>
      <c r="E101" s="184" t="str">
        <f>IF(ISERROR(VLOOKUP(C101,'Base produits'!$A$8:$H$607,3,0)),"",VLOOKUP(C101,'Base produits'!$A$8:$H$607,3,0))</f>
        <v/>
      </c>
      <c r="F101" s="179" t="str">
        <f t="shared" si="11"/>
        <v/>
      </c>
      <c r="G101" s="104" t="str">
        <f t="shared" si="12"/>
        <v/>
      </c>
      <c r="H101" s="105" t="str">
        <f t="shared" si="13"/>
        <v/>
      </c>
      <c r="I101" s="59"/>
      <c r="K101">
        <f t="shared" si="14"/>
        <v>0</v>
      </c>
      <c r="L101">
        <f t="shared" si="14"/>
        <v>0</v>
      </c>
      <c r="M101">
        <f t="shared" si="14"/>
        <v>0</v>
      </c>
      <c r="N101" s="100">
        <f t="shared" si="15"/>
        <v>0</v>
      </c>
      <c r="O101" s="34" t="str">
        <f t="shared" si="9"/>
        <v/>
      </c>
      <c r="P101" s="34">
        <f>SUM($O$22:O101)</f>
        <v>4</v>
      </c>
      <c r="Q101" s="34" t="str">
        <f>'Base produits'!A87</f>
        <v>P0080</v>
      </c>
      <c r="R101" s="34">
        <f>HLOOKUP($H$2,'Base facturation'!$C$5:$ALN$611,T101,0)</f>
        <v>0</v>
      </c>
      <c r="S101" s="101">
        <f>'Base produits'!D87</f>
        <v>0</v>
      </c>
      <c r="T101" s="34">
        <v>87</v>
      </c>
      <c r="U101" s="34">
        <v>80</v>
      </c>
    </row>
    <row r="102" spans="2:21" ht="16.5" hidden="1" customHeight="1" outlineLevel="1" x14ac:dyDescent="0.25">
      <c r="B102" s="52"/>
      <c r="C102" s="176" t="str">
        <f t="shared" si="10"/>
        <v/>
      </c>
      <c r="D102" s="102" t="str">
        <f>IF(ISERROR(VLOOKUP(C102,'Base produits'!$A$8:$H$607,2,0)),"",VLOOKUP(C102,'Base produits'!$A$8:$H$607,2,0))</f>
        <v/>
      </c>
      <c r="E102" s="184" t="str">
        <f>IF(ISERROR(VLOOKUP(C102,'Base produits'!$A$8:$H$607,3,0)),"",VLOOKUP(C102,'Base produits'!$A$8:$H$607,3,0))</f>
        <v/>
      </c>
      <c r="F102" s="179" t="str">
        <f t="shared" si="11"/>
        <v/>
      </c>
      <c r="G102" s="104" t="str">
        <f t="shared" si="12"/>
        <v/>
      </c>
      <c r="H102" s="105" t="str">
        <f t="shared" si="13"/>
        <v/>
      </c>
      <c r="I102" s="59"/>
      <c r="K102">
        <f t="shared" si="14"/>
        <v>0</v>
      </c>
      <c r="L102">
        <f t="shared" si="14"/>
        <v>0</v>
      </c>
      <c r="M102">
        <f t="shared" si="14"/>
        <v>0</v>
      </c>
      <c r="N102" s="100">
        <f t="shared" si="15"/>
        <v>0</v>
      </c>
      <c r="O102" s="34" t="str">
        <f t="shared" si="9"/>
        <v/>
      </c>
      <c r="P102" s="34">
        <f>SUM($O$22:O102)</f>
        <v>4</v>
      </c>
      <c r="Q102" s="34" t="str">
        <f>'Base produits'!A88</f>
        <v>P0081</v>
      </c>
      <c r="R102" s="34">
        <f>HLOOKUP($H$2,'Base facturation'!$C$5:$ALN$611,T102,0)</f>
        <v>0</v>
      </c>
      <c r="S102" s="101">
        <f>'Base produits'!D88</f>
        <v>0</v>
      </c>
      <c r="T102" s="34">
        <v>88</v>
      </c>
      <c r="U102" s="34">
        <v>81</v>
      </c>
    </row>
    <row r="103" spans="2:21" ht="16.5" hidden="1" customHeight="1" outlineLevel="1" x14ac:dyDescent="0.25">
      <c r="B103" s="52"/>
      <c r="C103" s="176" t="str">
        <f t="shared" si="10"/>
        <v/>
      </c>
      <c r="D103" s="102" t="str">
        <f>IF(ISERROR(VLOOKUP(C103,'Base produits'!$A$8:$H$607,2,0)),"",VLOOKUP(C103,'Base produits'!$A$8:$H$607,2,0))</f>
        <v/>
      </c>
      <c r="E103" s="184" t="str">
        <f>IF(ISERROR(VLOOKUP(C103,'Base produits'!$A$8:$H$607,3,0)),"",VLOOKUP(C103,'Base produits'!$A$8:$H$607,3,0))</f>
        <v/>
      </c>
      <c r="F103" s="179" t="str">
        <f t="shared" si="11"/>
        <v/>
      </c>
      <c r="G103" s="104" t="str">
        <f t="shared" si="12"/>
        <v/>
      </c>
      <c r="H103" s="105" t="str">
        <f t="shared" si="13"/>
        <v/>
      </c>
      <c r="I103" s="59"/>
      <c r="K103">
        <f t="shared" si="14"/>
        <v>0</v>
      </c>
      <c r="L103">
        <f t="shared" si="14"/>
        <v>0</v>
      </c>
      <c r="M103">
        <f t="shared" si="14"/>
        <v>0</v>
      </c>
      <c r="N103" s="100">
        <f t="shared" si="15"/>
        <v>0</v>
      </c>
      <c r="O103" s="34" t="str">
        <f t="shared" si="9"/>
        <v/>
      </c>
      <c r="P103" s="34">
        <f>SUM($O$22:O103)</f>
        <v>4</v>
      </c>
      <c r="Q103" s="34" t="str">
        <f>'Base produits'!A89</f>
        <v>P0082</v>
      </c>
      <c r="R103" s="34">
        <f>HLOOKUP($H$2,'Base facturation'!$C$5:$ALN$611,T103,0)</f>
        <v>0</v>
      </c>
      <c r="S103" s="101">
        <f>'Base produits'!D89</f>
        <v>0</v>
      </c>
      <c r="T103" s="34">
        <v>89</v>
      </c>
      <c r="U103" s="34">
        <v>82</v>
      </c>
    </row>
    <row r="104" spans="2:21" ht="16.5" hidden="1" customHeight="1" outlineLevel="1" x14ac:dyDescent="0.25">
      <c r="B104" s="52"/>
      <c r="C104" s="176" t="str">
        <f t="shared" si="10"/>
        <v/>
      </c>
      <c r="D104" s="102" t="str">
        <f>IF(ISERROR(VLOOKUP(C104,'Base produits'!$A$8:$H$607,2,0)),"",VLOOKUP(C104,'Base produits'!$A$8:$H$607,2,0))</f>
        <v/>
      </c>
      <c r="E104" s="184" t="str">
        <f>IF(ISERROR(VLOOKUP(C104,'Base produits'!$A$8:$H$607,3,0)),"",VLOOKUP(C104,'Base produits'!$A$8:$H$607,3,0))</f>
        <v/>
      </c>
      <c r="F104" s="179" t="str">
        <f t="shared" si="11"/>
        <v/>
      </c>
      <c r="G104" s="104" t="str">
        <f t="shared" si="12"/>
        <v/>
      </c>
      <c r="H104" s="105" t="str">
        <f t="shared" si="13"/>
        <v/>
      </c>
      <c r="I104" s="59"/>
      <c r="K104">
        <f t="shared" si="14"/>
        <v>0</v>
      </c>
      <c r="L104">
        <f t="shared" si="14"/>
        <v>0</v>
      </c>
      <c r="M104">
        <f t="shared" si="14"/>
        <v>0</v>
      </c>
      <c r="N104" s="100">
        <f t="shared" si="15"/>
        <v>0</v>
      </c>
      <c r="O104" s="34" t="str">
        <f t="shared" si="9"/>
        <v/>
      </c>
      <c r="P104" s="34">
        <f>SUM($O$22:O104)</f>
        <v>4</v>
      </c>
      <c r="Q104" s="34" t="str">
        <f>'Base produits'!A90</f>
        <v>P0083</v>
      </c>
      <c r="R104" s="34">
        <f>HLOOKUP($H$2,'Base facturation'!$C$5:$ALN$611,T104,0)</f>
        <v>0</v>
      </c>
      <c r="S104" s="101">
        <f>'Base produits'!D90</f>
        <v>0</v>
      </c>
      <c r="T104" s="34">
        <v>90</v>
      </c>
      <c r="U104" s="34">
        <v>83</v>
      </c>
    </row>
    <row r="105" spans="2:21" ht="16.5" hidden="1" customHeight="1" outlineLevel="1" x14ac:dyDescent="0.25">
      <c r="B105" s="52"/>
      <c r="C105" s="176" t="str">
        <f t="shared" si="10"/>
        <v/>
      </c>
      <c r="D105" s="102" t="str">
        <f>IF(ISERROR(VLOOKUP(C105,'Base produits'!$A$8:$H$607,2,0)),"",VLOOKUP(C105,'Base produits'!$A$8:$H$607,2,0))</f>
        <v/>
      </c>
      <c r="E105" s="184" t="str">
        <f>IF(ISERROR(VLOOKUP(C105,'Base produits'!$A$8:$H$607,3,0)),"",VLOOKUP(C105,'Base produits'!$A$8:$H$607,3,0))</f>
        <v/>
      </c>
      <c r="F105" s="179" t="str">
        <f t="shared" si="11"/>
        <v/>
      </c>
      <c r="G105" s="104" t="str">
        <f t="shared" si="12"/>
        <v/>
      </c>
      <c r="H105" s="105" t="str">
        <f t="shared" si="13"/>
        <v/>
      </c>
      <c r="I105" s="59"/>
      <c r="K105">
        <f t="shared" si="14"/>
        <v>0</v>
      </c>
      <c r="L105">
        <f t="shared" si="14"/>
        <v>0</v>
      </c>
      <c r="M105">
        <f t="shared" si="14"/>
        <v>0</v>
      </c>
      <c r="N105" s="100">
        <f t="shared" si="15"/>
        <v>0</v>
      </c>
      <c r="O105" s="34" t="str">
        <f t="shared" si="9"/>
        <v/>
      </c>
      <c r="P105" s="34">
        <f>SUM($O$22:O105)</f>
        <v>4</v>
      </c>
      <c r="Q105" s="34" t="str">
        <f>'Base produits'!A91</f>
        <v>P0084</v>
      </c>
      <c r="R105" s="34">
        <f>HLOOKUP($H$2,'Base facturation'!$C$5:$ALN$611,T105,0)</f>
        <v>0</v>
      </c>
      <c r="S105" s="101">
        <f>'Base produits'!D91</f>
        <v>0</v>
      </c>
      <c r="T105" s="34">
        <v>91</v>
      </c>
      <c r="U105" s="34">
        <v>84</v>
      </c>
    </row>
    <row r="106" spans="2:21" ht="16.5" hidden="1" customHeight="1" outlineLevel="1" x14ac:dyDescent="0.25">
      <c r="B106" s="52"/>
      <c r="C106" s="176" t="str">
        <f t="shared" si="10"/>
        <v/>
      </c>
      <c r="D106" s="102" t="str">
        <f>IF(ISERROR(VLOOKUP(C106,'Base produits'!$A$8:$H$607,2,0)),"",VLOOKUP(C106,'Base produits'!$A$8:$H$607,2,0))</f>
        <v/>
      </c>
      <c r="E106" s="184" t="str">
        <f>IF(ISERROR(VLOOKUP(C106,'Base produits'!$A$8:$H$607,3,0)),"",VLOOKUP(C106,'Base produits'!$A$8:$H$607,3,0))</f>
        <v/>
      </c>
      <c r="F106" s="179" t="str">
        <f t="shared" si="11"/>
        <v/>
      </c>
      <c r="G106" s="104" t="str">
        <f t="shared" si="12"/>
        <v/>
      </c>
      <c r="H106" s="105" t="str">
        <f t="shared" si="13"/>
        <v/>
      </c>
      <c r="I106" s="59"/>
      <c r="K106">
        <f t="shared" si="14"/>
        <v>0</v>
      </c>
      <c r="L106">
        <f t="shared" si="14"/>
        <v>0</v>
      </c>
      <c r="M106">
        <f t="shared" si="14"/>
        <v>0</v>
      </c>
      <c r="N106" s="100">
        <f t="shared" si="15"/>
        <v>0</v>
      </c>
      <c r="O106" s="34" t="str">
        <f t="shared" si="9"/>
        <v/>
      </c>
      <c r="P106" s="34">
        <f>SUM($O$22:O106)</f>
        <v>4</v>
      </c>
      <c r="Q106" s="34" t="str">
        <f>'Base produits'!A92</f>
        <v>P0085</v>
      </c>
      <c r="R106" s="34">
        <f>HLOOKUP($H$2,'Base facturation'!$C$5:$ALN$611,T106,0)</f>
        <v>0</v>
      </c>
      <c r="S106" s="101">
        <f>'Base produits'!D92</f>
        <v>0</v>
      </c>
      <c r="T106" s="34">
        <v>92</v>
      </c>
      <c r="U106" s="34">
        <v>85</v>
      </c>
    </row>
    <row r="107" spans="2:21" ht="16.5" hidden="1" customHeight="1" outlineLevel="1" x14ac:dyDescent="0.25">
      <c r="B107" s="52"/>
      <c r="C107" s="176" t="str">
        <f t="shared" si="10"/>
        <v/>
      </c>
      <c r="D107" s="102" t="str">
        <f>IF(ISERROR(VLOOKUP(C107,'Base produits'!$A$8:$H$607,2,0)),"",VLOOKUP(C107,'Base produits'!$A$8:$H$607,2,0))</f>
        <v/>
      </c>
      <c r="E107" s="184" t="str">
        <f>IF(ISERROR(VLOOKUP(C107,'Base produits'!$A$8:$H$607,3,0)),"",VLOOKUP(C107,'Base produits'!$A$8:$H$607,3,0))</f>
        <v/>
      </c>
      <c r="F107" s="179" t="str">
        <f t="shared" si="11"/>
        <v/>
      </c>
      <c r="G107" s="104" t="str">
        <f t="shared" si="12"/>
        <v/>
      </c>
      <c r="H107" s="105" t="str">
        <f t="shared" si="13"/>
        <v/>
      </c>
      <c r="I107" s="59"/>
      <c r="K107">
        <f t="shared" si="14"/>
        <v>0</v>
      </c>
      <c r="L107">
        <f t="shared" si="14"/>
        <v>0</v>
      </c>
      <c r="M107">
        <f t="shared" si="14"/>
        <v>0</v>
      </c>
      <c r="N107" s="100">
        <f t="shared" si="15"/>
        <v>0</v>
      </c>
      <c r="O107" s="34" t="str">
        <f t="shared" si="9"/>
        <v/>
      </c>
      <c r="P107" s="34">
        <f>SUM($O$22:O107)</f>
        <v>4</v>
      </c>
      <c r="Q107" s="34" t="str">
        <f>'Base produits'!A93</f>
        <v>P0086</v>
      </c>
      <c r="R107" s="34">
        <f>HLOOKUP($H$2,'Base facturation'!$C$5:$ALN$611,T107,0)</f>
        <v>0</v>
      </c>
      <c r="S107" s="101">
        <f>'Base produits'!D93</f>
        <v>0</v>
      </c>
      <c r="T107" s="34">
        <v>93</v>
      </c>
      <c r="U107" s="34">
        <v>86</v>
      </c>
    </row>
    <row r="108" spans="2:21" ht="16.5" hidden="1" customHeight="1" outlineLevel="1" x14ac:dyDescent="0.25">
      <c r="B108" s="52"/>
      <c r="C108" s="176" t="str">
        <f t="shared" si="10"/>
        <v/>
      </c>
      <c r="D108" s="102" t="str">
        <f>IF(ISERROR(VLOOKUP(C108,'Base produits'!$A$8:$H$607,2,0)),"",VLOOKUP(C108,'Base produits'!$A$8:$H$607,2,0))</f>
        <v/>
      </c>
      <c r="E108" s="184" t="str">
        <f>IF(ISERROR(VLOOKUP(C108,'Base produits'!$A$8:$H$607,3,0)),"",VLOOKUP(C108,'Base produits'!$A$8:$H$607,3,0))</f>
        <v/>
      </c>
      <c r="F108" s="179" t="str">
        <f t="shared" si="11"/>
        <v/>
      </c>
      <c r="G108" s="104" t="str">
        <f t="shared" si="12"/>
        <v/>
      </c>
      <c r="H108" s="105" t="str">
        <f t="shared" si="13"/>
        <v/>
      </c>
      <c r="I108" s="59"/>
      <c r="K108">
        <f t="shared" si="14"/>
        <v>0</v>
      </c>
      <c r="L108">
        <f t="shared" si="14"/>
        <v>0</v>
      </c>
      <c r="M108">
        <f t="shared" si="14"/>
        <v>0</v>
      </c>
      <c r="N108" s="100">
        <f t="shared" si="15"/>
        <v>0</v>
      </c>
      <c r="O108" s="34" t="str">
        <f t="shared" si="9"/>
        <v/>
      </c>
      <c r="P108" s="34">
        <f>SUM($O$22:O108)</f>
        <v>4</v>
      </c>
      <c r="Q108" s="34" t="str">
        <f>'Base produits'!A94</f>
        <v>P0087</v>
      </c>
      <c r="R108" s="34">
        <f>HLOOKUP($H$2,'Base facturation'!$C$5:$ALN$611,T108,0)</f>
        <v>0</v>
      </c>
      <c r="S108" s="101">
        <f>'Base produits'!D94</f>
        <v>0</v>
      </c>
      <c r="T108" s="34">
        <v>94</v>
      </c>
      <c r="U108" s="34">
        <v>87</v>
      </c>
    </row>
    <row r="109" spans="2:21" ht="16.5" hidden="1" customHeight="1" outlineLevel="1" x14ac:dyDescent="0.25">
      <c r="B109" s="52"/>
      <c r="C109" s="176" t="str">
        <f t="shared" si="10"/>
        <v/>
      </c>
      <c r="D109" s="102" t="str">
        <f>IF(ISERROR(VLOOKUP(C109,'Base produits'!$A$8:$H$607,2,0)),"",VLOOKUP(C109,'Base produits'!$A$8:$H$607,2,0))</f>
        <v/>
      </c>
      <c r="E109" s="184" t="str">
        <f>IF(ISERROR(VLOOKUP(C109,'Base produits'!$A$8:$H$607,3,0)),"",VLOOKUP(C109,'Base produits'!$A$8:$H$607,3,0))</f>
        <v/>
      </c>
      <c r="F109" s="179" t="str">
        <f t="shared" si="11"/>
        <v/>
      </c>
      <c r="G109" s="104" t="str">
        <f t="shared" si="12"/>
        <v/>
      </c>
      <c r="H109" s="105" t="str">
        <f t="shared" si="13"/>
        <v/>
      </c>
      <c r="I109" s="59"/>
      <c r="K109">
        <f t="shared" si="14"/>
        <v>0</v>
      </c>
      <c r="L109">
        <f t="shared" si="14"/>
        <v>0</v>
      </c>
      <c r="M109">
        <f t="shared" si="14"/>
        <v>0</v>
      </c>
      <c r="N109" s="100">
        <f t="shared" si="15"/>
        <v>0</v>
      </c>
      <c r="O109" s="34" t="str">
        <f t="shared" si="9"/>
        <v/>
      </c>
      <c r="P109" s="34">
        <f>SUM($O$22:O109)</f>
        <v>4</v>
      </c>
      <c r="Q109" s="34" t="str">
        <f>'Base produits'!A95</f>
        <v>P0088</v>
      </c>
      <c r="R109" s="34">
        <f>HLOOKUP($H$2,'Base facturation'!$C$5:$ALN$611,T109,0)</f>
        <v>0</v>
      </c>
      <c r="S109" s="101">
        <f>'Base produits'!D95</f>
        <v>0</v>
      </c>
      <c r="T109" s="34">
        <v>95</v>
      </c>
      <c r="U109" s="34">
        <v>88</v>
      </c>
    </row>
    <row r="110" spans="2:21" ht="16.5" hidden="1" customHeight="1" outlineLevel="1" x14ac:dyDescent="0.25">
      <c r="B110" s="52"/>
      <c r="C110" s="176" t="str">
        <f t="shared" si="10"/>
        <v/>
      </c>
      <c r="D110" s="102" t="str">
        <f>IF(ISERROR(VLOOKUP(C110,'Base produits'!$A$8:$H$607,2,0)),"",VLOOKUP(C110,'Base produits'!$A$8:$H$607,2,0))</f>
        <v/>
      </c>
      <c r="E110" s="184" t="str">
        <f>IF(ISERROR(VLOOKUP(C110,'Base produits'!$A$8:$H$607,3,0)),"",VLOOKUP(C110,'Base produits'!$A$8:$H$607,3,0))</f>
        <v/>
      </c>
      <c r="F110" s="179" t="str">
        <f t="shared" si="11"/>
        <v/>
      </c>
      <c r="G110" s="104" t="str">
        <f t="shared" si="12"/>
        <v/>
      </c>
      <c r="H110" s="105" t="str">
        <f t="shared" si="13"/>
        <v/>
      </c>
      <c r="I110" s="59"/>
      <c r="K110">
        <f t="shared" si="14"/>
        <v>0</v>
      </c>
      <c r="L110">
        <f t="shared" si="14"/>
        <v>0</v>
      </c>
      <c r="M110">
        <f t="shared" si="14"/>
        <v>0</v>
      </c>
      <c r="N110" s="100">
        <f t="shared" si="15"/>
        <v>0</v>
      </c>
      <c r="O110" s="34" t="str">
        <f t="shared" si="9"/>
        <v/>
      </c>
      <c r="P110" s="34">
        <f>SUM($O$22:O110)</f>
        <v>4</v>
      </c>
      <c r="Q110" s="34" t="str">
        <f>'Base produits'!A96</f>
        <v>P0089</v>
      </c>
      <c r="R110" s="34">
        <f>HLOOKUP($H$2,'Base facturation'!$C$5:$ALN$611,T110,0)</f>
        <v>0</v>
      </c>
      <c r="S110" s="101">
        <f>'Base produits'!D96</f>
        <v>0</v>
      </c>
      <c r="T110" s="34">
        <v>96</v>
      </c>
      <c r="U110" s="34">
        <v>89</v>
      </c>
    </row>
    <row r="111" spans="2:21" ht="16.5" hidden="1" customHeight="1" outlineLevel="1" x14ac:dyDescent="0.25">
      <c r="B111" s="52"/>
      <c r="C111" s="176" t="str">
        <f t="shared" si="10"/>
        <v/>
      </c>
      <c r="D111" s="102" t="str">
        <f>IF(ISERROR(VLOOKUP(C111,'Base produits'!$A$8:$H$607,2,0)),"",VLOOKUP(C111,'Base produits'!$A$8:$H$607,2,0))</f>
        <v/>
      </c>
      <c r="E111" s="184" t="str">
        <f>IF(ISERROR(VLOOKUP(C111,'Base produits'!$A$8:$H$607,3,0)),"",VLOOKUP(C111,'Base produits'!$A$8:$H$607,3,0))</f>
        <v/>
      </c>
      <c r="F111" s="179" t="str">
        <f t="shared" si="11"/>
        <v/>
      </c>
      <c r="G111" s="104" t="str">
        <f t="shared" si="12"/>
        <v/>
      </c>
      <c r="H111" s="105" t="str">
        <f t="shared" si="13"/>
        <v/>
      </c>
      <c r="I111" s="59"/>
      <c r="K111">
        <f t="shared" si="14"/>
        <v>0</v>
      </c>
      <c r="L111">
        <f t="shared" si="14"/>
        <v>0</v>
      </c>
      <c r="M111">
        <f t="shared" si="14"/>
        <v>0</v>
      </c>
      <c r="N111" s="100">
        <f t="shared" si="15"/>
        <v>0</v>
      </c>
      <c r="O111" s="34" t="str">
        <f t="shared" si="9"/>
        <v/>
      </c>
      <c r="P111" s="34">
        <f>SUM($O$22:O111)</f>
        <v>4</v>
      </c>
      <c r="Q111" s="34" t="str">
        <f>'Base produits'!A97</f>
        <v>P0090</v>
      </c>
      <c r="R111" s="34">
        <f>HLOOKUP($H$2,'Base facturation'!$C$5:$ALN$611,T111,0)</f>
        <v>0</v>
      </c>
      <c r="S111" s="101">
        <f>'Base produits'!D97</f>
        <v>0</v>
      </c>
      <c r="T111" s="34">
        <v>97</v>
      </c>
      <c r="U111" s="34">
        <v>90</v>
      </c>
    </row>
    <row r="112" spans="2:21" ht="16.5" hidden="1" customHeight="1" outlineLevel="1" x14ac:dyDescent="0.25">
      <c r="B112" s="52"/>
      <c r="C112" s="176" t="str">
        <f t="shared" si="10"/>
        <v/>
      </c>
      <c r="D112" s="102" t="str">
        <f>IF(ISERROR(VLOOKUP(C112,'Base produits'!$A$8:$H$607,2,0)),"",VLOOKUP(C112,'Base produits'!$A$8:$H$607,2,0))</f>
        <v/>
      </c>
      <c r="E112" s="184" t="str">
        <f>IF(ISERROR(VLOOKUP(C112,'Base produits'!$A$8:$H$607,3,0)),"",VLOOKUP(C112,'Base produits'!$A$8:$H$607,3,0))</f>
        <v/>
      </c>
      <c r="F112" s="179" t="str">
        <f t="shared" si="11"/>
        <v/>
      </c>
      <c r="G112" s="104" t="str">
        <f t="shared" si="12"/>
        <v/>
      </c>
      <c r="H112" s="105" t="str">
        <f t="shared" si="13"/>
        <v/>
      </c>
      <c r="I112" s="59"/>
      <c r="K112">
        <f t="shared" si="14"/>
        <v>0</v>
      </c>
      <c r="L112">
        <f t="shared" si="14"/>
        <v>0</v>
      </c>
      <c r="M112">
        <f t="shared" si="14"/>
        <v>0</v>
      </c>
      <c r="N112" s="100">
        <f t="shared" si="15"/>
        <v>0</v>
      </c>
      <c r="O112" s="34" t="str">
        <f t="shared" si="9"/>
        <v/>
      </c>
      <c r="P112" s="34">
        <f>SUM($O$22:O112)</f>
        <v>4</v>
      </c>
      <c r="Q112" s="34" t="str">
        <f>'Base produits'!A98</f>
        <v>P0091</v>
      </c>
      <c r="R112" s="34">
        <f>HLOOKUP($H$2,'Base facturation'!$C$5:$ALN$611,T112,0)</f>
        <v>0</v>
      </c>
      <c r="S112" s="101">
        <f>'Base produits'!D98</f>
        <v>0</v>
      </c>
      <c r="T112" s="34">
        <v>98</v>
      </c>
      <c r="U112" s="34">
        <v>91</v>
      </c>
    </row>
    <row r="113" spans="2:21" ht="16.5" hidden="1" customHeight="1" outlineLevel="1" x14ac:dyDescent="0.25">
      <c r="B113" s="52"/>
      <c r="C113" s="176" t="str">
        <f t="shared" si="10"/>
        <v/>
      </c>
      <c r="D113" s="102" t="str">
        <f>IF(ISERROR(VLOOKUP(C113,'Base produits'!$A$8:$H$607,2,0)),"",VLOOKUP(C113,'Base produits'!$A$8:$H$607,2,0))</f>
        <v/>
      </c>
      <c r="E113" s="184" t="str">
        <f>IF(ISERROR(VLOOKUP(C113,'Base produits'!$A$8:$H$607,3,0)),"",VLOOKUP(C113,'Base produits'!$A$8:$H$607,3,0))</f>
        <v/>
      </c>
      <c r="F113" s="179" t="str">
        <f t="shared" si="11"/>
        <v/>
      </c>
      <c r="G113" s="104" t="str">
        <f t="shared" si="12"/>
        <v/>
      </c>
      <c r="H113" s="105" t="str">
        <f t="shared" si="13"/>
        <v/>
      </c>
      <c r="I113" s="59"/>
      <c r="K113">
        <f t="shared" si="14"/>
        <v>0</v>
      </c>
      <c r="L113">
        <f t="shared" si="14"/>
        <v>0</v>
      </c>
      <c r="M113">
        <f t="shared" si="14"/>
        <v>0</v>
      </c>
      <c r="N113" s="100">
        <f t="shared" si="15"/>
        <v>0</v>
      </c>
      <c r="O113" s="34" t="str">
        <f t="shared" si="9"/>
        <v/>
      </c>
      <c r="P113" s="34">
        <f>SUM($O$22:O113)</f>
        <v>4</v>
      </c>
      <c r="Q113" s="34" t="str">
        <f>'Base produits'!A99</f>
        <v>P0092</v>
      </c>
      <c r="R113" s="34">
        <f>HLOOKUP($H$2,'Base facturation'!$C$5:$ALN$611,T113,0)</f>
        <v>0</v>
      </c>
      <c r="S113" s="101">
        <f>'Base produits'!D99</f>
        <v>0</v>
      </c>
      <c r="T113" s="34">
        <v>99</v>
      </c>
      <c r="U113" s="34">
        <v>92</v>
      </c>
    </row>
    <row r="114" spans="2:21" ht="16.5" hidden="1" customHeight="1" outlineLevel="1" x14ac:dyDescent="0.25">
      <c r="B114" s="52"/>
      <c r="C114" s="176" t="str">
        <f t="shared" si="10"/>
        <v/>
      </c>
      <c r="D114" s="102" t="str">
        <f>IF(ISERROR(VLOOKUP(C114,'Base produits'!$A$8:$H$607,2,0)),"",VLOOKUP(C114,'Base produits'!$A$8:$H$607,2,0))</f>
        <v/>
      </c>
      <c r="E114" s="184" t="str">
        <f>IF(ISERROR(VLOOKUP(C114,'Base produits'!$A$8:$H$607,3,0)),"",VLOOKUP(C114,'Base produits'!$A$8:$H$607,3,0))</f>
        <v/>
      </c>
      <c r="F114" s="179" t="str">
        <f t="shared" si="11"/>
        <v/>
      </c>
      <c r="G114" s="104" t="str">
        <f t="shared" si="12"/>
        <v/>
      </c>
      <c r="H114" s="105" t="str">
        <f t="shared" si="13"/>
        <v/>
      </c>
      <c r="I114" s="59"/>
      <c r="K114">
        <f t="shared" si="14"/>
        <v>0</v>
      </c>
      <c r="L114">
        <f t="shared" si="14"/>
        <v>0</v>
      </c>
      <c r="M114">
        <f t="shared" si="14"/>
        <v>0</v>
      </c>
      <c r="N114" s="100">
        <f t="shared" si="15"/>
        <v>0</v>
      </c>
      <c r="O114" s="34" t="str">
        <f t="shared" si="9"/>
        <v/>
      </c>
      <c r="P114" s="34">
        <f>SUM($O$22:O114)</f>
        <v>4</v>
      </c>
      <c r="Q114" s="34" t="str">
        <f>'Base produits'!A100</f>
        <v>P0093</v>
      </c>
      <c r="R114" s="34">
        <f>HLOOKUP($H$2,'Base facturation'!$C$5:$ALN$611,T114,0)</f>
        <v>0</v>
      </c>
      <c r="S114" s="101">
        <f>'Base produits'!D100</f>
        <v>0</v>
      </c>
      <c r="T114" s="34">
        <v>100</v>
      </c>
      <c r="U114" s="34">
        <v>93</v>
      </c>
    </row>
    <row r="115" spans="2:21" ht="16.5" hidden="1" customHeight="1" outlineLevel="1" x14ac:dyDescent="0.25">
      <c r="B115" s="52"/>
      <c r="C115" s="176" t="str">
        <f t="shared" si="10"/>
        <v/>
      </c>
      <c r="D115" s="102" t="str">
        <f>IF(ISERROR(VLOOKUP(C115,'Base produits'!$A$8:$H$607,2,0)),"",VLOOKUP(C115,'Base produits'!$A$8:$H$607,2,0))</f>
        <v/>
      </c>
      <c r="E115" s="184" t="str">
        <f>IF(ISERROR(VLOOKUP(C115,'Base produits'!$A$8:$H$607,3,0)),"",VLOOKUP(C115,'Base produits'!$A$8:$H$607,3,0))</f>
        <v/>
      </c>
      <c r="F115" s="179" t="str">
        <f t="shared" si="11"/>
        <v/>
      </c>
      <c r="G115" s="104" t="str">
        <f t="shared" si="12"/>
        <v/>
      </c>
      <c r="H115" s="105" t="str">
        <f t="shared" si="13"/>
        <v/>
      </c>
      <c r="I115" s="59"/>
      <c r="K115">
        <f t="shared" si="14"/>
        <v>0</v>
      </c>
      <c r="L115">
        <f t="shared" si="14"/>
        <v>0</v>
      </c>
      <c r="M115">
        <f t="shared" si="14"/>
        <v>0</v>
      </c>
      <c r="N115" s="100">
        <f t="shared" si="15"/>
        <v>0</v>
      </c>
      <c r="O115" s="34" t="str">
        <f t="shared" si="9"/>
        <v/>
      </c>
      <c r="P115" s="34">
        <f>SUM($O$22:O115)</f>
        <v>4</v>
      </c>
      <c r="Q115" s="34" t="str">
        <f>'Base produits'!A101</f>
        <v>P0094</v>
      </c>
      <c r="R115" s="34">
        <f>HLOOKUP($H$2,'Base facturation'!$C$5:$ALN$611,T115,0)</f>
        <v>0</v>
      </c>
      <c r="S115" s="101">
        <f>'Base produits'!D101</f>
        <v>0</v>
      </c>
      <c r="T115" s="34">
        <v>101</v>
      </c>
      <c r="U115" s="34">
        <v>94</v>
      </c>
    </row>
    <row r="116" spans="2:21" ht="16.5" hidden="1" customHeight="1" outlineLevel="1" x14ac:dyDescent="0.25">
      <c r="B116" s="52"/>
      <c r="C116" s="176" t="str">
        <f t="shared" si="10"/>
        <v/>
      </c>
      <c r="D116" s="102" t="str">
        <f>IF(ISERROR(VLOOKUP(C116,'Base produits'!$A$8:$H$607,2,0)),"",VLOOKUP(C116,'Base produits'!$A$8:$H$607,2,0))</f>
        <v/>
      </c>
      <c r="E116" s="184" t="str">
        <f>IF(ISERROR(VLOOKUP(C116,'Base produits'!$A$8:$H$607,3,0)),"",VLOOKUP(C116,'Base produits'!$A$8:$H$607,3,0))</f>
        <v/>
      </c>
      <c r="F116" s="179" t="str">
        <f t="shared" si="11"/>
        <v/>
      </c>
      <c r="G116" s="104" t="str">
        <f t="shared" si="12"/>
        <v/>
      </c>
      <c r="H116" s="105" t="str">
        <f t="shared" si="13"/>
        <v/>
      </c>
      <c r="I116" s="59"/>
      <c r="K116">
        <f t="shared" si="14"/>
        <v>0</v>
      </c>
      <c r="L116">
        <f t="shared" si="14"/>
        <v>0</v>
      </c>
      <c r="M116">
        <f t="shared" si="14"/>
        <v>0</v>
      </c>
      <c r="N116" s="100">
        <f t="shared" si="15"/>
        <v>0</v>
      </c>
      <c r="O116" s="34" t="str">
        <f t="shared" si="9"/>
        <v/>
      </c>
      <c r="P116" s="34">
        <f>SUM($O$22:O116)</f>
        <v>4</v>
      </c>
      <c r="Q116" s="34" t="str">
        <f>'Base produits'!A102</f>
        <v>P0095</v>
      </c>
      <c r="R116" s="34">
        <f>HLOOKUP($H$2,'Base facturation'!$C$5:$ALN$611,T116,0)</f>
        <v>0</v>
      </c>
      <c r="S116" s="101">
        <f>'Base produits'!D102</f>
        <v>0</v>
      </c>
      <c r="T116" s="34">
        <v>102</v>
      </c>
      <c r="U116" s="34">
        <v>95</v>
      </c>
    </row>
    <row r="117" spans="2:21" ht="16.5" hidden="1" customHeight="1" outlineLevel="1" x14ac:dyDescent="0.25">
      <c r="B117" s="52"/>
      <c r="C117" s="176" t="str">
        <f t="shared" si="10"/>
        <v/>
      </c>
      <c r="D117" s="102" t="str">
        <f>IF(ISERROR(VLOOKUP(C117,'Base produits'!$A$8:$H$607,2,0)),"",VLOOKUP(C117,'Base produits'!$A$8:$H$607,2,0))</f>
        <v/>
      </c>
      <c r="E117" s="184" t="str">
        <f>IF(ISERROR(VLOOKUP(C117,'Base produits'!$A$8:$H$607,3,0)),"",VLOOKUP(C117,'Base produits'!$A$8:$H$607,3,0))</f>
        <v/>
      </c>
      <c r="F117" s="179" t="str">
        <f t="shared" si="11"/>
        <v/>
      </c>
      <c r="G117" s="104" t="str">
        <f t="shared" si="12"/>
        <v/>
      </c>
      <c r="H117" s="105" t="str">
        <f t="shared" si="13"/>
        <v/>
      </c>
      <c r="I117" s="59"/>
      <c r="K117">
        <f t="shared" si="14"/>
        <v>0</v>
      </c>
      <c r="L117">
        <f t="shared" si="14"/>
        <v>0</v>
      </c>
      <c r="M117">
        <f t="shared" si="14"/>
        <v>0</v>
      </c>
      <c r="N117" s="100">
        <f t="shared" si="15"/>
        <v>0</v>
      </c>
      <c r="O117" s="34" t="str">
        <f t="shared" si="9"/>
        <v/>
      </c>
      <c r="P117" s="34">
        <f>SUM($O$22:O117)</f>
        <v>4</v>
      </c>
      <c r="Q117" s="34" t="str">
        <f>'Base produits'!A103</f>
        <v>P0096</v>
      </c>
      <c r="R117" s="34">
        <f>HLOOKUP($H$2,'Base facturation'!$C$5:$ALN$611,T117,0)</f>
        <v>0</v>
      </c>
      <c r="S117" s="101">
        <f>'Base produits'!D103</f>
        <v>0</v>
      </c>
      <c r="T117" s="34">
        <v>103</v>
      </c>
      <c r="U117" s="34">
        <v>96</v>
      </c>
    </row>
    <row r="118" spans="2:21" ht="16.5" hidden="1" customHeight="1" outlineLevel="1" x14ac:dyDescent="0.25">
      <c r="B118" s="52"/>
      <c r="C118" s="176" t="str">
        <f t="shared" si="10"/>
        <v/>
      </c>
      <c r="D118" s="102" t="str">
        <f>IF(ISERROR(VLOOKUP(C118,'Base produits'!$A$8:$H$607,2,0)),"",VLOOKUP(C118,'Base produits'!$A$8:$H$607,2,0))</f>
        <v/>
      </c>
      <c r="E118" s="184" t="str">
        <f>IF(ISERROR(VLOOKUP(C118,'Base produits'!$A$8:$H$607,3,0)),"",VLOOKUP(C118,'Base produits'!$A$8:$H$607,3,0))</f>
        <v/>
      </c>
      <c r="F118" s="179" t="str">
        <f t="shared" si="11"/>
        <v/>
      </c>
      <c r="G118" s="104" t="str">
        <f t="shared" si="12"/>
        <v/>
      </c>
      <c r="H118" s="105" t="str">
        <f t="shared" si="13"/>
        <v/>
      </c>
      <c r="I118" s="59"/>
      <c r="K118">
        <f t="shared" si="14"/>
        <v>0</v>
      </c>
      <c r="L118">
        <f t="shared" si="14"/>
        <v>0</v>
      </c>
      <c r="M118">
        <f t="shared" si="14"/>
        <v>0</v>
      </c>
      <c r="N118" s="100">
        <f t="shared" si="15"/>
        <v>0</v>
      </c>
      <c r="O118" s="34" t="str">
        <f t="shared" si="9"/>
        <v/>
      </c>
      <c r="P118" s="34">
        <f>SUM($O$22:O118)</f>
        <v>4</v>
      </c>
      <c r="Q118" s="34" t="str">
        <f>'Base produits'!A104</f>
        <v>P0097</v>
      </c>
      <c r="R118" s="34">
        <f>HLOOKUP($H$2,'Base facturation'!$C$5:$ALN$611,T118,0)</f>
        <v>0</v>
      </c>
      <c r="S118" s="101">
        <f>'Base produits'!D104</f>
        <v>0</v>
      </c>
      <c r="T118" s="34">
        <v>104</v>
      </c>
      <c r="U118" s="34">
        <v>97</v>
      </c>
    </row>
    <row r="119" spans="2:21" ht="16.5" hidden="1" customHeight="1" outlineLevel="1" x14ac:dyDescent="0.25">
      <c r="B119" s="52"/>
      <c r="C119" s="176" t="str">
        <f t="shared" si="10"/>
        <v/>
      </c>
      <c r="D119" s="102" t="str">
        <f>IF(ISERROR(VLOOKUP(C119,'Base produits'!$A$8:$H$607,2,0)),"",VLOOKUP(C119,'Base produits'!$A$8:$H$607,2,0))</f>
        <v/>
      </c>
      <c r="E119" s="184" t="str">
        <f>IF(ISERROR(VLOOKUP(C119,'Base produits'!$A$8:$H$607,3,0)),"",VLOOKUP(C119,'Base produits'!$A$8:$H$607,3,0))</f>
        <v/>
      </c>
      <c r="F119" s="179" t="str">
        <f t="shared" si="11"/>
        <v/>
      </c>
      <c r="G119" s="104" t="str">
        <f t="shared" si="12"/>
        <v/>
      </c>
      <c r="H119" s="105" t="str">
        <f t="shared" si="13"/>
        <v/>
      </c>
      <c r="I119" s="59"/>
      <c r="K119">
        <f t="shared" si="14"/>
        <v>0</v>
      </c>
      <c r="L119">
        <f t="shared" si="14"/>
        <v>0</v>
      </c>
      <c r="M119">
        <f t="shared" si="14"/>
        <v>0</v>
      </c>
      <c r="N119" s="100">
        <f t="shared" si="15"/>
        <v>0</v>
      </c>
      <c r="O119" s="34" t="str">
        <f t="shared" si="9"/>
        <v/>
      </c>
      <c r="P119" s="34">
        <f>SUM($O$22:O119)</f>
        <v>4</v>
      </c>
      <c r="Q119" s="34" t="str">
        <f>'Base produits'!A105</f>
        <v>P0098</v>
      </c>
      <c r="R119" s="34">
        <f>HLOOKUP($H$2,'Base facturation'!$C$5:$ALN$611,T119,0)</f>
        <v>0</v>
      </c>
      <c r="S119" s="101">
        <f>'Base produits'!D105</f>
        <v>0</v>
      </c>
      <c r="T119" s="34">
        <v>105</v>
      </c>
      <c r="U119" s="34">
        <v>98</v>
      </c>
    </row>
    <row r="120" spans="2:21" ht="16.5" hidden="1" customHeight="1" outlineLevel="1" x14ac:dyDescent="0.25">
      <c r="B120" s="52"/>
      <c r="C120" s="176" t="str">
        <f t="shared" si="10"/>
        <v/>
      </c>
      <c r="D120" s="102" t="str">
        <f>IF(ISERROR(VLOOKUP(C120,'Base produits'!$A$8:$H$607,2,0)),"",VLOOKUP(C120,'Base produits'!$A$8:$H$607,2,0))</f>
        <v/>
      </c>
      <c r="E120" s="184" t="str">
        <f>IF(ISERROR(VLOOKUP(C120,'Base produits'!$A$8:$H$607,3,0)),"",VLOOKUP(C120,'Base produits'!$A$8:$H$607,3,0))</f>
        <v/>
      </c>
      <c r="F120" s="179" t="str">
        <f t="shared" si="11"/>
        <v/>
      </c>
      <c r="G120" s="104" t="str">
        <f t="shared" si="12"/>
        <v/>
      </c>
      <c r="H120" s="105" t="str">
        <f t="shared" si="13"/>
        <v/>
      </c>
      <c r="I120" s="59"/>
      <c r="K120">
        <f t="shared" ref="K120:M151" si="16">IF($H120=K$19,$H120*$G120,0)</f>
        <v>0</v>
      </c>
      <c r="L120">
        <f t="shared" si="16"/>
        <v>0</v>
      </c>
      <c r="M120">
        <f t="shared" si="16"/>
        <v>0</v>
      </c>
      <c r="N120" s="100">
        <f t="shared" si="15"/>
        <v>0</v>
      </c>
      <c r="O120" s="34" t="str">
        <f t="shared" si="9"/>
        <v/>
      </c>
      <c r="P120" s="34">
        <f>SUM($O$22:O120)</f>
        <v>4</v>
      </c>
      <c r="Q120" s="34" t="str">
        <f>'Base produits'!A106</f>
        <v>P0099</v>
      </c>
      <c r="R120" s="34">
        <f>HLOOKUP($H$2,'Base facturation'!$C$5:$ALN$611,T120,0)</f>
        <v>0</v>
      </c>
      <c r="S120" s="101">
        <f>'Base produits'!D106</f>
        <v>0</v>
      </c>
      <c r="T120" s="34">
        <v>106</v>
      </c>
      <c r="U120" s="34">
        <v>99</v>
      </c>
    </row>
    <row r="121" spans="2:21" ht="16.5" hidden="1" customHeight="1" outlineLevel="1" x14ac:dyDescent="0.25">
      <c r="B121" s="52"/>
      <c r="C121" s="176" t="str">
        <f t="shared" si="10"/>
        <v/>
      </c>
      <c r="D121" s="102" t="str">
        <f>IF(ISERROR(VLOOKUP(C121,'Base produits'!$A$8:$H$607,2,0)),"",VLOOKUP(C121,'Base produits'!$A$8:$H$607,2,0))</f>
        <v/>
      </c>
      <c r="E121" s="184" t="str">
        <f>IF(ISERROR(VLOOKUP(C121,'Base produits'!$A$8:$H$607,3,0)),"",VLOOKUP(C121,'Base produits'!$A$8:$H$607,3,0))</f>
        <v/>
      </c>
      <c r="F121" s="179" t="str">
        <f t="shared" si="11"/>
        <v/>
      </c>
      <c r="G121" s="104" t="str">
        <f t="shared" si="12"/>
        <v/>
      </c>
      <c r="H121" s="105" t="str">
        <f t="shared" si="13"/>
        <v/>
      </c>
      <c r="I121" s="59"/>
      <c r="K121">
        <f t="shared" si="16"/>
        <v>0</v>
      </c>
      <c r="L121">
        <f t="shared" si="16"/>
        <v>0</v>
      </c>
      <c r="M121">
        <f t="shared" si="16"/>
        <v>0</v>
      </c>
      <c r="N121" s="100">
        <f t="shared" si="15"/>
        <v>0</v>
      </c>
      <c r="O121" s="34" t="str">
        <f t="shared" si="9"/>
        <v/>
      </c>
      <c r="P121" s="34">
        <f>SUM($O$22:O121)</f>
        <v>4</v>
      </c>
      <c r="Q121" s="34" t="str">
        <f>'Base produits'!A107</f>
        <v>P0100</v>
      </c>
      <c r="R121" s="34">
        <f>HLOOKUP($H$2,'Base facturation'!$C$5:$ALN$611,T121,0)</f>
        <v>0</v>
      </c>
      <c r="S121" s="101">
        <f>'Base produits'!D107</f>
        <v>0</v>
      </c>
      <c r="T121" s="34">
        <v>107</v>
      </c>
      <c r="U121" s="34">
        <v>100</v>
      </c>
    </row>
    <row r="122" spans="2:21" ht="16.5" hidden="1" customHeight="1" outlineLevel="1" x14ac:dyDescent="0.25">
      <c r="B122" s="52"/>
      <c r="C122" s="176" t="str">
        <f t="shared" si="10"/>
        <v/>
      </c>
      <c r="D122" s="102" t="str">
        <f>IF(ISERROR(VLOOKUP(C122,'Base produits'!$A$8:$H$607,2,0)),"",VLOOKUP(C122,'Base produits'!$A$8:$H$607,2,0))</f>
        <v/>
      </c>
      <c r="E122" s="184" t="str">
        <f>IF(ISERROR(VLOOKUP(C122,'Base produits'!$A$8:$H$607,3,0)),"",VLOOKUP(C122,'Base produits'!$A$8:$H$607,3,0))</f>
        <v/>
      </c>
      <c r="F122" s="179" t="str">
        <f t="shared" si="11"/>
        <v/>
      </c>
      <c r="G122" s="104" t="str">
        <f t="shared" si="12"/>
        <v/>
      </c>
      <c r="H122" s="105" t="str">
        <f t="shared" si="13"/>
        <v/>
      </c>
      <c r="I122" s="59"/>
      <c r="K122">
        <f t="shared" si="16"/>
        <v>0</v>
      </c>
      <c r="L122">
        <f t="shared" si="16"/>
        <v>0</v>
      </c>
      <c r="M122">
        <f t="shared" si="16"/>
        <v>0</v>
      </c>
      <c r="N122" s="100">
        <f t="shared" si="15"/>
        <v>0</v>
      </c>
      <c r="O122" s="34" t="str">
        <f t="shared" si="9"/>
        <v/>
      </c>
      <c r="P122" s="34">
        <f>SUM($O$22:O122)</f>
        <v>4</v>
      </c>
      <c r="Q122" s="34" t="str">
        <f>'Base produits'!A108</f>
        <v>P0101</v>
      </c>
      <c r="R122" s="34">
        <f>HLOOKUP($H$2,'Base facturation'!$C$5:$ALN$611,T122,0)</f>
        <v>0</v>
      </c>
      <c r="S122" s="101">
        <f>'Base produits'!D108</f>
        <v>0</v>
      </c>
      <c r="T122" s="34">
        <v>108</v>
      </c>
      <c r="U122" s="34">
        <v>101</v>
      </c>
    </row>
    <row r="123" spans="2:21" ht="16.5" hidden="1" customHeight="1" outlineLevel="1" x14ac:dyDescent="0.25">
      <c r="B123" s="52"/>
      <c r="C123" s="176" t="str">
        <f t="shared" si="10"/>
        <v/>
      </c>
      <c r="D123" s="102" t="str">
        <f>IF(ISERROR(VLOOKUP(C123,'Base produits'!$A$8:$H$607,2,0)),"",VLOOKUP(C123,'Base produits'!$A$8:$H$607,2,0))</f>
        <v/>
      </c>
      <c r="E123" s="184" t="str">
        <f>IF(ISERROR(VLOOKUP(C123,'Base produits'!$A$8:$H$607,3,0)),"",VLOOKUP(C123,'Base produits'!$A$8:$H$607,3,0))</f>
        <v/>
      </c>
      <c r="F123" s="179" t="str">
        <f t="shared" si="11"/>
        <v/>
      </c>
      <c r="G123" s="104" t="str">
        <f t="shared" si="12"/>
        <v/>
      </c>
      <c r="H123" s="105" t="str">
        <f t="shared" si="13"/>
        <v/>
      </c>
      <c r="I123" s="59"/>
      <c r="K123">
        <f t="shared" si="16"/>
        <v>0</v>
      </c>
      <c r="L123">
        <f t="shared" si="16"/>
        <v>0</v>
      </c>
      <c r="M123">
        <f t="shared" si="16"/>
        <v>0</v>
      </c>
      <c r="N123" s="100">
        <f t="shared" si="15"/>
        <v>0</v>
      </c>
      <c r="O123" s="34" t="str">
        <f t="shared" si="9"/>
        <v/>
      </c>
      <c r="P123" s="34">
        <f>SUM($O$22:O123)</f>
        <v>4</v>
      </c>
      <c r="Q123" s="34" t="str">
        <f>'Base produits'!A109</f>
        <v>P0102</v>
      </c>
      <c r="R123" s="34">
        <f>HLOOKUP($H$2,'Base facturation'!$C$5:$ALN$611,T123,0)</f>
        <v>0</v>
      </c>
      <c r="S123" s="101">
        <f>'Base produits'!D109</f>
        <v>0</v>
      </c>
      <c r="T123" s="34">
        <v>109</v>
      </c>
      <c r="U123" s="34">
        <v>102</v>
      </c>
    </row>
    <row r="124" spans="2:21" ht="16.5" hidden="1" customHeight="1" outlineLevel="1" x14ac:dyDescent="0.25">
      <c r="B124" s="52"/>
      <c r="C124" s="176" t="str">
        <f t="shared" si="10"/>
        <v/>
      </c>
      <c r="D124" s="102" t="str">
        <f>IF(ISERROR(VLOOKUP(C124,'Base produits'!$A$8:$H$607,2,0)),"",VLOOKUP(C124,'Base produits'!$A$8:$H$607,2,0))</f>
        <v/>
      </c>
      <c r="E124" s="184" t="str">
        <f>IF(ISERROR(VLOOKUP(C124,'Base produits'!$A$8:$H$607,3,0)),"",VLOOKUP(C124,'Base produits'!$A$8:$H$607,3,0))</f>
        <v/>
      </c>
      <c r="F124" s="179" t="str">
        <f t="shared" si="11"/>
        <v/>
      </c>
      <c r="G124" s="104" t="str">
        <f t="shared" si="12"/>
        <v/>
      </c>
      <c r="H124" s="105" t="str">
        <f t="shared" si="13"/>
        <v/>
      </c>
      <c r="I124" s="59"/>
      <c r="K124">
        <f t="shared" si="16"/>
        <v>0</v>
      </c>
      <c r="L124">
        <f t="shared" si="16"/>
        <v>0</v>
      </c>
      <c r="M124">
        <f t="shared" si="16"/>
        <v>0</v>
      </c>
      <c r="N124" s="100">
        <f t="shared" si="15"/>
        <v>0</v>
      </c>
      <c r="O124" s="34" t="str">
        <f t="shared" si="9"/>
        <v/>
      </c>
      <c r="P124" s="34">
        <f>SUM($O$22:O124)</f>
        <v>4</v>
      </c>
      <c r="Q124" s="34" t="str">
        <f>'Base produits'!A110</f>
        <v>P0103</v>
      </c>
      <c r="R124" s="34">
        <f>HLOOKUP($H$2,'Base facturation'!$C$5:$ALN$611,T124,0)</f>
        <v>0</v>
      </c>
      <c r="S124" s="101">
        <f>'Base produits'!D110</f>
        <v>0</v>
      </c>
      <c r="T124" s="34">
        <v>110</v>
      </c>
      <c r="U124" s="34">
        <v>103</v>
      </c>
    </row>
    <row r="125" spans="2:21" ht="16.5" hidden="1" customHeight="1" outlineLevel="1" x14ac:dyDescent="0.25">
      <c r="B125" s="52"/>
      <c r="C125" s="176" t="str">
        <f t="shared" si="10"/>
        <v/>
      </c>
      <c r="D125" s="102" t="str">
        <f>IF(ISERROR(VLOOKUP(C125,'Base produits'!$A$8:$H$607,2,0)),"",VLOOKUP(C125,'Base produits'!$A$8:$H$607,2,0))</f>
        <v/>
      </c>
      <c r="E125" s="184" t="str">
        <f>IF(ISERROR(VLOOKUP(C125,'Base produits'!$A$8:$H$607,3,0)),"",VLOOKUP(C125,'Base produits'!$A$8:$H$607,3,0))</f>
        <v/>
      </c>
      <c r="F125" s="179" t="str">
        <f t="shared" si="11"/>
        <v/>
      </c>
      <c r="G125" s="104" t="str">
        <f t="shared" si="12"/>
        <v/>
      </c>
      <c r="H125" s="105" t="str">
        <f t="shared" si="13"/>
        <v/>
      </c>
      <c r="I125" s="59"/>
      <c r="K125">
        <f t="shared" si="16"/>
        <v>0</v>
      </c>
      <c r="L125">
        <f t="shared" si="16"/>
        <v>0</v>
      </c>
      <c r="M125">
        <f t="shared" si="16"/>
        <v>0</v>
      </c>
      <c r="N125" s="100">
        <f t="shared" si="15"/>
        <v>0</v>
      </c>
      <c r="O125" s="34" t="str">
        <f t="shared" si="9"/>
        <v/>
      </c>
      <c r="P125" s="34">
        <f>SUM($O$22:O125)</f>
        <v>4</v>
      </c>
      <c r="Q125" s="34" t="str">
        <f>'Base produits'!A111</f>
        <v>P0104</v>
      </c>
      <c r="R125" s="34">
        <f>HLOOKUP($H$2,'Base facturation'!$C$5:$ALN$611,T125,0)</f>
        <v>0</v>
      </c>
      <c r="S125" s="101">
        <f>'Base produits'!D111</f>
        <v>0</v>
      </c>
      <c r="T125" s="34">
        <v>111</v>
      </c>
      <c r="U125" s="34">
        <v>104</v>
      </c>
    </row>
    <row r="126" spans="2:21" ht="16.5" hidden="1" customHeight="1" outlineLevel="1" x14ac:dyDescent="0.25">
      <c r="B126" s="52"/>
      <c r="C126" s="176" t="str">
        <f t="shared" si="10"/>
        <v/>
      </c>
      <c r="D126" s="102" t="str">
        <f>IF(ISERROR(VLOOKUP(C126,'Base produits'!$A$8:$H$607,2,0)),"",VLOOKUP(C126,'Base produits'!$A$8:$H$607,2,0))</f>
        <v/>
      </c>
      <c r="E126" s="184" t="str">
        <f>IF(ISERROR(VLOOKUP(C126,'Base produits'!$A$8:$H$607,3,0)),"",VLOOKUP(C126,'Base produits'!$A$8:$H$607,3,0))</f>
        <v/>
      </c>
      <c r="F126" s="179" t="str">
        <f t="shared" si="11"/>
        <v/>
      </c>
      <c r="G126" s="104" t="str">
        <f t="shared" si="12"/>
        <v/>
      </c>
      <c r="H126" s="105" t="str">
        <f t="shared" si="13"/>
        <v/>
      </c>
      <c r="I126" s="59"/>
      <c r="K126">
        <f t="shared" si="16"/>
        <v>0</v>
      </c>
      <c r="L126">
        <f t="shared" si="16"/>
        <v>0</v>
      </c>
      <c r="M126">
        <f t="shared" si="16"/>
        <v>0</v>
      </c>
      <c r="N126" s="100">
        <f t="shared" si="15"/>
        <v>0</v>
      </c>
      <c r="O126" s="34" t="str">
        <f t="shared" si="9"/>
        <v/>
      </c>
      <c r="P126" s="34">
        <f>SUM($O$22:O126)</f>
        <v>4</v>
      </c>
      <c r="Q126" s="34" t="str">
        <f>'Base produits'!A112</f>
        <v>P0105</v>
      </c>
      <c r="R126" s="34">
        <f>HLOOKUP($H$2,'Base facturation'!$C$5:$ALN$611,T126,0)</f>
        <v>0</v>
      </c>
      <c r="S126" s="101">
        <f>'Base produits'!D112</f>
        <v>0</v>
      </c>
      <c r="T126" s="34">
        <v>112</v>
      </c>
      <c r="U126" s="34">
        <v>105</v>
      </c>
    </row>
    <row r="127" spans="2:21" ht="16.5" hidden="1" customHeight="1" outlineLevel="1" x14ac:dyDescent="0.25">
      <c r="B127" s="52"/>
      <c r="C127" s="176" t="str">
        <f t="shared" si="10"/>
        <v/>
      </c>
      <c r="D127" s="102" t="str">
        <f>IF(ISERROR(VLOOKUP(C127,'Base produits'!$A$8:$H$607,2,0)),"",VLOOKUP(C127,'Base produits'!$A$8:$H$607,2,0))</f>
        <v/>
      </c>
      <c r="E127" s="184" t="str">
        <f>IF(ISERROR(VLOOKUP(C127,'Base produits'!$A$8:$H$607,3,0)),"",VLOOKUP(C127,'Base produits'!$A$8:$H$607,3,0))</f>
        <v/>
      </c>
      <c r="F127" s="179" t="str">
        <f t="shared" si="11"/>
        <v/>
      </c>
      <c r="G127" s="104" t="str">
        <f t="shared" si="12"/>
        <v/>
      </c>
      <c r="H127" s="105" t="str">
        <f t="shared" si="13"/>
        <v/>
      </c>
      <c r="I127" s="59"/>
      <c r="K127">
        <f t="shared" si="16"/>
        <v>0</v>
      </c>
      <c r="L127">
        <f t="shared" si="16"/>
        <v>0</v>
      </c>
      <c r="M127">
        <f t="shared" si="16"/>
        <v>0</v>
      </c>
      <c r="N127" s="100">
        <f t="shared" si="15"/>
        <v>0</v>
      </c>
      <c r="O127" s="34" t="str">
        <f t="shared" si="9"/>
        <v/>
      </c>
      <c r="P127" s="34">
        <f>SUM($O$22:O127)</f>
        <v>4</v>
      </c>
      <c r="Q127" s="34" t="str">
        <f>'Base produits'!A113</f>
        <v>P0106</v>
      </c>
      <c r="R127" s="34">
        <f>HLOOKUP($H$2,'Base facturation'!$C$5:$ALN$611,T127,0)</f>
        <v>0</v>
      </c>
      <c r="S127" s="101">
        <f>'Base produits'!D113</f>
        <v>0</v>
      </c>
      <c r="T127" s="34">
        <v>113</v>
      </c>
      <c r="U127" s="34">
        <v>106</v>
      </c>
    </row>
    <row r="128" spans="2:21" ht="16.5" hidden="1" customHeight="1" outlineLevel="1" x14ac:dyDescent="0.25">
      <c r="B128" s="52"/>
      <c r="C128" s="176" t="str">
        <f t="shared" si="10"/>
        <v/>
      </c>
      <c r="D128" s="102" t="str">
        <f>IF(ISERROR(VLOOKUP(C128,'Base produits'!$A$8:$H$607,2,0)),"",VLOOKUP(C128,'Base produits'!$A$8:$H$607,2,0))</f>
        <v/>
      </c>
      <c r="E128" s="184" t="str">
        <f>IF(ISERROR(VLOOKUP(C128,'Base produits'!$A$8:$H$607,3,0)),"",VLOOKUP(C128,'Base produits'!$A$8:$H$607,3,0))</f>
        <v/>
      </c>
      <c r="F128" s="179" t="str">
        <f t="shared" si="11"/>
        <v/>
      </c>
      <c r="G128" s="104" t="str">
        <f t="shared" si="12"/>
        <v/>
      </c>
      <c r="H128" s="105" t="str">
        <f t="shared" si="13"/>
        <v/>
      </c>
      <c r="I128" s="59"/>
      <c r="K128">
        <f t="shared" si="16"/>
        <v>0</v>
      </c>
      <c r="L128">
        <f t="shared" si="16"/>
        <v>0</v>
      </c>
      <c r="M128">
        <f t="shared" si="16"/>
        <v>0</v>
      </c>
      <c r="N128" s="100">
        <f t="shared" si="15"/>
        <v>0</v>
      </c>
      <c r="O128" s="34" t="str">
        <f t="shared" si="9"/>
        <v/>
      </c>
      <c r="P128" s="34">
        <f>SUM($O$22:O128)</f>
        <v>4</v>
      </c>
      <c r="Q128" s="34" t="str">
        <f>'Base produits'!A114</f>
        <v>P0107</v>
      </c>
      <c r="R128" s="34">
        <f>HLOOKUP($H$2,'Base facturation'!$C$5:$ALN$611,T128,0)</f>
        <v>0</v>
      </c>
      <c r="S128" s="101">
        <f>'Base produits'!D114</f>
        <v>0</v>
      </c>
      <c r="T128" s="34">
        <v>114</v>
      </c>
      <c r="U128" s="34">
        <v>107</v>
      </c>
    </row>
    <row r="129" spans="2:21" ht="16.5" hidden="1" customHeight="1" outlineLevel="1" x14ac:dyDescent="0.25">
      <c r="B129" s="52"/>
      <c r="C129" s="176" t="str">
        <f t="shared" si="10"/>
        <v/>
      </c>
      <c r="D129" s="102" t="str">
        <f>IF(ISERROR(VLOOKUP(C129,'Base produits'!$A$8:$H$607,2,0)),"",VLOOKUP(C129,'Base produits'!$A$8:$H$607,2,0))</f>
        <v/>
      </c>
      <c r="E129" s="184" t="str">
        <f>IF(ISERROR(VLOOKUP(C129,'Base produits'!$A$8:$H$607,3,0)),"",VLOOKUP(C129,'Base produits'!$A$8:$H$607,3,0))</f>
        <v/>
      </c>
      <c r="F129" s="179" t="str">
        <f t="shared" si="11"/>
        <v/>
      </c>
      <c r="G129" s="104" t="str">
        <f t="shared" si="12"/>
        <v/>
      </c>
      <c r="H129" s="105" t="str">
        <f t="shared" si="13"/>
        <v/>
      </c>
      <c r="I129" s="59"/>
      <c r="K129">
        <f t="shared" si="16"/>
        <v>0</v>
      </c>
      <c r="L129">
        <f t="shared" si="16"/>
        <v>0</v>
      </c>
      <c r="M129">
        <f t="shared" si="16"/>
        <v>0</v>
      </c>
      <c r="N129" s="100">
        <f t="shared" si="15"/>
        <v>0</v>
      </c>
      <c r="O129" s="34" t="str">
        <f t="shared" si="9"/>
        <v/>
      </c>
      <c r="P129" s="34">
        <f>SUM($O$22:O129)</f>
        <v>4</v>
      </c>
      <c r="Q129" s="34" t="str">
        <f>'Base produits'!A115</f>
        <v>P0108</v>
      </c>
      <c r="R129" s="34">
        <f>HLOOKUP($H$2,'Base facturation'!$C$5:$ALN$611,T129,0)</f>
        <v>0</v>
      </c>
      <c r="S129" s="101">
        <f>'Base produits'!D115</f>
        <v>0</v>
      </c>
      <c r="T129" s="34">
        <v>115</v>
      </c>
      <c r="U129" s="34">
        <v>108</v>
      </c>
    </row>
    <row r="130" spans="2:21" ht="16.5" hidden="1" customHeight="1" outlineLevel="1" x14ac:dyDescent="0.25">
      <c r="B130" s="52"/>
      <c r="C130" s="176" t="str">
        <f t="shared" si="10"/>
        <v/>
      </c>
      <c r="D130" s="102" t="str">
        <f>IF(ISERROR(VLOOKUP(C130,'Base produits'!$A$8:$H$607,2,0)),"",VLOOKUP(C130,'Base produits'!$A$8:$H$607,2,0))</f>
        <v/>
      </c>
      <c r="E130" s="184" t="str">
        <f>IF(ISERROR(VLOOKUP(C130,'Base produits'!$A$8:$H$607,3,0)),"",VLOOKUP(C130,'Base produits'!$A$8:$H$607,3,0))</f>
        <v/>
      </c>
      <c r="F130" s="179" t="str">
        <f t="shared" si="11"/>
        <v/>
      </c>
      <c r="G130" s="104" t="str">
        <f t="shared" si="12"/>
        <v/>
      </c>
      <c r="H130" s="105" t="str">
        <f t="shared" si="13"/>
        <v/>
      </c>
      <c r="I130" s="59"/>
      <c r="K130">
        <f t="shared" si="16"/>
        <v>0</v>
      </c>
      <c r="L130">
        <f t="shared" si="16"/>
        <v>0</v>
      </c>
      <c r="M130">
        <f t="shared" si="16"/>
        <v>0</v>
      </c>
      <c r="N130" s="100">
        <f t="shared" si="15"/>
        <v>0</v>
      </c>
      <c r="O130" s="34" t="str">
        <f t="shared" si="9"/>
        <v/>
      </c>
      <c r="P130" s="34">
        <f>SUM($O$22:O130)</f>
        <v>4</v>
      </c>
      <c r="Q130" s="34" t="str">
        <f>'Base produits'!A116</f>
        <v>P0109</v>
      </c>
      <c r="R130" s="34">
        <f>HLOOKUP($H$2,'Base facturation'!$C$5:$ALN$611,T130,0)</f>
        <v>0</v>
      </c>
      <c r="S130" s="101">
        <f>'Base produits'!D116</f>
        <v>0</v>
      </c>
      <c r="T130" s="34">
        <v>116</v>
      </c>
      <c r="U130" s="34">
        <v>109</v>
      </c>
    </row>
    <row r="131" spans="2:21" ht="16.5" hidden="1" customHeight="1" outlineLevel="1" x14ac:dyDescent="0.25">
      <c r="B131" s="52"/>
      <c r="C131" s="176" t="str">
        <f t="shared" si="10"/>
        <v/>
      </c>
      <c r="D131" s="102" t="str">
        <f>IF(ISERROR(VLOOKUP(C131,'Base produits'!$A$8:$H$607,2,0)),"",VLOOKUP(C131,'Base produits'!$A$8:$H$607,2,0))</f>
        <v/>
      </c>
      <c r="E131" s="184" t="str">
        <f>IF(ISERROR(VLOOKUP(C131,'Base produits'!$A$8:$H$607,3,0)),"",VLOOKUP(C131,'Base produits'!$A$8:$H$607,3,0))</f>
        <v/>
      </c>
      <c r="F131" s="179" t="str">
        <f t="shared" si="11"/>
        <v/>
      </c>
      <c r="G131" s="104" t="str">
        <f t="shared" si="12"/>
        <v/>
      </c>
      <c r="H131" s="105" t="str">
        <f t="shared" si="13"/>
        <v/>
      </c>
      <c r="I131" s="59"/>
      <c r="K131">
        <f t="shared" si="16"/>
        <v>0</v>
      </c>
      <c r="L131">
        <f t="shared" si="16"/>
        <v>0</v>
      </c>
      <c r="M131">
        <f t="shared" si="16"/>
        <v>0</v>
      </c>
      <c r="N131" s="100">
        <f t="shared" si="15"/>
        <v>0</v>
      </c>
      <c r="O131" s="34" t="str">
        <f t="shared" si="9"/>
        <v/>
      </c>
      <c r="P131" s="34">
        <f>SUM($O$22:O131)</f>
        <v>4</v>
      </c>
      <c r="Q131" s="34" t="str">
        <f>'Base produits'!A117</f>
        <v>P0110</v>
      </c>
      <c r="R131" s="34">
        <f>HLOOKUP($H$2,'Base facturation'!$C$5:$ALN$611,T131,0)</f>
        <v>0</v>
      </c>
      <c r="S131" s="101">
        <f>'Base produits'!D117</f>
        <v>0</v>
      </c>
      <c r="T131" s="34">
        <v>117</v>
      </c>
      <c r="U131" s="34">
        <v>110</v>
      </c>
    </row>
    <row r="132" spans="2:21" ht="16.5" hidden="1" customHeight="1" outlineLevel="1" x14ac:dyDescent="0.25">
      <c r="B132" s="52"/>
      <c r="C132" s="176" t="str">
        <f t="shared" si="10"/>
        <v/>
      </c>
      <c r="D132" s="102" t="str">
        <f>IF(ISERROR(VLOOKUP(C132,'Base produits'!$A$8:$H$607,2,0)),"",VLOOKUP(C132,'Base produits'!$A$8:$H$607,2,0))</f>
        <v/>
      </c>
      <c r="E132" s="184" t="str">
        <f>IF(ISERROR(VLOOKUP(C132,'Base produits'!$A$8:$H$607,3,0)),"",VLOOKUP(C132,'Base produits'!$A$8:$H$607,3,0))</f>
        <v/>
      </c>
      <c r="F132" s="179" t="str">
        <f t="shared" si="11"/>
        <v/>
      </c>
      <c r="G132" s="104" t="str">
        <f t="shared" si="12"/>
        <v/>
      </c>
      <c r="H132" s="105" t="str">
        <f t="shared" si="13"/>
        <v/>
      </c>
      <c r="I132" s="59"/>
      <c r="K132">
        <f t="shared" si="16"/>
        <v>0</v>
      </c>
      <c r="L132">
        <f t="shared" si="16"/>
        <v>0</v>
      </c>
      <c r="M132">
        <f t="shared" si="16"/>
        <v>0</v>
      </c>
      <c r="N132" s="100">
        <f t="shared" si="15"/>
        <v>0</v>
      </c>
      <c r="O132" s="34" t="str">
        <f t="shared" si="9"/>
        <v/>
      </c>
      <c r="P132" s="34">
        <f>SUM($O$22:O132)</f>
        <v>4</v>
      </c>
      <c r="Q132" s="34" t="str">
        <f>'Base produits'!A118</f>
        <v>P0111</v>
      </c>
      <c r="R132" s="34">
        <f>HLOOKUP($H$2,'Base facturation'!$C$5:$ALN$611,T132,0)</f>
        <v>0</v>
      </c>
      <c r="S132" s="101">
        <f>'Base produits'!D118</f>
        <v>0</v>
      </c>
      <c r="T132" s="34">
        <v>118</v>
      </c>
      <c r="U132" s="34">
        <v>111</v>
      </c>
    </row>
    <row r="133" spans="2:21" ht="16.5" hidden="1" customHeight="1" outlineLevel="1" x14ac:dyDescent="0.25">
      <c r="B133" s="52"/>
      <c r="C133" s="176" t="str">
        <f t="shared" si="10"/>
        <v/>
      </c>
      <c r="D133" s="102" t="str">
        <f>IF(ISERROR(VLOOKUP(C133,'Base produits'!$A$8:$H$607,2,0)),"",VLOOKUP(C133,'Base produits'!$A$8:$H$607,2,0))</f>
        <v/>
      </c>
      <c r="E133" s="184" t="str">
        <f>IF(ISERROR(VLOOKUP(C133,'Base produits'!$A$8:$H$607,3,0)),"",VLOOKUP(C133,'Base produits'!$A$8:$H$607,3,0))</f>
        <v/>
      </c>
      <c r="F133" s="179" t="str">
        <f t="shared" si="11"/>
        <v/>
      </c>
      <c r="G133" s="104" t="str">
        <f t="shared" si="12"/>
        <v/>
      </c>
      <c r="H133" s="105" t="str">
        <f t="shared" si="13"/>
        <v/>
      </c>
      <c r="I133" s="59"/>
      <c r="K133">
        <f t="shared" si="16"/>
        <v>0</v>
      </c>
      <c r="L133">
        <f t="shared" si="16"/>
        <v>0</v>
      </c>
      <c r="M133">
        <f t="shared" si="16"/>
        <v>0</v>
      </c>
      <c r="N133" s="100">
        <f t="shared" si="15"/>
        <v>0</v>
      </c>
      <c r="O133" s="34" t="str">
        <f t="shared" si="9"/>
        <v/>
      </c>
      <c r="P133" s="34">
        <f>SUM($O$22:O133)</f>
        <v>4</v>
      </c>
      <c r="Q133" s="34" t="str">
        <f>'Base produits'!A119</f>
        <v>P0112</v>
      </c>
      <c r="R133" s="34">
        <f>HLOOKUP($H$2,'Base facturation'!$C$5:$ALN$611,T133,0)</f>
        <v>0</v>
      </c>
      <c r="S133" s="101">
        <f>'Base produits'!D119</f>
        <v>0</v>
      </c>
      <c r="T133" s="34">
        <v>119</v>
      </c>
      <c r="U133" s="34">
        <v>112</v>
      </c>
    </row>
    <row r="134" spans="2:21" ht="16.5" hidden="1" customHeight="1" outlineLevel="1" x14ac:dyDescent="0.25">
      <c r="B134" s="52"/>
      <c r="C134" s="176" t="str">
        <f t="shared" si="10"/>
        <v/>
      </c>
      <c r="D134" s="102" t="str">
        <f>IF(ISERROR(VLOOKUP(C134,'Base produits'!$A$8:$H$607,2,0)),"",VLOOKUP(C134,'Base produits'!$A$8:$H$607,2,0))</f>
        <v/>
      </c>
      <c r="E134" s="184" t="str">
        <f>IF(ISERROR(VLOOKUP(C134,'Base produits'!$A$8:$H$607,3,0)),"",VLOOKUP(C134,'Base produits'!$A$8:$H$607,3,0))</f>
        <v/>
      </c>
      <c r="F134" s="179" t="str">
        <f t="shared" si="11"/>
        <v/>
      </c>
      <c r="G134" s="104" t="str">
        <f t="shared" si="12"/>
        <v/>
      </c>
      <c r="H134" s="105" t="str">
        <f t="shared" si="13"/>
        <v/>
      </c>
      <c r="I134" s="59"/>
      <c r="K134">
        <f t="shared" si="16"/>
        <v>0</v>
      </c>
      <c r="L134">
        <f t="shared" si="16"/>
        <v>0</v>
      </c>
      <c r="M134">
        <f t="shared" si="16"/>
        <v>0</v>
      </c>
      <c r="N134" s="100">
        <f t="shared" si="15"/>
        <v>0</v>
      </c>
      <c r="O134" s="34" t="str">
        <f t="shared" si="9"/>
        <v/>
      </c>
      <c r="P134" s="34">
        <f>SUM($O$22:O134)</f>
        <v>4</v>
      </c>
      <c r="Q134" s="34" t="str">
        <f>'Base produits'!A120</f>
        <v>P0113</v>
      </c>
      <c r="R134" s="34">
        <f>HLOOKUP($H$2,'Base facturation'!$C$5:$ALN$611,T134,0)</f>
        <v>0</v>
      </c>
      <c r="S134" s="101">
        <f>'Base produits'!D120</f>
        <v>0</v>
      </c>
      <c r="T134" s="34">
        <v>120</v>
      </c>
      <c r="U134" s="34">
        <v>113</v>
      </c>
    </row>
    <row r="135" spans="2:21" ht="16.5" hidden="1" customHeight="1" outlineLevel="1" x14ac:dyDescent="0.25">
      <c r="B135" s="52"/>
      <c r="C135" s="176" t="str">
        <f t="shared" si="10"/>
        <v/>
      </c>
      <c r="D135" s="102" t="str">
        <f>IF(ISERROR(VLOOKUP(C135,'Base produits'!$A$8:$H$607,2,0)),"",VLOOKUP(C135,'Base produits'!$A$8:$H$607,2,0))</f>
        <v/>
      </c>
      <c r="E135" s="184" t="str">
        <f>IF(ISERROR(VLOOKUP(C135,'Base produits'!$A$8:$H$607,3,0)),"",VLOOKUP(C135,'Base produits'!$A$8:$H$607,3,0))</f>
        <v/>
      </c>
      <c r="F135" s="179" t="str">
        <f t="shared" si="11"/>
        <v/>
      </c>
      <c r="G135" s="104" t="str">
        <f t="shared" si="12"/>
        <v/>
      </c>
      <c r="H135" s="105" t="str">
        <f t="shared" si="13"/>
        <v/>
      </c>
      <c r="I135" s="59"/>
      <c r="K135">
        <f t="shared" si="16"/>
        <v>0</v>
      </c>
      <c r="L135">
        <f t="shared" si="16"/>
        <v>0</v>
      </c>
      <c r="M135">
        <f t="shared" si="16"/>
        <v>0</v>
      </c>
      <c r="N135" s="100">
        <f t="shared" si="15"/>
        <v>0</v>
      </c>
      <c r="O135" s="34" t="str">
        <f t="shared" si="9"/>
        <v/>
      </c>
      <c r="P135" s="34">
        <f>SUM($O$22:O135)</f>
        <v>4</v>
      </c>
      <c r="Q135" s="34" t="str">
        <f>'Base produits'!A121</f>
        <v>P0114</v>
      </c>
      <c r="R135" s="34">
        <f>HLOOKUP($H$2,'Base facturation'!$C$5:$ALN$611,T135,0)</f>
        <v>0</v>
      </c>
      <c r="S135" s="101">
        <f>'Base produits'!D121</f>
        <v>0</v>
      </c>
      <c r="T135" s="34">
        <v>121</v>
      </c>
      <c r="U135" s="34">
        <v>114</v>
      </c>
    </row>
    <row r="136" spans="2:21" ht="16.5" hidden="1" customHeight="1" outlineLevel="1" x14ac:dyDescent="0.25">
      <c r="B136" s="52"/>
      <c r="C136" s="176" t="str">
        <f t="shared" si="10"/>
        <v/>
      </c>
      <c r="D136" s="102" t="str">
        <f>IF(ISERROR(VLOOKUP(C136,'Base produits'!$A$8:$H$607,2,0)),"",VLOOKUP(C136,'Base produits'!$A$8:$H$607,2,0))</f>
        <v/>
      </c>
      <c r="E136" s="184" t="str">
        <f>IF(ISERROR(VLOOKUP(C136,'Base produits'!$A$8:$H$607,3,0)),"",VLOOKUP(C136,'Base produits'!$A$8:$H$607,3,0))</f>
        <v/>
      </c>
      <c r="F136" s="179" t="str">
        <f t="shared" si="11"/>
        <v/>
      </c>
      <c r="G136" s="104" t="str">
        <f t="shared" si="12"/>
        <v/>
      </c>
      <c r="H136" s="105" t="str">
        <f t="shared" si="13"/>
        <v/>
      </c>
      <c r="I136" s="59"/>
      <c r="K136">
        <f t="shared" si="16"/>
        <v>0</v>
      </c>
      <c r="L136">
        <f t="shared" si="16"/>
        <v>0</v>
      </c>
      <c r="M136">
        <f t="shared" si="16"/>
        <v>0</v>
      </c>
      <c r="N136" s="100">
        <f t="shared" si="15"/>
        <v>0</v>
      </c>
      <c r="O136" s="34" t="str">
        <f t="shared" si="9"/>
        <v/>
      </c>
      <c r="P136" s="34">
        <f>SUM($O$22:O136)</f>
        <v>4</v>
      </c>
      <c r="Q136" s="34" t="str">
        <f>'Base produits'!A122</f>
        <v>P0115</v>
      </c>
      <c r="R136" s="34">
        <f>HLOOKUP($H$2,'Base facturation'!$C$5:$ALN$611,T136,0)</f>
        <v>0</v>
      </c>
      <c r="S136" s="101">
        <f>'Base produits'!D122</f>
        <v>0</v>
      </c>
      <c r="T136" s="34">
        <v>122</v>
      </c>
      <c r="U136" s="34">
        <v>115</v>
      </c>
    </row>
    <row r="137" spans="2:21" ht="16.5" hidden="1" customHeight="1" outlineLevel="1" x14ac:dyDescent="0.25">
      <c r="B137" s="52"/>
      <c r="C137" s="176" t="str">
        <f t="shared" si="10"/>
        <v/>
      </c>
      <c r="D137" s="102" t="str">
        <f>IF(ISERROR(VLOOKUP(C137,'Base produits'!$A$8:$H$607,2,0)),"",VLOOKUP(C137,'Base produits'!$A$8:$H$607,2,0))</f>
        <v/>
      </c>
      <c r="E137" s="184" t="str">
        <f>IF(ISERROR(VLOOKUP(C137,'Base produits'!$A$8:$H$607,3,0)),"",VLOOKUP(C137,'Base produits'!$A$8:$H$607,3,0))</f>
        <v/>
      </c>
      <c r="F137" s="179" t="str">
        <f t="shared" si="11"/>
        <v/>
      </c>
      <c r="G137" s="104" t="str">
        <f t="shared" si="12"/>
        <v/>
      </c>
      <c r="H137" s="105" t="str">
        <f t="shared" si="13"/>
        <v/>
      </c>
      <c r="I137" s="59"/>
      <c r="K137">
        <f t="shared" si="16"/>
        <v>0</v>
      </c>
      <c r="L137">
        <f t="shared" si="16"/>
        <v>0</v>
      </c>
      <c r="M137">
        <f t="shared" si="16"/>
        <v>0</v>
      </c>
      <c r="N137" s="100">
        <f t="shared" si="15"/>
        <v>0</v>
      </c>
      <c r="O137" s="34" t="str">
        <f t="shared" si="9"/>
        <v/>
      </c>
      <c r="P137" s="34">
        <f>SUM($O$22:O137)</f>
        <v>4</v>
      </c>
      <c r="Q137" s="34" t="str">
        <f>'Base produits'!A123</f>
        <v>P0116</v>
      </c>
      <c r="R137" s="34">
        <f>HLOOKUP($H$2,'Base facturation'!$C$5:$ALN$611,T137,0)</f>
        <v>0</v>
      </c>
      <c r="S137" s="101">
        <f>'Base produits'!D123</f>
        <v>0</v>
      </c>
      <c r="T137" s="34">
        <v>123</v>
      </c>
      <c r="U137" s="34">
        <v>116</v>
      </c>
    </row>
    <row r="138" spans="2:21" ht="16.5" hidden="1" customHeight="1" outlineLevel="1" x14ac:dyDescent="0.25">
      <c r="B138" s="52"/>
      <c r="C138" s="176" t="str">
        <f t="shared" si="10"/>
        <v/>
      </c>
      <c r="D138" s="102" t="str">
        <f>IF(ISERROR(VLOOKUP(C138,'Base produits'!$A$8:$H$607,2,0)),"",VLOOKUP(C138,'Base produits'!$A$8:$H$607,2,0))</f>
        <v/>
      </c>
      <c r="E138" s="184" t="str">
        <f>IF(ISERROR(VLOOKUP(C138,'Base produits'!$A$8:$H$607,3,0)),"",VLOOKUP(C138,'Base produits'!$A$8:$H$607,3,0))</f>
        <v/>
      </c>
      <c r="F138" s="179" t="str">
        <f t="shared" si="11"/>
        <v/>
      </c>
      <c r="G138" s="104" t="str">
        <f t="shared" si="12"/>
        <v/>
      </c>
      <c r="H138" s="105" t="str">
        <f t="shared" si="13"/>
        <v/>
      </c>
      <c r="I138" s="59"/>
      <c r="K138">
        <f t="shared" si="16"/>
        <v>0</v>
      </c>
      <c r="L138">
        <f t="shared" si="16"/>
        <v>0</v>
      </c>
      <c r="M138">
        <f t="shared" si="16"/>
        <v>0</v>
      </c>
      <c r="N138" s="100">
        <f t="shared" si="15"/>
        <v>0</v>
      </c>
      <c r="O138" s="34" t="str">
        <f t="shared" si="9"/>
        <v/>
      </c>
      <c r="P138" s="34">
        <f>SUM($O$22:O138)</f>
        <v>4</v>
      </c>
      <c r="Q138" s="34" t="str">
        <f>'Base produits'!A124</f>
        <v>P0117</v>
      </c>
      <c r="R138" s="34">
        <f>HLOOKUP($H$2,'Base facturation'!$C$5:$ALN$611,T138,0)</f>
        <v>0</v>
      </c>
      <c r="S138" s="101">
        <f>'Base produits'!D124</f>
        <v>0</v>
      </c>
      <c r="T138" s="34">
        <v>124</v>
      </c>
      <c r="U138" s="34">
        <v>117</v>
      </c>
    </row>
    <row r="139" spans="2:21" ht="16.5" hidden="1" customHeight="1" outlineLevel="1" x14ac:dyDescent="0.25">
      <c r="B139" s="52"/>
      <c r="C139" s="176" t="str">
        <f t="shared" si="10"/>
        <v/>
      </c>
      <c r="D139" s="102" t="str">
        <f>IF(ISERROR(VLOOKUP(C139,'Base produits'!$A$8:$H$607,2,0)),"",VLOOKUP(C139,'Base produits'!$A$8:$H$607,2,0))</f>
        <v/>
      </c>
      <c r="E139" s="184" t="str">
        <f>IF(ISERROR(VLOOKUP(C139,'Base produits'!$A$8:$H$607,3,0)),"",VLOOKUP(C139,'Base produits'!$A$8:$H$607,3,0))</f>
        <v/>
      </c>
      <c r="F139" s="179" t="str">
        <f t="shared" si="11"/>
        <v/>
      </c>
      <c r="G139" s="104" t="str">
        <f t="shared" si="12"/>
        <v/>
      </c>
      <c r="H139" s="105" t="str">
        <f t="shared" si="13"/>
        <v/>
      </c>
      <c r="I139" s="59"/>
      <c r="K139">
        <f t="shared" si="16"/>
        <v>0</v>
      </c>
      <c r="L139">
        <f t="shared" si="16"/>
        <v>0</v>
      </c>
      <c r="M139">
        <f t="shared" si="16"/>
        <v>0</v>
      </c>
      <c r="N139" s="100">
        <f t="shared" si="15"/>
        <v>0</v>
      </c>
      <c r="O139" s="34" t="str">
        <f t="shared" si="9"/>
        <v/>
      </c>
      <c r="P139" s="34">
        <f>SUM($O$22:O139)</f>
        <v>4</v>
      </c>
      <c r="Q139" s="34" t="str">
        <f>'Base produits'!A125</f>
        <v>P0118</v>
      </c>
      <c r="R139" s="34">
        <f>HLOOKUP($H$2,'Base facturation'!$C$5:$ALN$611,T139,0)</f>
        <v>0</v>
      </c>
      <c r="S139" s="101">
        <f>'Base produits'!D125</f>
        <v>0</v>
      </c>
      <c r="T139" s="34">
        <v>125</v>
      </c>
      <c r="U139" s="34">
        <v>118</v>
      </c>
    </row>
    <row r="140" spans="2:21" ht="16.5" hidden="1" customHeight="1" outlineLevel="1" x14ac:dyDescent="0.25">
      <c r="B140" s="52"/>
      <c r="C140" s="176" t="str">
        <f t="shared" si="10"/>
        <v/>
      </c>
      <c r="D140" s="102" t="str">
        <f>IF(ISERROR(VLOOKUP(C140,'Base produits'!$A$8:$H$607,2,0)),"",VLOOKUP(C140,'Base produits'!$A$8:$H$607,2,0))</f>
        <v/>
      </c>
      <c r="E140" s="184" t="str">
        <f>IF(ISERROR(VLOOKUP(C140,'Base produits'!$A$8:$H$607,3,0)),"",VLOOKUP(C140,'Base produits'!$A$8:$H$607,3,0))</f>
        <v/>
      </c>
      <c r="F140" s="179" t="str">
        <f t="shared" si="11"/>
        <v/>
      </c>
      <c r="G140" s="104" t="str">
        <f t="shared" si="12"/>
        <v/>
      </c>
      <c r="H140" s="105" t="str">
        <f t="shared" si="13"/>
        <v/>
      </c>
      <c r="I140" s="59"/>
      <c r="K140">
        <f t="shared" si="16"/>
        <v>0</v>
      </c>
      <c r="L140">
        <f t="shared" si="16"/>
        <v>0</v>
      </c>
      <c r="M140">
        <f t="shared" si="16"/>
        <v>0</v>
      </c>
      <c r="N140" s="100">
        <f t="shared" si="15"/>
        <v>0</v>
      </c>
      <c r="O140" s="34" t="str">
        <f t="shared" si="9"/>
        <v/>
      </c>
      <c r="P140" s="34">
        <f>SUM($O$22:O140)</f>
        <v>4</v>
      </c>
      <c r="Q140" s="34" t="str">
        <f>'Base produits'!A126</f>
        <v>P0119</v>
      </c>
      <c r="R140" s="34">
        <f>HLOOKUP($H$2,'Base facturation'!$C$5:$ALN$611,T140,0)</f>
        <v>0</v>
      </c>
      <c r="S140" s="101">
        <f>'Base produits'!D126</f>
        <v>0</v>
      </c>
      <c r="T140" s="34">
        <v>126</v>
      </c>
      <c r="U140" s="34">
        <v>119</v>
      </c>
    </row>
    <row r="141" spans="2:21" ht="16.5" hidden="1" customHeight="1" outlineLevel="1" x14ac:dyDescent="0.25">
      <c r="B141" s="52"/>
      <c r="C141" s="176" t="str">
        <f t="shared" si="10"/>
        <v/>
      </c>
      <c r="D141" s="102" t="str">
        <f>IF(ISERROR(VLOOKUP(C141,'Base produits'!$A$8:$H$607,2,0)),"",VLOOKUP(C141,'Base produits'!$A$8:$H$607,2,0))</f>
        <v/>
      </c>
      <c r="E141" s="184" t="str">
        <f>IF(ISERROR(VLOOKUP(C141,'Base produits'!$A$8:$H$607,3,0)),"",VLOOKUP(C141,'Base produits'!$A$8:$H$607,3,0))</f>
        <v/>
      </c>
      <c r="F141" s="179" t="str">
        <f t="shared" si="11"/>
        <v/>
      </c>
      <c r="G141" s="104" t="str">
        <f t="shared" si="12"/>
        <v/>
      </c>
      <c r="H141" s="105" t="str">
        <f t="shared" si="13"/>
        <v/>
      </c>
      <c r="I141" s="59"/>
      <c r="K141">
        <f t="shared" si="16"/>
        <v>0</v>
      </c>
      <c r="L141">
        <f t="shared" si="16"/>
        <v>0</v>
      </c>
      <c r="M141">
        <f t="shared" si="16"/>
        <v>0</v>
      </c>
      <c r="N141" s="100">
        <f t="shared" si="15"/>
        <v>0</v>
      </c>
      <c r="O141" s="34" t="str">
        <f t="shared" si="9"/>
        <v/>
      </c>
      <c r="P141" s="34">
        <f>SUM($O$22:O141)</f>
        <v>4</v>
      </c>
      <c r="Q141" s="34" t="str">
        <f>'Base produits'!A127</f>
        <v>P0120</v>
      </c>
      <c r="R141" s="34">
        <f>HLOOKUP($H$2,'Base facturation'!$C$5:$ALN$611,T141,0)</f>
        <v>0</v>
      </c>
      <c r="S141" s="101">
        <f>'Base produits'!D127</f>
        <v>0</v>
      </c>
      <c r="T141" s="34">
        <v>127</v>
      </c>
      <c r="U141" s="34">
        <v>120</v>
      </c>
    </row>
    <row r="142" spans="2:21" ht="16.5" hidden="1" customHeight="1" outlineLevel="1" x14ac:dyDescent="0.25">
      <c r="B142" s="52"/>
      <c r="C142" s="176" t="str">
        <f t="shared" si="10"/>
        <v/>
      </c>
      <c r="D142" s="102" t="str">
        <f>IF(ISERROR(VLOOKUP(C142,'Base produits'!$A$8:$H$607,2,0)),"",VLOOKUP(C142,'Base produits'!$A$8:$H$607,2,0))</f>
        <v/>
      </c>
      <c r="E142" s="184" t="str">
        <f>IF(ISERROR(VLOOKUP(C142,'Base produits'!$A$8:$H$607,3,0)),"",VLOOKUP(C142,'Base produits'!$A$8:$H$607,3,0))</f>
        <v/>
      </c>
      <c r="F142" s="179" t="str">
        <f t="shared" si="11"/>
        <v/>
      </c>
      <c r="G142" s="104" t="str">
        <f t="shared" si="12"/>
        <v/>
      </c>
      <c r="H142" s="105" t="str">
        <f t="shared" si="13"/>
        <v/>
      </c>
      <c r="I142" s="59"/>
      <c r="K142">
        <f t="shared" si="16"/>
        <v>0</v>
      </c>
      <c r="L142">
        <f t="shared" si="16"/>
        <v>0</v>
      </c>
      <c r="M142">
        <f t="shared" si="16"/>
        <v>0</v>
      </c>
      <c r="N142" s="100">
        <f t="shared" si="15"/>
        <v>0</v>
      </c>
      <c r="O142" s="34" t="str">
        <f t="shared" si="9"/>
        <v/>
      </c>
      <c r="P142" s="34">
        <f>SUM($O$22:O142)</f>
        <v>4</v>
      </c>
      <c r="Q142" s="34" t="str">
        <f>'Base produits'!A128</f>
        <v>P0121</v>
      </c>
      <c r="R142" s="34">
        <f>HLOOKUP($H$2,'Base facturation'!$C$5:$ALN$611,T142,0)</f>
        <v>0</v>
      </c>
      <c r="S142" s="101">
        <f>'Base produits'!D128</f>
        <v>0</v>
      </c>
      <c r="T142" s="34">
        <v>128</v>
      </c>
      <c r="U142" s="34">
        <v>121</v>
      </c>
    </row>
    <row r="143" spans="2:21" ht="16.5" hidden="1" customHeight="1" outlineLevel="1" x14ac:dyDescent="0.25">
      <c r="B143" s="52"/>
      <c r="C143" s="176" t="str">
        <f t="shared" si="10"/>
        <v/>
      </c>
      <c r="D143" s="102" t="str">
        <f>IF(ISERROR(VLOOKUP(C143,'Base produits'!$A$8:$H$607,2,0)),"",VLOOKUP(C143,'Base produits'!$A$8:$H$607,2,0))</f>
        <v/>
      </c>
      <c r="E143" s="184" t="str">
        <f>IF(ISERROR(VLOOKUP(C143,'Base produits'!$A$8:$H$607,3,0)),"",VLOOKUP(C143,'Base produits'!$A$8:$H$607,3,0))</f>
        <v/>
      </c>
      <c r="F143" s="179" t="str">
        <f t="shared" si="11"/>
        <v/>
      </c>
      <c r="G143" s="104" t="str">
        <f t="shared" si="12"/>
        <v/>
      </c>
      <c r="H143" s="105" t="str">
        <f t="shared" si="13"/>
        <v/>
      </c>
      <c r="I143" s="59"/>
      <c r="K143">
        <f t="shared" si="16"/>
        <v>0</v>
      </c>
      <c r="L143">
        <f t="shared" si="16"/>
        <v>0</v>
      </c>
      <c r="M143">
        <f t="shared" si="16"/>
        <v>0</v>
      </c>
      <c r="N143" s="100">
        <f t="shared" si="15"/>
        <v>0</v>
      </c>
      <c r="O143" s="34" t="str">
        <f t="shared" si="9"/>
        <v/>
      </c>
      <c r="P143" s="34">
        <f>SUM($O$22:O143)</f>
        <v>4</v>
      </c>
      <c r="Q143" s="34" t="str">
        <f>'Base produits'!A129</f>
        <v>P0122</v>
      </c>
      <c r="R143" s="34">
        <f>HLOOKUP($H$2,'Base facturation'!$C$5:$ALN$611,T143,0)</f>
        <v>0</v>
      </c>
      <c r="S143" s="101">
        <f>'Base produits'!D129</f>
        <v>0</v>
      </c>
      <c r="T143" s="34">
        <v>129</v>
      </c>
      <c r="U143" s="34">
        <v>122</v>
      </c>
    </row>
    <row r="144" spans="2:21" ht="16.5" hidden="1" customHeight="1" outlineLevel="1" x14ac:dyDescent="0.25">
      <c r="B144" s="52"/>
      <c r="C144" s="176" t="str">
        <f t="shared" si="10"/>
        <v/>
      </c>
      <c r="D144" s="102" t="str">
        <f>IF(ISERROR(VLOOKUP(C144,'Base produits'!$A$8:$H$607,2,0)),"",VLOOKUP(C144,'Base produits'!$A$8:$H$607,2,0))</f>
        <v/>
      </c>
      <c r="E144" s="184" t="str">
        <f>IF(ISERROR(VLOOKUP(C144,'Base produits'!$A$8:$H$607,3,0)),"",VLOOKUP(C144,'Base produits'!$A$8:$H$607,3,0))</f>
        <v/>
      </c>
      <c r="F144" s="179" t="str">
        <f t="shared" si="11"/>
        <v/>
      </c>
      <c r="G144" s="104" t="str">
        <f t="shared" si="12"/>
        <v/>
      </c>
      <c r="H144" s="105" t="str">
        <f t="shared" si="13"/>
        <v/>
      </c>
      <c r="I144" s="59"/>
      <c r="K144">
        <f t="shared" si="16"/>
        <v>0</v>
      </c>
      <c r="L144">
        <f t="shared" si="16"/>
        <v>0</v>
      </c>
      <c r="M144">
        <f t="shared" si="16"/>
        <v>0</v>
      </c>
      <c r="N144" s="100">
        <f t="shared" si="15"/>
        <v>0</v>
      </c>
      <c r="O144" s="34" t="str">
        <f t="shared" si="9"/>
        <v/>
      </c>
      <c r="P144" s="34">
        <f>SUM($O$22:O144)</f>
        <v>4</v>
      </c>
      <c r="Q144" s="34" t="str">
        <f>'Base produits'!A130</f>
        <v>P0123</v>
      </c>
      <c r="R144" s="34">
        <f>HLOOKUP($H$2,'Base facturation'!$C$5:$ALN$611,T144,0)</f>
        <v>0</v>
      </c>
      <c r="S144" s="101">
        <f>'Base produits'!D130</f>
        <v>0</v>
      </c>
      <c r="T144" s="34">
        <v>130</v>
      </c>
      <c r="U144" s="34">
        <v>123</v>
      </c>
    </row>
    <row r="145" spans="2:21" ht="16.5" hidden="1" customHeight="1" outlineLevel="1" x14ac:dyDescent="0.25">
      <c r="B145" s="52"/>
      <c r="C145" s="176" t="str">
        <f t="shared" si="10"/>
        <v/>
      </c>
      <c r="D145" s="102" t="str">
        <f>IF(ISERROR(VLOOKUP(C145,'Base produits'!$A$8:$H$607,2,0)),"",VLOOKUP(C145,'Base produits'!$A$8:$H$607,2,0))</f>
        <v/>
      </c>
      <c r="E145" s="184" t="str">
        <f>IF(ISERROR(VLOOKUP(C145,'Base produits'!$A$8:$H$607,3,0)),"",VLOOKUP(C145,'Base produits'!$A$8:$H$607,3,0))</f>
        <v/>
      </c>
      <c r="F145" s="179" t="str">
        <f t="shared" si="11"/>
        <v/>
      </c>
      <c r="G145" s="104" t="str">
        <f t="shared" si="12"/>
        <v/>
      </c>
      <c r="H145" s="105" t="str">
        <f t="shared" si="13"/>
        <v/>
      </c>
      <c r="I145" s="59"/>
      <c r="K145">
        <f t="shared" si="16"/>
        <v>0</v>
      </c>
      <c r="L145">
        <f t="shared" si="16"/>
        <v>0</v>
      </c>
      <c r="M145">
        <f t="shared" si="16"/>
        <v>0</v>
      </c>
      <c r="N145" s="100">
        <f t="shared" si="15"/>
        <v>0</v>
      </c>
      <c r="O145" s="34" t="str">
        <f t="shared" si="9"/>
        <v/>
      </c>
      <c r="P145" s="34">
        <f>SUM($O$22:O145)</f>
        <v>4</v>
      </c>
      <c r="Q145" s="34" t="str">
        <f>'Base produits'!A131</f>
        <v>P0124</v>
      </c>
      <c r="R145" s="34">
        <f>HLOOKUP($H$2,'Base facturation'!$C$5:$ALN$611,T145,0)</f>
        <v>0</v>
      </c>
      <c r="S145" s="101">
        <f>'Base produits'!D131</f>
        <v>0</v>
      </c>
      <c r="T145" s="34">
        <v>131</v>
      </c>
      <c r="U145" s="34">
        <v>124</v>
      </c>
    </row>
    <row r="146" spans="2:21" ht="16.5" hidden="1" customHeight="1" outlineLevel="1" x14ac:dyDescent="0.25">
      <c r="B146" s="52"/>
      <c r="C146" s="176" t="str">
        <f t="shared" si="10"/>
        <v/>
      </c>
      <c r="D146" s="102" t="str">
        <f>IF(ISERROR(VLOOKUP(C146,'Base produits'!$A$8:$H$607,2,0)),"",VLOOKUP(C146,'Base produits'!$A$8:$H$607,2,0))</f>
        <v/>
      </c>
      <c r="E146" s="184" t="str">
        <f>IF(ISERROR(VLOOKUP(C146,'Base produits'!$A$8:$H$607,3,0)),"",VLOOKUP(C146,'Base produits'!$A$8:$H$607,3,0))</f>
        <v/>
      </c>
      <c r="F146" s="179" t="str">
        <f t="shared" si="11"/>
        <v/>
      </c>
      <c r="G146" s="104" t="str">
        <f t="shared" si="12"/>
        <v/>
      </c>
      <c r="H146" s="105" t="str">
        <f t="shared" si="13"/>
        <v/>
      </c>
      <c r="I146" s="59"/>
      <c r="K146">
        <f t="shared" si="16"/>
        <v>0</v>
      </c>
      <c r="L146">
        <f t="shared" si="16"/>
        <v>0</v>
      </c>
      <c r="M146">
        <f t="shared" si="16"/>
        <v>0</v>
      </c>
      <c r="N146" s="100">
        <f t="shared" si="15"/>
        <v>0</v>
      </c>
      <c r="O146" s="34" t="str">
        <f t="shared" si="9"/>
        <v/>
      </c>
      <c r="P146" s="34">
        <f>SUM($O$22:O146)</f>
        <v>4</v>
      </c>
      <c r="Q146" s="34" t="str">
        <f>'Base produits'!A132</f>
        <v>P0125</v>
      </c>
      <c r="R146" s="34">
        <f>HLOOKUP($H$2,'Base facturation'!$C$5:$ALN$611,T146,0)</f>
        <v>0</v>
      </c>
      <c r="S146" s="101">
        <f>'Base produits'!D132</f>
        <v>0</v>
      </c>
      <c r="T146" s="34">
        <v>132</v>
      </c>
      <c r="U146" s="34">
        <v>125</v>
      </c>
    </row>
    <row r="147" spans="2:21" ht="16.5" hidden="1" customHeight="1" outlineLevel="1" x14ac:dyDescent="0.25">
      <c r="B147" s="52"/>
      <c r="C147" s="176" t="str">
        <f t="shared" si="10"/>
        <v/>
      </c>
      <c r="D147" s="102" t="str">
        <f>IF(ISERROR(VLOOKUP(C147,'Base produits'!$A$8:$H$607,2,0)),"",VLOOKUP(C147,'Base produits'!$A$8:$H$607,2,0))</f>
        <v/>
      </c>
      <c r="E147" s="184" t="str">
        <f>IF(ISERROR(VLOOKUP(C147,'Base produits'!$A$8:$H$607,3,0)),"",VLOOKUP(C147,'Base produits'!$A$8:$H$607,3,0))</f>
        <v/>
      </c>
      <c r="F147" s="179" t="str">
        <f t="shared" si="11"/>
        <v/>
      </c>
      <c r="G147" s="104" t="str">
        <f t="shared" si="12"/>
        <v/>
      </c>
      <c r="H147" s="105" t="str">
        <f t="shared" si="13"/>
        <v/>
      </c>
      <c r="I147" s="59"/>
      <c r="K147">
        <f t="shared" si="16"/>
        <v>0</v>
      </c>
      <c r="L147">
        <f t="shared" si="16"/>
        <v>0</v>
      </c>
      <c r="M147">
        <f t="shared" si="16"/>
        <v>0</v>
      </c>
      <c r="N147" s="100">
        <f t="shared" si="15"/>
        <v>0</v>
      </c>
      <c r="O147" s="34" t="str">
        <f t="shared" si="9"/>
        <v/>
      </c>
      <c r="P147" s="34">
        <f>SUM($O$22:O147)</f>
        <v>4</v>
      </c>
      <c r="Q147" s="34" t="str">
        <f>'Base produits'!A133</f>
        <v>P0126</v>
      </c>
      <c r="R147" s="34">
        <f>HLOOKUP($H$2,'Base facturation'!$C$5:$ALN$611,T147,0)</f>
        <v>0</v>
      </c>
      <c r="S147" s="101">
        <f>'Base produits'!D133</f>
        <v>0</v>
      </c>
      <c r="T147" s="34">
        <v>133</v>
      </c>
      <c r="U147" s="34">
        <v>126</v>
      </c>
    </row>
    <row r="148" spans="2:21" ht="16.5" hidden="1" customHeight="1" outlineLevel="1" x14ac:dyDescent="0.25">
      <c r="B148" s="52"/>
      <c r="C148" s="176" t="str">
        <f t="shared" si="10"/>
        <v/>
      </c>
      <c r="D148" s="102" t="str">
        <f>IF(ISERROR(VLOOKUP(C148,'Base produits'!$A$8:$H$607,2,0)),"",VLOOKUP(C148,'Base produits'!$A$8:$H$607,2,0))</f>
        <v/>
      </c>
      <c r="E148" s="184" t="str">
        <f>IF(ISERROR(VLOOKUP(C148,'Base produits'!$A$8:$H$607,3,0)),"",VLOOKUP(C148,'Base produits'!$A$8:$H$607,3,0))</f>
        <v/>
      </c>
      <c r="F148" s="179" t="str">
        <f t="shared" si="11"/>
        <v/>
      </c>
      <c r="G148" s="104" t="str">
        <f t="shared" si="12"/>
        <v/>
      </c>
      <c r="H148" s="105" t="str">
        <f t="shared" si="13"/>
        <v/>
      </c>
      <c r="I148" s="59"/>
      <c r="K148">
        <f t="shared" si="16"/>
        <v>0</v>
      </c>
      <c r="L148">
        <f t="shared" si="16"/>
        <v>0</v>
      </c>
      <c r="M148">
        <f t="shared" si="16"/>
        <v>0</v>
      </c>
      <c r="N148" s="100">
        <f t="shared" si="15"/>
        <v>0</v>
      </c>
      <c r="O148" s="34" t="str">
        <f t="shared" si="9"/>
        <v/>
      </c>
      <c r="P148" s="34">
        <f>SUM($O$22:O148)</f>
        <v>4</v>
      </c>
      <c r="Q148" s="34" t="str">
        <f>'Base produits'!A134</f>
        <v>P0127</v>
      </c>
      <c r="R148" s="34">
        <f>HLOOKUP($H$2,'Base facturation'!$C$5:$ALN$611,T148,0)</f>
        <v>0</v>
      </c>
      <c r="S148" s="101">
        <f>'Base produits'!D134</f>
        <v>0</v>
      </c>
      <c r="T148" s="34">
        <v>134</v>
      </c>
      <c r="U148" s="34">
        <v>127</v>
      </c>
    </row>
    <row r="149" spans="2:21" ht="16.5" hidden="1" customHeight="1" outlineLevel="1" x14ac:dyDescent="0.25">
      <c r="B149" s="52"/>
      <c r="C149" s="176" t="str">
        <f t="shared" si="10"/>
        <v/>
      </c>
      <c r="D149" s="102" t="str">
        <f>IF(ISERROR(VLOOKUP(C149,'Base produits'!$A$8:$H$607,2,0)),"",VLOOKUP(C149,'Base produits'!$A$8:$H$607,2,0))</f>
        <v/>
      </c>
      <c r="E149" s="184" t="str">
        <f>IF(ISERROR(VLOOKUP(C149,'Base produits'!$A$8:$H$607,3,0)),"",VLOOKUP(C149,'Base produits'!$A$8:$H$607,3,0))</f>
        <v/>
      </c>
      <c r="F149" s="179" t="str">
        <f t="shared" si="11"/>
        <v/>
      </c>
      <c r="G149" s="104" t="str">
        <f t="shared" si="12"/>
        <v/>
      </c>
      <c r="H149" s="105" t="str">
        <f t="shared" si="13"/>
        <v/>
      </c>
      <c r="I149" s="59"/>
      <c r="K149">
        <f t="shared" si="16"/>
        <v>0</v>
      </c>
      <c r="L149">
        <f t="shared" si="16"/>
        <v>0</v>
      </c>
      <c r="M149">
        <f t="shared" si="16"/>
        <v>0</v>
      </c>
      <c r="N149" s="100">
        <f t="shared" si="15"/>
        <v>0</v>
      </c>
      <c r="O149" s="34" t="str">
        <f t="shared" si="9"/>
        <v/>
      </c>
      <c r="P149" s="34">
        <f>SUM($O$22:O149)</f>
        <v>4</v>
      </c>
      <c r="Q149" s="34" t="str">
        <f>'Base produits'!A135</f>
        <v>P0128</v>
      </c>
      <c r="R149" s="34">
        <f>HLOOKUP($H$2,'Base facturation'!$C$5:$ALN$611,T149,0)</f>
        <v>0</v>
      </c>
      <c r="S149" s="101">
        <f>'Base produits'!D135</f>
        <v>0</v>
      </c>
      <c r="T149" s="34">
        <v>135</v>
      </c>
      <c r="U149" s="34">
        <v>128</v>
      </c>
    </row>
    <row r="150" spans="2:21" ht="16.5" hidden="1" customHeight="1" outlineLevel="1" x14ac:dyDescent="0.25">
      <c r="B150" s="52"/>
      <c r="C150" s="176" t="str">
        <f t="shared" si="10"/>
        <v/>
      </c>
      <c r="D150" s="102" t="str">
        <f>IF(ISERROR(VLOOKUP(C150,'Base produits'!$A$8:$H$607,2,0)),"",VLOOKUP(C150,'Base produits'!$A$8:$H$607,2,0))</f>
        <v/>
      </c>
      <c r="E150" s="184" t="str">
        <f>IF(ISERROR(VLOOKUP(C150,'Base produits'!$A$8:$H$607,3,0)),"",VLOOKUP(C150,'Base produits'!$A$8:$H$607,3,0))</f>
        <v/>
      </c>
      <c r="F150" s="179" t="str">
        <f t="shared" si="11"/>
        <v/>
      </c>
      <c r="G150" s="104" t="str">
        <f t="shared" si="12"/>
        <v/>
      </c>
      <c r="H150" s="105" t="str">
        <f t="shared" si="13"/>
        <v/>
      </c>
      <c r="I150" s="59"/>
      <c r="K150">
        <f t="shared" si="16"/>
        <v>0</v>
      </c>
      <c r="L150">
        <f t="shared" si="16"/>
        <v>0</v>
      </c>
      <c r="M150">
        <f t="shared" si="16"/>
        <v>0</v>
      </c>
      <c r="N150" s="100">
        <f t="shared" si="15"/>
        <v>0</v>
      </c>
      <c r="O150" s="34" t="str">
        <f t="shared" ref="O150:O208" si="17">IF(R150&gt;0,1,"")</f>
        <v/>
      </c>
      <c r="P150" s="34">
        <f>SUM($O$22:O150)</f>
        <v>4</v>
      </c>
      <c r="Q150" s="34" t="str">
        <f>'Base produits'!A136</f>
        <v>P0129</v>
      </c>
      <c r="R150" s="34">
        <f>HLOOKUP($H$2,'Base facturation'!$C$5:$ALN$611,T150,0)</f>
        <v>0</v>
      </c>
      <c r="S150" s="101">
        <f>'Base produits'!D136</f>
        <v>0</v>
      </c>
      <c r="T150" s="34">
        <v>136</v>
      </c>
      <c r="U150" s="34">
        <v>129</v>
      </c>
    </row>
    <row r="151" spans="2:21" ht="16.5" hidden="1" customHeight="1" outlineLevel="1" x14ac:dyDescent="0.25">
      <c r="B151" s="52"/>
      <c r="C151" s="176" t="str">
        <f t="shared" ref="C151:C196" si="18">IF(ISERROR(VLOOKUP($U151,$P$22:$T$621,2,0)),"",VLOOKUP($U151,$P$22:$T$621,2,0))</f>
        <v/>
      </c>
      <c r="D151" s="102" t="str">
        <f>IF(ISERROR(VLOOKUP(C151,'Base produits'!$A$8:$H$607,2,0)),"",VLOOKUP(C151,'Base produits'!$A$8:$H$607,2,0))</f>
        <v/>
      </c>
      <c r="E151" s="184" t="str">
        <f>IF(ISERROR(VLOOKUP(C151,'Base produits'!$A$8:$H$607,3,0)),"",VLOOKUP(C151,'Base produits'!$A$8:$H$607,3,0))</f>
        <v/>
      </c>
      <c r="F151" s="179" t="str">
        <f t="shared" ref="F151:F195" si="19">IF(ISERROR(VLOOKUP($U151,$P$22:$T$621,3,0)),"",VLOOKUP($U151,$P$22:$T$621,3,0))</f>
        <v/>
      </c>
      <c r="G151" s="104" t="str">
        <f t="shared" ref="G151:G195" si="20">IF(ISERROR(E151*F151),"",E151*F151)</f>
        <v/>
      </c>
      <c r="H151" s="105" t="str">
        <f t="shared" ref="H151:H195" si="21">IF(ISERROR(VLOOKUP($U151,$P$22:$T$621,4,0)),"",VLOOKUP($U151,$P$22:$T$621,4,0))</f>
        <v/>
      </c>
      <c r="I151" s="59"/>
      <c r="K151">
        <f t="shared" si="16"/>
        <v>0</v>
      </c>
      <c r="L151">
        <f t="shared" si="16"/>
        <v>0</v>
      </c>
      <c r="M151">
        <f t="shared" si="16"/>
        <v>0</v>
      </c>
      <c r="N151" s="100">
        <f t="shared" si="15"/>
        <v>0</v>
      </c>
      <c r="O151" s="34" t="str">
        <f t="shared" si="17"/>
        <v/>
      </c>
      <c r="P151" s="34">
        <f>SUM($O$22:O151)</f>
        <v>4</v>
      </c>
      <c r="Q151" s="34" t="str">
        <f>'Base produits'!A137</f>
        <v>P0130</v>
      </c>
      <c r="R151" s="34">
        <f>HLOOKUP($H$2,'Base facturation'!$C$5:$ALN$611,T151,0)</f>
        <v>0</v>
      </c>
      <c r="S151" s="101">
        <f>'Base produits'!D137</f>
        <v>0</v>
      </c>
      <c r="T151" s="34">
        <v>137</v>
      </c>
      <c r="U151" s="34">
        <v>130</v>
      </c>
    </row>
    <row r="152" spans="2:21" ht="16.5" hidden="1" customHeight="1" outlineLevel="1" x14ac:dyDescent="0.25">
      <c r="B152" s="52"/>
      <c r="C152" s="176" t="str">
        <f t="shared" si="18"/>
        <v/>
      </c>
      <c r="D152" s="102" t="str">
        <f>IF(ISERROR(VLOOKUP(C152,'Base produits'!$A$8:$H$607,2,0)),"",VLOOKUP(C152,'Base produits'!$A$8:$H$607,2,0))</f>
        <v/>
      </c>
      <c r="E152" s="184" t="str">
        <f>IF(ISERROR(VLOOKUP(C152,'Base produits'!$A$8:$H$607,3,0)),"",VLOOKUP(C152,'Base produits'!$A$8:$H$607,3,0))</f>
        <v/>
      </c>
      <c r="F152" s="179" t="str">
        <f t="shared" si="19"/>
        <v/>
      </c>
      <c r="G152" s="104" t="str">
        <f t="shared" si="20"/>
        <v/>
      </c>
      <c r="H152" s="105" t="str">
        <f t="shared" si="21"/>
        <v/>
      </c>
      <c r="I152" s="59"/>
      <c r="K152">
        <f t="shared" ref="K152:M173" si="22">IF($H152=K$19,$H152*$G152,0)</f>
        <v>0</v>
      </c>
      <c r="L152">
        <f t="shared" si="22"/>
        <v>0</v>
      </c>
      <c r="M152">
        <f t="shared" si="22"/>
        <v>0</v>
      </c>
      <c r="N152" s="100">
        <f t="shared" ref="N152:N195" si="23">IF(ISERROR(G152*H152),0,G152*H152)</f>
        <v>0</v>
      </c>
      <c r="O152" s="34" t="str">
        <f t="shared" si="17"/>
        <v/>
      </c>
      <c r="P152" s="34">
        <f>SUM($O$22:O152)</f>
        <v>4</v>
      </c>
      <c r="Q152" s="34" t="str">
        <f>'Base produits'!A138</f>
        <v>P0131</v>
      </c>
      <c r="R152" s="34">
        <f>HLOOKUP($H$2,'Base facturation'!$C$5:$ALN$611,T152,0)</f>
        <v>0</v>
      </c>
      <c r="S152" s="101">
        <f>'Base produits'!D138</f>
        <v>0</v>
      </c>
      <c r="T152" s="34">
        <v>138</v>
      </c>
      <c r="U152" s="34">
        <v>131</v>
      </c>
    </row>
    <row r="153" spans="2:21" ht="16.5" hidden="1" customHeight="1" outlineLevel="1" x14ac:dyDescent="0.25">
      <c r="B153" s="52"/>
      <c r="C153" s="176" t="str">
        <f t="shared" si="18"/>
        <v/>
      </c>
      <c r="D153" s="102" t="str">
        <f>IF(ISERROR(VLOOKUP(C153,'Base produits'!$A$8:$H$607,2,0)),"",VLOOKUP(C153,'Base produits'!$A$8:$H$607,2,0))</f>
        <v/>
      </c>
      <c r="E153" s="184" t="str">
        <f>IF(ISERROR(VLOOKUP(C153,'Base produits'!$A$8:$H$607,3,0)),"",VLOOKUP(C153,'Base produits'!$A$8:$H$607,3,0))</f>
        <v/>
      </c>
      <c r="F153" s="179" t="str">
        <f t="shared" si="19"/>
        <v/>
      </c>
      <c r="G153" s="104" t="str">
        <f t="shared" si="20"/>
        <v/>
      </c>
      <c r="H153" s="105" t="str">
        <f t="shared" si="21"/>
        <v/>
      </c>
      <c r="I153" s="59"/>
      <c r="K153">
        <f t="shared" si="22"/>
        <v>0</v>
      </c>
      <c r="L153">
        <f t="shared" si="22"/>
        <v>0</v>
      </c>
      <c r="M153">
        <f t="shared" si="22"/>
        <v>0</v>
      </c>
      <c r="N153" s="100">
        <f t="shared" si="23"/>
        <v>0</v>
      </c>
      <c r="O153" s="34" t="str">
        <f t="shared" si="17"/>
        <v/>
      </c>
      <c r="P153" s="34">
        <f>SUM($O$22:O153)</f>
        <v>4</v>
      </c>
      <c r="Q153" s="34" t="str">
        <f>'Base produits'!A139</f>
        <v>P0132</v>
      </c>
      <c r="R153" s="34">
        <f>HLOOKUP($H$2,'Base facturation'!$C$5:$ALN$611,T153,0)</f>
        <v>0</v>
      </c>
      <c r="S153" s="101">
        <f>'Base produits'!D139</f>
        <v>0</v>
      </c>
      <c r="T153" s="34">
        <v>139</v>
      </c>
      <c r="U153" s="34">
        <v>132</v>
      </c>
    </row>
    <row r="154" spans="2:21" ht="16.5" hidden="1" customHeight="1" outlineLevel="1" x14ac:dyDescent="0.25">
      <c r="B154" s="52"/>
      <c r="C154" s="176" t="str">
        <f t="shared" si="18"/>
        <v/>
      </c>
      <c r="D154" s="102" t="str">
        <f>IF(ISERROR(VLOOKUP(C154,'Base produits'!$A$8:$H$607,2,0)),"",VLOOKUP(C154,'Base produits'!$A$8:$H$607,2,0))</f>
        <v/>
      </c>
      <c r="E154" s="184" t="str">
        <f>IF(ISERROR(VLOOKUP(C154,'Base produits'!$A$8:$H$607,3,0)),"",VLOOKUP(C154,'Base produits'!$A$8:$H$607,3,0))</f>
        <v/>
      </c>
      <c r="F154" s="179" t="str">
        <f t="shared" si="19"/>
        <v/>
      </c>
      <c r="G154" s="104" t="str">
        <f t="shared" si="20"/>
        <v/>
      </c>
      <c r="H154" s="105" t="str">
        <f t="shared" si="21"/>
        <v/>
      </c>
      <c r="I154" s="59"/>
      <c r="K154">
        <f t="shared" si="22"/>
        <v>0</v>
      </c>
      <c r="L154">
        <f t="shared" si="22"/>
        <v>0</v>
      </c>
      <c r="M154">
        <f t="shared" si="22"/>
        <v>0</v>
      </c>
      <c r="N154" s="100">
        <f t="shared" si="23"/>
        <v>0</v>
      </c>
      <c r="O154" s="34" t="str">
        <f t="shared" si="17"/>
        <v/>
      </c>
      <c r="P154" s="34">
        <f>SUM($O$22:O154)</f>
        <v>4</v>
      </c>
      <c r="Q154" s="34" t="str">
        <f>'Base produits'!A140</f>
        <v>P0133</v>
      </c>
      <c r="R154" s="34">
        <f>HLOOKUP($H$2,'Base facturation'!$C$5:$ALN$611,T154,0)</f>
        <v>0</v>
      </c>
      <c r="S154" s="101">
        <f>'Base produits'!D140</f>
        <v>0</v>
      </c>
      <c r="T154" s="34">
        <v>140</v>
      </c>
      <c r="U154" s="34">
        <v>133</v>
      </c>
    </row>
    <row r="155" spans="2:21" ht="16.5" hidden="1" customHeight="1" outlineLevel="1" x14ac:dyDescent="0.25">
      <c r="B155" s="52"/>
      <c r="C155" s="176" t="str">
        <f t="shared" si="18"/>
        <v/>
      </c>
      <c r="D155" s="102" t="str">
        <f>IF(ISERROR(VLOOKUP(C155,'Base produits'!$A$8:$H$607,2,0)),"",VLOOKUP(C155,'Base produits'!$A$8:$H$607,2,0))</f>
        <v/>
      </c>
      <c r="E155" s="184" t="str">
        <f>IF(ISERROR(VLOOKUP(C155,'Base produits'!$A$8:$H$607,3,0)),"",VLOOKUP(C155,'Base produits'!$A$8:$H$607,3,0))</f>
        <v/>
      </c>
      <c r="F155" s="179" t="str">
        <f t="shared" si="19"/>
        <v/>
      </c>
      <c r="G155" s="104" t="str">
        <f t="shared" si="20"/>
        <v/>
      </c>
      <c r="H155" s="105" t="str">
        <f t="shared" si="21"/>
        <v/>
      </c>
      <c r="I155" s="59"/>
      <c r="K155">
        <f t="shared" si="22"/>
        <v>0</v>
      </c>
      <c r="L155">
        <f t="shared" si="22"/>
        <v>0</v>
      </c>
      <c r="M155">
        <f t="shared" si="22"/>
        <v>0</v>
      </c>
      <c r="N155" s="100">
        <f t="shared" si="23"/>
        <v>0</v>
      </c>
      <c r="O155" s="34" t="str">
        <f t="shared" si="17"/>
        <v/>
      </c>
      <c r="P155" s="34">
        <f>SUM($O$22:O155)</f>
        <v>4</v>
      </c>
      <c r="Q155" s="34" t="str">
        <f>'Base produits'!A141</f>
        <v>P0134</v>
      </c>
      <c r="R155" s="34">
        <f>HLOOKUP($H$2,'Base facturation'!$C$5:$ALN$611,T155,0)</f>
        <v>0</v>
      </c>
      <c r="S155" s="101">
        <f>'Base produits'!D141</f>
        <v>0</v>
      </c>
      <c r="T155" s="34">
        <v>141</v>
      </c>
      <c r="U155" s="34">
        <v>134</v>
      </c>
    </row>
    <row r="156" spans="2:21" ht="16.5" hidden="1" customHeight="1" outlineLevel="1" x14ac:dyDescent="0.25">
      <c r="B156" s="52"/>
      <c r="C156" s="176" t="str">
        <f t="shared" si="18"/>
        <v/>
      </c>
      <c r="D156" s="102" t="str">
        <f>IF(ISERROR(VLOOKUP(C156,'Base produits'!$A$8:$H$607,2,0)),"",VLOOKUP(C156,'Base produits'!$A$8:$H$607,2,0))</f>
        <v/>
      </c>
      <c r="E156" s="184" t="str">
        <f>IF(ISERROR(VLOOKUP(C156,'Base produits'!$A$8:$H$607,3,0)),"",VLOOKUP(C156,'Base produits'!$A$8:$H$607,3,0))</f>
        <v/>
      </c>
      <c r="F156" s="179" t="str">
        <f t="shared" si="19"/>
        <v/>
      </c>
      <c r="G156" s="104" t="str">
        <f t="shared" si="20"/>
        <v/>
      </c>
      <c r="H156" s="105" t="str">
        <f t="shared" si="21"/>
        <v/>
      </c>
      <c r="I156" s="59"/>
      <c r="K156">
        <f t="shared" si="22"/>
        <v>0</v>
      </c>
      <c r="L156">
        <f t="shared" si="22"/>
        <v>0</v>
      </c>
      <c r="M156">
        <f t="shared" si="22"/>
        <v>0</v>
      </c>
      <c r="N156" s="100">
        <f t="shared" si="23"/>
        <v>0</v>
      </c>
      <c r="O156" s="34" t="str">
        <f t="shared" si="17"/>
        <v/>
      </c>
      <c r="P156" s="34">
        <f>SUM($O$22:O156)</f>
        <v>4</v>
      </c>
      <c r="Q156" s="34" t="str">
        <f>'Base produits'!A142</f>
        <v>P0135</v>
      </c>
      <c r="R156" s="34">
        <f>HLOOKUP($H$2,'Base facturation'!$C$5:$ALN$611,T156,0)</f>
        <v>0</v>
      </c>
      <c r="S156" s="101">
        <f>'Base produits'!D142</f>
        <v>0</v>
      </c>
      <c r="T156" s="34">
        <v>142</v>
      </c>
      <c r="U156" s="34">
        <v>135</v>
      </c>
    </row>
    <row r="157" spans="2:21" ht="16.5" hidden="1" customHeight="1" outlineLevel="1" x14ac:dyDescent="0.25">
      <c r="B157" s="52"/>
      <c r="C157" s="176" t="str">
        <f t="shared" si="18"/>
        <v/>
      </c>
      <c r="D157" s="102" t="str">
        <f>IF(ISERROR(VLOOKUP(C157,'Base produits'!$A$8:$H$607,2,0)),"",VLOOKUP(C157,'Base produits'!$A$8:$H$607,2,0))</f>
        <v/>
      </c>
      <c r="E157" s="184" t="str">
        <f>IF(ISERROR(VLOOKUP(C157,'Base produits'!$A$8:$H$607,3,0)),"",VLOOKUP(C157,'Base produits'!$A$8:$H$607,3,0))</f>
        <v/>
      </c>
      <c r="F157" s="179" t="str">
        <f t="shared" si="19"/>
        <v/>
      </c>
      <c r="G157" s="104" t="str">
        <f t="shared" si="20"/>
        <v/>
      </c>
      <c r="H157" s="105" t="str">
        <f t="shared" si="21"/>
        <v/>
      </c>
      <c r="I157" s="59"/>
      <c r="K157">
        <f t="shared" si="22"/>
        <v>0</v>
      </c>
      <c r="L157">
        <f t="shared" si="22"/>
        <v>0</v>
      </c>
      <c r="M157">
        <f t="shared" si="22"/>
        <v>0</v>
      </c>
      <c r="N157" s="100">
        <f t="shared" si="23"/>
        <v>0</v>
      </c>
      <c r="O157" s="34" t="str">
        <f t="shared" si="17"/>
        <v/>
      </c>
      <c r="P157" s="34">
        <f>SUM($O$22:O157)</f>
        <v>4</v>
      </c>
      <c r="Q157" s="34" t="str">
        <f>'Base produits'!A143</f>
        <v>P0136</v>
      </c>
      <c r="R157" s="34">
        <f>HLOOKUP($H$2,'Base facturation'!$C$5:$ALN$611,T157,0)</f>
        <v>0</v>
      </c>
      <c r="S157" s="101">
        <f>'Base produits'!D143</f>
        <v>0</v>
      </c>
      <c r="T157" s="34">
        <v>143</v>
      </c>
      <c r="U157" s="34">
        <v>136</v>
      </c>
    </row>
    <row r="158" spans="2:21" ht="16.5" hidden="1" customHeight="1" outlineLevel="1" x14ac:dyDescent="0.25">
      <c r="B158" s="52"/>
      <c r="C158" s="176" t="str">
        <f t="shared" si="18"/>
        <v/>
      </c>
      <c r="D158" s="102" t="str">
        <f>IF(ISERROR(VLOOKUP(C158,'Base produits'!$A$8:$H$607,2,0)),"",VLOOKUP(C158,'Base produits'!$A$8:$H$607,2,0))</f>
        <v/>
      </c>
      <c r="E158" s="184" t="str">
        <f>IF(ISERROR(VLOOKUP(C158,'Base produits'!$A$8:$H$607,3,0)),"",VLOOKUP(C158,'Base produits'!$A$8:$H$607,3,0))</f>
        <v/>
      </c>
      <c r="F158" s="179" t="str">
        <f t="shared" si="19"/>
        <v/>
      </c>
      <c r="G158" s="104" t="str">
        <f t="shared" si="20"/>
        <v/>
      </c>
      <c r="H158" s="105" t="str">
        <f t="shared" si="21"/>
        <v/>
      </c>
      <c r="I158" s="59"/>
      <c r="K158">
        <f t="shared" si="22"/>
        <v>0</v>
      </c>
      <c r="L158">
        <f t="shared" si="22"/>
        <v>0</v>
      </c>
      <c r="M158">
        <f t="shared" si="22"/>
        <v>0</v>
      </c>
      <c r="N158" s="100">
        <f t="shared" si="23"/>
        <v>0</v>
      </c>
      <c r="O158" s="34" t="str">
        <f t="shared" si="17"/>
        <v/>
      </c>
      <c r="P158" s="34">
        <f>SUM($O$22:O158)</f>
        <v>4</v>
      </c>
      <c r="Q158" s="34" t="str">
        <f>'Base produits'!A144</f>
        <v>P0137</v>
      </c>
      <c r="R158" s="34">
        <f>HLOOKUP($H$2,'Base facturation'!$C$5:$ALN$611,T158,0)</f>
        <v>0</v>
      </c>
      <c r="S158" s="101">
        <f>'Base produits'!D144</f>
        <v>0</v>
      </c>
      <c r="T158" s="34">
        <v>144</v>
      </c>
      <c r="U158" s="34">
        <v>137</v>
      </c>
    </row>
    <row r="159" spans="2:21" ht="16.5" hidden="1" customHeight="1" outlineLevel="1" x14ac:dyDescent="0.25">
      <c r="B159" s="52"/>
      <c r="C159" s="176" t="str">
        <f t="shared" si="18"/>
        <v/>
      </c>
      <c r="D159" s="102" t="str">
        <f>IF(ISERROR(VLOOKUP(C159,'Base produits'!$A$8:$H$607,2,0)),"",VLOOKUP(C159,'Base produits'!$A$8:$H$607,2,0))</f>
        <v/>
      </c>
      <c r="E159" s="184" t="str">
        <f>IF(ISERROR(VLOOKUP(C159,'Base produits'!$A$8:$H$607,3,0)),"",VLOOKUP(C159,'Base produits'!$A$8:$H$607,3,0))</f>
        <v/>
      </c>
      <c r="F159" s="179" t="str">
        <f t="shared" si="19"/>
        <v/>
      </c>
      <c r="G159" s="104" t="str">
        <f t="shared" si="20"/>
        <v/>
      </c>
      <c r="H159" s="105" t="str">
        <f t="shared" si="21"/>
        <v/>
      </c>
      <c r="I159" s="59"/>
      <c r="K159">
        <f t="shared" si="22"/>
        <v>0</v>
      </c>
      <c r="L159">
        <f t="shared" si="22"/>
        <v>0</v>
      </c>
      <c r="M159">
        <f t="shared" si="22"/>
        <v>0</v>
      </c>
      <c r="N159" s="100">
        <f t="shared" si="23"/>
        <v>0</v>
      </c>
      <c r="O159" s="34" t="str">
        <f t="shared" si="17"/>
        <v/>
      </c>
      <c r="P159" s="34">
        <f>SUM($O$22:O159)</f>
        <v>4</v>
      </c>
      <c r="Q159" s="34" t="str">
        <f>'Base produits'!A145</f>
        <v>P0138</v>
      </c>
      <c r="R159" s="34">
        <f>HLOOKUP($H$2,'Base facturation'!$C$5:$ALN$611,T159,0)</f>
        <v>0</v>
      </c>
      <c r="S159" s="101">
        <f>'Base produits'!D145</f>
        <v>0</v>
      </c>
      <c r="T159" s="34">
        <v>145</v>
      </c>
      <c r="U159" s="34">
        <v>138</v>
      </c>
    </row>
    <row r="160" spans="2:21" ht="16.5" hidden="1" customHeight="1" outlineLevel="1" x14ac:dyDescent="0.25">
      <c r="B160" s="52"/>
      <c r="C160" s="176" t="str">
        <f t="shared" si="18"/>
        <v/>
      </c>
      <c r="D160" s="102" t="str">
        <f>IF(ISERROR(VLOOKUP(C160,'Base produits'!$A$8:$H$607,2,0)),"",VLOOKUP(C160,'Base produits'!$A$8:$H$607,2,0))</f>
        <v/>
      </c>
      <c r="E160" s="184" t="str">
        <f>IF(ISERROR(VLOOKUP(C160,'Base produits'!$A$8:$H$607,3,0)),"",VLOOKUP(C160,'Base produits'!$A$8:$H$607,3,0))</f>
        <v/>
      </c>
      <c r="F160" s="179" t="str">
        <f t="shared" si="19"/>
        <v/>
      </c>
      <c r="G160" s="104" t="str">
        <f t="shared" si="20"/>
        <v/>
      </c>
      <c r="H160" s="105" t="str">
        <f t="shared" si="21"/>
        <v/>
      </c>
      <c r="I160" s="59"/>
      <c r="K160">
        <f t="shared" si="22"/>
        <v>0</v>
      </c>
      <c r="L160">
        <f t="shared" si="22"/>
        <v>0</v>
      </c>
      <c r="M160">
        <f t="shared" si="22"/>
        <v>0</v>
      </c>
      <c r="N160" s="100">
        <f t="shared" si="23"/>
        <v>0</v>
      </c>
      <c r="O160" s="34" t="str">
        <f t="shared" si="17"/>
        <v/>
      </c>
      <c r="P160" s="34">
        <f>SUM($O$22:O160)</f>
        <v>4</v>
      </c>
      <c r="Q160" s="34" t="str">
        <f>'Base produits'!A146</f>
        <v>P0139</v>
      </c>
      <c r="R160" s="34">
        <f>HLOOKUP($H$2,'Base facturation'!$C$5:$ALN$611,T160,0)</f>
        <v>0</v>
      </c>
      <c r="S160" s="101">
        <f>'Base produits'!D146</f>
        <v>0</v>
      </c>
      <c r="T160" s="34">
        <v>146</v>
      </c>
      <c r="U160" s="34">
        <v>139</v>
      </c>
    </row>
    <row r="161" spans="2:21" ht="16.5" hidden="1" customHeight="1" outlineLevel="1" x14ac:dyDescent="0.25">
      <c r="B161" s="52"/>
      <c r="C161" s="176" t="str">
        <f t="shared" si="18"/>
        <v/>
      </c>
      <c r="D161" s="102" t="str">
        <f>IF(ISERROR(VLOOKUP(C161,'Base produits'!$A$8:$H$607,2,0)),"",VLOOKUP(C161,'Base produits'!$A$8:$H$607,2,0))</f>
        <v/>
      </c>
      <c r="E161" s="184" t="str">
        <f>IF(ISERROR(VLOOKUP(C161,'Base produits'!$A$8:$H$607,3,0)),"",VLOOKUP(C161,'Base produits'!$A$8:$H$607,3,0))</f>
        <v/>
      </c>
      <c r="F161" s="179" t="str">
        <f t="shared" si="19"/>
        <v/>
      </c>
      <c r="G161" s="104" t="str">
        <f t="shared" si="20"/>
        <v/>
      </c>
      <c r="H161" s="105" t="str">
        <f t="shared" si="21"/>
        <v/>
      </c>
      <c r="I161" s="59"/>
      <c r="K161">
        <f t="shared" si="22"/>
        <v>0</v>
      </c>
      <c r="L161">
        <f t="shared" si="22"/>
        <v>0</v>
      </c>
      <c r="M161">
        <f t="shared" si="22"/>
        <v>0</v>
      </c>
      <c r="N161" s="100">
        <f t="shared" si="23"/>
        <v>0</v>
      </c>
      <c r="O161" s="34" t="str">
        <f t="shared" si="17"/>
        <v/>
      </c>
      <c r="P161" s="34">
        <f>SUM($O$22:O161)</f>
        <v>4</v>
      </c>
      <c r="Q161" s="34" t="str">
        <f>'Base produits'!A147</f>
        <v>P0140</v>
      </c>
      <c r="R161" s="34">
        <f>HLOOKUP($H$2,'Base facturation'!$C$5:$ALN$611,T161,0)</f>
        <v>0</v>
      </c>
      <c r="S161" s="101">
        <f>'Base produits'!D147</f>
        <v>0</v>
      </c>
      <c r="T161" s="34">
        <v>147</v>
      </c>
      <c r="U161" s="34">
        <v>140</v>
      </c>
    </row>
    <row r="162" spans="2:21" ht="16.5" hidden="1" customHeight="1" outlineLevel="1" x14ac:dyDescent="0.25">
      <c r="B162" s="52"/>
      <c r="C162" s="176" t="str">
        <f t="shared" si="18"/>
        <v/>
      </c>
      <c r="D162" s="102" t="str">
        <f>IF(ISERROR(VLOOKUP(C162,'Base produits'!$A$8:$H$607,2,0)),"",VLOOKUP(C162,'Base produits'!$A$8:$H$607,2,0))</f>
        <v/>
      </c>
      <c r="E162" s="184" t="str">
        <f>IF(ISERROR(VLOOKUP(C162,'Base produits'!$A$8:$H$607,3,0)),"",VLOOKUP(C162,'Base produits'!$A$8:$H$607,3,0))</f>
        <v/>
      </c>
      <c r="F162" s="179" t="str">
        <f t="shared" si="19"/>
        <v/>
      </c>
      <c r="G162" s="104" t="str">
        <f t="shared" si="20"/>
        <v/>
      </c>
      <c r="H162" s="105" t="str">
        <f t="shared" si="21"/>
        <v/>
      </c>
      <c r="I162" s="59"/>
      <c r="K162">
        <f t="shared" si="22"/>
        <v>0</v>
      </c>
      <c r="L162">
        <f t="shared" si="22"/>
        <v>0</v>
      </c>
      <c r="M162">
        <f t="shared" si="22"/>
        <v>0</v>
      </c>
      <c r="N162" s="100">
        <f t="shared" si="23"/>
        <v>0</v>
      </c>
      <c r="O162" s="34" t="str">
        <f t="shared" si="17"/>
        <v/>
      </c>
      <c r="P162" s="34">
        <f>SUM($O$22:O162)</f>
        <v>4</v>
      </c>
      <c r="Q162" s="34" t="str">
        <f>'Base produits'!A148</f>
        <v>P0141</v>
      </c>
      <c r="R162" s="34">
        <f>HLOOKUP($H$2,'Base facturation'!$C$5:$ALN$611,T162,0)</f>
        <v>0</v>
      </c>
      <c r="S162" s="101">
        <f>'Base produits'!D148</f>
        <v>0</v>
      </c>
      <c r="T162" s="34">
        <v>148</v>
      </c>
      <c r="U162" s="34">
        <v>141</v>
      </c>
    </row>
    <row r="163" spans="2:21" ht="16.5" hidden="1" customHeight="1" outlineLevel="1" x14ac:dyDescent="0.25">
      <c r="B163" s="52"/>
      <c r="C163" s="176" t="str">
        <f t="shared" si="18"/>
        <v/>
      </c>
      <c r="D163" s="102" t="str">
        <f>IF(ISERROR(VLOOKUP(C163,'Base produits'!$A$8:$H$607,2,0)),"",VLOOKUP(C163,'Base produits'!$A$8:$H$607,2,0))</f>
        <v/>
      </c>
      <c r="E163" s="184" t="str">
        <f>IF(ISERROR(VLOOKUP(C163,'Base produits'!$A$8:$H$607,3,0)),"",VLOOKUP(C163,'Base produits'!$A$8:$H$607,3,0))</f>
        <v/>
      </c>
      <c r="F163" s="179" t="str">
        <f t="shared" si="19"/>
        <v/>
      </c>
      <c r="G163" s="104" t="str">
        <f t="shared" si="20"/>
        <v/>
      </c>
      <c r="H163" s="105" t="str">
        <f t="shared" si="21"/>
        <v/>
      </c>
      <c r="I163" s="59"/>
      <c r="K163">
        <f t="shared" si="22"/>
        <v>0</v>
      </c>
      <c r="L163">
        <f t="shared" si="22"/>
        <v>0</v>
      </c>
      <c r="M163">
        <f t="shared" si="22"/>
        <v>0</v>
      </c>
      <c r="N163" s="100">
        <f t="shared" si="23"/>
        <v>0</v>
      </c>
      <c r="O163" s="34" t="str">
        <f t="shared" si="17"/>
        <v/>
      </c>
      <c r="P163" s="34">
        <f>SUM($O$22:O163)</f>
        <v>4</v>
      </c>
      <c r="Q163" s="34" t="str">
        <f>'Base produits'!A149</f>
        <v>P0142</v>
      </c>
      <c r="R163" s="34">
        <f>HLOOKUP($H$2,'Base facturation'!$C$5:$ALN$611,T163,0)</f>
        <v>0</v>
      </c>
      <c r="S163" s="101">
        <f>'Base produits'!D149</f>
        <v>0</v>
      </c>
      <c r="T163" s="34">
        <v>149</v>
      </c>
      <c r="U163" s="34">
        <v>142</v>
      </c>
    </row>
    <row r="164" spans="2:21" ht="16.5" hidden="1" customHeight="1" outlineLevel="1" x14ac:dyDescent="0.25">
      <c r="B164" s="52"/>
      <c r="C164" s="176" t="str">
        <f t="shared" si="18"/>
        <v/>
      </c>
      <c r="D164" s="102" t="str">
        <f>IF(ISERROR(VLOOKUP(C164,'Base produits'!$A$8:$H$607,2,0)),"",VLOOKUP(C164,'Base produits'!$A$8:$H$607,2,0))</f>
        <v/>
      </c>
      <c r="E164" s="184" t="str">
        <f>IF(ISERROR(VLOOKUP(C164,'Base produits'!$A$8:$H$607,3,0)),"",VLOOKUP(C164,'Base produits'!$A$8:$H$607,3,0))</f>
        <v/>
      </c>
      <c r="F164" s="179" t="str">
        <f t="shared" si="19"/>
        <v/>
      </c>
      <c r="G164" s="104" t="str">
        <f t="shared" si="20"/>
        <v/>
      </c>
      <c r="H164" s="105" t="str">
        <f t="shared" si="21"/>
        <v/>
      </c>
      <c r="I164" s="59"/>
      <c r="K164">
        <f t="shared" si="22"/>
        <v>0</v>
      </c>
      <c r="L164">
        <f t="shared" si="22"/>
        <v>0</v>
      </c>
      <c r="M164">
        <f t="shared" si="22"/>
        <v>0</v>
      </c>
      <c r="N164" s="100">
        <f t="shared" si="23"/>
        <v>0</v>
      </c>
      <c r="O164" s="34" t="str">
        <f t="shared" si="17"/>
        <v/>
      </c>
      <c r="P164" s="34">
        <f>SUM($O$22:O164)</f>
        <v>4</v>
      </c>
      <c r="Q164" s="34" t="str">
        <f>'Base produits'!A150</f>
        <v>P0143</v>
      </c>
      <c r="R164" s="34">
        <f>HLOOKUP($H$2,'Base facturation'!$C$5:$ALN$611,T164,0)</f>
        <v>0</v>
      </c>
      <c r="S164" s="101">
        <f>'Base produits'!D150</f>
        <v>0</v>
      </c>
      <c r="T164" s="34">
        <v>150</v>
      </c>
      <c r="U164" s="34">
        <v>143</v>
      </c>
    </row>
    <row r="165" spans="2:21" ht="16.5" hidden="1" customHeight="1" outlineLevel="1" x14ac:dyDescent="0.25">
      <c r="B165" s="52"/>
      <c r="C165" s="176" t="str">
        <f t="shared" si="18"/>
        <v/>
      </c>
      <c r="D165" s="102" t="str">
        <f>IF(ISERROR(VLOOKUP(C165,'Base produits'!$A$8:$H$607,2,0)),"",VLOOKUP(C165,'Base produits'!$A$8:$H$607,2,0))</f>
        <v/>
      </c>
      <c r="E165" s="184" t="str">
        <f>IF(ISERROR(VLOOKUP(C165,'Base produits'!$A$8:$H$607,3,0)),"",VLOOKUP(C165,'Base produits'!$A$8:$H$607,3,0))</f>
        <v/>
      </c>
      <c r="F165" s="179" t="str">
        <f t="shared" si="19"/>
        <v/>
      </c>
      <c r="G165" s="104" t="str">
        <f t="shared" si="20"/>
        <v/>
      </c>
      <c r="H165" s="105" t="str">
        <f t="shared" si="21"/>
        <v/>
      </c>
      <c r="I165" s="59"/>
      <c r="K165">
        <f t="shared" si="22"/>
        <v>0</v>
      </c>
      <c r="L165">
        <f t="shared" si="22"/>
        <v>0</v>
      </c>
      <c r="M165">
        <f t="shared" si="22"/>
        <v>0</v>
      </c>
      <c r="N165" s="100">
        <f t="shared" si="23"/>
        <v>0</v>
      </c>
      <c r="O165" s="34" t="str">
        <f t="shared" si="17"/>
        <v/>
      </c>
      <c r="P165" s="34">
        <f>SUM($O$22:O165)</f>
        <v>4</v>
      </c>
      <c r="Q165" s="34" t="str">
        <f>'Base produits'!A151</f>
        <v>P0144</v>
      </c>
      <c r="R165" s="34">
        <f>HLOOKUP($H$2,'Base facturation'!$C$5:$ALN$611,T165,0)</f>
        <v>0</v>
      </c>
      <c r="S165" s="101">
        <f>'Base produits'!D151</f>
        <v>0</v>
      </c>
      <c r="T165" s="34">
        <v>151</v>
      </c>
      <c r="U165" s="34">
        <v>144</v>
      </c>
    </row>
    <row r="166" spans="2:21" ht="16.5" hidden="1" customHeight="1" outlineLevel="1" x14ac:dyDescent="0.25">
      <c r="B166" s="52"/>
      <c r="C166" s="176" t="str">
        <f t="shared" si="18"/>
        <v/>
      </c>
      <c r="D166" s="102" t="str">
        <f>IF(ISERROR(VLOOKUP(C166,'Base produits'!$A$8:$H$607,2,0)),"",VLOOKUP(C166,'Base produits'!$A$8:$H$607,2,0))</f>
        <v/>
      </c>
      <c r="E166" s="184" t="str">
        <f>IF(ISERROR(VLOOKUP(C166,'Base produits'!$A$8:$H$607,3,0)),"",VLOOKUP(C166,'Base produits'!$A$8:$H$607,3,0))</f>
        <v/>
      </c>
      <c r="F166" s="179" t="str">
        <f t="shared" si="19"/>
        <v/>
      </c>
      <c r="G166" s="104" t="str">
        <f t="shared" si="20"/>
        <v/>
      </c>
      <c r="H166" s="105" t="str">
        <f t="shared" si="21"/>
        <v/>
      </c>
      <c r="I166" s="59"/>
      <c r="K166">
        <f t="shared" si="22"/>
        <v>0</v>
      </c>
      <c r="L166">
        <f t="shared" si="22"/>
        <v>0</v>
      </c>
      <c r="M166">
        <f t="shared" si="22"/>
        <v>0</v>
      </c>
      <c r="N166" s="100">
        <f t="shared" si="23"/>
        <v>0</v>
      </c>
      <c r="O166" s="34" t="str">
        <f t="shared" si="17"/>
        <v/>
      </c>
      <c r="P166" s="34">
        <f>SUM($O$22:O166)</f>
        <v>4</v>
      </c>
      <c r="Q166" s="34" t="str">
        <f>'Base produits'!A152</f>
        <v>P0145</v>
      </c>
      <c r="R166" s="34">
        <f>HLOOKUP($H$2,'Base facturation'!$C$5:$ALN$611,T166,0)</f>
        <v>0</v>
      </c>
      <c r="S166" s="101">
        <f>'Base produits'!D152</f>
        <v>0</v>
      </c>
      <c r="T166" s="34">
        <v>152</v>
      </c>
      <c r="U166" s="34">
        <v>145</v>
      </c>
    </row>
    <row r="167" spans="2:21" ht="16.5" hidden="1" customHeight="1" outlineLevel="1" x14ac:dyDescent="0.25">
      <c r="B167" s="52"/>
      <c r="C167" s="176" t="str">
        <f t="shared" si="18"/>
        <v/>
      </c>
      <c r="D167" s="102" t="str">
        <f>IF(ISERROR(VLOOKUP(C167,'Base produits'!$A$8:$H$607,2,0)),"",VLOOKUP(C167,'Base produits'!$A$8:$H$607,2,0))</f>
        <v/>
      </c>
      <c r="E167" s="184" t="str">
        <f>IF(ISERROR(VLOOKUP(C167,'Base produits'!$A$8:$H$607,3,0)),"",VLOOKUP(C167,'Base produits'!$A$8:$H$607,3,0))</f>
        <v/>
      </c>
      <c r="F167" s="179" t="str">
        <f t="shared" si="19"/>
        <v/>
      </c>
      <c r="G167" s="104" t="str">
        <f t="shared" si="20"/>
        <v/>
      </c>
      <c r="H167" s="105" t="str">
        <f t="shared" si="21"/>
        <v/>
      </c>
      <c r="I167" s="59"/>
      <c r="K167">
        <f t="shared" si="22"/>
        <v>0</v>
      </c>
      <c r="L167">
        <f t="shared" si="22"/>
        <v>0</v>
      </c>
      <c r="M167">
        <f t="shared" si="22"/>
        <v>0</v>
      </c>
      <c r="N167" s="100">
        <f t="shared" si="23"/>
        <v>0</v>
      </c>
      <c r="O167" s="34" t="str">
        <f t="shared" si="17"/>
        <v/>
      </c>
      <c r="P167" s="34">
        <f>SUM($O$22:O167)</f>
        <v>4</v>
      </c>
      <c r="Q167" s="34" t="str">
        <f>'Base produits'!A153</f>
        <v>P0146</v>
      </c>
      <c r="R167" s="34">
        <f>HLOOKUP($H$2,'Base facturation'!$C$5:$ALN$611,T167,0)</f>
        <v>0</v>
      </c>
      <c r="S167" s="101">
        <f>'Base produits'!D153</f>
        <v>0</v>
      </c>
      <c r="T167" s="34">
        <v>153</v>
      </c>
      <c r="U167" s="34">
        <v>146</v>
      </c>
    </row>
    <row r="168" spans="2:21" ht="16.5" hidden="1" customHeight="1" outlineLevel="1" x14ac:dyDescent="0.25">
      <c r="B168" s="52"/>
      <c r="C168" s="176" t="str">
        <f t="shared" si="18"/>
        <v/>
      </c>
      <c r="D168" s="102" t="str">
        <f>IF(ISERROR(VLOOKUP(C168,'Base produits'!$A$8:$H$607,2,0)),"",VLOOKUP(C168,'Base produits'!$A$8:$H$607,2,0))</f>
        <v/>
      </c>
      <c r="E168" s="184" t="str">
        <f>IF(ISERROR(VLOOKUP(C168,'Base produits'!$A$8:$H$607,3,0)),"",VLOOKUP(C168,'Base produits'!$A$8:$H$607,3,0))</f>
        <v/>
      </c>
      <c r="F168" s="179" t="str">
        <f t="shared" si="19"/>
        <v/>
      </c>
      <c r="G168" s="104" t="str">
        <f t="shared" si="20"/>
        <v/>
      </c>
      <c r="H168" s="105" t="str">
        <f t="shared" si="21"/>
        <v/>
      </c>
      <c r="I168" s="59"/>
      <c r="K168">
        <f t="shared" si="22"/>
        <v>0</v>
      </c>
      <c r="L168">
        <f t="shared" si="22"/>
        <v>0</v>
      </c>
      <c r="M168">
        <f t="shared" si="22"/>
        <v>0</v>
      </c>
      <c r="N168" s="100">
        <f t="shared" si="23"/>
        <v>0</v>
      </c>
      <c r="O168" s="34" t="str">
        <f t="shared" si="17"/>
        <v/>
      </c>
      <c r="P168" s="34">
        <f>SUM($O$22:O168)</f>
        <v>4</v>
      </c>
      <c r="Q168" s="34" t="str">
        <f>'Base produits'!A154</f>
        <v>P0147</v>
      </c>
      <c r="R168" s="34">
        <f>HLOOKUP($H$2,'Base facturation'!$C$5:$ALN$611,T168,0)</f>
        <v>0</v>
      </c>
      <c r="S168" s="101">
        <f>'Base produits'!D154</f>
        <v>0</v>
      </c>
      <c r="T168" s="34">
        <v>154</v>
      </c>
      <c r="U168" s="34">
        <v>147</v>
      </c>
    </row>
    <row r="169" spans="2:21" ht="16.5" hidden="1" customHeight="1" outlineLevel="1" x14ac:dyDescent="0.25">
      <c r="B169" s="52"/>
      <c r="C169" s="176" t="str">
        <f t="shared" si="18"/>
        <v/>
      </c>
      <c r="D169" s="102" t="str">
        <f>IF(ISERROR(VLOOKUP(C169,'Base produits'!$A$8:$H$607,2,0)),"",VLOOKUP(C169,'Base produits'!$A$8:$H$607,2,0))</f>
        <v/>
      </c>
      <c r="E169" s="184" t="str">
        <f>IF(ISERROR(VLOOKUP(C169,'Base produits'!$A$8:$H$607,3,0)),"",VLOOKUP(C169,'Base produits'!$A$8:$H$607,3,0))</f>
        <v/>
      </c>
      <c r="F169" s="179" t="str">
        <f t="shared" si="19"/>
        <v/>
      </c>
      <c r="G169" s="104" t="str">
        <f t="shared" si="20"/>
        <v/>
      </c>
      <c r="H169" s="105" t="str">
        <f t="shared" si="21"/>
        <v/>
      </c>
      <c r="I169" s="59"/>
      <c r="K169">
        <f t="shared" si="22"/>
        <v>0</v>
      </c>
      <c r="L169">
        <f t="shared" si="22"/>
        <v>0</v>
      </c>
      <c r="M169">
        <f t="shared" si="22"/>
        <v>0</v>
      </c>
      <c r="N169" s="100">
        <f t="shared" si="23"/>
        <v>0</v>
      </c>
      <c r="O169" s="34" t="str">
        <f t="shared" si="17"/>
        <v/>
      </c>
      <c r="P169" s="34">
        <f>SUM($O$22:O169)</f>
        <v>4</v>
      </c>
      <c r="Q169" s="34" t="str">
        <f>'Base produits'!A155</f>
        <v>P0148</v>
      </c>
      <c r="R169" s="34">
        <f>HLOOKUP($H$2,'Base facturation'!$C$5:$ALN$611,T169,0)</f>
        <v>0</v>
      </c>
      <c r="S169" s="101">
        <f>'Base produits'!D155</f>
        <v>0</v>
      </c>
      <c r="T169" s="34">
        <v>155</v>
      </c>
      <c r="U169" s="34">
        <v>148</v>
      </c>
    </row>
    <row r="170" spans="2:21" ht="16.5" hidden="1" customHeight="1" outlineLevel="1" x14ac:dyDescent="0.25">
      <c r="B170" s="52"/>
      <c r="C170" s="176" t="str">
        <f t="shared" si="18"/>
        <v/>
      </c>
      <c r="D170" s="102" t="str">
        <f>IF(ISERROR(VLOOKUP(C170,'Base produits'!$A$8:$H$607,2,0)),"",VLOOKUP(C170,'Base produits'!$A$8:$H$607,2,0))</f>
        <v/>
      </c>
      <c r="E170" s="184" t="str">
        <f>IF(ISERROR(VLOOKUP(C170,'Base produits'!$A$8:$H$607,3,0)),"",VLOOKUP(C170,'Base produits'!$A$8:$H$607,3,0))</f>
        <v/>
      </c>
      <c r="F170" s="179" t="str">
        <f t="shared" si="19"/>
        <v/>
      </c>
      <c r="G170" s="104" t="str">
        <f t="shared" si="20"/>
        <v/>
      </c>
      <c r="H170" s="105" t="str">
        <f t="shared" si="21"/>
        <v/>
      </c>
      <c r="I170" s="59"/>
      <c r="K170">
        <f t="shared" si="22"/>
        <v>0</v>
      </c>
      <c r="L170">
        <f t="shared" si="22"/>
        <v>0</v>
      </c>
      <c r="M170">
        <f t="shared" si="22"/>
        <v>0</v>
      </c>
      <c r="N170" s="100">
        <f t="shared" si="23"/>
        <v>0</v>
      </c>
      <c r="O170" s="34" t="str">
        <f t="shared" si="17"/>
        <v/>
      </c>
      <c r="P170" s="34">
        <f>SUM($O$22:O170)</f>
        <v>4</v>
      </c>
      <c r="Q170" s="34" t="str">
        <f>'Base produits'!A156</f>
        <v>P0149</v>
      </c>
      <c r="R170" s="34">
        <f>HLOOKUP($H$2,'Base facturation'!$C$5:$ALN$611,T170,0)</f>
        <v>0</v>
      </c>
      <c r="S170" s="101">
        <f>'Base produits'!D156</f>
        <v>0</v>
      </c>
      <c r="T170" s="34">
        <v>156</v>
      </c>
      <c r="U170" s="34">
        <v>149</v>
      </c>
    </row>
    <row r="171" spans="2:21" ht="16.5" hidden="1" customHeight="1" outlineLevel="1" x14ac:dyDescent="0.25">
      <c r="B171" s="52"/>
      <c r="C171" s="176" t="str">
        <f t="shared" si="18"/>
        <v/>
      </c>
      <c r="D171" s="102" t="str">
        <f>IF(ISERROR(VLOOKUP(C171,'Base produits'!$A$8:$H$607,2,0)),"",VLOOKUP(C171,'Base produits'!$A$8:$H$607,2,0))</f>
        <v/>
      </c>
      <c r="E171" s="184" t="str">
        <f>IF(ISERROR(VLOOKUP(C171,'Base produits'!$A$8:$H$607,3,0)),"",VLOOKUP(C171,'Base produits'!$A$8:$H$607,3,0))</f>
        <v/>
      </c>
      <c r="F171" s="179" t="str">
        <f t="shared" si="19"/>
        <v/>
      </c>
      <c r="G171" s="104" t="str">
        <f t="shared" si="20"/>
        <v/>
      </c>
      <c r="H171" s="105" t="str">
        <f t="shared" si="21"/>
        <v/>
      </c>
      <c r="I171" s="59"/>
      <c r="K171">
        <f t="shared" si="22"/>
        <v>0</v>
      </c>
      <c r="L171">
        <f t="shared" si="22"/>
        <v>0</v>
      </c>
      <c r="M171">
        <f t="shared" si="22"/>
        <v>0</v>
      </c>
      <c r="N171" s="100">
        <f t="shared" si="23"/>
        <v>0</v>
      </c>
      <c r="O171" s="139" t="str">
        <f t="shared" si="17"/>
        <v/>
      </c>
      <c r="P171" s="139">
        <f>SUM($O$22:O171)</f>
        <v>4</v>
      </c>
      <c r="Q171" s="34" t="str">
        <f>'Base produits'!A157</f>
        <v>P0150</v>
      </c>
      <c r="R171" s="34">
        <f>HLOOKUP($H$2,'Base facturation'!$C$5:$ALN$611,T171,0)</f>
        <v>0</v>
      </c>
      <c r="S171" s="101">
        <f>'Base produits'!D157</f>
        <v>0</v>
      </c>
      <c r="T171" s="139">
        <v>157</v>
      </c>
      <c r="U171" s="34">
        <v>150</v>
      </c>
    </row>
    <row r="172" spans="2:21" ht="16.5" hidden="1" customHeight="1" outlineLevel="1" x14ac:dyDescent="0.25">
      <c r="B172" s="52"/>
      <c r="C172" s="176" t="str">
        <f t="shared" si="18"/>
        <v/>
      </c>
      <c r="D172" s="102" t="str">
        <f>IF(ISERROR(VLOOKUP(C172,'Base produits'!$A$8:$H$607,2,0)),"",VLOOKUP(C172,'Base produits'!$A$8:$H$607,2,0))</f>
        <v/>
      </c>
      <c r="E172" s="184" t="str">
        <f>IF(ISERROR(VLOOKUP(C172,'Base produits'!$A$8:$H$607,3,0)),"",VLOOKUP(C172,'Base produits'!$A$8:$H$607,3,0))</f>
        <v/>
      </c>
      <c r="F172" s="179" t="str">
        <f t="shared" si="19"/>
        <v/>
      </c>
      <c r="G172" s="104" t="str">
        <f t="shared" si="20"/>
        <v/>
      </c>
      <c r="H172" s="105" t="str">
        <f t="shared" si="21"/>
        <v/>
      </c>
      <c r="I172" s="59"/>
      <c r="K172">
        <f t="shared" si="22"/>
        <v>0</v>
      </c>
      <c r="L172">
        <f t="shared" si="22"/>
        <v>0</v>
      </c>
      <c r="M172">
        <f t="shared" si="22"/>
        <v>0</v>
      </c>
      <c r="N172" s="100">
        <f t="shared" si="23"/>
        <v>0</v>
      </c>
      <c r="O172" s="34" t="str">
        <f t="shared" si="17"/>
        <v/>
      </c>
      <c r="P172" s="34">
        <f>SUM($O$22:O172)</f>
        <v>4</v>
      </c>
      <c r="Q172" s="34" t="str">
        <f>'Base produits'!A158</f>
        <v>P0151</v>
      </c>
      <c r="R172" s="34">
        <f>HLOOKUP($H$2,'Base facturation'!$C$5:$ALN$611,T172,0)</f>
        <v>0</v>
      </c>
      <c r="S172" s="101">
        <f>'Base produits'!D158</f>
        <v>0</v>
      </c>
      <c r="T172" s="34">
        <v>158</v>
      </c>
      <c r="U172" s="34">
        <v>151</v>
      </c>
    </row>
    <row r="173" spans="2:21" ht="16.5" hidden="1" customHeight="1" outlineLevel="1" x14ac:dyDescent="0.25">
      <c r="B173" s="52"/>
      <c r="C173" s="176" t="str">
        <f t="shared" si="18"/>
        <v/>
      </c>
      <c r="D173" s="102" t="str">
        <f>IF(ISERROR(VLOOKUP(C173,'Base produits'!$A$8:$H$607,2,0)),"",VLOOKUP(C173,'Base produits'!$A$8:$H$607,2,0))</f>
        <v/>
      </c>
      <c r="E173" s="184" t="str">
        <f>IF(ISERROR(VLOOKUP(C173,'Base produits'!$A$8:$H$607,3,0)),"",VLOOKUP(C173,'Base produits'!$A$8:$H$607,3,0))</f>
        <v/>
      </c>
      <c r="F173" s="179" t="str">
        <f t="shared" si="19"/>
        <v/>
      </c>
      <c r="G173" s="104" t="str">
        <f t="shared" si="20"/>
        <v/>
      </c>
      <c r="H173" s="105" t="str">
        <f t="shared" si="21"/>
        <v/>
      </c>
      <c r="I173" s="59"/>
      <c r="K173">
        <f t="shared" si="22"/>
        <v>0</v>
      </c>
      <c r="L173">
        <f t="shared" si="22"/>
        <v>0</v>
      </c>
      <c r="M173">
        <f t="shared" si="22"/>
        <v>0</v>
      </c>
      <c r="N173" s="100">
        <f t="shared" si="23"/>
        <v>0</v>
      </c>
      <c r="O173" s="34" t="str">
        <f t="shared" si="17"/>
        <v/>
      </c>
      <c r="P173" s="34">
        <f>SUM($O$22:O173)</f>
        <v>4</v>
      </c>
      <c r="Q173" s="34" t="str">
        <f>'Base produits'!A159</f>
        <v>P0152</v>
      </c>
      <c r="R173" s="34">
        <f>HLOOKUP($H$2,'Base facturation'!$C$5:$ALN$611,T173,0)</f>
        <v>0</v>
      </c>
      <c r="S173" s="101">
        <f>'Base produits'!D159</f>
        <v>0</v>
      </c>
      <c r="T173" s="34">
        <v>159</v>
      </c>
      <c r="U173" s="34">
        <v>152</v>
      </c>
    </row>
    <row r="174" spans="2:21" ht="16.5" hidden="1" customHeight="1" outlineLevel="1" x14ac:dyDescent="0.25">
      <c r="B174" s="52"/>
      <c r="C174" s="176" t="str">
        <f t="shared" si="18"/>
        <v/>
      </c>
      <c r="D174" s="102" t="str">
        <f>IF(ISERROR(VLOOKUP(C174,'Base produits'!$A$8:$H$607,2,0)),"",VLOOKUP(C174,'Base produits'!$A$8:$H$607,2,0))</f>
        <v/>
      </c>
      <c r="E174" s="184" t="str">
        <f>IF(ISERROR(VLOOKUP(C174,'Base produits'!$A$8:$H$607,3,0)),"",VLOOKUP(C174,'Base produits'!$A$8:$H$607,3,0))</f>
        <v/>
      </c>
      <c r="F174" s="179" t="str">
        <f t="shared" si="19"/>
        <v/>
      </c>
      <c r="G174" s="104" t="str">
        <f t="shared" si="20"/>
        <v/>
      </c>
      <c r="H174" s="105" t="str">
        <f t="shared" si="21"/>
        <v/>
      </c>
      <c r="I174" s="59"/>
      <c r="K174">
        <f t="shared" ref="K174:M195" si="24">IF($H174=K$19,$H174*$G174,0)</f>
        <v>0</v>
      </c>
      <c r="L174">
        <f t="shared" si="24"/>
        <v>0</v>
      </c>
      <c r="M174">
        <f t="shared" si="24"/>
        <v>0</v>
      </c>
      <c r="N174" s="100">
        <f t="shared" si="23"/>
        <v>0</v>
      </c>
      <c r="O174" s="34" t="str">
        <f t="shared" si="17"/>
        <v/>
      </c>
      <c r="P174" s="34">
        <f>SUM($O$22:O174)</f>
        <v>4</v>
      </c>
      <c r="Q174" s="34" t="str">
        <f>'Base produits'!A160</f>
        <v>P0153</v>
      </c>
      <c r="R174" s="34">
        <f>HLOOKUP($H$2,'Base facturation'!$C$5:$ALN$611,T174,0)</f>
        <v>0</v>
      </c>
      <c r="S174" s="101">
        <f>'Base produits'!D160</f>
        <v>0</v>
      </c>
      <c r="T174" s="34">
        <v>160</v>
      </c>
      <c r="U174" s="34">
        <v>153</v>
      </c>
    </row>
    <row r="175" spans="2:21" ht="16.5" hidden="1" customHeight="1" outlineLevel="1" x14ac:dyDescent="0.25">
      <c r="B175" s="52"/>
      <c r="C175" s="176" t="str">
        <f t="shared" si="18"/>
        <v/>
      </c>
      <c r="D175" s="102" t="str">
        <f>IF(ISERROR(VLOOKUP(C175,'Base produits'!$A$8:$H$607,2,0)),"",VLOOKUP(C175,'Base produits'!$A$8:$H$607,2,0))</f>
        <v/>
      </c>
      <c r="E175" s="184" t="str">
        <f>IF(ISERROR(VLOOKUP(C175,'Base produits'!$A$8:$H$607,3,0)),"",VLOOKUP(C175,'Base produits'!$A$8:$H$607,3,0))</f>
        <v/>
      </c>
      <c r="F175" s="179" t="str">
        <f t="shared" si="19"/>
        <v/>
      </c>
      <c r="G175" s="104" t="str">
        <f t="shared" si="20"/>
        <v/>
      </c>
      <c r="H175" s="105" t="str">
        <f t="shared" si="21"/>
        <v/>
      </c>
      <c r="I175" s="59"/>
      <c r="K175">
        <f t="shared" si="24"/>
        <v>0</v>
      </c>
      <c r="L175">
        <f t="shared" si="24"/>
        <v>0</v>
      </c>
      <c r="M175">
        <f t="shared" si="24"/>
        <v>0</v>
      </c>
      <c r="N175" s="100">
        <f t="shared" si="23"/>
        <v>0</v>
      </c>
      <c r="O175" s="34" t="str">
        <f t="shared" si="17"/>
        <v/>
      </c>
      <c r="P175" s="34">
        <f>SUM($O$22:O175)</f>
        <v>4</v>
      </c>
      <c r="Q175" s="34" t="str">
        <f>'Base produits'!A161</f>
        <v>P0154</v>
      </c>
      <c r="R175" s="34">
        <f>HLOOKUP($H$2,'Base facturation'!$C$5:$ALN$611,T175,0)</f>
        <v>0</v>
      </c>
      <c r="S175" s="101">
        <f>'Base produits'!D161</f>
        <v>0</v>
      </c>
      <c r="T175" s="34">
        <v>161</v>
      </c>
      <c r="U175" s="34">
        <v>154</v>
      </c>
    </row>
    <row r="176" spans="2:21" ht="16.5" hidden="1" customHeight="1" outlineLevel="1" x14ac:dyDescent="0.25">
      <c r="B176" s="52"/>
      <c r="C176" s="176" t="str">
        <f t="shared" si="18"/>
        <v/>
      </c>
      <c r="D176" s="102" t="str">
        <f>IF(ISERROR(VLOOKUP(C176,'Base produits'!$A$8:$H$607,2,0)),"",VLOOKUP(C176,'Base produits'!$A$8:$H$607,2,0))</f>
        <v/>
      </c>
      <c r="E176" s="184" t="str">
        <f>IF(ISERROR(VLOOKUP(C176,'Base produits'!$A$8:$H$607,3,0)),"",VLOOKUP(C176,'Base produits'!$A$8:$H$607,3,0))</f>
        <v/>
      </c>
      <c r="F176" s="179" t="str">
        <f t="shared" si="19"/>
        <v/>
      </c>
      <c r="G176" s="104" t="str">
        <f t="shared" si="20"/>
        <v/>
      </c>
      <c r="H176" s="105" t="str">
        <f t="shared" si="21"/>
        <v/>
      </c>
      <c r="I176" s="59"/>
      <c r="K176">
        <f t="shared" si="24"/>
        <v>0</v>
      </c>
      <c r="L176">
        <f t="shared" si="24"/>
        <v>0</v>
      </c>
      <c r="M176">
        <f t="shared" si="24"/>
        <v>0</v>
      </c>
      <c r="N176" s="100">
        <f t="shared" si="23"/>
        <v>0</v>
      </c>
      <c r="O176" s="34" t="str">
        <f t="shared" si="17"/>
        <v/>
      </c>
      <c r="P176" s="34">
        <f>SUM($O$22:O176)</f>
        <v>4</v>
      </c>
      <c r="Q176" s="34" t="str">
        <f>'Base produits'!A162</f>
        <v>P0155</v>
      </c>
      <c r="R176" s="34">
        <f>HLOOKUP($H$2,'Base facturation'!$C$5:$ALN$611,T176,0)</f>
        <v>0</v>
      </c>
      <c r="S176" s="101">
        <f>'Base produits'!D162</f>
        <v>0</v>
      </c>
      <c r="T176" s="34">
        <v>162</v>
      </c>
      <c r="U176" s="34">
        <v>155</v>
      </c>
    </row>
    <row r="177" spans="2:21" ht="16.5" hidden="1" customHeight="1" outlineLevel="1" x14ac:dyDescent="0.25">
      <c r="B177" s="52"/>
      <c r="C177" s="176" t="str">
        <f t="shared" si="18"/>
        <v/>
      </c>
      <c r="D177" s="102" t="str">
        <f>IF(ISERROR(VLOOKUP(C177,'Base produits'!$A$8:$H$607,2,0)),"",VLOOKUP(C177,'Base produits'!$A$8:$H$607,2,0))</f>
        <v/>
      </c>
      <c r="E177" s="184" t="str">
        <f>IF(ISERROR(VLOOKUP(C177,'Base produits'!$A$8:$H$607,3,0)),"",VLOOKUP(C177,'Base produits'!$A$8:$H$607,3,0))</f>
        <v/>
      </c>
      <c r="F177" s="179" t="str">
        <f t="shared" si="19"/>
        <v/>
      </c>
      <c r="G177" s="104" t="str">
        <f t="shared" si="20"/>
        <v/>
      </c>
      <c r="H177" s="105" t="str">
        <f t="shared" si="21"/>
        <v/>
      </c>
      <c r="I177" s="59"/>
      <c r="K177">
        <f t="shared" si="24"/>
        <v>0</v>
      </c>
      <c r="L177">
        <f t="shared" si="24"/>
        <v>0</v>
      </c>
      <c r="M177">
        <f t="shared" si="24"/>
        <v>0</v>
      </c>
      <c r="N177" s="100">
        <f t="shared" si="23"/>
        <v>0</v>
      </c>
      <c r="O177" s="34" t="str">
        <f t="shared" si="17"/>
        <v/>
      </c>
      <c r="P177" s="34">
        <f>SUM($O$22:O177)</f>
        <v>4</v>
      </c>
      <c r="Q177" s="34" t="str">
        <f>'Base produits'!A163</f>
        <v>P0156</v>
      </c>
      <c r="R177" s="34">
        <f>HLOOKUP($H$2,'Base facturation'!$C$5:$ALN$611,T177,0)</f>
        <v>0</v>
      </c>
      <c r="S177" s="101">
        <f>'Base produits'!D163</f>
        <v>0</v>
      </c>
      <c r="T177" s="34">
        <v>163</v>
      </c>
      <c r="U177" s="34">
        <v>156</v>
      </c>
    </row>
    <row r="178" spans="2:21" ht="16.5" hidden="1" customHeight="1" outlineLevel="1" x14ac:dyDescent="0.25">
      <c r="B178" s="52"/>
      <c r="C178" s="176" t="str">
        <f t="shared" si="18"/>
        <v/>
      </c>
      <c r="D178" s="102" t="str">
        <f>IF(ISERROR(VLOOKUP(C178,'Base produits'!$A$8:$H$607,2,0)),"",VLOOKUP(C178,'Base produits'!$A$8:$H$607,2,0))</f>
        <v/>
      </c>
      <c r="E178" s="184" t="str">
        <f>IF(ISERROR(VLOOKUP(C178,'Base produits'!$A$8:$H$607,3,0)),"",VLOOKUP(C178,'Base produits'!$A$8:$H$607,3,0))</f>
        <v/>
      </c>
      <c r="F178" s="179" t="str">
        <f t="shared" si="19"/>
        <v/>
      </c>
      <c r="G178" s="104" t="str">
        <f t="shared" si="20"/>
        <v/>
      </c>
      <c r="H178" s="105" t="str">
        <f t="shared" si="21"/>
        <v/>
      </c>
      <c r="I178" s="59"/>
      <c r="K178">
        <f t="shared" si="24"/>
        <v>0</v>
      </c>
      <c r="L178">
        <f t="shared" si="24"/>
        <v>0</v>
      </c>
      <c r="M178">
        <f t="shared" si="24"/>
        <v>0</v>
      </c>
      <c r="N178" s="100">
        <f t="shared" si="23"/>
        <v>0</v>
      </c>
      <c r="O178" s="34" t="str">
        <f t="shared" si="17"/>
        <v/>
      </c>
      <c r="P178" s="34">
        <f>SUM($O$22:O178)</f>
        <v>4</v>
      </c>
      <c r="Q178" s="34" t="str">
        <f>'Base produits'!A164</f>
        <v>P0157</v>
      </c>
      <c r="R178" s="34">
        <f>HLOOKUP($H$2,'Base facturation'!$C$5:$ALN$611,T178,0)</f>
        <v>0</v>
      </c>
      <c r="S178" s="101">
        <f>'Base produits'!D164</f>
        <v>0</v>
      </c>
      <c r="T178" s="34">
        <v>164</v>
      </c>
      <c r="U178" s="34">
        <v>157</v>
      </c>
    </row>
    <row r="179" spans="2:21" ht="16.5" hidden="1" customHeight="1" outlineLevel="1" x14ac:dyDescent="0.25">
      <c r="B179" s="52"/>
      <c r="C179" s="176" t="str">
        <f t="shared" si="18"/>
        <v/>
      </c>
      <c r="D179" s="102" t="str">
        <f>IF(ISERROR(VLOOKUP(C179,'Base produits'!$A$8:$H$607,2,0)),"",VLOOKUP(C179,'Base produits'!$A$8:$H$607,2,0))</f>
        <v/>
      </c>
      <c r="E179" s="184" t="str">
        <f>IF(ISERROR(VLOOKUP(C179,'Base produits'!$A$8:$H$607,3,0)),"",VLOOKUP(C179,'Base produits'!$A$8:$H$607,3,0))</f>
        <v/>
      </c>
      <c r="F179" s="179" t="str">
        <f t="shared" si="19"/>
        <v/>
      </c>
      <c r="G179" s="104" t="str">
        <f t="shared" si="20"/>
        <v/>
      </c>
      <c r="H179" s="105" t="str">
        <f t="shared" si="21"/>
        <v/>
      </c>
      <c r="I179" s="59"/>
      <c r="K179">
        <f t="shared" si="24"/>
        <v>0</v>
      </c>
      <c r="L179">
        <f t="shared" si="24"/>
        <v>0</v>
      </c>
      <c r="M179">
        <f t="shared" si="24"/>
        <v>0</v>
      </c>
      <c r="N179" s="100">
        <f t="shared" si="23"/>
        <v>0</v>
      </c>
      <c r="O179" s="34" t="str">
        <f t="shared" si="17"/>
        <v/>
      </c>
      <c r="P179" s="34">
        <f>SUM($O$22:O179)</f>
        <v>4</v>
      </c>
      <c r="Q179" s="34" t="str">
        <f>'Base produits'!A165</f>
        <v>P0158</v>
      </c>
      <c r="R179" s="34">
        <f>HLOOKUP($H$2,'Base facturation'!$C$5:$ALN$611,T179,0)</f>
        <v>0</v>
      </c>
      <c r="S179" s="101">
        <f>'Base produits'!D165</f>
        <v>0</v>
      </c>
      <c r="T179" s="34">
        <v>165</v>
      </c>
      <c r="U179" s="34">
        <v>158</v>
      </c>
    </row>
    <row r="180" spans="2:21" ht="16.5" hidden="1" customHeight="1" outlineLevel="1" x14ac:dyDescent="0.25">
      <c r="B180" s="52"/>
      <c r="C180" s="176" t="str">
        <f t="shared" si="18"/>
        <v/>
      </c>
      <c r="D180" s="102" t="str">
        <f>IF(ISERROR(VLOOKUP(C180,'Base produits'!$A$8:$H$607,2,0)),"",VLOOKUP(C180,'Base produits'!$A$8:$H$607,2,0))</f>
        <v/>
      </c>
      <c r="E180" s="184" t="str">
        <f>IF(ISERROR(VLOOKUP(C180,'Base produits'!$A$8:$H$607,3,0)),"",VLOOKUP(C180,'Base produits'!$A$8:$H$607,3,0))</f>
        <v/>
      </c>
      <c r="F180" s="179" t="str">
        <f t="shared" si="19"/>
        <v/>
      </c>
      <c r="G180" s="104" t="str">
        <f t="shared" si="20"/>
        <v/>
      </c>
      <c r="H180" s="105" t="str">
        <f t="shared" si="21"/>
        <v/>
      </c>
      <c r="I180" s="59"/>
      <c r="K180">
        <f t="shared" si="24"/>
        <v>0</v>
      </c>
      <c r="L180">
        <f t="shared" si="24"/>
        <v>0</v>
      </c>
      <c r="M180">
        <f t="shared" si="24"/>
        <v>0</v>
      </c>
      <c r="N180" s="100">
        <f t="shared" si="23"/>
        <v>0</v>
      </c>
      <c r="O180" s="34" t="str">
        <f t="shared" si="17"/>
        <v/>
      </c>
      <c r="P180" s="34">
        <f>SUM($O$22:O180)</f>
        <v>4</v>
      </c>
      <c r="Q180" s="34" t="str">
        <f>'Base produits'!A166</f>
        <v>P0159</v>
      </c>
      <c r="R180" s="34">
        <f>HLOOKUP($H$2,'Base facturation'!$C$5:$ALN$611,T180,0)</f>
        <v>0</v>
      </c>
      <c r="S180" s="101">
        <f>'Base produits'!D166</f>
        <v>0</v>
      </c>
      <c r="T180" s="34">
        <v>166</v>
      </c>
      <c r="U180" s="34">
        <v>159</v>
      </c>
    </row>
    <row r="181" spans="2:21" ht="16.5" hidden="1" customHeight="1" outlineLevel="1" x14ac:dyDescent="0.25">
      <c r="B181" s="52"/>
      <c r="C181" s="176" t="str">
        <f t="shared" si="18"/>
        <v/>
      </c>
      <c r="D181" s="102" t="str">
        <f>IF(ISERROR(VLOOKUP(C181,'Base produits'!$A$8:$H$607,2,0)),"",VLOOKUP(C181,'Base produits'!$A$8:$H$607,2,0))</f>
        <v/>
      </c>
      <c r="E181" s="184" t="str">
        <f>IF(ISERROR(VLOOKUP(C181,'Base produits'!$A$8:$H$607,3,0)),"",VLOOKUP(C181,'Base produits'!$A$8:$H$607,3,0))</f>
        <v/>
      </c>
      <c r="F181" s="179" t="str">
        <f t="shared" si="19"/>
        <v/>
      </c>
      <c r="G181" s="104" t="str">
        <f t="shared" si="20"/>
        <v/>
      </c>
      <c r="H181" s="105" t="str">
        <f t="shared" si="21"/>
        <v/>
      </c>
      <c r="I181" s="59"/>
      <c r="K181">
        <f t="shared" si="24"/>
        <v>0</v>
      </c>
      <c r="L181">
        <f t="shared" si="24"/>
        <v>0</v>
      </c>
      <c r="M181">
        <f t="shared" si="24"/>
        <v>0</v>
      </c>
      <c r="N181" s="100">
        <f t="shared" si="23"/>
        <v>0</v>
      </c>
      <c r="O181" s="34" t="str">
        <f t="shared" si="17"/>
        <v/>
      </c>
      <c r="P181" s="34">
        <f>SUM($O$22:O181)</f>
        <v>4</v>
      </c>
      <c r="Q181" s="34" t="str">
        <f>'Base produits'!A167</f>
        <v>P0160</v>
      </c>
      <c r="R181" s="34">
        <f>HLOOKUP($H$2,'Base facturation'!$C$5:$ALN$611,T181,0)</f>
        <v>0</v>
      </c>
      <c r="S181" s="101">
        <f>'Base produits'!D167</f>
        <v>0</v>
      </c>
      <c r="T181" s="34">
        <v>167</v>
      </c>
      <c r="U181" s="34">
        <v>160</v>
      </c>
    </row>
    <row r="182" spans="2:21" ht="16.5" hidden="1" customHeight="1" outlineLevel="1" x14ac:dyDescent="0.25">
      <c r="B182" s="52"/>
      <c r="C182" s="176" t="str">
        <f t="shared" si="18"/>
        <v/>
      </c>
      <c r="D182" s="102" t="str">
        <f>IF(ISERROR(VLOOKUP(C182,'Base produits'!$A$8:$H$607,2,0)),"",VLOOKUP(C182,'Base produits'!$A$8:$H$607,2,0))</f>
        <v/>
      </c>
      <c r="E182" s="184" t="str">
        <f>IF(ISERROR(VLOOKUP(C182,'Base produits'!$A$8:$H$607,3,0)),"",VLOOKUP(C182,'Base produits'!$A$8:$H$607,3,0))</f>
        <v/>
      </c>
      <c r="F182" s="179" t="str">
        <f t="shared" si="19"/>
        <v/>
      </c>
      <c r="G182" s="104" t="str">
        <f t="shared" si="20"/>
        <v/>
      </c>
      <c r="H182" s="105" t="str">
        <f t="shared" si="21"/>
        <v/>
      </c>
      <c r="I182" s="59"/>
      <c r="K182">
        <f t="shared" si="24"/>
        <v>0</v>
      </c>
      <c r="L182">
        <f t="shared" si="24"/>
        <v>0</v>
      </c>
      <c r="M182">
        <f t="shared" si="24"/>
        <v>0</v>
      </c>
      <c r="N182" s="100">
        <f t="shared" si="23"/>
        <v>0</v>
      </c>
      <c r="O182" s="34" t="str">
        <f t="shared" si="17"/>
        <v/>
      </c>
      <c r="P182" s="34">
        <f>SUM($O$22:O182)</f>
        <v>4</v>
      </c>
      <c r="Q182" s="34" t="str">
        <f>'Base produits'!A168</f>
        <v>P0161</v>
      </c>
      <c r="R182" s="34">
        <f>HLOOKUP($H$2,'Base facturation'!$C$5:$ALN$611,T182,0)</f>
        <v>0</v>
      </c>
      <c r="S182" s="101">
        <f>'Base produits'!D168</f>
        <v>0</v>
      </c>
      <c r="T182" s="34">
        <v>168</v>
      </c>
      <c r="U182" s="34">
        <v>161</v>
      </c>
    </row>
    <row r="183" spans="2:21" ht="16.5" hidden="1" customHeight="1" outlineLevel="1" x14ac:dyDescent="0.25">
      <c r="B183" s="52"/>
      <c r="C183" s="176" t="str">
        <f t="shared" si="18"/>
        <v/>
      </c>
      <c r="D183" s="102" t="str">
        <f>IF(ISERROR(VLOOKUP(C183,'Base produits'!$A$8:$H$607,2,0)),"",VLOOKUP(C183,'Base produits'!$A$8:$H$607,2,0))</f>
        <v/>
      </c>
      <c r="E183" s="184" t="str">
        <f>IF(ISERROR(VLOOKUP(C183,'Base produits'!$A$8:$H$607,3,0)),"",VLOOKUP(C183,'Base produits'!$A$8:$H$607,3,0))</f>
        <v/>
      </c>
      <c r="F183" s="179" t="str">
        <f t="shared" si="19"/>
        <v/>
      </c>
      <c r="G183" s="104" t="str">
        <f t="shared" si="20"/>
        <v/>
      </c>
      <c r="H183" s="105" t="str">
        <f t="shared" si="21"/>
        <v/>
      </c>
      <c r="I183" s="59"/>
      <c r="K183">
        <f t="shared" si="24"/>
        <v>0</v>
      </c>
      <c r="L183">
        <f t="shared" si="24"/>
        <v>0</v>
      </c>
      <c r="M183">
        <f t="shared" si="24"/>
        <v>0</v>
      </c>
      <c r="N183" s="100">
        <f t="shared" si="23"/>
        <v>0</v>
      </c>
      <c r="O183" s="34" t="str">
        <f t="shared" si="17"/>
        <v/>
      </c>
      <c r="P183" s="34">
        <f>SUM($O$22:O183)</f>
        <v>4</v>
      </c>
      <c r="Q183" s="34" t="str">
        <f>'Base produits'!A169</f>
        <v>P0162</v>
      </c>
      <c r="R183" s="34">
        <f>HLOOKUP($H$2,'Base facturation'!$C$5:$ALN$611,T183,0)</f>
        <v>0</v>
      </c>
      <c r="S183" s="101">
        <f>'Base produits'!D169</f>
        <v>0</v>
      </c>
      <c r="T183" s="34">
        <v>169</v>
      </c>
      <c r="U183" s="34">
        <v>162</v>
      </c>
    </row>
    <row r="184" spans="2:21" ht="16.5" hidden="1" customHeight="1" outlineLevel="1" x14ac:dyDescent="0.25">
      <c r="B184" s="52"/>
      <c r="C184" s="176" t="str">
        <f t="shared" si="18"/>
        <v/>
      </c>
      <c r="D184" s="102" t="str">
        <f>IF(ISERROR(VLOOKUP(C184,'Base produits'!$A$8:$H$607,2,0)),"",VLOOKUP(C184,'Base produits'!$A$8:$H$607,2,0))</f>
        <v/>
      </c>
      <c r="E184" s="184" t="str">
        <f>IF(ISERROR(VLOOKUP(C184,'Base produits'!$A$8:$H$607,3,0)),"",VLOOKUP(C184,'Base produits'!$A$8:$H$607,3,0))</f>
        <v/>
      </c>
      <c r="F184" s="179" t="str">
        <f t="shared" si="19"/>
        <v/>
      </c>
      <c r="G184" s="104" t="str">
        <f t="shared" si="20"/>
        <v/>
      </c>
      <c r="H184" s="105" t="str">
        <f t="shared" si="21"/>
        <v/>
      </c>
      <c r="I184" s="59"/>
      <c r="K184">
        <f t="shared" si="24"/>
        <v>0</v>
      </c>
      <c r="L184">
        <f t="shared" si="24"/>
        <v>0</v>
      </c>
      <c r="M184">
        <f t="shared" si="24"/>
        <v>0</v>
      </c>
      <c r="N184" s="100">
        <f t="shared" si="23"/>
        <v>0</v>
      </c>
      <c r="O184" s="34" t="str">
        <f t="shared" si="17"/>
        <v/>
      </c>
      <c r="P184" s="34">
        <f>SUM($O$22:O184)</f>
        <v>4</v>
      </c>
      <c r="Q184" s="34" t="str">
        <f>'Base produits'!A170</f>
        <v>P0163</v>
      </c>
      <c r="R184" s="34">
        <f>HLOOKUP($H$2,'Base facturation'!$C$5:$ALN$611,T184,0)</f>
        <v>0</v>
      </c>
      <c r="S184" s="101">
        <f>'Base produits'!D170</f>
        <v>0</v>
      </c>
      <c r="T184" s="34">
        <v>170</v>
      </c>
      <c r="U184" s="34">
        <v>163</v>
      </c>
    </row>
    <row r="185" spans="2:21" ht="16.5" hidden="1" customHeight="1" outlineLevel="1" x14ac:dyDescent="0.25">
      <c r="B185" s="52"/>
      <c r="C185" s="176" t="str">
        <f t="shared" si="18"/>
        <v/>
      </c>
      <c r="D185" s="102" t="str">
        <f>IF(ISERROR(VLOOKUP(C185,'Base produits'!$A$8:$H$607,2,0)),"",VLOOKUP(C185,'Base produits'!$A$8:$H$607,2,0))</f>
        <v/>
      </c>
      <c r="E185" s="184" t="str">
        <f>IF(ISERROR(VLOOKUP(C185,'Base produits'!$A$8:$H$607,3,0)),"",VLOOKUP(C185,'Base produits'!$A$8:$H$607,3,0))</f>
        <v/>
      </c>
      <c r="F185" s="179" t="str">
        <f t="shared" si="19"/>
        <v/>
      </c>
      <c r="G185" s="104" t="str">
        <f t="shared" si="20"/>
        <v/>
      </c>
      <c r="H185" s="105" t="str">
        <f t="shared" si="21"/>
        <v/>
      </c>
      <c r="I185" s="59"/>
      <c r="K185">
        <f t="shared" si="24"/>
        <v>0</v>
      </c>
      <c r="L185">
        <f t="shared" si="24"/>
        <v>0</v>
      </c>
      <c r="M185">
        <f t="shared" si="24"/>
        <v>0</v>
      </c>
      <c r="N185" s="100">
        <f t="shared" si="23"/>
        <v>0</v>
      </c>
      <c r="O185" s="34" t="str">
        <f t="shared" si="17"/>
        <v/>
      </c>
      <c r="P185" s="34">
        <f>SUM($O$22:O185)</f>
        <v>4</v>
      </c>
      <c r="Q185" s="34" t="str">
        <f>'Base produits'!A171</f>
        <v>P0164</v>
      </c>
      <c r="R185" s="34">
        <f>HLOOKUP($H$2,'Base facturation'!$C$5:$ALN$611,T185,0)</f>
        <v>0</v>
      </c>
      <c r="S185" s="101">
        <f>'Base produits'!D171</f>
        <v>0</v>
      </c>
      <c r="T185" s="34">
        <v>171</v>
      </c>
      <c r="U185" s="34">
        <v>164</v>
      </c>
    </row>
    <row r="186" spans="2:21" ht="16.5" hidden="1" customHeight="1" outlineLevel="1" x14ac:dyDescent="0.25">
      <c r="B186" s="52"/>
      <c r="C186" s="176" t="str">
        <f t="shared" si="18"/>
        <v/>
      </c>
      <c r="D186" s="102" t="str">
        <f>IF(ISERROR(VLOOKUP(C186,'Base produits'!$A$8:$H$607,2,0)),"",VLOOKUP(C186,'Base produits'!$A$8:$H$607,2,0))</f>
        <v/>
      </c>
      <c r="E186" s="184" t="str">
        <f>IF(ISERROR(VLOOKUP(C186,'Base produits'!$A$8:$H$607,3,0)),"",VLOOKUP(C186,'Base produits'!$A$8:$H$607,3,0))</f>
        <v/>
      </c>
      <c r="F186" s="179" t="str">
        <f t="shared" si="19"/>
        <v/>
      </c>
      <c r="G186" s="104" t="str">
        <f t="shared" si="20"/>
        <v/>
      </c>
      <c r="H186" s="105" t="str">
        <f t="shared" si="21"/>
        <v/>
      </c>
      <c r="I186" s="59"/>
      <c r="K186">
        <f t="shared" si="24"/>
        <v>0</v>
      </c>
      <c r="L186">
        <f t="shared" si="24"/>
        <v>0</v>
      </c>
      <c r="M186">
        <f t="shared" si="24"/>
        <v>0</v>
      </c>
      <c r="N186" s="100">
        <f t="shared" si="23"/>
        <v>0</v>
      </c>
      <c r="O186" s="34" t="str">
        <f t="shared" si="17"/>
        <v/>
      </c>
      <c r="P186" s="34">
        <f>SUM($O$22:O186)</f>
        <v>4</v>
      </c>
      <c r="Q186" s="34" t="str">
        <f>'Base produits'!A172</f>
        <v>P0165</v>
      </c>
      <c r="R186" s="34">
        <f>HLOOKUP($H$2,'Base facturation'!$C$5:$ALN$611,T186,0)</f>
        <v>0</v>
      </c>
      <c r="S186" s="101">
        <f>'Base produits'!D172</f>
        <v>0</v>
      </c>
      <c r="T186" s="34">
        <v>172</v>
      </c>
      <c r="U186" s="34">
        <v>165</v>
      </c>
    </row>
    <row r="187" spans="2:21" ht="16.5" hidden="1" customHeight="1" outlineLevel="1" x14ac:dyDescent="0.25">
      <c r="B187" s="52"/>
      <c r="C187" s="176" t="str">
        <f t="shared" si="18"/>
        <v/>
      </c>
      <c r="D187" s="102" t="str">
        <f>IF(ISERROR(VLOOKUP(C187,'Base produits'!$A$8:$H$607,2,0)),"",VLOOKUP(C187,'Base produits'!$A$8:$H$607,2,0))</f>
        <v/>
      </c>
      <c r="E187" s="184" t="str">
        <f>IF(ISERROR(VLOOKUP(C187,'Base produits'!$A$8:$H$607,3,0)),"",VLOOKUP(C187,'Base produits'!$A$8:$H$607,3,0))</f>
        <v/>
      </c>
      <c r="F187" s="179" t="str">
        <f t="shared" si="19"/>
        <v/>
      </c>
      <c r="G187" s="104" t="str">
        <f t="shared" si="20"/>
        <v/>
      </c>
      <c r="H187" s="105" t="str">
        <f t="shared" si="21"/>
        <v/>
      </c>
      <c r="I187" s="59"/>
      <c r="K187">
        <f t="shared" si="24"/>
        <v>0</v>
      </c>
      <c r="L187">
        <f t="shared" si="24"/>
        <v>0</v>
      </c>
      <c r="M187">
        <f t="shared" si="24"/>
        <v>0</v>
      </c>
      <c r="N187" s="100">
        <f t="shared" si="23"/>
        <v>0</v>
      </c>
      <c r="O187" s="34" t="str">
        <f t="shared" si="17"/>
        <v/>
      </c>
      <c r="P187" s="34">
        <f>SUM($O$22:O187)</f>
        <v>4</v>
      </c>
      <c r="Q187" s="34" t="str">
        <f>'Base produits'!A173</f>
        <v>P0166</v>
      </c>
      <c r="R187" s="34">
        <f>HLOOKUP($H$2,'Base facturation'!$C$5:$ALN$611,T187,0)</f>
        <v>0</v>
      </c>
      <c r="S187" s="101">
        <f>'Base produits'!D173</f>
        <v>0</v>
      </c>
      <c r="T187" s="34">
        <v>173</v>
      </c>
      <c r="U187" s="34">
        <v>166</v>
      </c>
    </row>
    <row r="188" spans="2:21" ht="16.5" hidden="1" customHeight="1" outlineLevel="1" x14ac:dyDescent="0.25">
      <c r="B188" s="52"/>
      <c r="C188" s="176" t="str">
        <f t="shared" si="18"/>
        <v/>
      </c>
      <c r="D188" s="102" t="str">
        <f>IF(ISERROR(VLOOKUP(C188,'Base produits'!$A$8:$H$607,2,0)),"",VLOOKUP(C188,'Base produits'!$A$8:$H$607,2,0))</f>
        <v/>
      </c>
      <c r="E188" s="184" t="str">
        <f>IF(ISERROR(VLOOKUP(C188,'Base produits'!$A$8:$H$607,3,0)),"",VLOOKUP(C188,'Base produits'!$A$8:$H$607,3,0))</f>
        <v/>
      </c>
      <c r="F188" s="179" t="str">
        <f t="shared" si="19"/>
        <v/>
      </c>
      <c r="G188" s="104" t="str">
        <f t="shared" si="20"/>
        <v/>
      </c>
      <c r="H188" s="105" t="str">
        <f t="shared" si="21"/>
        <v/>
      </c>
      <c r="I188" s="59"/>
      <c r="K188">
        <f t="shared" si="24"/>
        <v>0</v>
      </c>
      <c r="L188">
        <f t="shared" si="24"/>
        <v>0</v>
      </c>
      <c r="M188">
        <f t="shared" si="24"/>
        <v>0</v>
      </c>
      <c r="N188" s="100">
        <f t="shared" si="23"/>
        <v>0</v>
      </c>
      <c r="O188" s="34" t="str">
        <f t="shared" si="17"/>
        <v/>
      </c>
      <c r="P188" s="34">
        <f>SUM($O$22:O188)</f>
        <v>4</v>
      </c>
      <c r="Q188" s="34" t="str">
        <f>'Base produits'!A174</f>
        <v>P0167</v>
      </c>
      <c r="R188" s="34">
        <f>HLOOKUP($H$2,'Base facturation'!$C$5:$ALN$611,T188,0)</f>
        <v>0</v>
      </c>
      <c r="S188" s="101">
        <f>'Base produits'!D174</f>
        <v>0</v>
      </c>
      <c r="T188" s="34">
        <v>174</v>
      </c>
      <c r="U188" s="34">
        <v>167</v>
      </c>
    </row>
    <row r="189" spans="2:21" ht="16.5" hidden="1" customHeight="1" outlineLevel="1" x14ac:dyDescent="0.25">
      <c r="B189" s="52"/>
      <c r="C189" s="176" t="str">
        <f t="shared" si="18"/>
        <v/>
      </c>
      <c r="D189" s="102" t="str">
        <f>IF(ISERROR(VLOOKUP(C189,'Base produits'!$A$8:$H$607,2,0)),"",VLOOKUP(C189,'Base produits'!$A$8:$H$607,2,0))</f>
        <v/>
      </c>
      <c r="E189" s="184" t="str">
        <f>IF(ISERROR(VLOOKUP(C189,'Base produits'!$A$8:$H$607,3,0)),"",VLOOKUP(C189,'Base produits'!$A$8:$H$607,3,0))</f>
        <v/>
      </c>
      <c r="F189" s="179" t="str">
        <f t="shared" si="19"/>
        <v/>
      </c>
      <c r="G189" s="104" t="str">
        <f t="shared" si="20"/>
        <v/>
      </c>
      <c r="H189" s="105" t="str">
        <f t="shared" si="21"/>
        <v/>
      </c>
      <c r="I189" s="59"/>
      <c r="K189">
        <f t="shared" si="24"/>
        <v>0</v>
      </c>
      <c r="L189">
        <f t="shared" si="24"/>
        <v>0</v>
      </c>
      <c r="M189">
        <f t="shared" si="24"/>
        <v>0</v>
      </c>
      <c r="N189" s="100">
        <f t="shared" si="23"/>
        <v>0</v>
      </c>
      <c r="O189" s="34" t="str">
        <f t="shared" si="17"/>
        <v/>
      </c>
      <c r="P189" s="34">
        <f>SUM($O$22:O189)</f>
        <v>4</v>
      </c>
      <c r="Q189" s="34" t="str">
        <f>'Base produits'!A175</f>
        <v>P0168</v>
      </c>
      <c r="R189" s="34">
        <f>HLOOKUP($H$2,'Base facturation'!$C$5:$ALN$611,T189,0)</f>
        <v>0</v>
      </c>
      <c r="S189" s="101">
        <f>'Base produits'!D175</f>
        <v>0</v>
      </c>
      <c r="T189" s="34">
        <v>175</v>
      </c>
      <c r="U189" s="34">
        <v>168</v>
      </c>
    </row>
    <row r="190" spans="2:21" ht="16.5" hidden="1" customHeight="1" outlineLevel="1" x14ac:dyDescent="0.25">
      <c r="B190" s="52"/>
      <c r="C190" s="176" t="str">
        <f t="shared" si="18"/>
        <v/>
      </c>
      <c r="D190" s="102" t="str">
        <f>IF(ISERROR(VLOOKUP(C190,'Base produits'!$A$8:$H$607,2,0)),"",VLOOKUP(C190,'Base produits'!$A$8:$H$607,2,0))</f>
        <v/>
      </c>
      <c r="E190" s="184" t="str">
        <f>IF(ISERROR(VLOOKUP(C190,'Base produits'!$A$8:$H$607,3,0)),"",VLOOKUP(C190,'Base produits'!$A$8:$H$607,3,0))</f>
        <v/>
      </c>
      <c r="F190" s="179" t="str">
        <f t="shared" si="19"/>
        <v/>
      </c>
      <c r="G190" s="104" t="str">
        <f t="shared" si="20"/>
        <v/>
      </c>
      <c r="H190" s="105" t="str">
        <f t="shared" si="21"/>
        <v/>
      </c>
      <c r="I190" s="59"/>
      <c r="K190">
        <f t="shared" si="24"/>
        <v>0</v>
      </c>
      <c r="L190">
        <f t="shared" si="24"/>
        <v>0</v>
      </c>
      <c r="M190">
        <f t="shared" si="24"/>
        <v>0</v>
      </c>
      <c r="N190" s="100">
        <f t="shared" si="23"/>
        <v>0</v>
      </c>
      <c r="O190" s="34" t="str">
        <f t="shared" si="17"/>
        <v/>
      </c>
      <c r="P190" s="34">
        <f>SUM($O$22:O190)</f>
        <v>4</v>
      </c>
      <c r="Q190" s="34" t="str">
        <f>'Base produits'!A176</f>
        <v>P0169</v>
      </c>
      <c r="R190" s="34">
        <f>HLOOKUP($H$2,'Base facturation'!$C$5:$ALN$611,T190,0)</f>
        <v>0</v>
      </c>
      <c r="S190" s="101">
        <f>'Base produits'!D176</f>
        <v>0</v>
      </c>
      <c r="T190" s="34">
        <v>176</v>
      </c>
      <c r="U190" s="34">
        <v>169</v>
      </c>
    </row>
    <row r="191" spans="2:21" ht="16.5" hidden="1" customHeight="1" outlineLevel="1" x14ac:dyDescent="0.25">
      <c r="B191" s="52"/>
      <c r="C191" s="176" t="str">
        <f t="shared" si="18"/>
        <v/>
      </c>
      <c r="D191" s="102" t="str">
        <f>IF(ISERROR(VLOOKUP(C191,'Base produits'!$A$8:$H$607,2,0)),"",VLOOKUP(C191,'Base produits'!$A$8:$H$607,2,0))</f>
        <v/>
      </c>
      <c r="E191" s="184" t="str">
        <f>IF(ISERROR(VLOOKUP(C191,'Base produits'!$A$8:$H$607,3,0)),"",VLOOKUP(C191,'Base produits'!$A$8:$H$607,3,0))</f>
        <v/>
      </c>
      <c r="F191" s="179" t="str">
        <f t="shared" si="19"/>
        <v/>
      </c>
      <c r="G191" s="104" t="str">
        <f t="shared" si="20"/>
        <v/>
      </c>
      <c r="H191" s="105" t="str">
        <f t="shared" si="21"/>
        <v/>
      </c>
      <c r="I191" s="59"/>
      <c r="K191">
        <f t="shared" si="24"/>
        <v>0</v>
      </c>
      <c r="L191">
        <f t="shared" si="24"/>
        <v>0</v>
      </c>
      <c r="M191">
        <f t="shared" si="24"/>
        <v>0</v>
      </c>
      <c r="N191" s="100">
        <f t="shared" si="23"/>
        <v>0</v>
      </c>
      <c r="O191" s="34" t="str">
        <f t="shared" si="17"/>
        <v/>
      </c>
      <c r="P191" s="34">
        <f>SUM($O$22:O191)</f>
        <v>4</v>
      </c>
      <c r="Q191" s="34" t="str">
        <f>'Base produits'!A177</f>
        <v>P0170</v>
      </c>
      <c r="R191" s="34">
        <f>HLOOKUP($H$2,'Base facturation'!$C$5:$ALN$611,T191,0)</f>
        <v>0</v>
      </c>
      <c r="S191" s="101">
        <f>'Base produits'!D177</f>
        <v>0</v>
      </c>
      <c r="T191" s="34">
        <v>177</v>
      </c>
      <c r="U191" s="34">
        <v>170</v>
      </c>
    </row>
    <row r="192" spans="2:21" ht="16.5" hidden="1" customHeight="1" outlineLevel="1" x14ac:dyDescent="0.25">
      <c r="B192" s="52"/>
      <c r="C192" s="176" t="str">
        <f t="shared" si="18"/>
        <v/>
      </c>
      <c r="D192" s="102" t="str">
        <f>IF(ISERROR(VLOOKUP(C192,'Base produits'!$A$8:$H$607,2,0)),"",VLOOKUP(C192,'Base produits'!$A$8:$H$607,2,0))</f>
        <v/>
      </c>
      <c r="E192" s="184" t="str">
        <f>IF(ISERROR(VLOOKUP(C192,'Base produits'!$A$8:$H$607,3,0)),"",VLOOKUP(C192,'Base produits'!$A$8:$H$607,3,0))</f>
        <v/>
      </c>
      <c r="F192" s="179" t="str">
        <f t="shared" si="19"/>
        <v/>
      </c>
      <c r="G192" s="104" t="str">
        <f t="shared" si="20"/>
        <v/>
      </c>
      <c r="H192" s="105" t="str">
        <f t="shared" si="21"/>
        <v/>
      </c>
      <c r="I192" s="59"/>
      <c r="K192">
        <f t="shared" si="24"/>
        <v>0</v>
      </c>
      <c r="L192">
        <f t="shared" si="24"/>
        <v>0</v>
      </c>
      <c r="M192">
        <f t="shared" si="24"/>
        <v>0</v>
      </c>
      <c r="N192" s="100">
        <f t="shared" si="23"/>
        <v>0</v>
      </c>
      <c r="O192" s="34" t="str">
        <f t="shared" si="17"/>
        <v/>
      </c>
      <c r="P192" s="34">
        <f>SUM($O$22:O192)</f>
        <v>4</v>
      </c>
      <c r="Q192" s="34" t="str">
        <f>'Base produits'!A178</f>
        <v>P0171</v>
      </c>
      <c r="R192" s="34">
        <f>HLOOKUP($H$2,'Base facturation'!$C$5:$ALN$611,T192,0)</f>
        <v>0</v>
      </c>
      <c r="S192" s="101">
        <f>'Base produits'!D178</f>
        <v>0</v>
      </c>
      <c r="T192" s="34">
        <v>178</v>
      </c>
      <c r="U192" s="34">
        <v>171</v>
      </c>
    </row>
    <row r="193" spans="2:21" ht="16.5" hidden="1" customHeight="1" outlineLevel="1" x14ac:dyDescent="0.25">
      <c r="B193" s="52"/>
      <c r="C193" s="176" t="str">
        <f t="shared" si="18"/>
        <v/>
      </c>
      <c r="D193" s="102" t="str">
        <f>IF(ISERROR(VLOOKUP(C193,'Base produits'!$A$8:$H$607,2,0)),"",VLOOKUP(C193,'Base produits'!$A$8:$H$607,2,0))</f>
        <v/>
      </c>
      <c r="E193" s="184" t="str">
        <f>IF(ISERROR(VLOOKUP(C193,'Base produits'!$A$8:$H$607,3,0)),"",VLOOKUP(C193,'Base produits'!$A$8:$H$607,3,0))</f>
        <v/>
      </c>
      <c r="F193" s="179" t="str">
        <f t="shared" si="19"/>
        <v/>
      </c>
      <c r="G193" s="104" t="str">
        <f t="shared" si="20"/>
        <v/>
      </c>
      <c r="H193" s="105" t="str">
        <f t="shared" si="21"/>
        <v/>
      </c>
      <c r="I193" s="59"/>
      <c r="K193">
        <f t="shared" si="24"/>
        <v>0</v>
      </c>
      <c r="L193">
        <f t="shared" si="24"/>
        <v>0</v>
      </c>
      <c r="M193">
        <f t="shared" si="24"/>
        <v>0</v>
      </c>
      <c r="N193" s="100">
        <f t="shared" si="23"/>
        <v>0</v>
      </c>
      <c r="O193" s="34" t="str">
        <f t="shared" si="17"/>
        <v/>
      </c>
      <c r="P193" s="34">
        <f>SUM($O$22:O193)</f>
        <v>4</v>
      </c>
      <c r="Q193" s="34" t="str">
        <f>'Base produits'!A179</f>
        <v>P0172</v>
      </c>
      <c r="R193" s="34">
        <f>HLOOKUP($H$2,'Base facturation'!$C$5:$ALN$611,T193,0)</f>
        <v>0</v>
      </c>
      <c r="S193" s="101">
        <f>'Base produits'!D179</f>
        <v>0</v>
      </c>
      <c r="T193" s="34">
        <v>179</v>
      </c>
      <c r="U193" s="34">
        <v>172</v>
      </c>
    </row>
    <row r="194" spans="2:21" ht="16.5" hidden="1" customHeight="1" outlineLevel="1" x14ac:dyDescent="0.25">
      <c r="B194" s="52"/>
      <c r="C194" s="176" t="str">
        <f t="shared" si="18"/>
        <v/>
      </c>
      <c r="D194" s="102" t="str">
        <f>IF(ISERROR(VLOOKUP(C194,'Base produits'!$A$8:$H$607,2,0)),"",VLOOKUP(C194,'Base produits'!$A$8:$H$607,2,0))</f>
        <v/>
      </c>
      <c r="E194" s="184" t="str">
        <f>IF(ISERROR(VLOOKUP(C194,'Base produits'!$A$8:$H$607,3,0)),"",VLOOKUP(C194,'Base produits'!$A$8:$H$607,3,0))</f>
        <v/>
      </c>
      <c r="F194" s="179" t="str">
        <f t="shared" si="19"/>
        <v/>
      </c>
      <c r="G194" s="104" t="str">
        <f t="shared" si="20"/>
        <v/>
      </c>
      <c r="H194" s="105" t="str">
        <f t="shared" si="21"/>
        <v/>
      </c>
      <c r="I194" s="59"/>
      <c r="K194">
        <f t="shared" si="24"/>
        <v>0</v>
      </c>
      <c r="L194">
        <f t="shared" si="24"/>
        <v>0</v>
      </c>
      <c r="M194">
        <f t="shared" si="24"/>
        <v>0</v>
      </c>
      <c r="N194" s="100">
        <f t="shared" si="23"/>
        <v>0</v>
      </c>
      <c r="O194" s="34" t="str">
        <f t="shared" si="17"/>
        <v/>
      </c>
      <c r="P194" s="34">
        <f>SUM($O$22:O194)</f>
        <v>4</v>
      </c>
      <c r="Q194" s="34" t="str">
        <f>'Base produits'!A180</f>
        <v>P0173</v>
      </c>
      <c r="R194" s="34">
        <f>HLOOKUP($H$2,'Base facturation'!$C$5:$ALN$611,T194,0)</f>
        <v>0</v>
      </c>
      <c r="S194" s="101">
        <f>'Base produits'!D180</f>
        <v>0</v>
      </c>
      <c r="T194" s="34">
        <v>180</v>
      </c>
      <c r="U194" s="34">
        <v>173</v>
      </c>
    </row>
    <row r="195" spans="2:21" ht="16.5" hidden="1" customHeight="1" outlineLevel="1" x14ac:dyDescent="0.25">
      <c r="B195" s="52"/>
      <c r="C195" s="176" t="str">
        <f t="shared" si="18"/>
        <v/>
      </c>
      <c r="D195" s="102" t="str">
        <f>IF(ISERROR(VLOOKUP(C195,'Base produits'!$A$8:$H$607,2,0)),"",VLOOKUP(C195,'Base produits'!$A$8:$H$607,2,0))</f>
        <v/>
      </c>
      <c r="E195" s="184" t="str">
        <f>IF(ISERROR(VLOOKUP(C195,'Base produits'!$A$8:$H$607,3,0)),"",VLOOKUP(C195,'Base produits'!$A$8:$H$607,3,0))</f>
        <v/>
      </c>
      <c r="F195" s="179" t="str">
        <f t="shared" si="19"/>
        <v/>
      </c>
      <c r="G195" s="104" t="str">
        <f t="shared" si="20"/>
        <v/>
      </c>
      <c r="H195" s="105" t="str">
        <f t="shared" si="21"/>
        <v/>
      </c>
      <c r="I195" s="59"/>
      <c r="K195">
        <f t="shared" si="24"/>
        <v>0</v>
      </c>
      <c r="L195">
        <f t="shared" si="24"/>
        <v>0</v>
      </c>
      <c r="M195">
        <f t="shared" si="24"/>
        <v>0</v>
      </c>
      <c r="N195" s="100">
        <f t="shared" si="23"/>
        <v>0</v>
      </c>
      <c r="O195" s="34" t="str">
        <f t="shared" si="17"/>
        <v/>
      </c>
      <c r="P195" s="34">
        <f>SUM($O$22:O195)</f>
        <v>4</v>
      </c>
      <c r="Q195" s="34" t="str">
        <f>'Base produits'!A181</f>
        <v>P0174</v>
      </c>
      <c r="R195" s="34">
        <f>HLOOKUP($H$2,'Base facturation'!$C$5:$ALN$611,T195,0)</f>
        <v>0</v>
      </c>
      <c r="S195" s="101">
        <f>'Base produits'!D181</f>
        <v>0</v>
      </c>
      <c r="T195" s="34">
        <v>181</v>
      </c>
      <c r="U195" s="34">
        <v>174</v>
      </c>
    </row>
    <row r="196" spans="2:21" ht="16.5" customHeight="1" collapsed="1" x14ac:dyDescent="0.25">
      <c r="B196" s="52"/>
      <c r="C196" s="176" t="str">
        <f t="shared" si="18"/>
        <v/>
      </c>
      <c r="D196" s="107" t="str">
        <f>IF(ISERROR(VLOOKUP(C196,'Base produits'!$A$8:$H$607,2,0)),"",VLOOKUP(C196,'Base produits'!$A$8:$H$607,2,0))</f>
        <v/>
      </c>
      <c r="E196" s="186" t="str">
        <f>IF(ISERROR(VLOOKUP(C196,'Base produits'!$A$8:$H$607,3,0)),"",VLOOKUP(C196,'Base produits'!$A$8:$H$607,3,0))</f>
        <v/>
      </c>
      <c r="F196" s="180"/>
      <c r="G196" s="109"/>
      <c r="H196" s="110"/>
      <c r="I196" s="59"/>
      <c r="O196" s="34" t="str">
        <f t="shared" si="17"/>
        <v/>
      </c>
      <c r="P196" s="34">
        <f>SUM($O$22:O196)</f>
        <v>4</v>
      </c>
      <c r="Q196" s="34" t="str">
        <f>'Base produits'!A182</f>
        <v>P0175</v>
      </c>
      <c r="R196" s="34">
        <f>HLOOKUP($H$2,'Base facturation'!$C$5:$ALN$611,T196,0)</f>
        <v>0</v>
      </c>
      <c r="S196" s="101">
        <f>'Base produits'!D182</f>
        <v>0</v>
      </c>
      <c r="T196" s="34">
        <v>182</v>
      </c>
      <c r="U196" s="34">
        <v>175</v>
      </c>
    </row>
    <row r="197" spans="2:21" ht="9" customHeight="1" x14ac:dyDescent="0.25">
      <c r="B197" s="52"/>
      <c r="C197" s="111"/>
      <c r="D197" s="111"/>
      <c r="E197" s="31"/>
      <c r="F197" s="31"/>
      <c r="G197" s="31"/>
      <c r="H197" s="112"/>
      <c r="I197" s="59"/>
      <c r="O197" s="34" t="str">
        <f t="shared" si="17"/>
        <v/>
      </c>
      <c r="P197" s="34">
        <f>SUM($O$22:O197)</f>
        <v>4</v>
      </c>
      <c r="Q197" s="34" t="str">
        <f>'Base produits'!A183</f>
        <v>P0176</v>
      </c>
      <c r="R197" s="34">
        <f>HLOOKUP($H$2,'Base facturation'!$C$5:$ALN$611,T197,0)</f>
        <v>0</v>
      </c>
      <c r="S197" s="101">
        <f>'Base produits'!D183</f>
        <v>0</v>
      </c>
      <c r="T197" s="34">
        <v>183</v>
      </c>
      <c r="U197" s="34">
        <v>176</v>
      </c>
    </row>
    <row r="198" spans="2:21" x14ac:dyDescent="0.25">
      <c r="B198" s="52"/>
      <c r="C198" s="113" t="s">
        <v>1398</v>
      </c>
      <c r="D198" s="114">
        <f>IF(ISBLANK(HLOOKUP($H$2,'Base facturation'!$C$5:$ALN$61,5,0)),"",HLOOKUP($H$2,'Base facturation'!$C$5:$ALN$61,5,0))</f>
        <v>44222</v>
      </c>
      <c r="F198" s="115" t="s">
        <v>2438</v>
      </c>
      <c r="G198" s="116">
        <f>SUM(G20:G196)</f>
        <v>3000000</v>
      </c>
      <c r="H198" s="117"/>
      <c r="I198" s="59"/>
      <c r="O198" s="34" t="str">
        <f t="shared" si="17"/>
        <v/>
      </c>
      <c r="P198" s="34">
        <f>SUM($O$22:O198)</f>
        <v>4</v>
      </c>
      <c r="Q198" s="34" t="str">
        <f>'Base produits'!A184</f>
        <v>P0177</v>
      </c>
      <c r="R198" s="34">
        <f>HLOOKUP($H$2,'Base facturation'!$C$5:$ALN$611,T198,0)</f>
        <v>0</v>
      </c>
      <c r="S198" s="101">
        <f>'Base produits'!D184</f>
        <v>0</v>
      </c>
      <c r="T198" s="34">
        <v>184</v>
      </c>
      <c r="U198" s="34">
        <v>177</v>
      </c>
    </row>
    <row r="199" spans="2:21" ht="18.75" x14ac:dyDescent="0.3">
      <c r="B199" s="52"/>
      <c r="C199" s="113" t="s">
        <v>1390</v>
      </c>
      <c r="D199" s="140" t="str">
        <f>IF(ISBLANK(HLOOKUP($H$2,'Base facturation'!$C$5:$ALN$61,6,0)),"",HLOOKUP($H$2,'Base facturation'!$C$5:$ALN$61,6,0))</f>
        <v>chèque</v>
      </c>
      <c r="E199" s="118"/>
      <c r="F199" s="119" t="str">
        <f>IF(ISBLANK(HLOOKUP($H$2,'Base facturation'!$C$5:$ALN$61,7,0)),"","Remise :")</f>
        <v>Remise :</v>
      </c>
      <c r="G199" s="120">
        <f>IF(ISBLANK(HLOOKUP($H$2,'Base facturation'!$C$5:$ALN$61,7,0)),"",HLOOKUP($H$2,'Base facturation'!$C$5:$ALN$61,7,0))</f>
        <v>0.1</v>
      </c>
      <c r="I199" s="59"/>
      <c r="O199" s="34" t="str">
        <f t="shared" si="17"/>
        <v/>
      </c>
      <c r="P199" s="34">
        <f>SUM($O$22:O199)</f>
        <v>4</v>
      </c>
      <c r="Q199" s="34" t="str">
        <f>'Base produits'!A185</f>
        <v>P0178</v>
      </c>
      <c r="R199" s="34">
        <f>HLOOKUP($H$2,'Base facturation'!$C$5:$ALN$611,T199,0)</f>
        <v>0</v>
      </c>
      <c r="S199" s="101">
        <f>'Base produits'!D185</f>
        <v>0</v>
      </c>
      <c r="T199" s="34">
        <v>185</v>
      </c>
      <c r="U199" s="34">
        <v>178</v>
      </c>
    </row>
    <row r="200" spans="2:21" x14ac:dyDescent="0.25">
      <c r="B200" s="52"/>
      <c r="E200" s="169" t="s">
        <v>2439</v>
      </c>
      <c r="F200" s="115" t="s">
        <v>1391</v>
      </c>
      <c r="G200" s="116">
        <f>IF(ISERROR(G198-G199*G198),G198,(G198-G199*G198))</f>
        <v>2700000</v>
      </c>
      <c r="H200" s="121"/>
      <c r="I200" s="59"/>
      <c r="O200" s="34" t="str">
        <f t="shared" si="17"/>
        <v/>
      </c>
      <c r="P200" s="34">
        <f>SUM($O$22:O200)</f>
        <v>4</v>
      </c>
      <c r="Q200" s="34" t="str">
        <f>'Base produits'!A186</f>
        <v>P0179</v>
      </c>
      <c r="R200" s="34">
        <f>HLOOKUP($H$2,'Base facturation'!$C$5:$ALN$611,T200,0)</f>
        <v>0</v>
      </c>
      <c r="S200" s="101">
        <f>'Base produits'!D186</f>
        <v>0</v>
      </c>
      <c r="T200" s="34">
        <v>186</v>
      </c>
      <c r="U200" s="34">
        <v>179</v>
      </c>
    </row>
    <row r="201" spans="2:21" ht="15.75" x14ac:dyDescent="0.25">
      <c r="B201" s="52"/>
      <c r="E201" s="170"/>
      <c r="F201" s="122" t="s">
        <v>1393</v>
      </c>
      <c r="G201" s="123">
        <f>G200+G206</f>
        <v>3182625</v>
      </c>
      <c r="H201" s="121"/>
      <c r="I201" s="59"/>
      <c r="O201" s="34" t="str">
        <f t="shared" si="17"/>
        <v/>
      </c>
      <c r="P201" s="34">
        <f>SUM($O$22:O201)</f>
        <v>4</v>
      </c>
      <c r="Q201" s="34" t="str">
        <f>'Base produits'!A187</f>
        <v>P0180</v>
      </c>
      <c r="R201" s="34">
        <f>HLOOKUP($H$2,'Base facturation'!$C$5:$ALN$611,T201,0)</f>
        <v>0</v>
      </c>
      <c r="S201" s="101">
        <f>'Base produits'!D187</f>
        <v>0</v>
      </c>
      <c r="T201" s="34">
        <v>187</v>
      </c>
      <c r="U201" s="34">
        <v>180</v>
      </c>
    </row>
    <row r="202" spans="2:21" x14ac:dyDescent="0.25">
      <c r="B202" s="52"/>
      <c r="H202" s="121"/>
      <c r="I202" s="59"/>
      <c r="O202" s="34" t="str">
        <f t="shared" si="17"/>
        <v/>
      </c>
      <c r="P202" s="34">
        <f>SUM($O$22:O202)</f>
        <v>4</v>
      </c>
      <c r="Q202" s="34" t="str">
        <f>'Base produits'!A188</f>
        <v>P0181</v>
      </c>
      <c r="R202" s="34">
        <f>HLOOKUP($H$2,'Base facturation'!$C$5:$ALN$611,T202,0)</f>
        <v>0</v>
      </c>
      <c r="S202" s="101">
        <f>'Base produits'!D188</f>
        <v>0</v>
      </c>
      <c r="T202" s="34">
        <v>188</v>
      </c>
      <c r="U202" s="34">
        <v>181</v>
      </c>
    </row>
    <row r="203" spans="2:21" ht="15.75" x14ac:dyDescent="0.25">
      <c r="B203" s="52"/>
      <c r="D203" s="141" t="s">
        <v>1399</v>
      </c>
      <c r="F203" s="126" t="str">
        <f>IF(ISBLANK('Digit-Tech-Innov'!B19),"","TVA à "&amp;'Digit-Tech-Innov'!B19*100&amp;"% :")</f>
        <v>TVA à 19.25% :</v>
      </c>
      <c r="G203" s="125">
        <f>IF(SUM(K22:K53)=0,"",IF(ISERROR(SUM(K22:K53)-G199*SUM(K22:K53)),SUM(K22:K53),SUM(K22:K53)-G199*SUM(K22:K53)))</f>
        <v>467775</v>
      </c>
      <c r="H203" s="121"/>
      <c r="I203" s="59"/>
      <c r="O203" s="34" t="str">
        <f t="shared" si="17"/>
        <v/>
      </c>
      <c r="P203" s="34">
        <f>SUM($O$22:O203)</f>
        <v>4</v>
      </c>
      <c r="Q203" s="34" t="str">
        <f>'Base produits'!A189</f>
        <v>P0182</v>
      </c>
      <c r="R203" s="34">
        <f>HLOOKUP($H$2,'Base facturation'!$C$5:$ALN$611,T203,0)</f>
        <v>0</v>
      </c>
      <c r="S203" s="101">
        <f>'Base produits'!D189</f>
        <v>0</v>
      </c>
      <c r="T203" s="34">
        <v>189</v>
      </c>
      <c r="U203" s="34">
        <v>182</v>
      </c>
    </row>
    <row r="204" spans="2:21" x14ac:dyDescent="0.25">
      <c r="B204" s="52"/>
      <c r="F204" s="126" t="str">
        <f>IF(ISBLANK('Digit-Tech-Innov'!B20),"","TVA à "&amp;'Digit-Tech-Innov'!B20*100&amp;"% :")</f>
        <v>TVA à 5.5% :</v>
      </c>
      <c r="G204" s="127">
        <f>IF(SUM(L22:L53)=0,"",IF(ISERROR(SUM(L22:L53)-G199*SUM(L22:L53)),SUM(L22:L53),SUM(L22:L53)-G199*SUM(L22:L53)))</f>
        <v>14850</v>
      </c>
      <c r="H204" s="31"/>
      <c r="I204" s="59"/>
      <c r="O204" s="34" t="str">
        <f t="shared" si="17"/>
        <v/>
      </c>
      <c r="P204" s="34">
        <f>SUM($O$22:O204)</f>
        <v>4</v>
      </c>
      <c r="Q204" s="34" t="str">
        <f>'Base produits'!A190</f>
        <v>P0183</v>
      </c>
      <c r="R204" s="34">
        <f>HLOOKUP($H$2,'Base facturation'!$C$5:$ALN$611,T204,0)</f>
        <v>0</v>
      </c>
      <c r="S204" s="101">
        <f>'Base produits'!D190</f>
        <v>0</v>
      </c>
      <c r="T204" s="34">
        <v>190</v>
      </c>
      <c r="U204" s="34">
        <v>183</v>
      </c>
    </row>
    <row r="205" spans="2:21" x14ac:dyDescent="0.25">
      <c r="B205" s="52"/>
      <c r="F205" s="126" t="str">
        <f>IF(ISBLANK('Digit-Tech-Innov'!B21),"","TVA à "&amp;'Digit-Tech-Innov'!B21*100&amp;"% :")</f>
        <v>TVA à 0% :</v>
      </c>
      <c r="G205" s="128" t="str">
        <f>IF(SUM(M22:M53)=0,"",IF(ISERROR(SUM(M22:M53)-G199*SUM(M22:M53)),SUM(M22:M53),SUM(M22:M53)-G199*SUM(M22:M53)))</f>
        <v/>
      </c>
      <c r="H205" s="31"/>
      <c r="I205" s="59"/>
      <c r="O205" s="34" t="str">
        <f t="shared" si="17"/>
        <v/>
      </c>
      <c r="P205" s="34">
        <f>SUM($O$22:O205)</f>
        <v>4</v>
      </c>
      <c r="Q205" s="34" t="str">
        <f>'Base produits'!A191</f>
        <v>P0184</v>
      </c>
      <c r="R205" s="34">
        <f>HLOOKUP($H$2,'Base facturation'!$C$5:$ALN$611,T205,0)</f>
        <v>0</v>
      </c>
      <c r="S205" s="101">
        <f>'Base produits'!D191</f>
        <v>0</v>
      </c>
      <c r="T205" s="34">
        <v>191</v>
      </c>
      <c r="U205" s="34">
        <v>184</v>
      </c>
    </row>
    <row r="206" spans="2:21" x14ac:dyDescent="0.25">
      <c r="B206" s="52"/>
      <c r="C206" t="str">
        <f>IF('[1]Vos données'!A24="oui","Exonéré de TVA, article 293-B du CGI","")</f>
        <v/>
      </c>
      <c r="D206" s="31"/>
      <c r="F206" s="129" t="s">
        <v>1394</v>
      </c>
      <c r="G206" s="130">
        <f>SUM(G203:G205)</f>
        <v>482625</v>
      </c>
      <c r="H206" s="31"/>
      <c r="I206" s="59"/>
      <c r="O206" s="34" t="str">
        <f t="shared" si="17"/>
        <v/>
      </c>
      <c r="P206" s="34">
        <f>SUM($O$22:O206)</f>
        <v>4</v>
      </c>
      <c r="Q206" s="34" t="str">
        <f>'Base produits'!A192</f>
        <v>P0185</v>
      </c>
      <c r="R206" s="34">
        <f>HLOOKUP($H$2,'Base facturation'!$C$5:$ALN$611,T206,0)</f>
        <v>0</v>
      </c>
      <c r="S206" s="101">
        <f>'Base produits'!D192</f>
        <v>0</v>
      </c>
      <c r="T206" s="34">
        <v>192</v>
      </c>
      <c r="U206" s="34">
        <v>185</v>
      </c>
    </row>
    <row r="207" spans="2:21" ht="15.75" thickBot="1" x14ac:dyDescent="0.3">
      <c r="B207" s="131"/>
      <c r="C207" s="132"/>
      <c r="D207" s="132"/>
      <c r="E207" s="132"/>
      <c r="F207" s="132"/>
      <c r="G207" s="132"/>
      <c r="H207" s="132"/>
      <c r="I207" s="133"/>
      <c r="O207" s="34" t="str">
        <f t="shared" si="17"/>
        <v/>
      </c>
      <c r="P207" s="34">
        <f>SUM($O$22:O207)</f>
        <v>4</v>
      </c>
      <c r="Q207" s="34" t="str">
        <f>'Base produits'!A193</f>
        <v>P0186</v>
      </c>
      <c r="R207" s="34">
        <f>HLOOKUP($H$2,'Base facturation'!$C$5:$ALN$611,T207,0)</f>
        <v>0</v>
      </c>
      <c r="S207" s="101">
        <f>'Base produits'!D193</f>
        <v>0</v>
      </c>
      <c r="T207" s="34">
        <v>193</v>
      </c>
      <c r="U207" s="34">
        <v>186</v>
      </c>
    </row>
    <row r="208" spans="2:21" ht="15.75" thickTop="1" x14ac:dyDescent="0.25">
      <c r="O208" s="34" t="str">
        <f t="shared" si="17"/>
        <v/>
      </c>
      <c r="P208" s="34">
        <f>SUM($O$22:O208)</f>
        <v>4</v>
      </c>
      <c r="Q208" s="34" t="str">
        <f>'Base produits'!A194</f>
        <v>P0187</v>
      </c>
      <c r="R208" s="34">
        <f>HLOOKUP($H$2,'Base facturation'!$C$5:$ALN$611,T208,0)</f>
        <v>0</v>
      </c>
      <c r="S208" s="101">
        <f>'Base produits'!D194</f>
        <v>0</v>
      </c>
      <c r="T208" s="34">
        <v>194</v>
      </c>
      <c r="U208" s="34">
        <v>187</v>
      </c>
    </row>
  </sheetData>
  <mergeCells count="5">
    <mergeCell ref="E6:F6"/>
    <mergeCell ref="G6:H6"/>
    <mergeCell ref="F13:G13"/>
    <mergeCell ref="F14:G14"/>
    <mergeCell ref="E200:E201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8BAE85-A2EA-423A-AC8E-87052A316880}">
          <x14:formula1>
            <xm:f>'Base facturation'!$C$5:$ALN$5</xm:f>
          </x14:formula1>
          <xm:sqref>H2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AC70-3662-4119-8149-2022BD6272E4}">
  <dimension ref="A4:U208"/>
  <sheetViews>
    <sheetView showGridLines="0" tabSelected="1" zoomScaleNormal="100" workbookViewId="0">
      <selection activeCell="H15" sqref="H15"/>
    </sheetView>
  </sheetViews>
  <sheetFormatPr defaultRowHeight="15" outlineLevelRow="1" x14ac:dyDescent="0.25"/>
  <cols>
    <col min="3" max="3" width="25.140625" bestFit="1" customWidth="1"/>
    <col min="4" max="4" width="31.28515625" bestFit="1" customWidth="1"/>
    <col min="5" max="5" width="15.85546875" bestFit="1" customWidth="1"/>
    <col min="6" max="6" width="18.5703125" bestFit="1" customWidth="1"/>
    <col min="7" max="7" width="19.7109375" bestFit="1" customWidth="1"/>
    <col min="8" max="8" width="10" bestFit="1" customWidth="1"/>
    <col min="11" max="13" width="19" bestFit="1" customWidth="1"/>
    <col min="14" max="14" width="14" bestFit="1" customWidth="1"/>
    <col min="19" max="19" width="12.7109375" bestFit="1" customWidth="1"/>
  </cols>
  <sheetData>
    <row r="4" spans="1:21" ht="15.75" thickBot="1" x14ac:dyDescent="0.3"/>
    <row r="5" spans="1:21" s="34" customFormat="1" ht="9.75" customHeight="1" thickTop="1" x14ac:dyDescent="0.25">
      <c r="A5"/>
      <c r="B5" s="49"/>
      <c r="C5" s="50"/>
      <c r="D5" s="50"/>
      <c r="E5" s="50"/>
      <c r="F5" s="50"/>
      <c r="G5" s="50"/>
      <c r="H5" s="50"/>
      <c r="I5" s="51"/>
      <c r="J5"/>
      <c r="K5"/>
      <c r="L5"/>
      <c r="M5"/>
      <c r="N5"/>
      <c r="U5"/>
    </row>
    <row r="6" spans="1:21" s="34" customFormat="1" ht="46.5" customHeight="1" x14ac:dyDescent="0.35">
      <c r="A6"/>
      <c r="B6" s="52"/>
      <c r="C6"/>
      <c r="D6" s="53"/>
      <c r="E6" s="166"/>
      <c r="F6" s="166"/>
      <c r="G6" s="172" t="s">
        <v>1371</v>
      </c>
      <c r="H6" s="172"/>
      <c r="I6" s="54"/>
      <c r="J6" s="55"/>
      <c r="K6"/>
      <c r="L6"/>
      <c r="M6"/>
      <c r="N6"/>
      <c r="U6"/>
    </row>
    <row r="7" spans="1:21" s="34" customFormat="1" ht="48.75" customHeight="1" x14ac:dyDescent="0.35">
      <c r="A7"/>
      <c r="B7" s="52"/>
      <c r="C7" s="56"/>
      <c r="D7" s="53"/>
      <c r="E7"/>
      <c r="F7" s="57" t="s">
        <v>1372</v>
      </c>
      <c r="G7" s="58">
        <f>'Base facturation'!B8</f>
        <v>44220</v>
      </c>
      <c r="H7"/>
      <c r="I7" s="54"/>
      <c r="J7" s="55"/>
      <c r="K7"/>
      <c r="L7"/>
      <c r="M7"/>
      <c r="N7"/>
      <c r="U7"/>
    </row>
    <row r="8" spans="1:21" s="34" customFormat="1" x14ac:dyDescent="0.25">
      <c r="A8"/>
      <c r="B8" s="52"/>
      <c r="C8"/>
      <c r="D8"/>
      <c r="E8"/>
      <c r="F8"/>
      <c r="G8"/>
      <c r="H8"/>
      <c r="I8" s="59"/>
      <c r="J8"/>
      <c r="K8"/>
      <c r="L8"/>
      <c r="M8"/>
      <c r="N8"/>
      <c r="U8"/>
    </row>
    <row r="9" spans="1:21" s="34" customFormat="1" ht="9" customHeight="1" x14ac:dyDescent="0.25">
      <c r="A9"/>
      <c r="B9" s="52"/>
      <c r="C9" s="60" t="s">
        <v>1373</v>
      </c>
      <c r="D9" s="61"/>
      <c r="E9" s="62"/>
      <c r="F9" s="63"/>
      <c r="G9" s="64"/>
      <c r="H9" s="65"/>
      <c r="I9" s="59"/>
      <c r="J9"/>
      <c r="K9"/>
      <c r="L9"/>
      <c r="M9"/>
      <c r="N9"/>
      <c r="U9"/>
    </row>
    <row r="10" spans="1:21" s="34" customFormat="1" ht="20.25" x14ac:dyDescent="0.3">
      <c r="A10"/>
      <c r="B10" s="52"/>
      <c r="C10" s="162" t="str">
        <f>IF(ISBLANK('Digit-Tech-Innov'!B7),"",'Digit-Tech-Innov'!B7)</f>
        <v>Digi-Tech-Innov</v>
      </c>
      <c r="D10" s="67"/>
      <c r="E10" s="68" t="s">
        <v>1374</v>
      </c>
      <c r="F10" s="69" t="str">
        <f>IF(ISERROR(VLOOKUP($K$13,'Base clients'!$A$6:$L$736,3,0)),"",VLOOKUP($K$13,'Base clients'!$A$6:$L$736,3,0))</f>
        <v>Prof SAMA</v>
      </c>
      <c r="G10" s="31"/>
      <c r="H10" s="70"/>
      <c r="I10" s="59"/>
      <c r="J10"/>
      <c r="K10"/>
      <c r="L10"/>
      <c r="M10"/>
      <c r="N10"/>
      <c r="U10"/>
    </row>
    <row r="11" spans="1:21" s="34" customFormat="1" x14ac:dyDescent="0.25">
      <c r="A11"/>
      <c r="B11" s="52"/>
      <c r="C11" s="71" t="str">
        <f>IF(ISBLANK('Digit-Tech-Innov'!B8),"",'Digit-Tech-Innov'!B8)</f>
        <v xml:space="preserve">S.A.R.L. au capital de … </v>
      </c>
      <c r="D11" s="67"/>
      <c r="E11" s="68" t="s">
        <v>1375</v>
      </c>
      <c r="F11" t="str">
        <f>IF(IF(ISERROR(VLOOKUP($K$13,'Base clients'!$A$6:$L$736,4,0)),"",VLOOKUP($K$13,'Base clients'!$A$6:$L$736,4,0))=0,"",IF(ISERROR(VLOOKUP($K$13,'Base clients'!$A$6:$L$736,4,0)),"",VLOOKUP($K$13,'Base clients'!$A$6:$L$736,4,0)))</f>
        <v>quittenweg 111</v>
      </c>
      <c r="G11" s="31"/>
      <c r="H11" s="70"/>
      <c r="I11" s="59"/>
      <c r="J11"/>
      <c r="K11"/>
      <c r="L11"/>
      <c r="M11"/>
      <c r="N11"/>
      <c r="U11"/>
    </row>
    <row r="12" spans="1:21" s="34" customFormat="1" x14ac:dyDescent="0.25">
      <c r="A12"/>
      <c r="B12" s="52"/>
      <c r="C12" s="71" t="str">
        <f>IF(ISBLANK('Digit-Tech-Innov'!B9),"",'Digit-Tech-Innov'!B9)</f>
        <v>Brasserie</v>
      </c>
      <c r="D12" s="72"/>
      <c r="E12" s="73"/>
      <c r="F12" s="67" t="str">
        <f>IF(IF(ISERROR(VLOOKUP($K$13,'Base clients'!$A$6:$L$736,5,0)),"",VLOOKUP($K$13,'Base clients'!$A$6:$L$736,5,0))=0,"",IF(ISERROR(VLOOKUP($K$13,'Base clients'!$A$6:$L$736,5,0)),"",VLOOKUP($K$13,'Base clients'!$A$6:$L$736,5,0)))</f>
        <v>70123</v>
      </c>
      <c r="G12" t="str">
        <f>IF(IF(ISERROR(VLOOKUP($K$13,'Base clients'!$A$6:$L$736,6,0)),"",VLOOKUP($K$13,'Base clients'!$A$6:$L$736,6,0))=0,"",IF(ISERROR(VLOOKUP($K$13,'Base clients'!$A$6:$L$736,6,0)),"",VLOOKUP($K$13,'Base clients'!$A$6:$L$736,6,0)))</f>
        <v>Stuttgart-Allemagne</v>
      </c>
      <c r="H12" s="70"/>
      <c r="I12" s="59"/>
      <c r="J12"/>
      <c r="K12"/>
      <c r="L12"/>
      <c r="M12"/>
      <c r="N12"/>
      <c r="U12"/>
    </row>
    <row r="13" spans="1:21" s="34" customFormat="1" x14ac:dyDescent="0.25">
      <c r="A13"/>
      <c r="B13" s="52"/>
      <c r="C13" s="71">
        <f>IF(ISBLANK('Digit-Tech-Innov'!B10),"",'Digit-Tech-Innov'!B10)</f>
        <v>64000</v>
      </c>
      <c r="D13" s="71" t="str">
        <f>IF(ISBLANK('Digit-Tech-Innov'!B11),"",'Digit-Tech-Innov'!B11)</f>
        <v>Yaoundé-Cameroun</v>
      </c>
      <c r="E13" s="74"/>
      <c r="F13" s="168" t="str">
        <f>IF(IF(ISERROR(VLOOKUP($K$13,'Base clients'!$A$6:$L$736,7,0)),"",VLOOKUP($K$13,'Base clients'!$A$6:$L$736,7,0))=0,"",IF(ISERROR(VLOOKUP($K$13,'Base clients'!$A$6:$L$736,7,0)),"",VLOOKUP($K$13,'Base clients'!$A$6:$L$736,7,0)))</f>
        <v>(+237)22334456</v>
      </c>
      <c r="G13" s="168"/>
      <c r="H13" s="70"/>
      <c r="I13" s="59"/>
      <c r="J13"/>
      <c r="K13" s="75" t="str">
        <f>'Base facturation'!B6</f>
        <v>C00002</v>
      </c>
      <c r="L13"/>
      <c r="M13"/>
      <c r="N13"/>
      <c r="U13"/>
    </row>
    <row r="14" spans="1:21" s="34" customFormat="1" x14ac:dyDescent="0.25">
      <c r="A14"/>
      <c r="B14" s="52"/>
      <c r="C14" s="71" t="str">
        <f>IF(ISBLANK('Digit-Tech-Innov'!B12),"",'Digit-Tech-Innov'!B12)</f>
        <v>(+237)22333</v>
      </c>
      <c r="D14" s="67"/>
      <c r="E14" s="68"/>
      <c r="F14" s="168" t="str">
        <f>IF(IF(ISERROR(VLOOKUP($K$13,'Base clients'!$A$6:$L$736,8,0)),"",VLOOKUP($K$13,'Base clients'!$A$6:$L$736,8,0))=0,"",IF(ISERROR(VLOOKUP($K$13,'Base clients'!$A$6:$L$736,8,0)),"",VLOOKUP($K$13,'Base clients'!$A$6:$L$736,8,0)))</f>
        <v>(+49)15254113560</v>
      </c>
      <c r="G14" s="168"/>
      <c r="H14" s="70"/>
      <c r="I14" s="59"/>
      <c r="J14"/>
      <c r="K14"/>
      <c r="L14"/>
      <c r="M14"/>
      <c r="N14"/>
      <c r="U14"/>
    </row>
    <row r="15" spans="1:21" s="34" customFormat="1" x14ac:dyDescent="0.25">
      <c r="A15"/>
      <c r="B15" s="52"/>
      <c r="C15" s="71" t="str">
        <f>IF(ISBLANK('Digit-Tech-Innov'!B13),"",'Digit-Tech-Innov'!B13)</f>
        <v>RC123456789</v>
      </c>
      <c r="D15" s="67"/>
      <c r="E15" s="68" t="s">
        <v>1376</v>
      </c>
      <c r="F15" s="1" t="str">
        <f>'Base facturation'!B6</f>
        <v>C00002</v>
      </c>
      <c r="G15" s="76"/>
      <c r="H15" s="70"/>
      <c r="I15" s="59"/>
      <c r="J15"/>
      <c r="K15"/>
      <c r="L15"/>
      <c r="M15"/>
      <c r="N15"/>
      <c r="U15"/>
    </row>
    <row r="16" spans="1:21" s="34" customFormat="1" x14ac:dyDescent="0.25">
      <c r="A16"/>
      <c r="B16" s="52"/>
      <c r="C16" s="71" t="str">
        <f>IF(ISBLANK('Digit-Tech-Innov'!B14),"",'Digit-Tech-Innov'!B14)</f>
        <v>CRM895645875</v>
      </c>
      <c r="D16" s="67"/>
      <c r="E16" s="73"/>
      <c r="F16"/>
      <c r="G16" s="76"/>
      <c r="H16" s="70"/>
      <c r="I16" s="59"/>
      <c r="J16"/>
      <c r="K16"/>
      <c r="L16"/>
      <c r="M16"/>
      <c r="N16"/>
      <c r="U16"/>
    </row>
    <row r="17" spans="1:21" ht="9" customHeight="1" x14ac:dyDescent="0.25">
      <c r="B17" s="52"/>
      <c r="C17" s="77"/>
      <c r="D17" s="78"/>
      <c r="E17" s="79"/>
      <c r="F17" s="80"/>
      <c r="G17" s="81"/>
      <c r="H17" s="82"/>
      <c r="I17" s="59"/>
      <c r="O17" s="34"/>
      <c r="P17" s="34"/>
      <c r="Q17" s="34"/>
      <c r="R17" s="34"/>
      <c r="S17" s="34"/>
      <c r="T17" s="34"/>
    </row>
    <row r="18" spans="1:21" ht="6.75" customHeight="1" x14ac:dyDescent="0.25">
      <c r="B18" s="52"/>
      <c r="I18" s="59"/>
      <c r="O18" s="34"/>
      <c r="P18" s="34"/>
      <c r="Q18" s="34"/>
      <c r="R18" s="34"/>
      <c r="S18" s="34"/>
      <c r="T18" s="34"/>
    </row>
    <row r="19" spans="1:21" ht="12" customHeight="1" x14ac:dyDescent="0.25">
      <c r="B19" s="52"/>
      <c r="C19" s="83"/>
      <c r="E19" s="84"/>
      <c r="I19" s="59"/>
      <c r="K19" s="174">
        <f>'Digit-Tech-Innov'!B19</f>
        <v>0.1925</v>
      </c>
      <c r="L19" s="174">
        <f>'Digit-Tech-Innov'!B20</f>
        <v>5.5E-2</v>
      </c>
      <c r="M19" s="85">
        <f>'Digit-Tech-Innov'!C21</f>
        <v>0</v>
      </c>
      <c r="N19" s="85"/>
      <c r="O19" s="34"/>
      <c r="P19" s="34"/>
      <c r="Q19" s="34"/>
      <c r="R19" s="34"/>
      <c r="S19" s="34"/>
      <c r="T19" s="34"/>
    </row>
    <row r="20" spans="1:21" ht="21" customHeight="1" x14ac:dyDescent="0.25">
      <c r="B20" s="52"/>
      <c r="C20" s="86" t="s">
        <v>1377</v>
      </c>
      <c r="D20" s="87" t="s">
        <v>766</v>
      </c>
      <c r="E20" s="88" t="s">
        <v>1378</v>
      </c>
      <c r="F20" s="88" t="s">
        <v>1379</v>
      </c>
      <c r="G20" s="88" t="s">
        <v>1380</v>
      </c>
      <c r="H20" s="89" t="s">
        <v>767</v>
      </c>
      <c r="I20" s="59"/>
      <c r="K20" s="90" t="s">
        <v>1381</v>
      </c>
      <c r="L20" s="90" t="s">
        <v>1382</v>
      </c>
      <c r="M20" s="90" t="s">
        <v>1383</v>
      </c>
      <c r="N20" s="90" t="s">
        <v>1384</v>
      </c>
      <c r="O20" s="90" t="s">
        <v>1385</v>
      </c>
      <c r="P20" s="90" t="s">
        <v>1386</v>
      </c>
      <c r="Q20" s="90" t="s">
        <v>1377</v>
      </c>
      <c r="R20" s="90" t="s">
        <v>1379</v>
      </c>
      <c r="S20" s="90" t="s">
        <v>1387</v>
      </c>
      <c r="T20" s="90" t="s">
        <v>1388</v>
      </c>
      <c r="U20" s="90" t="s">
        <v>1389</v>
      </c>
    </row>
    <row r="21" spans="1:21" ht="6.75" customHeight="1" x14ac:dyDescent="0.25">
      <c r="B21" s="52"/>
      <c r="C21" s="91"/>
      <c r="D21" s="91"/>
      <c r="E21" s="92"/>
      <c r="F21" s="93"/>
      <c r="G21" s="93"/>
      <c r="H21" s="94"/>
      <c r="I21" s="59"/>
      <c r="O21" s="34"/>
      <c r="P21" s="34"/>
      <c r="Q21" s="34"/>
      <c r="R21" s="34"/>
      <c r="S21" s="34"/>
      <c r="T21" s="34"/>
      <c r="U21" s="34"/>
    </row>
    <row r="22" spans="1:21" ht="16.5" customHeight="1" x14ac:dyDescent="0.25">
      <c r="A22" s="95">
        <v>5</v>
      </c>
      <c r="B22" s="52"/>
      <c r="C22" s="175" t="str">
        <f>IF(ISERROR(VLOOKUP($U22,$P$22:$T$621,2,0)),"",VLOOKUP($U22,$P$22:$T$621,2,0))</f>
        <v>P0001</v>
      </c>
      <c r="D22" s="181" t="str">
        <f>IF(ISERROR(VLOOKUP(C22,'Base produits'!$A$8:$H$607,2,0)),"",VLOOKUP(C22,'Base produits'!$A$8:$H$607,2,0))</f>
        <v>Notion de base en ENR</v>
      </c>
      <c r="E22" s="97">
        <f>IF(ISERROR(VLOOKUP(C22,'Base produits'!$A$8:$H$607,3,0)),"",VLOOKUP(C22,'Base produits'!$A$8:$H$607,3,0))</f>
        <v>150000</v>
      </c>
      <c r="F22" s="178">
        <f>IF(ISERROR(VLOOKUP($U22,$P$22:$T$621,3,0)),"",VLOOKUP($U22,$P$22:$T$621,3,0))</f>
        <v>5</v>
      </c>
      <c r="G22" s="98">
        <f>IF(ISERROR(E22*F22),"",E22*F22)</f>
        <v>750000</v>
      </c>
      <c r="H22" s="99">
        <f>IF(ISERROR(VLOOKUP($U22,$P$22:$T$621,4,0)),"",VLOOKUP($U22,$P$22:$T$621,4,0))</f>
        <v>0.1925</v>
      </c>
      <c r="I22" s="59"/>
      <c r="K22">
        <f>IF($H22=K$19,$H22*$G22,0)</f>
        <v>144375</v>
      </c>
      <c r="L22">
        <f t="shared" ref="L22:M37" si="0">IF($H22=L$19,$H22*$G22,0)</f>
        <v>0</v>
      </c>
      <c r="M22">
        <f t="shared" si="0"/>
        <v>0</v>
      </c>
      <c r="N22" s="100">
        <f>IF(ISERROR(G22*H22),0,G22*H22)</f>
        <v>144375</v>
      </c>
      <c r="O22" s="34">
        <f t="shared" ref="O22:O85" si="1">IF(R22&gt;0,1,"")</f>
        <v>1</v>
      </c>
      <c r="P22" s="34">
        <f>O22</f>
        <v>1</v>
      </c>
      <c r="Q22" s="34" t="str">
        <f>'Base produits'!A8</f>
        <v>P0001</v>
      </c>
      <c r="R22" s="34">
        <f>'Base facturation'!B12</f>
        <v>5</v>
      </c>
      <c r="S22" s="101">
        <f>'Base produits'!D8</f>
        <v>0.1925</v>
      </c>
      <c r="T22" s="34">
        <v>8</v>
      </c>
      <c r="U22" s="34">
        <v>1</v>
      </c>
    </row>
    <row r="23" spans="1:21" ht="16.5" customHeight="1" x14ac:dyDescent="0.25">
      <c r="A23" s="95"/>
      <c r="B23" s="52"/>
      <c r="C23" s="176" t="str">
        <f t="shared" ref="C23:C86" si="2">IF(ISERROR(VLOOKUP($U23,$P$22:$T$621,2,0)),"",VLOOKUP($U23,$P$22:$T$621,2,0))</f>
        <v/>
      </c>
      <c r="D23" s="183" t="str">
        <f>IF(ISERROR(VLOOKUP(C23,'Base produits'!$A$8:$H$607,2,0)),"",VLOOKUP(C23,'Base produits'!$A$8:$H$607,2,0))</f>
        <v/>
      </c>
      <c r="E23" s="103" t="str">
        <f>IF(ISERROR(VLOOKUP(C23,'Base produits'!$A$8:$H$607,3,0)),"",VLOOKUP(C23,'Base produits'!$A$8:$H$607,3,0))</f>
        <v/>
      </c>
      <c r="F23" s="179" t="str">
        <f t="shared" ref="F23:F86" si="3">IF(ISERROR(VLOOKUP($U23,$P$22:$T$621,3,0)),"",VLOOKUP($U23,$P$22:$T$621,3,0))</f>
        <v/>
      </c>
      <c r="G23" s="104" t="str">
        <f t="shared" ref="G23:G86" si="4">IF(ISERROR(E23*F23),"",E23*F23)</f>
        <v/>
      </c>
      <c r="H23" s="105" t="str">
        <f t="shared" ref="H23:H86" si="5">IF(ISERROR(VLOOKUP($U23,$P$22:$T$621,4,0)),"",VLOOKUP($U23,$P$22:$T$621,4,0))</f>
        <v/>
      </c>
      <c r="I23" s="59"/>
      <c r="K23">
        <f t="shared" ref="K23:M53" si="6">IF($H23=K$19,$H23*$G23,0)</f>
        <v>0</v>
      </c>
      <c r="L23">
        <f t="shared" si="0"/>
        <v>0</v>
      </c>
      <c r="M23">
        <f t="shared" si="0"/>
        <v>0</v>
      </c>
      <c r="N23" s="100">
        <f t="shared" ref="N23:N86" si="7">IF(ISERROR(G23*H23),0,G23*H23)</f>
        <v>0</v>
      </c>
      <c r="O23" s="34" t="str">
        <f t="shared" si="1"/>
        <v/>
      </c>
      <c r="P23" s="34">
        <f>SUM($O$22:O23)</f>
        <v>1</v>
      </c>
      <c r="Q23" s="34" t="str">
        <f>'Base produits'!A9</f>
        <v>P0002</v>
      </c>
      <c r="R23" s="34">
        <f>'Base facturation'!B13</f>
        <v>0</v>
      </c>
      <c r="S23" s="101">
        <f>'Base produits'!D9</f>
        <v>5.5E-2</v>
      </c>
      <c r="T23" s="34">
        <v>9</v>
      </c>
      <c r="U23" s="34">
        <v>2</v>
      </c>
    </row>
    <row r="24" spans="1:21" ht="16.5" customHeight="1" x14ac:dyDescent="0.25">
      <c r="A24" s="95"/>
      <c r="B24" s="52"/>
      <c r="C24" s="176" t="str">
        <f t="shared" si="2"/>
        <v/>
      </c>
      <c r="D24" s="183" t="str">
        <f>IF(ISERROR(VLOOKUP(C24,'Base produits'!$A$8:$H$607,2,0)),"",VLOOKUP(C24,'Base produits'!$A$8:$H$607,2,0))</f>
        <v/>
      </c>
      <c r="E24" s="103" t="str">
        <f>IF(ISERROR(VLOOKUP(C24,'Base produits'!$A$8:$H$607,3,0)),"",VLOOKUP(C24,'Base produits'!$A$8:$H$607,3,0))</f>
        <v/>
      </c>
      <c r="F24" s="179" t="str">
        <f t="shared" si="3"/>
        <v/>
      </c>
      <c r="G24" s="104" t="str">
        <f t="shared" si="4"/>
        <v/>
      </c>
      <c r="H24" s="105" t="str">
        <f t="shared" si="5"/>
        <v/>
      </c>
      <c r="I24" s="59"/>
      <c r="K24">
        <f t="shared" si="6"/>
        <v>0</v>
      </c>
      <c r="L24">
        <f t="shared" si="0"/>
        <v>0</v>
      </c>
      <c r="M24">
        <f t="shared" si="0"/>
        <v>0</v>
      </c>
      <c r="N24" s="100">
        <f t="shared" si="7"/>
        <v>0</v>
      </c>
      <c r="O24" s="34" t="str">
        <f t="shared" si="1"/>
        <v/>
      </c>
      <c r="P24" s="34">
        <f>SUM($O$22:O24)</f>
        <v>1</v>
      </c>
      <c r="Q24" s="34" t="str">
        <f>'Base produits'!A10</f>
        <v>P0003</v>
      </c>
      <c r="R24" s="34">
        <f>'Base facturation'!B14</f>
        <v>0</v>
      </c>
      <c r="S24" s="101">
        <f>'Base produits'!D10</f>
        <v>0.1925</v>
      </c>
      <c r="T24" s="34">
        <v>10</v>
      </c>
      <c r="U24" s="34">
        <v>3</v>
      </c>
    </row>
    <row r="25" spans="1:21" ht="16.5" customHeight="1" x14ac:dyDescent="0.25">
      <c r="A25" s="95"/>
      <c r="B25" s="52"/>
      <c r="C25" s="176" t="str">
        <f t="shared" si="2"/>
        <v/>
      </c>
      <c r="D25" s="183" t="str">
        <f>IF(ISERROR(VLOOKUP(C25,'Base produits'!$A$8:$H$607,2,0)),"",VLOOKUP(C25,'Base produits'!$A$8:$H$607,2,0))</f>
        <v/>
      </c>
      <c r="E25" s="103" t="str">
        <f>IF(ISERROR(VLOOKUP(C25,'Base produits'!$A$8:$H$607,3,0)),"",VLOOKUP(C25,'Base produits'!$A$8:$H$607,3,0))</f>
        <v/>
      </c>
      <c r="F25" s="179" t="str">
        <f t="shared" si="3"/>
        <v/>
      </c>
      <c r="G25" s="104" t="str">
        <f t="shared" si="4"/>
        <v/>
      </c>
      <c r="H25" s="105" t="str">
        <f t="shared" si="5"/>
        <v/>
      </c>
      <c r="I25" s="59"/>
      <c r="K25">
        <f t="shared" si="6"/>
        <v>0</v>
      </c>
      <c r="L25">
        <f t="shared" si="0"/>
        <v>0</v>
      </c>
      <c r="M25">
        <f t="shared" si="0"/>
        <v>0</v>
      </c>
      <c r="N25" s="100">
        <f t="shared" si="7"/>
        <v>0</v>
      </c>
      <c r="O25" s="34" t="str">
        <f t="shared" si="1"/>
        <v/>
      </c>
      <c r="P25" s="34">
        <f>SUM($O$22:O25)</f>
        <v>1</v>
      </c>
      <c r="Q25" s="34" t="str">
        <f>'Base produits'!A11</f>
        <v>P0004</v>
      </c>
      <c r="R25" s="34">
        <f>'Base facturation'!B15</f>
        <v>0</v>
      </c>
      <c r="S25" s="101">
        <f>'Base produits'!D11</f>
        <v>0.1925</v>
      </c>
      <c r="T25" s="34">
        <v>11</v>
      </c>
      <c r="U25" s="34">
        <v>4</v>
      </c>
    </row>
    <row r="26" spans="1:21" ht="16.5" customHeight="1" x14ac:dyDescent="0.25">
      <c r="A26" s="95"/>
      <c r="B26" s="52"/>
      <c r="C26" s="176" t="str">
        <f t="shared" si="2"/>
        <v/>
      </c>
      <c r="D26" s="183" t="str">
        <f>IF(ISERROR(VLOOKUP(C26,'Base produits'!$A$8:$H$607,2,0)),"",VLOOKUP(C26,'Base produits'!$A$8:$H$607,2,0))</f>
        <v/>
      </c>
      <c r="E26" s="103" t="str">
        <f>IF(ISERROR(VLOOKUP(C26,'Base produits'!$A$8:$H$607,3,0)),"",VLOOKUP(C26,'Base produits'!$A$8:$H$607,3,0))</f>
        <v/>
      </c>
      <c r="F26" s="179" t="str">
        <f t="shared" si="3"/>
        <v/>
      </c>
      <c r="G26" s="104" t="str">
        <f t="shared" si="4"/>
        <v/>
      </c>
      <c r="H26" s="105" t="str">
        <f t="shared" si="5"/>
        <v/>
      </c>
      <c r="I26" s="59"/>
      <c r="K26">
        <f t="shared" si="6"/>
        <v>0</v>
      </c>
      <c r="L26">
        <f t="shared" si="0"/>
        <v>0</v>
      </c>
      <c r="M26">
        <f t="shared" si="0"/>
        <v>0</v>
      </c>
      <c r="N26" s="100">
        <f t="shared" si="7"/>
        <v>0</v>
      </c>
      <c r="O26" s="34" t="str">
        <f t="shared" si="1"/>
        <v/>
      </c>
      <c r="P26" s="34">
        <f>SUM($O$22:O26)</f>
        <v>1</v>
      </c>
      <c r="Q26" s="34" t="str">
        <f>'Base produits'!A12</f>
        <v>P0005</v>
      </c>
      <c r="R26" s="34">
        <f>'Base facturation'!B16</f>
        <v>0</v>
      </c>
      <c r="S26" s="101">
        <f>'Base produits'!D12</f>
        <v>0.1925</v>
      </c>
      <c r="T26" s="34">
        <v>12</v>
      </c>
      <c r="U26" s="34">
        <v>5</v>
      </c>
    </row>
    <row r="27" spans="1:21" ht="16.5" customHeight="1" x14ac:dyDescent="0.25">
      <c r="A27" s="95"/>
      <c r="B27" s="52"/>
      <c r="C27" s="176" t="str">
        <f t="shared" si="2"/>
        <v/>
      </c>
      <c r="D27" s="183" t="str">
        <f>IF(ISERROR(VLOOKUP(C27,'Base produits'!$A$8:$H$607,2,0)),"",VLOOKUP(C27,'Base produits'!$A$8:$H$607,2,0))</f>
        <v/>
      </c>
      <c r="E27" s="103" t="str">
        <f>IF(ISERROR(VLOOKUP(C27,'Base produits'!$A$8:$H$607,3,0)),"",VLOOKUP(C27,'Base produits'!$A$8:$H$607,3,0))</f>
        <v/>
      </c>
      <c r="F27" s="179" t="str">
        <f t="shared" si="3"/>
        <v/>
      </c>
      <c r="G27" s="104" t="str">
        <f t="shared" si="4"/>
        <v/>
      </c>
      <c r="H27" s="105" t="str">
        <f t="shared" si="5"/>
        <v/>
      </c>
      <c r="I27" s="59"/>
      <c r="K27">
        <f t="shared" si="6"/>
        <v>0</v>
      </c>
      <c r="L27">
        <f t="shared" si="0"/>
        <v>0</v>
      </c>
      <c r="M27">
        <f t="shared" si="0"/>
        <v>0</v>
      </c>
      <c r="N27" s="100">
        <f t="shared" si="7"/>
        <v>0</v>
      </c>
      <c r="O27" s="34" t="str">
        <f t="shared" si="1"/>
        <v/>
      </c>
      <c r="P27" s="34">
        <f>SUM($O$22:O27)</f>
        <v>1</v>
      </c>
      <c r="Q27" s="34" t="str">
        <f>'Base produits'!A13</f>
        <v>P0006</v>
      </c>
      <c r="R27" s="34">
        <f>'Base facturation'!B17</f>
        <v>0</v>
      </c>
      <c r="S27" s="101">
        <f>'Base produits'!D13</f>
        <v>0.1925</v>
      </c>
      <c r="T27" s="34">
        <v>13</v>
      </c>
      <c r="U27" s="34">
        <v>6</v>
      </c>
    </row>
    <row r="28" spans="1:21" ht="16.5" customHeight="1" x14ac:dyDescent="0.25">
      <c r="A28" s="95"/>
      <c r="B28" s="52"/>
      <c r="C28" s="176" t="str">
        <f t="shared" si="2"/>
        <v/>
      </c>
      <c r="D28" s="183" t="str">
        <f>IF(ISERROR(VLOOKUP(C28,'Base produits'!$A$8:$H$607,2,0)),"",VLOOKUP(C28,'Base produits'!$A$8:$H$607,2,0))</f>
        <v/>
      </c>
      <c r="E28" s="103" t="str">
        <f>IF(ISERROR(VLOOKUP(C28,'Base produits'!$A$8:$H$607,3,0)),"",VLOOKUP(C28,'Base produits'!$A$8:$H$607,3,0))</f>
        <v/>
      </c>
      <c r="F28" s="179" t="str">
        <f t="shared" si="3"/>
        <v/>
      </c>
      <c r="G28" s="104" t="str">
        <f t="shared" si="4"/>
        <v/>
      </c>
      <c r="H28" s="105" t="str">
        <f t="shared" si="5"/>
        <v/>
      </c>
      <c r="I28" s="59"/>
      <c r="K28">
        <f t="shared" si="6"/>
        <v>0</v>
      </c>
      <c r="L28">
        <f t="shared" si="0"/>
        <v>0</v>
      </c>
      <c r="M28">
        <f t="shared" si="0"/>
        <v>0</v>
      </c>
      <c r="N28" s="100">
        <f t="shared" si="7"/>
        <v>0</v>
      </c>
      <c r="O28" s="34" t="str">
        <f t="shared" si="1"/>
        <v/>
      </c>
      <c r="P28" s="34">
        <f>SUM($O$22:O28)</f>
        <v>1</v>
      </c>
      <c r="Q28" s="34" t="str">
        <f>'Base produits'!A14</f>
        <v>P0007</v>
      </c>
      <c r="R28" s="34">
        <f>'Base facturation'!B18</f>
        <v>0</v>
      </c>
      <c r="S28" s="101">
        <f>'Base produits'!D14</f>
        <v>0.1925</v>
      </c>
      <c r="T28" s="34">
        <v>14</v>
      </c>
      <c r="U28" s="34">
        <v>7</v>
      </c>
    </row>
    <row r="29" spans="1:21" ht="16.5" customHeight="1" x14ac:dyDescent="0.25">
      <c r="A29" s="95"/>
      <c r="B29" s="52"/>
      <c r="C29" s="176" t="str">
        <f t="shared" si="2"/>
        <v/>
      </c>
      <c r="D29" s="183" t="str">
        <f>IF(ISERROR(VLOOKUP(C29,'Base produits'!$A$8:$H$607,2,0)),"",VLOOKUP(C29,'Base produits'!$A$8:$H$607,2,0))</f>
        <v/>
      </c>
      <c r="E29" s="103" t="str">
        <f>IF(ISERROR(VLOOKUP(C29,'Base produits'!$A$8:$H$607,3,0)),"",VLOOKUP(C29,'Base produits'!$A$8:$H$607,3,0))</f>
        <v/>
      </c>
      <c r="F29" s="179" t="str">
        <f t="shared" si="3"/>
        <v/>
      </c>
      <c r="G29" s="104" t="str">
        <f t="shared" si="4"/>
        <v/>
      </c>
      <c r="H29" s="105" t="str">
        <f t="shared" si="5"/>
        <v/>
      </c>
      <c r="I29" s="59"/>
      <c r="K29">
        <f t="shared" si="6"/>
        <v>0</v>
      </c>
      <c r="L29">
        <f t="shared" si="0"/>
        <v>0</v>
      </c>
      <c r="M29">
        <f t="shared" si="0"/>
        <v>0</v>
      </c>
      <c r="N29" s="100">
        <f t="shared" si="7"/>
        <v>0</v>
      </c>
      <c r="O29" s="34" t="str">
        <f t="shared" si="1"/>
        <v/>
      </c>
      <c r="P29" s="34">
        <f>SUM($O$22:O29)</f>
        <v>1</v>
      </c>
      <c r="Q29" s="34" t="str">
        <f>'Base produits'!A15</f>
        <v>P0008</v>
      </c>
      <c r="R29" s="34">
        <f>'Base facturation'!B19</f>
        <v>0</v>
      </c>
      <c r="S29" s="101">
        <f>'Base produits'!D15</f>
        <v>0.1925</v>
      </c>
      <c r="T29" s="34">
        <v>15</v>
      </c>
      <c r="U29" s="34">
        <v>8</v>
      </c>
    </row>
    <row r="30" spans="1:21" ht="16.5" customHeight="1" x14ac:dyDescent="0.25">
      <c r="A30" s="95"/>
      <c r="B30" s="52"/>
      <c r="C30" s="176" t="str">
        <f t="shared" si="2"/>
        <v/>
      </c>
      <c r="D30" s="183" t="str">
        <f>IF(ISERROR(VLOOKUP(C30,'Base produits'!$A$8:$H$607,2,0)),"",VLOOKUP(C30,'Base produits'!$A$8:$H$607,2,0))</f>
        <v/>
      </c>
      <c r="E30" s="103" t="str">
        <f>IF(ISERROR(VLOOKUP(C30,'Base produits'!$A$8:$H$607,3,0)),"",VLOOKUP(C30,'Base produits'!$A$8:$H$607,3,0))</f>
        <v/>
      </c>
      <c r="F30" s="179" t="str">
        <f t="shared" si="3"/>
        <v/>
      </c>
      <c r="G30" s="104" t="str">
        <f t="shared" si="4"/>
        <v/>
      </c>
      <c r="H30" s="105" t="str">
        <f t="shared" si="5"/>
        <v/>
      </c>
      <c r="I30" s="59"/>
      <c r="K30">
        <f t="shared" si="6"/>
        <v>0</v>
      </c>
      <c r="L30">
        <f t="shared" si="0"/>
        <v>0</v>
      </c>
      <c r="M30">
        <f t="shared" si="0"/>
        <v>0</v>
      </c>
      <c r="N30" s="100">
        <f t="shared" si="7"/>
        <v>0</v>
      </c>
      <c r="O30" s="34" t="str">
        <f t="shared" si="1"/>
        <v/>
      </c>
      <c r="P30" s="34">
        <f>SUM($O$22:O30)</f>
        <v>1</v>
      </c>
      <c r="Q30" s="34" t="str">
        <f>'Base produits'!A16</f>
        <v>P0009</v>
      </c>
      <c r="R30" s="34">
        <f>'Base facturation'!B20</f>
        <v>0</v>
      </c>
      <c r="S30" s="101">
        <f>'Base produits'!D16</f>
        <v>0.1925</v>
      </c>
      <c r="T30" s="34">
        <v>16</v>
      </c>
      <c r="U30" s="34">
        <v>9</v>
      </c>
    </row>
    <row r="31" spans="1:21" ht="16.5" customHeight="1" x14ac:dyDescent="0.25">
      <c r="A31" s="95"/>
      <c r="B31" s="52"/>
      <c r="C31" s="176" t="str">
        <f t="shared" si="2"/>
        <v/>
      </c>
      <c r="D31" s="183" t="str">
        <f>IF(ISERROR(VLOOKUP(C31,'Base produits'!$A$8:$H$607,2,0)),"",VLOOKUP(C31,'Base produits'!$A$8:$H$607,2,0))</f>
        <v/>
      </c>
      <c r="E31" s="103" t="str">
        <f>IF(ISERROR(VLOOKUP(C31,'Base produits'!$A$8:$H$607,3,0)),"",VLOOKUP(C31,'Base produits'!$A$8:$H$607,3,0))</f>
        <v/>
      </c>
      <c r="F31" s="179" t="str">
        <f t="shared" si="3"/>
        <v/>
      </c>
      <c r="G31" s="104" t="str">
        <f t="shared" si="4"/>
        <v/>
      </c>
      <c r="H31" s="105" t="str">
        <f t="shared" si="5"/>
        <v/>
      </c>
      <c r="I31" s="59"/>
      <c r="K31">
        <f t="shared" si="6"/>
        <v>0</v>
      </c>
      <c r="L31">
        <f t="shared" si="0"/>
        <v>0</v>
      </c>
      <c r="M31">
        <f t="shared" si="0"/>
        <v>0</v>
      </c>
      <c r="N31" s="100">
        <f t="shared" si="7"/>
        <v>0</v>
      </c>
      <c r="O31" s="34" t="str">
        <f t="shared" si="1"/>
        <v/>
      </c>
      <c r="P31" s="34">
        <f>SUM($O$22:O31)</f>
        <v>1</v>
      </c>
      <c r="Q31" s="34" t="str">
        <f>'Base produits'!A17</f>
        <v>P0010</v>
      </c>
      <c r="R31" s="34">
        <f>'Base facturation'!B21</f>
        <v>0</v>
      </c>
      <c r="S31" s="101">
        <f>'Base produits'!D17</f>
        <v>0</v>
      </c>
      <c r="T31" s="34">
        <v>17</v>
      </c>
      <c r="U31" s="34">
        <v>10</v>
      </c>
    </row>
    <row r="32" spans="1:21" ht="16.5" customHeight="1" x14ac:dyDescent="0.25">
      <c r="A32" s="95"/>
      <c r="B32" s="52"/>
      <c r="C32" s="176" t="str">
        <f t="shared" si="2"/>
        <v/>
      </c>
      <c r="D32" s="183" t="str">
        <f>IF(ISERROR(VLOOKUP(C32,'Base produits'!$A$8:$H$607,2,0)),"",VLOOKUP(C32,'Base produits'!$A$8:$H$607,2,0))</f>
        <v/>
      </c>
      <c r="E32" s="103" t="str">
        <f>IF(ISERROR(VLOOKUP(C32,'Base produits'!$A$8:$H$607,3,0)),"",VLOOKUP(C32,'Base produits'!$A$8:$H$607,3,0))</f>
        <v/>
      </c>
      <c r="F32" s="179" t="str">
        <f t="shared" si="3"/>
        <v/>
      </c>
      <c r="G32" s="104" t="str">
        <f t="shared" si="4"/>
        <v/>
      </c>
      <c r="H32" s="105" t="str">
        <f t="shared" si="5"/>
        <v/>
      </c>
      <c r="I32" s="59"/>
      <c r="K32">
        <f t="shared" si="6"/>
        <v>0</v>
      </c>
      <c r="L32">
        <f t="shared" si="0"/>
        <v>0</v>
      </c>
      <c r="M32">
        <f t="shared" si="0"/>
        <v>0</v>
      </c>
      <c r="N32" s="100">
        <f t="shared" si="7"/>
        <v>0</v>
      </c>
      <c r="O32" s="34" t="str">
        <f t="shared" si="1"/>
        <v/>
      </c>
      <c r="P32" s="34">
        <f>SUM($O$22:O32)</f>
        <v>1</v>
      </c>
      <c r="Q32" s="34" t="str">
        <f>'Base produits'!A18</f>
        <v>P0011</v>
      </c>
      <c r="R32" s="34">
        <f>'Base facturation'!B22</f>
        <v>0</v>
      </c>
      <c r="S32" s="101">
        <f>'Base produits'!D18</f>
        <v>0</v>
      </c>
      <c r="T32" s="34">
        <v>18</v>
      </c>
      <c r="U32" s="34">
        <v>11</v>
      </c>
    </row>
    <row r="33" spans="1:21" ht="16.5" customHeight="1" x14ac:dyDescent="0.25">
      <c r="A33" s="95"/>
      <c r="B33" s="52"/>
      <c r="C33" s="176" t="str">
        <f t="shared" si="2"/>
        <v/>
      </c>
      <c r="D33" s="183" t="str">
        <f>IF(ISERROR(VLOOKUP(C33,'Base produits'!$A$8:$H$607,2,0)),"",VLOOKUP(C33,'Base produits'!$A$8:$H$607,2,0))</f>
        <v/>
      </c>
      <c r="E33" s="103" t="str">
        <f>IF(ISERROR(VLOOKUP(C33,'Base produits'!$A$8:$H$607,3,0)),"",VLOOKUP(C33,'Base produits'!$A$8:$H$607,3,0))</f>
        <v/>
      </c>
      <c r="F33" s="179" t="str">
        <f t="shared" si="3"/>
        <v/>
      </c>
      <c r="G33" s="104" t="str">
        <f t="shared" si="4"/>
        <v/>
      </c>
      <c r="H33" s="105" t="str">
        <f t="shared" si="5"/>
        <v/>
      </c>
      <c r="I33" s="59"/>
      <c r="K33">
        <f t="shared" si="6"/>
        <v>0</v>
      </c>
      <c r="L33">
        <f t="shared" si="0"/>
        <v>0</v>
      </c>
      <c r="M33">
        <f t="shared" si="0"/>
        <v>0</v>
      </c>
      <c r="N33" s="100">
        <f t="shared" si="7"/>
        <v>0</v>
      </c>
      <c r="O33" s="34" t="str">
        <f t="shared" si="1"/>
        <v/>
      </c>
      <c r="P33" s="34">
        <f>SUM($O$22:O33)</f>
        <v>1</v>
      </c>
      <c r="Q33" s="34" t="str">
        <f>'Base produits'!A19</f>
        <v>P0012</v>
      </c>
      <c r="R33" s="34">
        <f>'Base facturation'!B23</f>
        <v>0</v>
      </c>
      <c r="S33" s="101">
        <f>'Base produits'!D19</f>
        <v>0</v>
      </c>
      <c r="T33" s="34">
        <v>19</v>
      </c>
      <c r="U33" s="34">
        <v>12</v>
      </c>
    </row>
    <row r="34" spans="1:21" ht="16.5" customHeight="1" x14ac:dyDescent="0.25">
      <c r="A34" s="95"/>
      <c r="B34" s="52"/>
      <c r="C34" s="176" t="str">
        <f t="shared" si="2"/>
        <v/>
      </c>
      <c r="D34" s="183" t="str">
        <f>IF(ISERROR(VLOOKUP(C34,'Base produits'!$A$8:$H$607,2,0)),"",VLOOKUP(C34,'Base produits'!$A$8:$H$607,2,0))</f>
        <v/>
      </c>
      <c r="E34" s="103" t="str">
        <f>IF(ISERROR(VLOOKUP(C34,'Base produits'!$A$8:$H$607,3,0)),"",VLOOKUP(C34,'Base produits'!$A$8:$H$607,3,0))</f>
        <v/>
      </c>
      <c r="F34" s="179" t="str">
        <f t="shared" si="3"/>
        <v/>
      </c>
      <c r="G34" s="104" t="str">
        <f t="shared" si="4"/>
        <v/>
      </c>
      <c r="H34" s="105" t="str">
        <f t="shared" si="5"/>
        <v/>
      </c>
      <c r="I34" s="59"/>
      <c r="K34">
        <f t="shared" si="6"/>
        <v>0</v>
      </c>
      <c r="L34">
        <f t="shared" si="0"/>
        <v>0</v>
      </c>
      <c r="M34">
        <f t="shared" si="0"/>
        <v>0</v>
      </c>
      <c r="N34" s="100">
        <f t="shared" si="7"/>
        <v>0</v>
      </c>
      <c r="O34" s="34" t="str">
        <f t="shared" si="1"/>
        <v/>
      </c>
      <c r="P34" s="34">
        <f>SUM($O$22:O34)</f>
        <v>1</v>
      </c>
      <c r="Q34" s="34" t="str">
        <f>'Base produits'!A20</f>
        <v>P0013</v>
      </c>
      <c r="R34" s="34">
        <f>'Base facturation'!B24</f>
        <v>0</v>
      </c>
      <c r="S34" s="101">
        <f>'Base produits'!D20</f>
        <v>0</v>
      </c>
      <c r="T34" s="34">
        <v>20</v>
      </c>
      <c r="U34" s="34">
        <v>13</v>
      </c>
    </row>
    <row r="35" spans="1:21" ht="16.5" customHeight="1" x14ac:dyDescent="0.25">
      <c r="A35" s="95"/>
      <c r="B35" s="52"/>
      <c r="C35" s="176" t="str">
        <f t="shared" si="2"/>
        <v/>
      </c>
      <c r="D35" s="183" t="str">
        <f>IF(ISERROR(VLOOKUP(C35,'Base produits'!$A$8:$H$607,2,0)),"",VLOOKUP(C35,'Base produits'!$A$8:$H$607,2,0))</f>
        <v/>
      </c>
      <c r="E35" s="103" t="str">
        <f>IF(ISERROR(VLOOKUP(C35,'Base produits'!$A$8:$H$607,3,0)),"",VLOOKUP(C35,'Base produits'!$A$8:$H$607,3,0))</f>
        <v/>
      </c>
      <c r="F35" s="179" t="str">
        <f t="shared" si="3"/>
        <v/>
      </c>
      <c r="G35" s="104" t="str">
        <f t="shared" si="4"/>
        <v/>
      </c>
      <c r="H35" s="105" t="str">
        <f t="shared" si="5"/>
        <v/>
      </c>
      <c r="I35" s="59"/>
      <c r="K35">
        <f t="shared" si="6"/>
        <v>0</v>
      </c>
      <c r="L35">
        <f t="shared" si="0"/>
        <v>0</v>
      </c>
      <c r="M35">
        <f t="shared" si="0"/>
        <v>0</v>
      </c>
      <c r="N35" s="100">
        <f t="shared" si="7"/>
        <v>0</v>
      </c>
      <c r="O35" s="34" t="str">
        <f t="shared" si="1"/>
        <v/>
      </c>
      <c r="P35" s="34">
        <f>SUM($O$22:O35)</f>
        <v>1</v>
      </c>
      <c r="Q35" s="34" t="str">
        <f>'Base produits'!A21</f>
        <v>P0014</v>
      </c>
      <c r="R35" s="34">
        <f>'Base facturation'!B25</f>
        <v>0</v>
      </c>
      <c r="S35" s="101">
        <f>'Base produits'!D21</f>
        <v>0</v>
      </c>
      <c r="T35" s="34">
        <v>21</v>
      </c>
      <c r="U35" s="34">
        <v>14</v>
      </c>
    </row>
    <row r="36" spans="1:21" ht="16.5" customHeight="1" x14ac:dyDescent="0.25">
      <c r="A36" s="95"/>
      <c r="B36" s="52"/>
      <c r="C36" s="176" t="str">
        <f t="shared" si="2"/>
        <v/>
      </c>
      <c r="D36" s="183" t="str">
        <f>IF(ISERROR(VLOOKUP(C36,'Base produits'!$A$8:$H$607,2,0)),"",VLOOKUP(C36,'Base produits'!$A$8:$H$607,2,0))</f>
        <v/>
      </c>
      <c r="E36" s="103" t="str">
        <f>IF(ISERROR(VLOOKUP(C36,'Base produits'!$A$8:$H$607,3,0)),"",VLOOKUP(C36,'Base produits'!$A$8:$H$607,3,0))</f>
        <v/>
      </c>
      <c r="F36" s="179" t="str">
        <f t="shared" si="3"/>
        <v/>
      </c>
      <c r="G36" s="104" t="str">
        <f t="shared" si="4"/>
        <v/>
      </c>
      <c r="H36" s="105" t="str">
        <f t="shared" si="5"/>
        <v/>
      </c>
      <c r="I36" s="59"/>
      <c r="K36">
        <f t="shared" si="6"/>
        <v>0</v>
      </c>
      <c r="L36">
        <f t="shared" si="0"/>
        <v>0</v>
      </c>
      <c r="M36">
        <f t="shared" si="0"/>
        <v>0</v>
      </c>
      <c r="N36" s="100">
        <f t="shared" si="7"/>
        <v>0</v>
      </c>
      <c r="O36" s="34" t="str">
        <f t="shared" si="1"/>
        <v/>
      </c>
      <c r="P36" s="34">
        <f>SUM($O$22:O36)</f>
        <v>1</v>
      </c>
      <c r="Q36" s="34" t="str">
        <f>'Base produits'!A22</f>
        <v>P0015</v>
      </c>
      <c r="R36" s="34">
        <f>'Base facturation'!B26</f>
        <v>0</v>
      </c>
      <c r="S36" s="101">
        <f>'Base produits'!D22</f>
        <v>0</v>
      </c>
      <c r="T36" s="34">
        <v>22</v>
      </c>
      <c r="U36" s="34">
        <v>15</v>
      </c>
    </row>
    <row r="37" spans="1:21" ht="16.5" customHeight="1" x14ac:dyDescent="0.25">
      <c r="A37" s="95"/>
      <c r="B37" s="52"/>
      <c r="C37" s="176" t="str">
        <f t="shared" si="2"/>
        <v/>
      </c>
      <c r="D37" s="183" t="str">
        <f>IF(ISERROR(VLOOKUP(C37,'Base produits'!$A$8:$H$607,2,0)),"",VLOOKUP(C37,'Base produits'!$A$8:$H$607,2,0))</f>
        <v/>
      </c>
      <c r="E37" s="103" t="str">
        <f>IF(ISERROR(VLOOKUP(C37,'Base produits'!$A$8:$H$607,3,0)),"",VLOOKUP(C37,'Base produits'!$A$8:$H$607,3,0))</f>
        <v/>
      </c>
      <c r="F37" s="179" t="str">
        <f t="shared" si="3"/>
        <v/>
      </c>
      <c r="G37" s="104" t="str">
        <f t="shared" si="4"/>
        <v/>
      </c>
      <c r="H37" s="105" t="str">
        <f t="shared" si="5"/>
        <v/>
      </c>
      <c r="I37" s="59"/>
      <c r="K37">
        <f t="shared" si="6"/>
        <v>0</v>
      </c>
      <c r="L37">
        <f t="shared" si="0"/>
        <v>0</v>
      </c>
      <c r="M37">
        <f t="shared" si="0"/>
        <v>0</v>
      </c>
      <c r="N37" s="100">
        <f t="shared" si="7"/>
        <v>0</v>
      </c>
      <c r="O37" s="34" t="str">
        <f t="shared" si="1"/>
        <v/>
      </c>
      <c r="P37" s="34">
        <f>SUM($O$22:O37)</f>
        <v>1</v>
      </c>
      <c r="Q37" s="34" t="str">
        <f>'Base produits'!A23</f>
        <v>P0016</v>
      </c>
      <c r="R37" s="34">
        <f>'Base facturation'!B27</f>
        <v>0</v>
      </c>
      <c r="S37" s="101">
        <f>'Base produits'!D23</f>
        <v>0</v>
      </c>
      <c r="T37" s="34">
        <v>23</v>
      </c>
      <c r="U37" s="34">
        <v>16</v>
      </c>
    </row>
    <row r="38" spans="1:21" ht="16.5" customHeight="1" x14ac:dyDescent="0.25">
      <c r="A38" s="95"/>
      <c r="B38" s="52"/>
      <c r="C38" s="176" t="str">
        <f t="shared" si="2"/>
        <v/>
      </c>
      <c r="D38" s="183" t="str">
        <f>IF(ISERROR(VLOOKUP(C38,'Base produits'!$A$8:$H$607,2,0)),"",VLOOKUP(C38,'Base produits'!$A$8:$H$607,2,0))</f>
        <v/>
      </c>
      <c r="E38" s="103" t="str">
        <f>IF(ISERROR(VLOOKUP(C38,'Base produits'!$A$8:$H$607,3,0)),"",VLOOKUP(C38,'Base produits'!$A$8:$H$607,3,0))</f>
        <v/>
      </c>
      <c r="F38" s="179" t="str">
        <f t="shared" si="3"/>
        <v/>
      </c>
      <c r="G38" s="104" t="str">
        <f t="shared" si="4"/>
        <v/>
      </c>
      <c r="H38" s="105" t="str">
        <f t="shared" si="5"/>
        <v/>
      </c>
      <c r="I38" s="59"/>
      <c r="K38">
        <f t="shared" si="6"/>
        <v>0</v>
      </c>
      <c r="L38">
        <f t="shared" si="6"/>
        <v>0</v>
      </c>
      <c r="M38">
        <f t="shared" si="6"/>
        <v>0</v>
      </c>
      <c r="N38" s="100">
        <f t="shared" si="7"/>
        <v>0</v>
      </c>
      <c r="O38" s="34" t="str">
        <f t="shared" si="1"/>
        <v/>
      </c>
      <c r="P38" s="34">
        <f>SUM($O$22:O38)</f>
        <v>1</v>
      </c>
      <c r="Q38" s="34" t="str">
        <f>'Base produits'!A24</f>
        <v>P0017</v>
      </c>
      <c r="R38" s="34">
        <f>'Base facturation'!B28</f>
        <v>0</v>
      </c>
      <c r="S38" s="101">
        <f>'Base produits'!D24</f>
        <v>0</v>
      </c>
      <c r="T38" s="34">
        <v>24</v>
      </c>
      <c r="U38" s="34">
        <v>17</v>
      </c>
    </row>
    <row r="39" spans="1:21" ht="16.5" customHeight="1" x14ac:dyDescent="0.25">
      <c r="A39" s="95"/>
      <c r="B39" s="52"/>
      <c r="C39" s="176" t="str">
        <f t="shared" si="2"/>
        <v/>
      </c>
      <c r="D39" s="183" t="str">
        <f>IF(ISERROR(VLOOKUP(C39,'Base produits'!$A$8:$H$607,2,0)),"",VLOOKUP(C39,'Base produits'!$A$8:$H$607,2,0))</f>
        <v/>
      </c>
      <c r="E39" s="103" t="str">
        <f>IF(ISERROR(VLOOKUP(C39,'Base produits'!$A$8:$H$607,3,0)),"",VLOOKUP(C39,'Base produits'!$A$8:$H$607,3,0))</f>
        <v/>
      </c>
      <c r="F39" s="179" t="str">
        <f t="shared" si="3"/>
        <v/>
      </c>
      <c r="G39" s="104" t="str">
        <f t="shared" si="4"/>
        <v/>
      </c>
      <c r="H39" s="105" t="str">
        <f t="shared" si="5"/>
        <v/>
      </c>
      <c r="I39" s="59"/>
      <c r="K39">
        <f t="shared" si="6"/>
        <v>0</v>
      </c>
      <c r="L39">
        <f t="shared" si="6"/>
        <v>0</v>
      </c>
      <c r="M39">
        <f t="shared" si="6"/>
        <v>0</v>
      </c>
      <c r="N39" s="100">
        <f t="shared" si="7"/>
        <v>0</v>
      </c>
      <c r="O39" s="34" t="str">
        <f t="shared" si="1"/>
        <v/>
      </c>
      <c r="P39" s="34">
        <f>SUM($O$22:O39)</f>
        <v>1</v>
      </c>
      <c r="Q39" s="34" t="str">
        <f>'Base produits'!A25</f>
        <v>P0018</v>
      </c>
      <c r="R39" s="34">
        <f>'Base facturation'!B29</f>
        <v>0</v>
      </c>
      <c r="S39" s="101">
        <f>'Base produits'!D25</f>
        <v>0</v>
      </c>
      <c r="T39" s="34">
        <v>25</v>
      </c>
      <c r="U39" s="34">
        <v>18</v>
      </c>
    </row>
    <row r="40" spans="1:21" ht="16.5" customHeight="1" x14ac:dyDescent="0.25">
      <c r="A40" s="95"/>
      <c r="B40" s="52"/>
      <c r="C40" s="176" t="str">
        <f t="shared" si="2"/>
        <v/>
      </c>
      <c r="D40" s="183" t="str">
        <f>IF(ISERROR(VLOOKUP(C40,'Base produits'!$A$8:$H$607,2,0)),"",VLOOKUP(C40,'Base produits'!$A$8:$H$607,2,0))</f>
        <v/>
      </c>
      <c r="E40" s="103" t="str">
        <f>IF(ISERROR(VLOOKUP(C40,'Base produits'!$A$8:$H$607,3,0)),"",VLOOKUP(C40,'Base produits'!$A$8:$H$607,3,0))</f>
        <v/>
      </c>
      <c r="F40" s="179" t="str">
        <f t="shared" si="3"/>
        <v/>
      </c>
      <c r="G40" s="104" t="str">
        <f t="shared" si="4"/>
        <v/>
      </c>
      <c r="H40" s="105" t="str">
        <f t="shared" si="5"/>
        <v/>
      </c>
      <c r="I40" s="59"/>
      <c r="K40">
        <f t="shared" si="6"/>
        <v>0</v>
      </c>
      <c r="L40">
        <f t="shared" si="6"/>
        <v>0</v>
      </c>
      <c r="M40">
        <f t="shared" si="6"/>
        <v>0</v>
      </c>
      <c r="N40" s="100">
        <f t="shared" si="7"/>
        <v>0</v>
      </c>
      <c r="O40" s="34" t="str">
        <f t="shared" si="1"/>
        <v/>
      </c>
      <c r="P40" s="34">
        <f>SUM($O$22:O40)</f>
        <v>1</v>
      </c>
      <c r="Q40" s="34" t="str">
        <f>'Base produits'!A26</f>
        <v>P0019</v>
      </c>
      <c r="R40" s="34">
        <f>'Base facturation'!B30</f>
        <v>0</v>
      </c>
      <c r="S40" s="101">
        <f>'Base produits'!D26</f>
        <v>0</v>
      </c>
      <c r="T40" s="34">
        <v>26</v>
      </c>
      <c r="U40" s="34">
        <v>19</v>
      </c>
    </row>
    <row r="41" spans="1:21" ht="16.5" customHeight="1" x14ac:dyDescent="0.25">
      <c r="A41" s="95"/>
      <c r="B41" s="52"/>
      <c r="C41" s="176" t="str">
        <f t="shared" si="2"/>
        <v/>
      </c>
      <c r="D41" s="183" t="str">
        <f>IF(ISERROR(VLOOKUP(C41,'Base produits'!$A$8:$H$607,2,0)),"",VLOOKUP(C41,'Base produits'!$A$8:$H$607,2,0))</f>
        <v/>
      </c>
      <c r="E41" s="103" t="str">
        <f>IF(ISERROR(VLOOKUP(C41,'Base produits'!$A$8:$H$607,3,0)),"",VLOOKUP(C41,'Base produits'!$A$8:$H$607,3,0))</f>
        <v/>
      </c>
      <c r="F41" s="179" t="str">
        <f t="shared" si="3"/>
        <v/>
      </c>
      <c r="G41" s="104" t="str">
        <f t="shared" si="4"/>
        <v/>
      </c>
      <c r="H41" s="105" t="str">
        <f t="shared" si="5"/>
        <v/>
      </c>
      <c r="I41" s="59"/>
      <c r="K41">
        <f t="shared" si="6"/>
        <v>0</v>
      </c>
      <c r="L41">
        <f t="shared" si="6"/>
        <v>0</v>
      </c>
      <c r="M41">
        <f t="shared" si="6"/>
        <v>0</v>
      </c>
      <c r="N41" s="100">
        <f t="shared" si="7"/>
        <v>0</v>
      </c>
      <c r="O41" s="34" t="str">
        <f t="shared" si="1"/>
        <v/>
      </c>
      <c r="P41" s="34">
        <f>SUM($O$22:O41)</f>
        <v>1</v>
      </c>
      <c r="Q41" s="34" t="str">
        <f>'Base produits'!A27</f>
        <v>P0020</v>
      </c>
      <c r="R41" s="34">
        <f>'Base facturation'!B31</f>
        <v>0</v>
      </c>
      <c r="S41" s="101">
        <f>'Base produits'!D27</f>
        <v>0</v>
      </c>
      <c r="T41" s="34">
        <v>27</v>
      </c>
      <c r="U41" s="34">
        <v>20</v>
      </c>
    </row>
    <row r="42" spans="1:21" ht="16.5" customHeight="1" x14ac:dyDescent="0.25">
      <c r="A42" s="95"/>
      <c r="B42" s="52"/>
      <c r="C42" s="176" t="str">
        <f t="shared" si="2"/>
        <v/>
      </c>
      <c r="D42" s="183" t="str">
        <f>IF(ISERROR(VLOOKUP(C42,'Base produits'!$A$8:$H$607,2,0)),"",VLOOKUP(C42,'Base produits'!$A$8:$H$607,2,0))</f>
        <v/>
      </c>
      <c r="E42" s="103" t="str">
        <f>IF(ISERROR(VLOOKUP(C42,'Base produits'!$A$8:$H$607,3,0)),"",VLOOKUP(C42,'Base produits'!$A$8:$H$607,3,0))</f>
        <v/>
      </c>
      <c r="F42" s="179" t="str">
        <f t="shared" si="3"/>
        <v/>
      </c>
      <c r="G42" s="104" t="str">
        <f t="shared" si="4"/>
        <v/>
      </c>
      <c r="H42" s="105" t="str">
        <f t="shared" si="5"/>
        <v/>
      </c>
      <c r="I42" s="59"/>
      <c r="K42">
        <f t="shared" si="6"/>
        <v>0</v>
      </c>
      <c r="L42">
        <f t="shared" si="6"/>
        <v>0</v>
      </c>
      <c r="M42">
        <f t="shared" si="6"/>
        <v>0</v>
      </c>
      <c r="N42" s="100">
        <f t="shared" si="7"/>
        <v>0</v>
      </c>
      <c r="O42" s="34" t="str">
        <f t="shared" si="1"/>
        <v/>
      </c>
      <c r="P42" s="34">
        <f>SUM($O$22:O42)</f>
        <v>1</v>
      </c>
      <c r="Q42" s="34" t="str">
        <f>'Base produits'!A28</f>
        <v>P0021</v>
      </c>
      <c r="R42" s="34">
        <f>'Base facturation'!B32</f>
        <v>0</v>
      </c>
      <c r="S42" s="101">
        <f>'Base produits'!D28</f>
        <v>0</v>
      </c>
      <c r="T42" s="34">
        <v>28</v>
      </c>
      <c r="U42" s="34">
        <v>21</v>
      </c>
    </row>
    <row r="43" spans="1:21" ht="16.5" customHeight="1" x14ac:dyDescent="0.25">
      <c r="A43" s="95"/>
      <c r="B43" s="52"/>
      <c r="C43" s="176" t="str">
        <f t="shared" si="2"/>
        <v/>
      </c>
      <c r="D43" s="183" t="str">
        <f>IF(ISERROR(VLOOKUP(C43,'Base produits'!$A$8:$H$607,2,0)),"",VLOOKUP(C43,'Base produits'!$A$8:$H$607,2,0))</f>
        <v/>
      </c>
      <c r="E43" s="103" t="str">
        <f>IF(ISERROR(VLOOKUP(C43,'Base produits'!$A$8:$H$607,3,0)),"",VLOOKUP(C43,'Base produits'!$A$8:$H$607,3,0))</f>
        <v/>
      </c>
      <c r="F43" s="179" t="str">
        <f t="shared" si="3"/>
        <v/>
      </c>
      <c r="G43" s="104" t="str">
        <f t="shared" si="4"/>
        <v/>
      </c>
      <c r="H43" s="105" t="str">
        <f t="shared" si="5"/>
        <v/>
      </c>
      <c r="I43" s="59"/>
      <c r="K43">
        <f t="shared" si="6"/>
        <v>0</v>
      </c>
      <c r="L43">
        <f t="shared" si="6"/>
        <v>0</v>
      </c>
      <c r="M43">
        <f t="shared" si="6"/>
        <v>0</v>
      </c>
      <c r="N43" s="100">
        <f t="shared" si="7"/>
        <v>0</v>
      </c>
      <c r="O43" s="34" t="str">
        <f t="shared" si="1"/>
        <v/>
      </c>
      <c r="P43" s="34">
        <f>SUM($O$22:O43)</f>
        <v>1</v>
      </c>
      <c r="Q43" s="34" t="str">
        <f>'Base produits'!A29</f>
        <v>P0022</v>
      </c>
      <c r="R43" s="34">
        <f>'Base facturation'!B33</f>
        <v>0</v>
      </c>
      <c r="S43" s="101">
        <f>'Base produits'!D29</f>
        <v>0</v>
      </c>
      <c r="T43" s="34">
        <v>29</v>
      </c>
      <c r="U43" s="34">
        <v>22</v>
      </c>
    </row>
    <row r="44" spans="1:21" ht="16.5" customHeight="1" x14ac:dyDescent="0.25">
      <c r="A44" s="95"/>
      <c r="B44" s="52"/>
      <c r="C44" s="176" t="str">
        <f t="shared" si="2"/>
        <v/>
      </c>
      <c r="D44" s="183" t="str">
        <f>IF(ISERROR(VLOOKUP(C44,'Base produits'!$A$8:$H$607,2,0)),"",VLOOKUP(C44,'Base produits'!$A$8:$H$607,2,0))</f>
        <v/>
      </c>
      <c r="E44" s="103" t="str">
        <f>IF(ISERROR(VLOOKUP(C44,'Base produits'!$A$8:$H$607,3,0)),"",VLOOKUP(C44,'Base produits'!$A$8:$H$607,3,0))</f>
        <v/>
      </c>
      <c r="F44" s="179" t="str">
        <f t="shared" si="3"/>
        <v/>
      </c>
      <c r="G44" s="104" t="str">
        <f t="shared" si="4"/>
        <v/>
      </c>
      <c r="H44" s="105" t="str">
        <f t="shared" si="5"/>
        <v/>
      </c>
      <c r="I44" s="59"/>
      <c r="K44">
        <f t="shared" si="6"/>
        <v>0</v>
      </c>
      <c r="L44">
        <f t="shared" si="6"/>
        <v>0</v>
      </c>
      <c r="M44">
        <f t="shared" si="6"/>
        <v>0</v>
      </c>
      <c r="N44" s="100">
        <f t="shared" si="7"/>
        <v>0</v>
      </c>
      <c r="O44" s="34" t="str">
        <f t="shared" si="1"/>
        <v/>
      </c>
      <c r="P44" s="34">
        <f>SUM($O$22:O44)</f>
        <v>1</v>
      </c>
      <c r="Q44" s="34" t="str">
        <f>'Base produits'!A30</f>
        <v>P0023</v>
      </c>
      <c r="R44" s="34">
        <f>'Base facturation'!B34</f>
        <v>0</v>
      </c>
      <c r="S44" s="101">
        <f>'Base produits'!D30</f>
        <v>0</v>
      </c>
      <c r="T44" s="34">
        <v>30</v>
      </c>
      <c r="U44" s="34">
        <v>23</v>
      </c>
    </row>
    <row r="45" spans="1:21" ht="16.5" customHeight="1" x14ac:dyDescent="0.25">
      <c r="A45" s="95"/>
      <c r="B45" s="52"/>
      <c r="C45" s="176" t="str">
        <f t="shared" si="2"/>
        <v/>
      </c>
      <c r="D45" s="183" t="str">
        <f>IF(ISERROR(VLOOKUP(C45,'Base produits'!$A$8:$H$607,2,0)),"",VLOOKUP(C45,'Base produits'!$A$8:$H$607,2,0))</f>
        <v/>
      </c>
      <c r="E45" s="103" t="str">
        <f>IF(ISERROR(VLOOKUP(C45,'Base produits'!$A$8:$H$607,3,0)),"",VLOOKUP(C45,'Base produits'!$A$8:$H$607,3,0))</f>
        <v/>
      </c>
      <c r="F45" s="179" t="str">
        <f t="shared" si="3"/>
        <v/>
      </c>
      <c r="G45" s="104" t="str">
        <f t="shared" si="4"/>
        <v/>
      </c>
      <c r="H45" s="105" t="str">
        <f t="shared" si="5"/>
        <v/>
      </c>
      <c r="I45" s="59"/>
      <c r="K45">
        <f t="shared" si="6"/>
        <v>0</v>
      </c>
      <c r="L45">
        <f t="shared" si="6"/>
        <v>0</v>
      </c>
      <c r="M45">
        <f t="shared" si="6"/>
        <v>0</v>
      </c>
      <c r="N45" s="100">
        <f t="shared" si="7"/>
        <v>0</v>
      </c>
      <c r="O45" s="34" t="str">
        <f t="shared" si="1"/>
        <v/>
      </c>
      <c r="P45" s="34">
        <f>SUM($O$22:O45)</f>
        <v>1</v>
      </c>
      <c r="Q45" s="34" t="str">
        <f>'Base produits'!A31</f>
        <v>P0024</v>
      </c>
      <c r="R45" s="34">
        <f>'Base facturation'!B35</f>
        <v>0</v>
      </c>
      <c r="S45" s="101">
        <f>'Base produits'!D31</f>
        <v>0</v>
      </c>
      <c r="T45" s="34">
        <v>31</v>
      </c>
      <c r="U45" s="34">
        <v>24</v>
      </c>
    </row>
    <row r="46" spans="1:21" ht="16.5" customHeight="1" x14ac:dyDescent="0.25">
      <c r="A46" s="95"/>
      <c r="B46" s="52"/>
      <c r="C46" s="176" t="str">
        <f t="shared" si="2"/>
        <v/>
      </c>
      <c r="D46" s="183" t="str">
        <f>IF(ISERROR(VLOOKUP(C46,'Base produits'!$A$8:$H$607,2,0)),"",VLOOKUP(C46,'Base produits'!$A$8:$H$607,2,0))</f>
        <v/>
      </c>
      <c r="E46" s="103" t="str">
        <f>IF(ISERROR(VLOOKUP(C46,'Base produits'!$A$8:$H$607,3,0)),"",VLOOKUP(C46,'Base produits'!$A$8:$H$607,3,0))</f>
        <v/>
      </c>
      <c r="F46" s="179" t="str">
        <f t="shared" si="3"/>
        <v/>
      </c>
      <c r="G46" s="104" t="str">
        <f t="shared" si="4"/>
        <v/>
      </c>
      <c r="H46" s="105" t="str">
        <f t="shared" si="5"/>
        <v/>
      </c>
      <c r="I46" s="59"/>
      <c r="K46">
        <f t="shared" si="6"/>
        <v>0</v>
      </c>
      <c r="L46">
        <f t="shared" si="6"/>
        <v>0</v>
      </c>
      <c r="M46">
        <f t="shared" si="6"/>
        <v>0</v>
      </c>
      <c r="N46" s="100">
        <f t="shared" si="7"/>
        <v>0</v>
      </c>
      <c r="O46" s="34" t="str">
        <f t="shared" si="1"/>
        <v/>
      </c>
      <c r="P46" s="34">
        <f>SUM($O$22:O46)</f>
        <v>1</v>
      </c>
      <c r="Q46" s="34" t="str">
        <f>'Base produits'!A32</f>
        <v>P0025</v>
      </c>
      <c r="R46" s="34">
        <f>'Base facturation'!B36</f>
        <v>0</v>
      </c>
      <c r="S46" s="101">
        <f>'Base produits'!D32</f>
        <v>0</v>
      </c>
      <c r="T46" s="34">
        <v>32</v>
      </c>
      <c r="U46" s="34">
        <v>25</v>
      </c>
    </row>
    <row r="47" spans="1:21" ht="16.5" customHeight="1" x14ac:dyDescent="0.25">
      <c r="A47" s="95"/>
      <c r="B47" s="52"/>
      <c r="C47" s="176" t="str">
        <f t="shared" si="2"/>
        <v/>
      </c>
      <c r="D47" s="183" t="str">
        <f>IF(ISERROR(VLOOKUP(C47,'Base produits'!$A$8:$H$607,2,0)),"",VLOOKUP(C47,'Base produits'!$A$8:$H$607,2,0))</f>
        <v/>
      </c>
      <c r="E47" s="103" t="str">
        <f>IF(ISERROR(VLOOKUP(C47,'Base produits'!$A$8:$H$607,3,0)),"",VLOOKUP(C47,'Base produits'!$A$8:$H$607,3,0))</f>
        <v/>
      </c>
      <c r="F47" s="179" t="str">
        <f t="shared" si="3"/>
        <v/>
      </c>
      <c r="G47" s="104" t="str">
        <f t="shared" si="4"/>
        <v/>
      </c>
      <c r="H47" s="105" t="str">
        <f t="shared" si="5"/>
        <v/>
      </c>
      <c r="I47" s="59"/>
      <c r="K47">
        <f t="shared" si="6"/>
        <v>0</v>
      </c>
      <c r="L47">
        <f t="shared" si="6"/>
        <v>0</v>
      </c>
      <c r="M47">
        <f t="shared" si="6"/>
        <v>0</v>
      </c>
      <c r="N47" s="100">
        <f t="shared" si="7"/>
        <v>0</v>
      </c>
      <c r="O47" s="34" t="str">
        <f t="shared" si="1"/>
        <v/>
      </c>
      <c r="P47" s="34">
        <f>SUM($O$22:O47)</f>
        <v>1</v>
      </c>
      <c r="Q47" s="34" t="str">
        <f>'Base produits'!A33</f>
        <v>P0026</v>
      </c>
      <c r="R47" s="34">
        <f>'Base facturation'!B37</f>
        <v>0</v>
      </c>
      <c r="S47" s="101">
        <f>'Base produits'!D33</f>
        <v>0</v>
      </c>
      <c r="T47" s="34">
        <v>33</v>
      </c>
      <c r="U47" s="34">
        <v>26</v>
      </c>
    </row>
    <row r="48" spans="1:21" ht="16.5" customHeight="1" x14ac:dyDescent="0.25">
      <c r="A48" s="95"/>
      <c r="B48" s="52"/>
      <c r="C48" s="176" t="str">
        <f t="shared" si="2"/>
        <v/>
      </c>
      <c r="D48" s="183" t="str">
        <f>IF(ISERROR(VLOOKUP(C48,'Base produits'!$A$8:$H$607,2,0)),"",VLOOKUP(C48,'Base produits'!$A$8:$H$607,2,0))</f>
        <v/>
      </c>
      <c r="E48" s="103" t="str">
        <f>IF(ISERROR(VLOOKUP(C48,'Base produits'!$A$8:$H$607,3,0)),"",VLOOKUP(C48,'Base produits'!$A$8:$H$607,3,0))</f>
        <v/>
      </c>
      <c r="F48" s="179" t="str">
        <f t="shared" si="3"/>
        <v/>
      </c>
      <c r="G48" s="104" t="str">
        <f t="shared" si="4"/>
        <v/>
      </c>
      <c r="H48" s="105" t="str">
        <f t="shared" si="5"/>
        <v/>
      </c>
      <c r="I48" s="59"/>
      <c r="K48">
        <f t="shared" si="6"/>
        <v>0</v>
      </c>
      <c r="L48">
        <f t="shared" si="6"/>
        <v>0</v>
      </c>
      <c r="M48">
        <f t="shared" si="6"/>
        <v>0</v>
      </c>
      <c r="N48" s="100">
        <f t="shared" si="7"/>
        <v>0</v>
      </c>
      <c r="O48" s="34" t="str">
        <f t="shared" si="1"/>
        <v/>
      </c>
      <c r="P48" s="34">
        <f>SUM($O$22:O48)</f>
        <v>1</v>
      </c>
      <c r="Q48" s="34" t="str">
        <f>'Base produits'!A34</f>
        <v>P0027</v>
      </c>
      <c r="R48" s="34">
        <f>'Base facturation'!B38</f>
        <v>0</v>
      </c>
      <c r="S48" s="101">
        <f>'Base produits'!D34</f>
        <v>0</v>
      </c>
      <c r="T48" s="34">
        <v>34</v>
      </c>
      <c r="U48" s="34">
        <v>27</v>
      </c>
    </row>
    <row r="49" spans="1:21" ht="16.5" customHeight="1" x14ac:dyDescent="0.25">
      <c r="A49" s="95"/>
      <c r="B49" s="52"/>
      <c r="C49" s="176" t="str">
        <f t="shared" si="2"/>
        <v/>
      </c>
      <c r="D49" s="183" t="str">
        <f>IF(ISERROR(VLOOKUP(C49,'Base produits'!$A$8:$H$607,2,0)),"",VLOOKUP(C49,'Base produits'!$A$8:$H$607,2,0))</f>
        <v/>
      </c>
      <c r="E49" s="103" t="str">
        <f>IF(ISERROR(VLOOKUP(C49,'Base produits'!$A$8:$H$607,3,0)),"",VLOOKUP(C49,'Base produits'!$A$8:$H$607,3,0))</f>
        <v/>
      </c>
      <c r="F49" s="179" t="str">
        <f t="shared" si="3"/>
        <v/>
      </c>
      <c r="G49" s="104" t="str">
        <f t="shared" si="4"/>
        <v/>
      </c>
      <c r="H49" s="105" t="str">
        <f t="shared" si="5"/>
        <v/>
      </c>
      <c r="I49" s="59"/>
      <c r="K49">
        <f t="shared" si="6"/>
        <v>0</v>
      </c>
      <c r="L49">
        <f t="shared" si="6"/>
        <v>0</v>
      </c>
      <c r="M49">
        <f t="shared" si="6"/>
        <v>0</v>
      </c>
      <c r="N49" s="100">
        <f t="shared" si="7"/>
        <v>0</v>
      </c>
      <c r="O49" s="34" t="str">
        <f t="shared" si="1"/>
        <v/>
      </c>
      <c r="P49" s="34">
        <f>SUM($O$22:O49)</f>
        <v>1</v>
      </c>
      <c r="Q49" s="34" t="str">
        <f>'Base produits'!A35</f>
        <v>P0028</v>
      </c>
      <c r="R49" s="34">
        <f>'Base facturation'!B39</f>
        <v>0</v>
      </c>
      <c r="S49" s="101">
        <f>'Base produits'!D35</f>
        <v>0</v>
      </c>
      <c r="T49" s="34">
        <v>35</v>
      </c>
      <c r="U49" s="34">
        <v>28</v>
      </c>
    </row>
    <row r="50" spans="1:21" ht="16.5" customHeight="1" x14ac:dyDescent="0.25">
      <c r="A50" s="95"/>
      <c r="B50" s="52"/>
      <c r="C50" s="176" t="str">
        <f t="shared" si="2"/>
        <v/>
      </c>
      <c r="D50" s="183" t="str">
        <f>IF(ISERROR(VLOOKUP(C50,'Base produits'!$A$8:$H$607,2,0)),"",VLOOKUP(C50,'Base produits'!$A$8:$H$607,2,0))</f>
        <v/>
      </c>
      <c r="E50" s="103" t="str">
        <f>IF(ISERROR(VLOOKUP(C50,'Base produits'!$A$8:$H$607,3,0)),"",VLOOKUP(C50,'Base produits'!$A$8:$H$607,3,0))</f>
        <v/>
      </c>
      <c r="F50" s="179" t="str">
        <f t="shared" si="3"/>
        <v/>
      </c>
      <c r="G50" s="104" t="str">
        <f t="shared" si="4"/>
        <v/>
      </c>
      <c r="H50" s="105" t="str">
        <f t="shared" si="5"/>
        <v/>
      </c>
      <c r="I50" s="59"/>
      <c r="K50">
        <f t="shared" si="6"/>
        <v>0</v>
      </c>
      <c r="L50">
        <f t="shared" si="6"/>
        <v>0</v>
      </c>
      <c r="M50">
        <f t="shared" si="6"/>
        <v>0</v>
      </c>
      <c r="N50" s="100">
        <f t="shared" si="7"/>
        <v>0</v>
      </c>
      <c r="O50" s="34" t="str">
        <f t="shared" si="1"/>
        <v/>
      </c>
      <c r="P50" s="34">
        <f>SUM($O$22:O50)</f>
        <v>1</v>
      </c>
      <c r="Q50" s="34" t="str">
        <f>'Base produits'!A36</f>
        <v>P0029</v>
      </c>
      <c r="R50" s="34">
        <f>'Base facturation'!B40</f>
        <v>0</v>
      </c>
      <c r="S50" s="101">
        <f>'Base produits'!D36</f>
        <v>0</v>
      </c>
      <c r="T50" s="34">
        <v>36</v>
      </c>
      <c r="U50" s="34">
        <v>29</v>
      </c>
    </row>
    <row r="51" spans="1:21" ht="16.5" customHeight="1" x14ac:dyDescent="0.25">
      <c r="A51" s="95"/>
      <c r="B51" s="52"/>
      <c r="C51" s="176" t="str">
        <f t="shared" si="2"/>
        <v/>
      </c>
      <c r="D51" s="183" t="str">
        <f>IF(ISERROR(VLOOKUP(C51,'Base produits'!$A$8:$H$607,2,0)),"",VLOOKUP(C51,'Base produits'!$A$8:$H$607,2,0))</f>
        <v/>
      </c>
      <c r="E51" s="103" t="str">
        <f>IF(ISERROR(VLOOKUP(C51,'Base produits'!$A$8:$H$607,3,0)),"",VLOOKUP(C51,'Base produits'!$A$8:$H$607,3,0))</f>
        <v/>
      </c>
      <c r="F51" s="179" t="str">
        <f t="shared" si="3"/>
        <v/>
      </c>
      <c r="G51" s="104" t="str">
        <f t="shared" si="4"/>
        <v/>
      </c>
      <c r="H51" s="105" t="str">
        <f t="shared" si="5"/>
        <v/>
      </c>
      <c r="I51" s="59"/>
      <c r="K51">
        <f t="shared" si="6"/>
        <v>0</v>
      </c>
      <c r="L51">
        <f t="shared" si="6"/>
        <v>0</v>
      </c>
      <c r="M51">
        <f t="shared" si="6"/>
        <v>0</v>
      </c>
      <c r="N51" s="100">
        <f t="shared" si="7"/>
        <v>0</v>
      </c>
      <c r="O51" s="34" t="str">
        <f t="shared" si="1"/>
        <v/>
      </c>
      <c r="P51" s="34">
        <f>SUM($O$22:O51)</f>
        <v>1</v>
      </c>
      <c r="Q51" s="34" t="str">
        <f>'Base produits'!A37</f>
        <v>P0030</v>
      </c>
      <c r="R51" s="34">
        <f>'Base facturation'!B41</f>
        <v>0</v>
      </c>
      <c r="S51" s="101">
        <f>'Base produits'!D37</f>
        <v>0</v>
      </c>
      <c r="T51" s="34">
        <v>37</v>
      </c>
      <c r="U51" s="34">
        <v>30</v>
      </c>
    </row>
    <row r="52" spans="1:21" ht="16.5" customHeight="1" x14ac:dyDescent="0.25">
      <c r="A52" s="95"/>
      <c r="B52" s="52"/>
      <c r="C52" s="176" t="str">
        <f t="shared" si="2"/>
        <v/>
      </c>
      <c r="D52" s="183" t="str">
        <f>IF(ISERROR(VLOOKUP(C52,'Base produits'!$A$8:$H$607,2,0)),"",VLOOKUP(C52,'Base produits'!$A$8:$H$607,2,0))</f>
        <v/>
      </c>
      <c r="E52" s="103" t="str">
        <f>IF(ISERROR(VLOOKUP(C52,'Base produits'!$A$8:$H$607,3,0)),"",VLOOKUP(C52,'Base produits'!$A$8:$H$607,3,0))</f>
        <v/>
      </c>
      <c r="F52" s="179" t="str">
        <f t="shared" si="3"/>
        <v/>
      </c>
      <c r="G52" s="104" t="str">
        <f t="shared" si="4"/>
        <v/>
      </c>
      <c r="H52" s="105" t="str">
        <f t="shared" si="5"/>
        <v/>
      </c>
      <c r="I52" s="59"/>
      <c r="K52">
        <f t="shared" si="6"/>
        <v>0</v>
      </c>
      <c r="L52">
        <f t="shared" si="6"/>
        <v>0</v>
      </c>
      <c r="M52">
        <f t="shared" si="6"/>
        <v>0</v>
      </c>
      <c r="N52" s="100">
        <f t="shared" si="7"/>
        <v>0</v>
      </c>
      <c r="O52" s="34" t="str">
        <f t="shared" si="1"/>
        <v/>
      </c>
      <c r="P52" s="34">
        <f>SUM($O$22:O52)</f>
        <v>1</v>
      </c>
      <c r="Q52" s="34" t="str">
        <f>'Base produits'!A38</f>
        <v>P0031</v>
      </c>
      <c r="R52" s="34">
        <f>'Base facturation'!B42</f>
        <v>0</v>
      </c>
      <c r="S52" s="101">
        <f>'Base produits'!D38</f>
        <v>0</v>
      </c>
      <c r="T52" s="34">
        <v>38</v>
      </c>
      <c r="U52" s="34">
        <v>31</v>
      </c>
    </row>
    <row r="53" spans="1:21" ht="16.5" customHeight="1" x14ac:dyDescent="0.25">
      <c r="A53" s="106"/>
      <c r="B53" s="52"/>
      <c r="C53" s="176" t="str">
        <f t="shared" si="2"/>
        <v/>
      </c>
      <c r="D53" s="183" t="str">
        <f>IF(ISERROR(VLOOKUP(C53,'Base produits'!$A$8:$H$607,2,0)),"",VLOOKUP(C53,'Base produits'!$A$8:$H$607,2,0))</f>
        <v/>
      </c>
      <c r="E53" s="103" t="str">
        <f>IF(ISERROR(VLOOKUP(C53,'Base produits'!$A$8:$H$607,3,0)),"",VLOOKUP(C53,'Base produits'!$A$8:$H$607,3,0))</f>
        <v/>
      </c>
      <c r="F53" s="179" t="str">
        <f t="shared" si="3"/>
        <v/>
      </c>
      <c r="G53" s="104" t="str">
        <f t="shared" si="4"/>
        <v/>
      </c>
      <c r="H53" s="105" t="str">
        <f t="shared" si="5"/>
        <v/>
      </c>
      <c r="I53" s="59"/>
      <c r="K53">
        <f t="shared" si="6"/>
        <v>0</v>
      </c>
      <c r="L53">
        <f t="shared" si="6"/>
        <v>0</v>
      </c>
      <c r="M53">
        <f t="shared" si="6"/>
        <v>0</v>
      </c>
      <c r="N53" s="100">
        <f t="shared" si="7"/>
        <v>0</v>
      </c>
      <c r="O53" s="34" t="str">
        <f t="shared" si="1"/>
        <v/>
      </c>
      <c r="P53" s="34">
        <f>SUM($O$22:O53)</f>
        <v>1</v>
      </c>
      <c r="Q53" s="34" t="str">
        <f>'Base produits'!A39</f>
        <v>P0032</v>
      </c>
      <c r="R53" s="34">
        <f>'Base facturation'!B43</f>
        <v>0</v>
      </c>
      <c r="S53" s="101">
        <f>'Base produits'!D39</f>
        <v>0</v>
      </c>
      <c r="T53" s="34">
        <v>39</v>
      </c>
      <c r="U53" s="34">
        <v>32</v>
      </c>
    </row>
    <row r="54" spans="1:21" ht="16.5" customHeight="1" x14ac:dyDescent="0.25">
      <c r="B54" s="52"/>
      <c r="C54" s="176" t="str">
        <f t="shared" si="2"/>
        <v/>
      </c>
      <c r="D54" s="183" t="str">
        <f>IF(ISERROR(VLOOKUP(C54,'Base produits'!$A$8:$H$607,2,0)),"",VLOOKUP(C54,'Base produits'!$A$8:$H$607,2,0))</f>
        <v/>
      </c>
      <c r="E54" s="103" t="str">
        <f>IF(ISERROR(VLOOKUP(C54,'Base produits'!$A$8:$H$607,3,0)),"",VLOOKUP(C54,'Base produits'!$A$8:$H$607,3,0))</f>
        <v/>
      </c>
      <c r="F54" s="179" t="str">
        <f t="shared" si="3"/>
        <v/>
      </c>
      <c r="G54" s="104" t="str">
        <f t="shared" si="4"/>
        <v/>
      </c>
      <c r="H54" s="105" t="str">
        <f t="shared" si="5"/>
        <v/>
      </c>
      <c r="I54" s="59"/>
      <c r="K54">
        <f t="shared" ref="K54:M117" si="8">IF($H54=K$19,$H54*$G54,0)</f>
        <v>0</v>
      </c>
      <c r="L54">
        <f t="shared" si="8"/>
        <v>0</v>
      </c>
      <c r="M54">
        <f t="shared" si="8"/>
        <v>0</v>
      </c>
      <c r="N54" s="100">
        <f t="shared" si="7"/>
        <v>0</v>
      </c>
      <c r="O54" s="34" t="str">
        <f t="shared" si="1"/>
        <v/>
      </c>
      <c r="P54" s="34">
        <f>SUM($O$22:O54)</f>
        <v>1</v>
      </c>
      <c r="Q54" s="34" t="str">
        <f>'Base produits'!A40</f>
        <v>P0033</v>
      </c>
      <c r="R54" s="34">
        <f>'Base facturation'!B44</f>
        <v>0</v>
      </c>
      <c r="S54" s="101">
        <f>'Base produits'!D40</f>
        <v>0</v>
      </c>
      <c r="T54" s="34">
        <v>40</v>
      </c>
      <c r="U54" s="34">
        <v>33</v>
      </c>
    </row>
    <row r="55" spans="1:21" ht="16.5" customHeight="1" x14ac:dyDescent="0.25">
      <c r="B55" s="52"/>
      <c r="C55" s="176" t="str">
        <f t="shared" si="2"/>
        <v/>
      </c>
      <c r="D55" s="183" t="str">
        <f>IF(ISERROR(VLOOKUP(C55,'Base produits'!$A$8:$H$607,2,0)),"",VLOOKUP(C55,'Base produits'!$A$8:$H$607,2,0))</f>
        <v/>
      </c>
      <c r="E55" s="103" t="str">
        <f>IF(ISERROR(VLOOKUP(C55,'Base produits'!$A$8:$H$607,3,0)),"",VLOOKUP(C55,'Base produits'!$A$8:$H$607,3,0))</f>
        <v/>
      </c>
      <c r="F55" s="179" t="str">
        <f t="shared" si="3"/>
        <v/>
      </c>
      <c r="G55" s="104" t="str">
        <f t="shared" si="4"/>
        <v/>
      </c>
      <c r="H55" s="105" t="str">
        <f t="shared" si="5"/>
        <v/>
      </c>
      <c r="I55" s="59"/>
      <c r="K55">
        <f t="shared" si="8"/>
        <v>0</v>
      </c>
      <c r="L55">
        <f t="shared" si="8"/>
        <v>0</v>
      </c>
      <c r="M55">
        <f t="shared" si="8"/>
        <v>0</v>
      </c>
      <c r="N55" s="100">
        <f t="shared" si="7"/>
        <v>0</v>
      </c>
      <c r="O55" s="34" t="str">
        <f t="shared" si="1"/>
        <v/>
      </c>
      <c r="P55" s="34">
        <f>SUM($O$22:O55)</f>
        <v>1</v>
      </c>
      <c r="Q55" s="34" t="str">
        <f>'Base produits'!A41</f>
        <v>P0034</v>
      </c>
      <c r="R55" s="34">
        <f>'Base facturation'!B45</f>
        <v>0</v>
      </c>
      <c r="S55" s="101">
        <f>'Base produits'!D41</f>
        <v>0</v>
      </c>
      <c r="T55" s="34">
        <v>41</v>
      </c>
      <c r="U55" s="34">
        <v>34</v>
      </c>
    </row>
    <row r="56" spans="1:21" ht="16.5" customHeight="1" x14ac:dyDescent="0.25">
      <c r="B56" s="52"/>
      <c r="C56" s="176" t="str">
        <f t="shared" si="2"/>
        <v/>
      </c>
      <c r="D56" s="183" t="str">
        <f>IF(ISERROR(VLOOKUP(C56,'Base produits'!$A$8:$H$607,2,0)),"",VLOOKUP(C56,'Base produits'!$A$8:$H$607,2,0))</f>
        <v/>
      </c>
      <c r="E56" s="103" t="str">
        <f>IF(ISERROR(VLOOKUP(C56,'Base produits'!$A$8:$H$607,3,0)),"",VLOOKUP(C56,'Base produits'!$A$8:$H$607,3,0))</f>
        <v/>
      </c>
      <c r="F56" s="179" t="str">
        <f t="shared" si="3"/>
        <v/>
      </c>
      <c r="G56" s="104" t="str">
        <f t="shared" si="4"/>
        <v/>
      </c>
      <c r="H56" s="105" t="str">
        <f t="shared" si="5"/>
        <v/>
      </c>
      <c r="I56" s="59"/>
      <c r="K56">
        <f t="shared" si="8"/>
        <v>0</v>
      </c>
      <c r="L56">
        <f t="shared" si="8"/>
        <v>0</v>
      </c>
      <c r="M56">
        <f t="shared" si="8"/>
        <v>0</v>
      </c>
      <c r="N56" s="100">
        <f t="shared" si="7"/>
        <v>0</v>
      </c>
      <c r="O56" s="34" t="str">
        <f t="shared" si="1"/>
        <v/>
      </c>
      <c r="P56" s="34">
        <f>SUM($O$22:O56)</f>
        <v>1</v>
      </c>
      <c r="Q56" s="34" t="str">
        <f>'Base produits'!A42</f>
        <v>P0035</v>
      </c>
      <c r="R56" s="34">
        <f>'Base facturation'!B46</f>
        <v>0</v>
      </c>
      <c r="S56" s="101">
        <f>'Base produits'!D42</f>
        <v>0</v>
      </c>
      <c r="T56" s="34">
        <v>42</v>
      </c>
      <c r="U56" s="34">
        <v>35</v>
      </c>
    </row>
    <row r="57" spans="1:21" ht="16.5" customHeight="1" x14ac:dyDescent="0.25">
      <c r="B57" s="52"/>
      <c r="C57" s="176" t="str">
        <f t="shared" si="2"/>
        <v/>
      </c>
      <c r="D57" s="183" t="str">
        <f>IF(ISERROR(VLOOKUP(C57,'Base produits'!$A$8:$H$607,2,0)),"",VLOOKUP(C57,'Base produits'!$A$8:$H$607,2,0))</f>
        <v/>
      </c>
      <c r="E57" s="103" t="str">
        <f>IF(ISERROR(VLOOKUP(C57,'Base produits'!$A$8:$H$607,3,0)),"",VLOOKUP(C57,'Base produits'!$A$8:$H$607,3,0))</f>
        <v/>
      </c>
      <c r="F57" s="179" t="str">
        <f t="shared" si="3"/>
        <v/>
      </c>
      <c r="G57" s="104" t="str">
        <f t="shared" si="4"/>
        <v/>
      </c>
      <c r="H57" s="105" t="str">
        <f t="shared" si="5"/>
        <v/>
      </c>
      <c r="I57" s="59"/>
      <c r="K57">
        <f t="shared" si="8"/>
        <v>0</v>
      </c>
      <c r="L57">
        <f t="shared" si="8"/>
        <v>0</v>
      </c>
      <c r="M57">
        <f t="shared" si="8"/>
        <v>0</v>
      </c>
      <c r="N57" s="100">
        <f t="shared" si="7"/>
        <v>0</v>
      </c>
      <c r="O57" s="34" t="str">
        <f t="shared" si="1"/>
        <v/>
      </c>
      <c r="P57" s="34">
        <f>SUM($O$22:O57)</f>
        <v>1</v>
      </c>
      <c r="Q57" s="34" t="str">
        <f>'Base produits'!A43</f>
        <v>P0036</v>
      </c>
      <c r="R57" s="34">
        <f>'Base facturation'!B47</f>
        <v>0</v>
      </c>
      <c r="S57" s="101">
        <f>'Base produits'!D43</f>
        <v>0</v>
      </c>
      <c r="T57" s="34">
        <v>43</v>
      </c>
      <c r="U57" s="34">
        <v>36</v>
      </c>
    </row>
    <row r="58" spans="1:21" ht="16.5" customHeight="1" x14ac:dyDescent="0.25">
      <c r="B58" s="52"/>
      <c r="C58" s="176" t="str">
        <f t="shared" si="2"/>
        <v/>
      </c>
      <c r="D58" s="183" t="str">
        <f>IF(ISERROR(VLOOKUP(C58,'Base produits'!$A$8:$H$607,2,0)),"",VLOOKUP(C58,'Base produits'!$A$8:$H$607,2,0))</f>
        <v/>
      </c>
      <c r="E58" s="103" t="str">
        <f>IF(ISERROR(VLOOKUP(C58,'Base produits'!$A$8:$H$607,3,0)),"",VLOOKUP(C58,'Base produits'!$A$8:$H$607,3,0))</f>
        <v/>
      </c>
      <c r="F58" s="179" t="str">
        <f t="shared" si="3"/>
        <v/>
      </c>
      <c r="G58" s="104" t="str">
        <f t="shared" si="4"/>
        <v/>
      </c>
      <c r="H58" s="105" t="str">
        <f t="shared" si="5"/>
        <v/>
      </c>
      <c r="I58" s="59"/>
      <c r="K58">
        <f t="shared" si="8"/>
        <v>0</v>
      </c>
      <c r="L58">
        <f t="shared" si="8"/>
        <v>0</v>
      </c>
      <c r="M58">
        <f t="shared" si="8"/>
        <v>0</v>
      </c>
      <c r="N58" s="100">
        <f t="shared" si="7"/>
        <v>0</v>
      </c>
      <c r="O58" s="34" t="str">
        <f t="shared" si="1"/>
        <v/>
      </c>
      <c r="P58" s="34">
        <f>SUM($O$22:O58)</f>
        <v>1</v>
      </c>
      <c r="Q58" s="34" t="str">
        <f>'Base produits'!A44</f>
        <v>P0037</v>
      </c>
      <c r="R58" s="34">
        <f>'Base facturation'!B48</f>
        <v>0</v>
      </c>
      <c r="S58" s="101">
        <f>'Base produits'!D44</f>
        <v>0</v>
      </c>
      <c r="T58" s="34">
        <v>44</v>
      </c>
      <c r="U58" s="34">
        <v>37</v>
      </c>
    </row>
    <row r="59" spans="1:21" ht="16.5" customHeight="1" x14ac:dyDescent="0.25">
      <c r="B59" s="52"/>
      <c r="C59" s="176" t="str">
        <f t="shared" si="2"/>
        <v/>
      </c>
      <c r="D59" s="183" t="str">
        <f>IF(ISERROR(VLOOKUP(C59,'Base produits'!$A$8:$H$607,2,0)),"",VLOOKUP(C59,'Base produits'!$A$8:$H$607,2,0))</f>
        <v/>
      </c>
      <c r="E59" s="103" t="str">
        <f>IF(ISERROR(VLOOKUP(C59,'Base produits'!$A$8:$H$607,3,0)),"",VLOOKUP(C59,'Base produits'!$A$8:$H$607,3,0))</f>
        <v/>
      </c>
      <c r="F59" s="179" t="str">
        <f t="shared" si="3"/>
        <v/>
      </c>
      <c r="G59" s="104" t="str">
        <f t="shared" si="4"/>
        <v/>
      </c>
      <c r="H59" s="105" t="str">
        <f t="shared" si="5"/>
        <v/>
      </c>
      <c r="I59" s="59"/>
      <c r="K59">
        <f t="shared" si="8"/>
        <v>0</v>
      </c>
      <c r="L59">
        <f t="shared" si="8"/>
        <v>0</v>
      </c>
      <c r="M59">
        <f t="shared" si="8"/>
        <v>0</v>
      </c>
      <c r="N59" s="100">
        <f t="shared" si="7"/>
        <v>0</v>
      </c>
      <c r="O59" s="34" t="str">
        <f t="shared" si="1"/>
        <v/>
      </c>
      <c r="P59" s="34">
        <f>SUM($O$22:O59)</f>
        <v>1</v>
      </c>
      <c r="Q59" s="34" t="str">
        <f>'Base produits'!A45</f>
        <v>P0038</v>
      </c>
      <c r="R59" s="34">
        <f>'Base facturation'!B49</f>
        <v>0</v>
      </c>
      <c r="S59" s="101">
        <f>'Base produits'!D45</f>
        <v>0</v>
      </c>
      <c r="T59" s="34">
        <v>45</v>
      </c>
      <c r="U59" s="34">
        <v>38</v>
      </c>
    </row>
    <row r="60" spans="1:21" ht="16.5" customHeight="1" x14ac:dyDescent="0.25">
      <c r="B60" s="52"/>
      <c r="C60" s="176" t="str">
        <f t="shared" si="2"/>
        <v/>
      </c>
      <c r="D60" s="183" t="str">
        <f>IF(ISERROR(VLOOKUP(C60,'Base produits'!$A$8:$H$607,2,0)),"",VLOOKUP(C60,'Base produits'!$A$8:$H$607,2,0))</f>
        <v/>
      </c>
      <c r="E60" s="103" t="str">
        <f>IF(ISERROR(VLOOKUP(C60,'Base produits'!$A$8:$H$607,3,0)),"",VLOOKUP(C60,'Base produits'!$A$8:$H$607,3,0))</f>
        <v/>
      </c>
      <c r="F60" s="179" t="str">
        <f t="shared" si="3"/>
        <v/>
      </c>
      <c r="G60" s="104" t="str">
        <f t="shared" si="4"/>
        <v/>
      </c>
      <c r="H60" s="105" t="str">
        <f t="shared" si="5"/>
        <v/>
      </c>
      <c r="I60" s="59"/>
      <c r="K60">
        <f t="shared" si="8"/>
        <v>0</v>
      </c>
      <c r="L60">
        <f t="shared" si="8"/>
        <v>0</v>
      </c>
      <c r="M60">
        <f t="shared" si="8"/>
        <v>0</v>
      </c>
      <c r="N60" s="100">
        <f t="shared" si="7"/>
        <v>0</v>
      </c>
      <c r="O60" s="34" t="str">
        <f t="shared" si="1"/>
        <v/>
      </c>
      <c r="P60" s="34">
        <f>SUM($O$22:O60)</f>
        <v>1</v>
      </c>
      <c r="Q60" s="34" t="str">
        <f>'Base produits'!A46</f>
        <v>P0039</v>
      </c>
      <c r="R60" s="34">
        <f>'Base facturation'!B50</f>
        <v>0</v>
      </c>
      <c r="S60" s="101">
        <f>'Base produits'!D46</f>
        <v>0</v>
      </c>
      <c r="T60" s="34">
        <v>46</v>
      </c>
      <c r="U60" s="34">
        <v>39</v>
      </c>
    </row>
    <row r="61" spans="1:21" ht="16.5" hidden="1" customHeight="1" outlineLevel="1" x14ac:dyDescent="0.25">
      <c r="B61" s="52"/>
      <c r="C61" s="176" t="str">
        <f t="shared" si="2"/>
        <v/>
      </c>
      <c r="D61" s="183" t="str">
        <f>IF(ISERROR(VLOOKUP(C61,'Base produits'!$A$8:$H$607,2,0)),"",VLOOKUP(C61,'Base produits'!$A$8:$H$607,2,0))</f>
        <v/>
      </c>
      <c r="E61" s="103" t="str">
        <f>IF(ISERROR(VLOOKUP(C61,'Base produits'!$A$8:$H$607,3,0)),"",VLOOKUP(C61,'Base produits'!$A$8:$H$607,3,0))</f>
        <v/>
      </c>
      <c r="F61" s="179" t="str">
        <f t="shared" si="3"/>
        <v/>
      </c>
      <c r="G61" s="104" t="str">
        <f t="shared" si="4"/>
        <v/>
      </c>
      <c r="H61" s="105" t="str">
        <f t="shared" si="5"/>
        <v/>
      </c>
      <c r="I61" s="59"/>
      <c r="K61">
        <f t="shared" si="8"/>
        <v>0</v>
      </c>
      <c r="L61">
        <f t="shared" si="8"/>
        <v>0</v>
      </c>
      <c r="M61">
        <f t="shared" si="8"/>
        <v>0</v>
      </c>
      <c r="N61" s="100">
        <f t="shared" si="7"/>
        <v>0</v>
      </c>
      <c r="O61" s="34" t="str">
        <f t="shared" si="1"/>
        <v/>
      </c>
      <c r="P61" s="34">
        <f>SUM($O$22:O61)</f>
        <v>1</v>
      </c>
      <c r="Q61" s="34" t="str">
        <f>'Base produits'!A47</f>
        <v>P0040</v>
      </c>
      <c r="R61" s="34">
        <f>'Base facturation'!B51</f>
        <v>0</v>
      </c>
      <c r="S61" s="101">
        <f>'Base produits'!D47</f>
        <v>0</v>
      </c>
      <c r="T61" s="34">
        <v>47</v>
      </c>
      <c r="U61" s="34">
        <v>40</v>
      </c>
    </row>
    <row r="62" spans="1:21" ht="16.5" hidden="1" customHeight="1" outlineLevel="1" x14ac:dyDescent="0.25">
      <c r="B62" s="52"/>
      <c r="C62" s="176" t="str">
        <f t="shared" si="2"/>
        <v/>
      </c>
      <c r="D62" s="183" t="str">
        <f>IF(ISERROR(VLOOKUP(C62,'Base produits'!$A$8:$H$607,2,0)),"",VLOOKUP(C62,'Base produits'!$A$8:$H$607,2,0))</f>
        <v/>
      </c>
      <c r="E62" s="103" t="str">
        <f>IF(ISERROR(VLOOKUP(C62,'Base produits'!$A$8:$H$607,3,0)),"",VLOOKUP(C62,'Base produits'!$A$8:$H$607,3,0))</f>
        <v/>
      </c>
      <c r="F62" s="179" t="str">
        <f t="shared" si="3"/>
        <v/>
      </c>
      <c r="G62" s="104" t="str">
        <f t="shared" si="4"/>
        <v/>
      </c>
      <c r="H62" s="105" t="str">
        <f t="shared" si="5"/>
        <v/>
      </c>
      <c r="I62" s="59"/>
      <c r="K62">
        <f t="shared" si="8"/>
        <v>0</v>
      </c>
      <c r="L62">
        <f t="shared" si="8"/>
        <v>0</v>
      </c>
      <c r="M62">
        <f t="shared" si="8"/>
        <v>0</v>
      </c>
      <c r="N62" s="100">
        <f t="shared" si="7"/>
        <v>0</v>
      </c>
      <c r="O62" s="34" t="str">
        <f t="shared" si="1"/>
        <v/>
      </c>
      <c r="P62" s="34">
        <f>SUM($O$22:O62)</f>
        <v>1</v>
      </c>
      <c r="Q62" s="34" t="str">
        <f>'Base produits'!A48</f>
        <v>P0041</v>
      </c>
      <c r="R62" s="34">
        <f>'Base facturation'!B52</f>
        <v>0</v>
      </c>
      <c r="S62" s="101">
        <f>'Base produits'!D48</f>
        <v>0</v>
      </c>
      <c r="T62" s="34">
        <v>48</v>
      </c>
      <c r="U62" s="34">
        <v>41</v>
      </c>
    </row>
    <row r="63" spans="1:21" ht="16.5" hidden="1" customHeight="1" outlineLevel="1" x14ac:dyDescent="0.25">
      <c r="B63" s="52"/>
      <c r="C63" s="176" t="str">
        <f t="shared" si="2"/>
        <v/>
      </c>
      <c r="D63" s="183" t="str">
        <f>IF(ISERROR(VLOOKUP(C63,'Base produits'!$A$8:$H$607,2,0)),"",VLOOKUP(C63,'Base produits'!$A$8:$H$607,2,0))</f>
        <v/>
      </c>
      <c r="E63" s="103" t="str">
        <f>IF(ISERROR(VLOOKUP(C63,'Base produits'!$A$8:$H$607,3,0)),"",VLOOKUP(C63,'Base produits'!$A$8:$H$607,3,0))</f>
        <v/>
      </c>
      <c r="F63" s="179" t="str">
        <f t="shared" si="3"/>
        <v/>
      </c>
      <c r="G63" s="104" t="str">
        <f t="shared" si="4"/>
        <v/>
      </c>
      <c r="H63" s="105" t="str">
        <f t="shared" si="5"/>
        <v/>
      </c>
      <c r="I63" s="59"/>
      <c r="K63">
        <f t="shared" si="8"/>
        <v>0</v>
      </c>
      <c r="L63">
        <f t="shared" si="8"/>
        <v>0</v>
      </c>
      <c r="M63">
        <f t="shared" si="8"/>
        <v>0</v>
      </c>
      <c r="N63" s="100">
        <f t="shared" si="7"/>
        <v>0</v>
      </c>
      <c r="O63" s="34" t="str">
        <f t="shared" si="1"/>
        <v/>
      </c>
      <c r="P63" s="34">
        <f>SUM($O$22:O63)</f>
        <v>1</v>
      </c>
      <c r="Q63" s="34" t="str">
        <f>'Base produits'!A49</f>
        <v>P0042</v>
      </c>
      <c r="R63" s="34">
        <f>'Base facturation'!B53</f>
        <v>0</v>
      </c>
      <c r="S63" s="101">
        <f>'Base produits'!D49</f>
        <v>0</v>
      </c>
      <c r="T63" s="34">
        <v>49</v>
      </c>
      <c r="U63" s="34">
        <v>42</v>
      </c>
    </row>
    <row r="64" spans="1:21" ht="16.5" hidden="1" customHeight="1" outlineLevel="1" x14ac:dyDescent="0.25">
      <c r="B64" s="52"/>
      <c r="C64" s="176" t="str">
        <f t="shared" si="2"/>
        <v/>
      </c>
      <c r="D64" s="183" t="str">
        <f>IF(ISERROR(VLOOKUP(C64,'Base produits'!$A$8:$H$607,2,0)),"",VLOOKUP(C64,'Base produits'!$A$8:$H$607,2,0))</f>
        <v/>
      </c>
      <c r="E64" s="103" t="str">
        <f>IF(ISERROR(VLOOKUP(C64,'Base produits'!$A$8:$H$607,3,0)),"",VLOOKUP(C64,'Base produits'!$A$8:$H$607,3,0))</f>
        <v/>
      </c>
      <c r="F64" s="179" t="str">
        <f t="shared" si="3"/>
        <v/>
      </c>
      <c r="G64" s="104" t="str">
        <f t="shared" si="4"/>
        <v/>
      </c>
      <c r="H64" s="105" t="str">
        <f t="shared" si="5"/>
        <v/>
      </c>
      <c r="I64" s="59"/>
      <c r="K64">
        <f t="shared" si="8"/>
        <v>0</v>
      </c>
      <c r="L64">
        <f t="shared" si="8"/>
        <v>0</v>
      </c>
      <c r="M64">
        <f t="shared" si="8"/>
        <v>0</v>
      </c>
      <c r="N64" s="100">
        <f t="shared" si="7"/>
        <v>0</v>
      </c>
      <c r="O64" s="34" t="str">
        <f t="shared" si="1"/>
        <v/>
      </c>
      <c r="P64" s="34">
        <f>SUM($O$22:O64)</f>
        <v>1</v>
      </c>
      <c r="Q64" s="34" t="str">
        <f>'Base produits'!A50</f>
        <v>P0043</v>
      </c>
      <c r="R64" s="34">
        <f>'Base facturation'!B54</f>
        <v>0</v>
      </c>
      <c r="S64" s="101">
        <f>'Base produits'!D50</f>
        <v>0</v>
      </c>
      <c r="T64" s="34">
        <v>50</v>
      </c>
      <c r="U64" s="34">
        <v>43</v>
      </c>
    </row>
    <row r="65" spans="2:21" ht="16.5" hidden="1" customHeight="1" outlineLevel="1" x14ac:dyDescent="0.25">
      <c r="B65" s="52"/>
      <c r="C65" s="176" t="str">
        <f t="shared" si="2"/>
        <v/>
      </c>
      <c r="D65" s="183" t="str">
        <f>IF(ISERROR(VLOOKUP(C65,'Base produits'!$A$8:$H$607,2,0)),"",VLOOKUP(C65,'Base produits'!$A$8:$H$607,2,0))</f>
        <v/>
      </c>
      <c r="E65" s="103" t="str">
        <f>IF(ISERROR(VLOOKUP(C65,'Base produits'!$A$8:$H$607,3,0)),"",VLOOKUP(C65,'Base produits'!$A$8:$H$607,3,0))</f>
        <v/>
      </c>
      <c r="F65" s="179" t="str">
        <f t="shared" si="3"/>
        <v/>
      </c>
      <c r="G65" s="104" t="str">
        <f t="shared" si="4"/>
        <v/>
      </c>
      <c r="H65" s="105" t="str">
        <f t="shared" si="5"/>
        <v/>
      </c>
      <c r="I65" s="59"/>
      <c r="K65">
        <f t="shared" si="8"/>
        <v>0</v>
      </c>
      <c r="L65">
        <f t="shared" si="8"/>
        <v>0</v>
      </c>
      <c r="M65">
        <f t="shared" si="8"/>
        <v>0</v>
      </c>
      <c r="N65" s="100">
        <f t="shared" si="7"/>
        <v>0</v>
      </c>
      <c r="O65" s="34" t="str">
        <f t="shared" si="1"/>
        <v/>
      </c>
      <c r="P65" s="34">
        <f>SUM($O$22:O65)</f>
        <v>1</v>
      </c>
      <c r="Q65" s="34" t="str">
        <f>'Base produits'!A51</f>
        <v>P0044</v>
      </c>
      <c r="R65" s="34">
        <f>'Base facturation'!B55</f>
        <v>0</v>
      </c>
      <c r="S65" s="101">
        <f>'Base produits'!D51</f>
        <v>0</v>
      </c>
      <c r="T65" s="34">
        <v>51</v>
      </c>
      <c r="U65" s="34">
        <v>44</v>
      </c>
    </row>
    <row r="66" spans="2:21" ht="16.5" hidden="1" customHeight="1" outlineLevel="1" x14ac:dyDescent="0.25">
      <c r="B66" s="52"/>
      <c r="C66" s="176" t="str">
        <f t="shared" si="2"/>
        <v/>
      </c>
      <c r="D66" s="183" t="str">
        <f>IF(ISERROR(VLOOKUP(C66,'Base produits'!$A$8:$H$607,2,0)),"",VLOOKUP(C66,'Base produits'!$A$8:$H$607,2,0))</f>
        <v/>
      </c>
      <c r="E66" s="103" t="str">
        <f>IF(ISERROR(VLOOKUP(C66,'Base produits'!$A$8:$H$607,3,0)),"",VLOOKUP(C66,'Base produits'!$A$8:$H$607,3,0))</f>
        <v/>
      </c>
      <c r="F66" s="179" t="str">
        <f t="shared" si="3"/>
        <v/>
      </c>
      <c r="G66" s="104" t="str">
        <f t="shared" si="4"/>
        <v/>
      </c>
      <c r="H66" s="105" t="str">
        <f t="shared" si="5"/>
        <v/>
      </c>
      <c r="I66" s="59"/>
      <c r="K66">
        <f t="shared" si="8"/>
        <v>0</v>
      </c>
      <c r="L66">
        <f t="shared" si="8"/>
        <v>0</v>
      </c>
      <c r="M66">
        <f t="shared" si="8"/>
        <v>0</v>
      </c>
      <c r="N66" s="100">
        <f t="shared" si="7"/>
        <v>0</v>
      </c>
      <c r="O66" s="34" t="str">
        <f t="shared" si="1"/>
        <v/>
      </c>
      <c r="P66" s="34">
        <f>SUM($O$22:O66)</f>
        <v>1</v>
      </c>
      <c r="Q66" s="34" t="str">
        <f>'Base produits'!A52</f>
        <v>P0045</v>
      </c>
      <c r="R66" s="34">
        <f>'Base facturation'!B56</f>
        <v>0</v>
      </c>
      <c r="S66" s="101">
        <f>'Base produits'!D52</f>
        <v>0</v>
      </c>
      <c r="T66" s="34">
        <v>52</v>
      </c>
      <c r="U66" s="34">
        <v>45</v>
      </c>
    </row>
    <row r="67" spans="2:21" ht="16.5" hidden="1" customHeight="1" outlineLevel="1" x14ac:dyDescent="0.25">
      <c r="B67" s="52"/>
      <c r="C67" s="176" t="str">
        <f t="shared" si="2"/>
        <v/>
      </c>
      <c r="D67" s="183" t="str">
        <f>IF(ISERROR(VLOOKUP(C67,'Base produits'!$A$8:$H$607,2,0)),"",VLOOKUP(C67,'Base produits'!$A$8:$H$607,2,0))</f>
        <v/>
      </c>
      <c r="E67" s="103" t="str">
        <f>IF(ISERROR(VLOOKUP(C67,'Base produits'!$A$8:$H$607,3,0)),"",VLOOKUP(C67,'Base produits'!$A$8:$H$607,3,0))</f>
        <v/>
      </c>
      <c r="F67" s="179" t="str">
        <f t="shared" si="3"/>
        <v/>
      </c>
      <c r="G67" s="104" t="str">
        <f t="shared" si="4"/>
        <v/>
      </c>
      <c r="H67" s="105" t="str">
        <f t="shared" si="5"/>
        <v/>
      </c>
      <c r="I67" s="59"/>
      <c r="K67">
        <f t="shared" si="8"/>
        <v>0</v>
      </c>
      <c r="L67">
        <f t="shared" si="8"/>
        <v>0</v>
      </c>
      <c r="M67">
        <f t="shared" si="8"/>
        <v>0</v>
      </c>
      <c r="N67" s="100">
        <f t="shared" si="7"/>
        <v>0</v>
      </c>
      <c r="O67" s="34" t="str">
        <f t="shared" si="1"/>
        <v/>
      </c>
      <c r="P67" s="34">
        <f>SUM($O$22:O67)</f>
        <v>1</v>
      </c>
      <c r="Q67" s="34" t="str">
        <f>'Base produits'!A53</f>
        <v>P0046</v>
      </c>
      <c r="R67" s="34">
        <f>'Base facturation'!B57</f>
        <v>0</v>
      </c>
      <c r="S67" s="101">
        <f>'Base produits'!D53</f>
        <v>0</v>
      </c>
      <c r="T67" s="34">
        <v>53</v>
      </c>
      <c r="U67" s="34">
        <v>46</v>
      </c>
    </row>
    <row r="68" spans="2:21" ht="16.5" hidden="1" customHeight="1" outlineLevel="1" x14ac:dyDescent="0.25">
      <c r="B68" s="52"/>
      <c r="C68" s="176" t="str">
        <f t="shared" si="2"/>
        <v/>
      </c>
      <c r="D68" s="183" t="str">
        <f>IF(ISERROR(VLOOKUP(C68,'Base produits'!$A$8:$H$607,2,0)),"",VLOOKUP(C68,'Base produits'!$A$8:$H$607,2,0))</f>
        <v/>
      </c>
      <c r="E68" s="103" t="str">
        <f>IF(ISERROR(VLOOKUP(C68,'Base produits'!$A$8:$H$607,3,0)),"",VLOOKUP(C68,'Base produits'!$A$8:$H$607,3,0))</f>
        <v/>
      </c>
      <c r="F68" s="179" t="str">
        <f t="shared" si="3"/>
        <v/>
      </c>
      <c r="G68" s="104" t="str">
        <f t="shared" si="4"/>
        <v/>
      </c>
      <c r="H68" s="105" t="str">
        <f t="shared" si="5"/>
        <v/>
      </c>
      <c r="I68" s="59"/>
      <c r="K68">
        <f t="shared" si="8"/>
        <v>0</v>
      </c>
      <c r="L68">
        <f t="shared" si="8"/>
        <v>0</v>
      </c>
      <c r="M68">
        <f t="shared" si="8"/>
        <v>0</v>
      </c>
      <c r="N68" s="100">
        <f t="shared" si="7"/>
        <v>0</v>
      </c>
      <c r="O68" s="34" t="str">
        <f t="shared" si="1"/>
        <v/>
      </c>
      <c r="P68" s="34">
        <f>SUM($O$22:O68)</f>
        <v>1</v>
      </c>
      <c r="Q68" s="34" t="str">
        <f>'Base produits'!A54</f>
        <v>P0047</v>
      </c>
      <c r="R68" s="34">
        <f>'Base facturation'!B58</f>
        <v>0</v>
      </c>
      <c r="S68" s="101">
        <f>'Base produits'!D54</f>
        <v>0</v>
      </c>
      <c r="T68" s="34">
        <v>54</v>
      </c>
      <c r="U68" s="34">
        <v>47</v>
      </c>
    </row>
    <row r="69" spans="2:21" ht="16.5" hidden="1" customHeight="1" outlineLevel="1" x14ac:dyDescent="0.25">
      <c r="B69" s="52"/>
      <c r="C69" s="176" t="str">
        <f t="shared" si="2"/>
        <v/>
      </c>
      <c r="D69" s="183" t="str">
        <f>IF(ISERROR(VLOOKUP(C69,'Base produits'!$A$8:$H$607,2,0)),"",VLOOKUP(C69,'Base produits'!$A$8:$H$607,2,0))</f>
        <v/>
      </c>
      <c r="E69" s="103" t="str">
        <f>IF(ISERROR(VLOOKUP(C69,'Base produits'!$A$8:$H$607,3,0)),"",VLOOKUP(C69,'Base produits'!$A$8:$H$607,3,0))</f>
        <v/>
      </c>
      <c r="F69" s="179" t="str">
        <f t="shared" si="3"/>
        <v/>
      </c>
      <c r="G69" s="104" t="str">
        <f t="shared" si="4"/>
        <v/>
      </c>
      <c r="H69" s="105" t="str">
        <f t="shared" si="5"/>
        <v/>
      </c>
      <c r="I69" s="59"/>
      <c r="K69">
        <f t="shared" si="8"/>
        <v>0</v>
      </c>
      <c r="L69">
        <f t="shared" si="8"/>
        <v>0</v>
      </c>
      <c r="M69">
        <f t="shared" si="8"/>
        <v>0</v>
      </c>
      <c r="N69" s="100">
        <f t="shared" si="7"/>
        <v>0</v>
      </c>
      <c r="O69" s="34" t="str">
        <f t="shared" si="1"/>
        <v/>
      </c>
      <c r="P69" s="34">
        <f>SUM($O$22:O69)</f>
        <v>1</v>
      </c>
      <c r="Q69" s="34" t="str">
        <f>'Base produits'!A55</f>
        <v>P0048</v>
      </c>
      <c r="R69" s="34">
        <f>'Base facturation'!B59</f>
        <v>0</v>
      </c>
      <c r="S69" s="101">
        <f>'Base produits'!D55</f>
        <v>0</v>
      </c>
      <c r="T69" s="34">
        <v>55</v>
      </c>
      <c r="U69" s="34">
        <v>48</v>
      </c>
    </row>
    <row r="70" spans="2:21" ht="16.5" hidden="1" customHeight="1" outlineLevel="1" x14ac:dyDescent="0.25">
      <c r="B70" s="52"/>
      <c r="C70" s="176" t="str">
        <f t="shared" si="2"/>
        <v/>
      </c>
      <c r="D70" s="183" t="str">
        <f>IF(ISERROR(VLOOKUP(C70,'Base produits'!$A$8:$H$607,2,0)),"",VLOOKUP(C70,'Base produits'!$A$8:$H$607,2,0))</f>
        <v/>
      </c>
      <c r="E70" s="103" t="str">
        <f>IF(ISERROR(VLOOKUP(C70,'Base produits'!$A$8:$H$607,3,0)),"",VLOOKUP(C70,'Base produits'!$A$8:$H$607,3,0))</f>
        <v/>
      </c>
      <c r="F70" s="179" t="str">
        <f t="shared" si="3"/>
        <v/>
      </c>
      <c r="G70" s="104" t="str">
        <f t="shared" si="4"/>
        <v/>
      </c>
      <c r="H70" s="105" t="str">
        <f t="shared" si="5"/>
        <v/>
      </c>
      <c r="I70" s="59"/>
      <c r="K70">
        <f t="shared" si="8"/>
        <v>0</v>
      </c>
      <c r="L70">
        <f t="shared" si="8"/>
        <v>0</v>
      </c>
      <c r="M70">
        <f t="shared" si="8"/>
        <v>0</v>
      </c>
      <c r="N70" s="100">
        <f t="shared" si="7"/>
        <v>0</v>
      </c>
      <c r="O70" s="34" t="str">
        <f t="shared" si="1"/>
        <v/>
      </c>
      <c r="P70" s="34">
        <f>SUM($O$22:O70)</f>
        <v>1</v>
      </c>
      <c r="Q70" s="34" t="str">
        <f>'Base produits'!A56</f>
        <v>P0049</v>
      </c>
      <c r="R70" s="34">
        <f>'Base facturation'!B60</f>
        <v>0</v>
      </c>
      <c r="S70" s="101">
        <f>'Base produits'!D56</f>
        <v>0</v>
      </c>
      <c r="T70" s="34">
        <v>56</v>
      </c>
      <c r="U70" s="34">
        <v>49</v>
      </c>
    </row>
    <row r="71" spans="2:21" ht="16.5" hidden="1" customHeight="1" outlineLevel="1" x14ac:dyDescent="0.25">
      <c r="B71" s="52"/>
      <c r="C71" s="176" t="str">
        <f t="shared" si="2"/>
        <v/>
      </c>
      <c r="D71" s="183" t="str">
        <f>IF(ISERROR(VLOOKUP(C71,'Base produits'!$A$8:$H$607,2,0)),"",VLOOKUP(C71,'Base produits'!$A$8:$H$607,2,0))</f>
        <v/>
      </c>
      <c r="E71" s="103" t="str">
        <f>IF(ISERROR(VLOOKUP(C71,'Base produits'!$A$8:$H$607,3,0)),"",VLOOKUP(C71,'Base produits'!$A$8:$H$607,3,0))</f>
        <v/>
      </c>
      <c r="F71" s="179" t="str">
        <f t="shared" si="3"/>
        <v/>
      </c>
      <c r="G71" s="104" t="str">
        <f t="shared" si="4"/>
        <v/>
      </c>
      <c r="H71" s="105" t="str">
        <f t="shared" si="5"/>
        <v/>
      </c>
      <c r="I71" s="59"/>
      <c r="K71">
        <f t="shared" si="8"/>
        <v>0</v>
      </c>
      <c r="L71">
        <f t="shared" si="8"/>
        <v>0</v>
      </c>
      <c r="M71">
        <f t="shared" si="8"/>
        <v>0</v>
      </c>
      <c r="N71" s="100">
        <f t="shared" si="7"/>
        <v>0</v>
      </c>
      <c r="O71" s="34" t="str">
        <f t="shared" si="1"/>
        <v/>
      </c>
      <c r="P71" s="34">
        <f>SUM($O$22:O71)</f>
        <v>1</v>
      </c>
      <c r="Q71" s="34" t="str">
        <f>'Base produits'!A57</f>
        <v>P0050</v>
      </c>
      <c r="R71" s="34">
        <f>'Base facturation'!B61</f>
        <v>0</v>
      </c>
      <c r="S71" s="101">
        <f>'Base produits'!D57</f>
        <v>0</v>
      </c>
      <c r="T71" s="34">
        <v>57</v>
      </c>
      <c r="U71" s="34">
        <v>50</v>
      </c>
    </row>
    <row r="72" spans="2:21" ht="16.5" hidden="1" customHeight="1" outlineLevel="1" x14ac:dyDescent="0.25">
      <c r="B72" s="52"/>
      <c r="C72" s="176" t="str">
        <f t="shared" si="2"/>
        <v/>
      </c>
      <c r="D72" s="183" t="str">
        <f>IF(ISERROR(VLOOKUP(C72,'Base produits'!$A$8:$H$607,2,0)),"",VLOOKUP(C72,'Base produits'!$A$8:$H$607,2,0))</f>
        <v/>
      </c>
      <c r="E72" s="103" t="str">
        <f>IF(ISERROR(VLOOKUP(C72,'Base produits'!$A$8:$H$607,3,0)),"",VLOOKUP(C72,'Base produits'!$A$8:$H$607,3,0))</f>
        <v/>
      </c>
      <c r="F72" s="179" t="str">
        <f t="shared" si="3"/>
        <v/>
      </c>
      <c r="G72" s="104" t="str">
        <f t="shared" si="4"/>
        <v/>
      </c>
      <c r="H72" s="105" t="str">
        <f t="shared" si="5"/>
        <v/>
      </c>
      <c r="I72" s="59"/>
      <c r="K72">
        <f t="shared" si="8"/>
        <v>0</v>
      </c>
      <c r="L72">
        <f t="shared" si="8"/>
        <v>0</v>
      </c>
      <c r="M72">
        <f t="shared" si="8"/>
        <v>0</v>
      </c>
      <c r="N72" s="100">
        <f t="shared" si="7"/>
        <v>0</v>
      </c>
      <c r="O72" s="34" t="str">
        <f t="shared" si="1"/>
        <v/>
      </c>
      <c r="P72" s="34">
        <f>SUM($O$22:O72)</f>
        <v>1</v>
      </c>
      <c r="Q72" s="34" t="str">
        <f>'Base produits'!A58</f>
        <v>P0051</v>
      </c>
      <c r="R72" s="34">
        <f>'Base facturation'!B62</f>
        <v>0</v>
      </c>
      <c r="S72" s="101">
        <f>'Base produits'!D58</f>
        <v>0</v>
      </c>
      <c r="T72" s="34">
        <v>58</v>
      </c>
      <c r="U72" s="34">
        <v>51</v>
      </c>
    </row>
    <row r="73" spans="2:21" ht="16.5" hidden="1" customHeight="1" outlineLevel="1" x14ac:dyDescent="0.25">
      <c r="B73" s="52"/>
      <c r="C73" s="176" t="str">
        <f t="shared" si="2"/>
        <v/>
      </c>
      <c r="D73" s="183" t="str">
        <f>IF(ISERROR(VLOOKUP(C73,'Base produits'!$A$8:$H$607,2,0)),"",VLOOKUP(C73,'Base produits'!$A$8:$H$607,2,0))</f>
        <v/>
      </c>
      <c r="E73" s="103" t="str">
        <f>IF(ISERROR(VLOOKUP(C73,'Base produits'!$A$8:$H$607,3,0)),"",VLOOKUP(C73,'Base produits'!$A$8:$H$607,3,0))</f>
        <v/>
      </c>
      <c r="F73" s="179" t="str">
        <f t="shared" si="3"/>
        <v/>
      </c>
      <c r="G73" s="104" t="str">
        <f t="shared" si="4"/>
        <v/>
      </c>
      <c r="H73" s="105" t="str">
        <f t="shared" si="5"/>
        <v/>
      </c>
      <c r="I73" s="59"/>
      <c r="K73">
        <f t="shared" si="8"/>
        <v>0</v>
      </c>
      <c r="L73">
        <f t="shared" si="8"/>
        <v>0</v>
      </c>
      <c r="M73">
        <f t="shared" si="8"/>
        <v>0</v>
      </c>
      <c r="N73" s="100">
        <f t="shared" si="7"/>
        <v>0</v>
      </c>
      <c r="O73" s="34" t="str">
        <f t="shared" si="1"/>
        <v/>
      </c>
      <c r="P73" s="34">
        <f>SUM($O$22:O73)</f>
        <v>1</v>
      </c>
      <c r="Q73" s="34" t="str">
        <f>'Base produits'!A59</f>
        <v>P0052</v>
      </c>
      <c r="R73" s="34">
        <f>'Base facturation'!B63</f>
        <v>0</v>
      </c>
      <c r="S73" s="101">
        <f>'Base produits'!D59</f>
        <v>0</v>
      </c>
      <c r="T73" s="34">
        <v>59</v>
      </c>
      <c r="U73" s="34">
        <v>52</v>
      </c>
    </row>
    <row r="74" spans="2:21" ht="16.5" hidden="1" customHeight="1" outlineLevel="1" x14ac:dyDescent="0.25">
      <c r="B74" s="52"/>
      <c r="C74" s="176" t="str">
        <f t="shared" si="2"/>
        <v/>
      </c>
      <c r="D74" s="183" t="str">
        <f>IF(ISERROR(VLOOKUP(C74,'Base produits'!$A$8:$H$607,2,0)),"",VLOOKUP(C74,'Base produits'!$A$8:$H$607,2,0))</f>
        <v/>
      </c>
      <c r="E74" s="103" t="str">
        <f>IF(ISERROR(VLOOKUP(C74,'Base produits'!$A$8:$H$607,3,0)),"",VLOOKUP(C74,'Base produits'!$A$8:$H$607,3,0))</f>
        <v/>
      </c>
      <c r="F74" s="179" t="str">
        <f t="shared" si="3"/>
        <v/>
      </c>
      <c r="G74" s="104" t="str">
        <f t="shared" si="4"/>
        <v/>
      </c>
      <c r="H74" s="105" t="str">
        <f t="shared" si="5"/>
        <v/>
      </c>
      <c r="I74" s="59"/>
      <c r="K74">
        <f t="shared" si="8"/>
        <v>0</v>
      </c>
      <c r="L74">
        <f t="shared" si="8"/>
        <v>0</v>
      </c>
      <c r="M74">
        <f t="shared" si="8"/>
        <v>0</v>
      </c>
      <c r="N74" s="100">
        <f t="shared" si="7"/>
        <v>0</v>
      </c>
      <c r="O74" s="34" t="str">
        <f t="shared" si="1"/>
        <v/>
      </c>
      <c r="P74" s="34">
        <f>SUM($O$22:O74)</f>
        <v>1</v>
      </c>
      <c r="Q74" s="34" t="str">
        <f>'Base produits'!A60</f>
        <v>P0053</v>
      </c>
      <c r="R74" s="34">
        <f>'Base facturation'!B64</f>
        <v>0</v>
      </c>
      <c r="S74" s="101">
        <f>'Base produits'!D60</f>
        <v>0</v>
      </c>
      <c r="T74" s="34">
        <v>60</v>
      </c>
      <c r="U74" s="34">
        <v>53</v>
      </c>
    </row>
    <row r="75" spans="2:21" ht="16.5" hidden="1" customHeight="1" outlineLevel="1" x14ac:dyDescent="0.25">
      <c r="B75" s="52"/>
      <c r="C75" s="176" t="str">
        <f t="shared" si="2"/>
        <v/>
      </c>
      <c r="D75" s="183" t="str">
        <f>IF(ISERROR(VLOOKUP(C75,'Base produits'!$A$8:$H$607,2,0)),"",VLOOKUP(C75,'Base produits'!$A$8:$H$607,2,0))</f>
        <v/>
      </c>
      <c r="E75" s="103" t="str">
        <f>IF(ISERROR(VLOOKUP(C75,'Base produits'!$A$8:$H$607,3,0)),"",VLOOKUP(C75,'Base produits'!$A$8:$H$607,3,0))</f>
        <v/>
      </c>
      <c r="F75" s="179" t="str">
        <f t="shared" si="3"/>
        <v/>
      </c>
      <c r="G75" s="104" t="str">
        <f t="shared" si="4"/>
        <v/>
      </c>
      <c r="H75" s="105" t="str">
        <f t="shared" si="5"/>
        <v/>
      </c>
      <c r="I75" s="59"/>
      <c r="K75">
        <f t="shared" si="8"/>
        <v>0</v>
      </c>
      <c r="L75">
        <f t="shared" si="8"/>
        <v>0</v>
      </c>
      <c r="M75">
        <f t="shared" si="8"/>
        <v>0</v>
      </c>
      <c r="N75" s="100">
        <f t="shared" si="7"/>
        <v>0</v>
      </c>
      <c r="O75" s="34" t="str">
        <f t="shared" si="1"/>
        <v/>
      </c>
      <c r="P75" s="34">
        <f>SUM($O$22:O75)</f>
        <v>1</v>
      </c>
      <c r="Q75" s="34" t="str">
        <f>'Base produits'!A61</f>
        <v>P0054</v>
      </c>
      <c r="R75" s="34">
        <f>'Base facturation'!B65</f>
        <v>0</v>
      </c>
      <c r="S75" s="101">
        <f>'Base produits'!D61</f>
        <v>0</v>
      </c>
      <c r="T75" s="34">
        <v>61</v>
      </c>
      <c r="U75" s="34">
        <v>54</v>
      </c>
    </row>
    <row r="76" spans="2:21" ht="16.5" hidden="1" customHeight="1" outlineLevel="1" x14ac:dyDescent="0.25">
      <c r="B76" s="52"/>
      <c r="C76" s="176" t="str">
        <f t="shared" si="2"/>
        <v/>
      </c>
      <c r="D76" s="183" t="str">
        <f>IF(ISERROR(VLOOKUP(C76,'Base produits'!$A$8:$H$607,2,0)),"",VLOOKUP(C76,'Base produits'!$A$8:$H$607,2,0))</f>
        <v/>
      </c>
      <c r="E76" s="103" t="str">
        <f>IF(ISERROR(VLOOKUP(C76,'Base produits'!$A$8:$H$607,3,0)),"",VLOOKUP(C76,'Base produits'!$A$8:$H$607,3,0))</f>
        <v/>
      </c>
      <c r="F76" s="179" t="str">
        <f t="shared" si="3"/>
        <v/>
      </c>
      <c r="G76" s="104" t="str">
        <f t="shared" si="4"/>
        <v/>
      </c>
      <c r="H76" s="105" t="str">
        <f t="shared" si="5"/>
        <v/>
      </c>
      <c r="I76" s="59"/>
      <c r="K76">
        <f t="shared" si="8"/>
        <v>0</v>
      </c>
      <c r="L76">
        <f t="shared" si="8"/>
        <v>0</v>
      </c>
      <c r="M76">
        <f t="shared" si="8"/>
        <v>0</v>
      </c>
      <c r="N76" s="100">
        <f t="shared" si="7"/>
        <v>0</v>
      </c>
      <c r="O76" s="34" t="str">
        <f t="shared" si="1"/>
        <v/>
      </c>
      <c r="P76" s="34">
        <f>SUM($O$22:O76)</f>
        <v>1</v>
      </c>
      <c r="Q76" s="34" t="str">
        <f>'Base produits'!A62</f>
        <v>P0055</v>
      </c>
      <c r="R76" s="34">
        <f>'Base facturation'!B66</f>
        <v>0</v>
      </c>
      <c r="S76" s="101">
        <f>'Base produits'!D62</f>
        <v>0</v>
      </c>
      <c r="T76" s="34">
        <v>62</v>
      </c>
      <c r="U76" s="34">
        <v>55</v>
      </c>
    </row>
    <row r="77" spans="2:21" ht="16.5" hidden="1" customHeight="1" outlineLevel="1" x14ac:dyDescent="0.25">
      <c r="B77" s="52"/>
      <c r="C77" s="176" t="str">
        <f t="shared" si="2"/>
        <v/>
      </c>
      <c r="D77" s="183" t="str">
        <f>IF(ISERROR(VLOOKUP(C77,'Base produits'!$A$8:$H$607,2,0)),"",VLOOKUP(C77,'Base produits'!$A$8:$H$607,2,0))</f>
        <v/>
      </c>
      <c r="E77" s="103" t="str">
        <f>IF(ISERROR(VLOOKUP(C77,'Base produits'!$A$8:$H$607,3,0)),"",VLOOKUP(C77,'Base produits'!$A$8:$H$607,3,0))</f>
        <v/>
      </c>
      <c r="F77" s="179" t="str">
        <f t="shared" si="3"/>
        <v/>
      </c>
      <c r="G77" s="104" t="str">
        <f t="shared" si="4"/>
        <v/>
      </c>
      <c r="H77" s="105" t="str">
        <f t="shared" si="5"/>
        <v/>
      </c>
      <c r="I77" s="59"/>
      <c r="K77">
        <f t="shared" si="8"/>
        <v>0</v>
      </c>
      <c r="L77">
        <f t="shared" si="8"/>
        <v>0</v>
      </c>
      <c r="M77">
        <f t="shared" si="8"/>
        <v>0</v>
      </c>
      <c r="N77" s="100">
        <f t="shared" si="7"/>
        <v>0</v>
      </c>
      <c r="O77" s="34" t="str">
        <f t="shared" si="1"/>
        <v/>
      </c>
      <c r="P77" s="34">
        <f>SUM($O$22:O77)</f>
        <v>1</v>
      </c>
      <c r="Q77" s="34" t="str">
        <f>'Base produits'!A63</f>
        <v>P0056</v>
      </c>
      <c r="R77" s="34">
        <f>'Base facturation'!B67</f>
        <v>0</v>
      </c>
      <c r="S77" s="101">
        <f>'Base produits'!D63</f>
        <v>0</v>
      </c>
      <c r="T77" s="34">
        <v>63</v>
      </c>
      <c r="U77" s="34">
        <v>56</v>
      </c>
    </row>
    <row r="78" spans="2:21" ht="16.5" hidden="1" customHeight="1" outlineLevel="1" x14ac:dyDescent="0.25">
      <c r="B78" s="52"/>
      <c r="C78" s="176" t="str">
        <f t="shared" si="2"/>
        <v/>
      </c>
      <c r="D78" s="183" t="str">
        <f>IF(ISERROR(VLOOKUP(C78,'Base produits'!$A$8:$H$607,2,0)),"",VLOOKUP(C78,'Base produits'!$A$8:$H$607,2,0))</f>
        <v/>
      </c>
      <c r="E78" s="103" t="str">
        <f>IF(ISERROR(VLOOKUP(C78,'Base produits'!$A$8:$H$607,3,0)),"",VLOOKUP(C78,'Base produits'!$A$8:$H$607,3,0))</f>
        <v/>
      </c>
      <c r="F78" s="179" t="str">
        <f t="shared" si="3"/>
        <v/>
      </c>
      <c r="G78" s="104" t="str">
        <f t="shared" si="4"/>
        <v/>
      </c>
      <c r="H78" s="105" t="str">
        <f t="shared" si="5"/>
        <v/>
      </c>
      <c r="I78" s="59"/>
      <c r="K78">
        <f t="shared" si="8"/>
        <v>0</v>
      </c>
      <c r="L78">
        <f t="shared" si="8"/>
        <v>0</v>
      </c>
      <c r="M78">
        <f t="shared" si="8"/>
        <v>0</v>
      </c>
      <c r="N78" s="100">
        <f t="shared" si="7"/>
        <v>0</v>
      </c>
      <c r="O78" s="34" t="str">
        <f t="shared" si="1"/>
        <v/>
      </c>
      <c r="P78" s="34">
        <f>SUM($O$22:O78)</f>
        <v>1</v>
      </c>
      <c r="Q78" s="34" t="str">
        <f>'Base produits'!A64</f>
        <v>P0057</v>
      </c>
      <c r="R78" s="34">
        <f>'Base facturation'!B68</f>
        <v>0</v>
      </c>
      <c r="S78" s="101">
        <f>'Base produits'!D64</f>
        <v>0</v>
      </c>
      <c r="T78" s="34">
        <v>64</v>
      </c>
      <c r="U78" s="34">
        <v>57</v>
      </c>
    </row>
    <row r="79" spans="2:21" ht="16.5" hidden="1" customHeight="1" outlineLevel="1" x14ac:dyDescent="0.25">
      <c r="B79" s="52"/>
      <c r="C79" s="176" t="str">
        <f t="shared" si="2"/>
        <v/>
      </c>
      <c r="D79" s="183" t="str">
        <f>IF(ISERROR(VLOOKUP(C79,'Base produits'!$A$8:$H$607,2,0)),"",VLOOKUP(C79,'Base produits'!$A$8:$H$607,2,0))</f>
        <v/>
      </c>
      <c r="E79" s="103" t="str">
        <f>IF(ISERROR(VLOOKUP(C79,'Base produits'!$A$8:$H$607,3,0)),"",VLOOKUP(C79,'Base produits'!$A$8:$H$607,3,0))</f>
        <v/>
      </c>
      <c r="F79" s="179" t="str">
        <f t="shared" si="3"/>
        <v/>
      </c>
      <c r="G79" s="104" t="str">
        <f t="shared" si="4"/>
        <v/>
      </c>
      <c r="H79" s="105" t="str">
        <f t="shared" si="5"/>
        <v/>
      </c>
      <c r="I79" s="59"/>
      <c r="K79">
        <f t="shared" si="8"/>
        <v>0</v>
      </c>
      <c r="L79">
        <f t="shared" si="8"/>
        <v>0</v>
      </c>
      <c r="M79">
        <f t="shared" si="8"/>
        <v>0</v>
      </c>
      <c r="N79" s="100">
        <f t="shared" si="7"/>
        <v>0</v>
      </c>
      <c r="O79" s="34" t="str">
        <f t="shared" si="1"/>
        <v/>
      </c>
      <c r="P79" s="34">
        <f>SUM($O$22:O79)</f>
        <v>1</v>
      </c>
      <c r="Q79" s="34" t="str">
        <f>'Base produits'!A65</f>
        <v>P0058</v>
      </c>
      <c r="R79" s="34">
        <f>'Base facturation'!B69</f>
        <v>0</v>
      </c>
      <c r="S79" s="101">
        <f>'Base produits'!D65</f>
        <v>0</v>
      </c>
      <c r="T79" s="34">
        <v>65</v>
      </c>
      <c r="U79" s="34">
        <v>58</v>
      </c>
    </row>
    <row r="80" spans="2:21" ht="16.5" hidden="1" customHeight="1" outlineLevel="1" x14ac:dyDescent="0.25">
      <c r="B80" s="52"/>
      <c r="C80" s="176" t="str">
        <f t="shared" si="2"/>
        <v/>
      </c>
      <c r="D80" s="183" t="str">
        <f>IF(ISERROR(VLOOKUP(C80,'Base produits'!$A$8:$H$607,2,0)),"",VLOOKUP(C80,'Base produits'!$A$8:$H$607,2,0))</f>
        <v/>
      </c>
      <c r="E80" s="103" t="str">
        <f>IF(ISERROR(VLOOKUP(C80,'Base produits'!$A$8:$H$607,3,0)),"",VLOOKUP(C80,'Base produits'!$A$8:$H$607,3,0))</f>
        <v/>
      </c>
      <c r="F80" s="179" t="str">
        <f t="shared" si="3"/>
        <v/>
      </c>
      <c r="G80" s="104" t="str">
        <f t="shared" si="4"/>
        <v/>
      </c>
      <c r="H80" s="105" t="str">
        <f t="shared" si="5"/>
        <v/>
      </c>
      <c r="I80" s="59"/>
      <c r="K80">
        <f t="shared" si="8"/>
        <v>0</v>
      </c>
      <c r="L80">
        <f t="shared" si="8"/>
        <v>0</v>
      </c>
      <c r="M80">
        <f t="shared" si="8"/>
        <v>0</v>
      </c>
      <c r="N80" s="100">
        <f t="shared" si="7"/>
        <v>0</v>
      </c>
      <c r="O80" s="34" t="str">
        <f t="shared" si="1"/>
        <v/>
      </c>
      <c r="P80" s="34">
        <f>SUM($O$22:O80)</f>
        <v>1</v>
      </c>
      <c r="Q80" s="34" t="str">
        <f>'Base produits'!A66</f>
        <v>P0059</v>
      </c>
      <c r="R80" s="34">
        <f>'Base facturation'!B70</f>
        <v>0</v>
      </c>
      <c r="S80" s="101">
        <f>'Base produits'!D66</f>
        <v>0</v>
      </c>
      <c r="T80" s="34">
        <v>66</v>
      </c>
      <c r="U80" s="34">
        <v>59</v>
      </c>
    </row>
    <row r="81" spans="2:21" ht="16.5" hidden="1" customHeight="1" outlineLevel="1" x14ac:dyDescent="0.25">
      <c r="B81" s="52"/>
      <c r="C81" s="176" t="str">
        <f t="shared" si="2"/>
        <v/>
      </c>
      <c r="D81" s="183" t="str">
        <f>IF(ISERROR(VLOOKUP(C81,'Base produits'!$A$8:$H$607,2,0)),"",VLOOKUP(C81,'Base produits'!$A$8:$H$607,2,0))</f>
        <v/>
      </c>
      <c r="E81" s="103" t="str">
        <f>IF(ISERROR(VLOOKUP(C81,'Base produits'!$A$8:$H$607,3,0)),"",VLOOKUP(C81,'Base produits'!$A$8:$H$607,3,0))</f>
        <v/>
      </c>
      <c r="F81" s="179" t="str">
        <f t="shared" si="3"/>
        <v/>
      </c>
      <c r="G81" s="104" t="str">
        <f t="shared" si="4"/>
        <v/>
      </c>
      <c r="H81" s="105" t="str">
        <f t="shared" si="5"/>
        <v/>
      </c>
      <c r="I81" s="59"/>
      <c r="K81">
        <f t="shared" si="8"/>
        <v>0</v>
      </c>
      <c r="L81">
        <f t="shared" si="8"/>
        <v>0</v>
      </c>
      <c r="M81">
        <f t="shared" si="8"/>
        <v>0</v>
      </c>
      <c r="N81" s="100">
        <f t="shared" si="7"/>
        <v>0</v>
      </c>
      <c r="O81" s="34" t="str">
        <f t="shared" si="1"/>
        <v/>
      </c>
      <c r="P81" s="34">
        <f>SUM($O$22:O81)</f>
        <v>1</v>
      </c>
      <c r="Q81" s="34" t="str">
        <f>'Base produits'!A67</f>
        <v>P0060</v>
      </c>
      <c r="R81" s="34">
        <f>'Base facturation'!B71</f>
        <v>0</v>
      </c>
      <c r="S81" s="101">
        <f>'Base produits'!D67</f>
        <v>0</v>
      </c>
      <c r="T81" s="34">
        <v>67</v>
      </c>
      <c r="U81" s="34">
        <v>60</v>
      </c>
    </row>
    <row r="82" spans="2:21" ht="16.5" hidden="1" customHeight="1" outlineLevel="1" x14ac:dyDescent="0.25">
      <c r="B82" s="52"/>
      <c r="C82" s="176" t="str">
        <f t="shared" si="2"/>
        <v/>
      </c>
      <c r="D82" s="183" t="str">
        <f>IF(ISERROR(VLOOKUP(C82,'Base produits'!$A$8:$H$607,2,0)),"",VLOOKUP(C82,'Base produits'!$A$8:$H$607,2,0))</f>
        <v/>
      </c>
      <c r="E82" s="103" t="str">
        <f>IF(ISERROR(VLOOKUP(C82,'Base produits'!$A$8:$H$607,3,0)),"",VLOOKUP(C82,'Base produits'!$A$8:$H$607,3,0))</f>
        <v/>
      </c>
      <c r="F82" s="179" t="str">
        <f t="shared" si="3"/>
        <v/>
      </c>
      <c r="G82" s="104" t="str">
        <f t="shared" si="4"/>
        <v/>
      </c>
      <c r="H82" s="105" t="str">
        <f t="shared" si="5"/>
        <v/>
      </c>
      <c r="I82" s="59"/>
      <c r="K82">
        <f t="shared" si="8"/>
        <v>0</v>
      </c>
      <c r="L82">
        <f t="shared" si="8"/>
        <v>0</v>
      </c>
      <c r="M82">
        <f t="shared" si="8"/>
        <v>0</v>
      </c>
      <c r="N82" s="100">
        <f t="shared" si="7"/>
        <v>0</v>
      </c>
      <c r="O82" s="34" t="str">
        <f t="shared" si="1"/>
        <v/>
      </c>
      <c r="P82" s="34">
        <f>SUM($O$22:O82)</f>
        <v>1</v>
      </c>
      <c r="Q82" s="34" t="str">
        <f>'Base produits'!A68</f>
        <v>P0061</v>
      </c>
      <c r="R82" s="34">
        <f>'Base facturation'!B72</f>
        <v>0</v>
      </c>
      <c r="S82" s="101">
        <f>'Base produits'!D68</f>
        <v>0</v>
      </c>
      <c r="T82" s="34">
        <v>68</v>
      </c>
      <c r="U82" s="34">
        <v>61</v>
      </c>
    </row>
    <row r="83" spans="2:21" ht="16.5" hidden="1" customHeight="1" outlineLevel="1" x14ac:dyDescent="0.25">
      <c r="B83" s="52"/>
      <c r="C83" s="176" t="str">
        <f t="shared" si="2"/>
        <v/>
      </c>
      <c r="D83" s="183" t="str">
        <f>IF(ISERROR(VLOOKUP(C83,'Base produits'!$A$8:$H$607,2,0)),"",VLOOKUP(C83,'Base produits'!$A$8:$H$607,2,0))</f>
        <v/>
      </c>
      <c r="E83" s="103" t="str">
        <f>IF(ISERROR(VLOOKUP(C83,'Base produits'!$A$8:$H$607,3,0)),"",VLOOKUP(C83,'Base produits'!$A$8:$H$607,3,0))</f>
        <v/>
      </c>
      <c r="F83" s="179" t="str">
        <f t="shared" si="3"/>
        <v/>
      </c>
      <c r="G83" s="104" t="str">
        <f t="shared" si="4"/>
        <v/>
      </c>
      <c r="H83" s="105" t="str">
        <f t="shared" si="5"/>
        <v/>
      </c>
      <c r="I83" s="59"/>
      <c r="K83">
        <f t="shared" si="8"/>
        <v>0</v>
      </c>
      <c r="L83">
        <f t="shared" si="8"/>
        <v>0</v>
      </c>
      <c r="M83">
        <f t="shared" si="8"/>
        <v>0</v>
      </c>
      <c r="N83" s="100">
        <f t="shared" si="7"/>
        <v>0</v>
      </c>
      <c r="O83" s="34" t="str">
        <f t="shared" si="1"/>
        <v/>
      </c>
      <c r="P83" s="34">
        <f>SUM($O$22:O83)</f>
        <v>1</v>
      </c>
      <c r="Q83" s="34" t="str">
        <f>'Base produits'!A69</f>
        <v>P0062</v>
      </c>
      <c r="R83" s="34">
        <f>'Base facturation'!B73</f>
        <v>0</v>
      </c>
      <c r="S83" s="101">
        <f>'Base produits'!D69</f>
        <v>0</v>
      </c>
      <c r="T83" s="34">
        <v>69</v>
      </c>
      <c r="U83" s="34">
        <v>62</v>
      </c>
    </row>
    <row r="84" spans="2:21" ht="16.5" hidden="1" customHeight="1" outlineLevel="1" x14ac:dyDescent="0.25">
      <c r="B84" s="52"/>
      <c r="C84" s="176" t="str">
        <f t="shared" si="2"/>
        <v/>
      </c>
      <c r="D84" s="183" t="str">
        <f>IF(ISERROR(VLOOKUP(C84,'Base produits'!$A$8:$H$607,2,0)),"",VLOOKUP(C84,'Base produits'!$A$8:$H$607,2,0))</f>
        <v/>
      </c>
      <c r="E84" s="103" t="str">
        <f>IF(ISERROR(VLOOKUP(C84,'Base produits'!$A$8:$H$607,3,0)),"",VLOOKUP(C84,'Base produits'!$A$8:$H$607,3,0))</f>
        <v/>
      </c>
      <c r="F84" s="179" t="str">
        <f t="shared" si="3"/>
        <v/>
      </c>
      <c r="G84" s="104" t="str">
        <f t="shared" si="4"/>
        <v/>
      </c>
      <c r="H84" s="105" t="str">
        <f t="shared" si="5"/>
        <v/>
      </c>
      <c r="I84" s="59"/>
      <c r="K84">
        <f t="shared" si="8"/>
        <v>0</v>
      </c>
      <c r="L84">
        <f t="shared" si="8"/>
        <v>0</v>
      </c>
      <c r="M84">
        <f t="shared" si="8"/>
        <v>0</v>
      </c>
      <c r="N84" s="100">
        <f t="shared" si="7"/>
        <v>0</v>
      </c>
      <c r="O84" s="34" t="str">
        <f t="shared" si="1"/>
        <v/>
      </c>
      <c r="P84" s="34">
        <f>SUM($O$22:O84)</f>
        <v>1</v>
      </c>
      <c r="Q84" s="34" t="str">
        <f>'Base produits'!A70</f>
        <v>P0063</v>
      </c>
      <c r="R84" s="34">
        <f>'Base facturation'!B74</f>
        <v>0</v>
      </c>
      <c r="S84" s="101">
        <f>'Base produits'!D70</f>
        <v>0</v>
      </c>
      <c r="T84" s="34">
        <v>70</v>
      </c>
      <c r="U84" s="34">
        <v>63</v>
      </c>
    </row>
    <row r="85" spans="2:21" ht="16.5" hidden="1" customHeight="1" outlineLevel="1" x14ac:dyDescent="0.25">
      <c r="B85" s="52"/>
      <c r="C85" s="176" t="str">
        <f t="shared" si="2"/>
        <v/>
      </c>
      <c r="D85" s="183" t="str">
        <f>IF(ISERROR(VLOOKUP(C85,'Base produits'!$A$8:$H$607,2,0)),"",VLOOKUP(C85,'Base produits'!$A$8:$H$607,2,0))</f>
        <v/>
      </c>
      <c r="E85" s="103" t="str">
        <f>IF(ISERROR(VLOOKUP(C85,'Base produits'!$A$8:$H$607,3,0)),"",VLOOKUP(C85,'Base produits'!$A$8:$H$607,3,0))</f>
        <v/>
      </c>
      <c r="F85" s="179" t="str">
        <f t="shared" si="3"/>
        <v/>
      </c>
      <c r="G85" s="104" t="str">
        <f t="shared" si="4"/>
        <v/>
      </c>
      <c r="H85" s="105" t="str">
        <f t="shared" si="5"/>
        <v/>
      </c>
      <c r="I85" s="59"/>
      <c r="K85">
        <f t="shared" si="8"/>
        <v>0</v>
      </c>
      <c r="L85">
        <f t="shared" si="8"/>
        <v>0</v>
      </c>
      <c r="M85">
        <f t="shared" si="8"/>
        <v>0</v>
      </c>
      <c r="N85" s="100">
        <f t="shared" si="7"/>
        <v>0</v>
      </c>
      <c r="O85" s="34" t="str">
        <f t="shared" si="1"/>
        <v/>
      </c>
      <c r="P85" s="34">
        <f>SUM($O$22:O85)</f>
        <v>1</v>
      </c>
      <c r="Q85" s="34" t="str">
        <f>'Base produits'!A71</f>
        <v>P0064</v>
      </c>
      <c r="R85" s="34">
        <f>'Base facturation'!B75</f>
        <v>0</v>
      </c>
      <c r="S85" s="101">
        <f>'Base produits'!D71</f>
        <v>0</v>
      </c>
      <c r="T85" s="34">
        <v>71</v>
      </c>
      <c r="U85" s="34">
        <v>64</v>
      </c>
    </row>
    <row r="86" spans="2:21" ht="16.5" hidden="1" customHeight="1" outlineLevel="1" x14ac:dyDescent="0.25">
      <c r="B86" s="52"/>
      <c r="C86" s="176" t="str">
        <f t="shared" si="2"/>
        <v/>
      </c>
      <c r="D86" s="183" t="str">
        <f>IF(ISERROR(VLOOKUP(C86,'Base produits'!$A$8:$H$607,2,0)),"",VLOOKUP(C86,'Base produits'!$A$8:$H$607,2,0))</f>
        <v/>
      </c>
      <c r="E86" s="103" t="str">
        <f>IF(ISERROR(VLOOKUP(C86,'Base produits'!$A$8:$H$607,3,0)),"",VLOOKUP(C86,'Base produits'!$A$8:$H$607,3,0))</f>
        <v/>
      </c>
      <c r="F86" s="179" t="str">
        <f t="shared" si="3"/>
        <v/>
      </c>
      <c r="G86" s="104" t="str">
        <f t="shared" si="4"/>
        <v/>
      </c>
      <c r="H86" s="105" t="str">
        <f t="shared" si="5"/>
        <v/>
      </c>
      <c r="I86" s="59"/>
      <c r="K86">
        <f t="shared" si="8"/>
        <v>0</v>
      </c>
      <c r="L86">
        <f t="shared" si="8"/>
        <v>0</v>
      </c>
      <c r="M86">
        <f t="shared" si="8"/>
        <v>0</v>
      </c>
      <c r="N86" s="100">
        <f t="shared" si="7"/>
        <v>0</v>
      </c>
      <c r="O86" s="34" t="str">
        <f t="shared" ref="O86:O149" si="9">IF(R86&gt;0,1,"")</f>
        <v/>
      </c>
      <c r="P86" s="34">
        <f>SUM($O$22:O86)</f>
        <v>1</v>
      </c>
      <c r="Q86" s="34" t="str">
        <f>'Base produits'!A72</f>
        <v>P0065</v>
      </c>
      <c r="R86" s="34">
        <f>'Base facturation'!B76</f>
        <v>0</v>
      </c>
      <c r="S86" s="101">
        <f>'Base produits'!D72</f>
        <v>0</v>
      </c>
      <c r="T86" s="34">
        <v>72</v>
      </c>
      <c r="U86" s="34">
        <v>65</v>
      </c>
    </row>
    <row r="87" spans="2:21" ht="16.5" hidden="1" customHeight="1" outlineLevel="1" x14ac:dyDescent="0.25">
      <c r="B87" s="52"/>
      <c r="C87" s="176" t="str">
        <f t="shared" ref="C87:C150" si="10">IF(ISERROR(VLOOKUP($U87,$P$22:$T$621,2,0)),"",VLOOKUP($U87,$P$22:$T$621,2,0))</f>
        <v/>
      </c>
      <c r="D87" s="183" t="str">
        <f>IF(ISERROR(VLOOKUP(C87,'Base produits'!$A$8:$H$607,2,0)),"",VLOOKUP(C87,'Base produits'!$A$8:$H$607,2,0))</f>
        <v/>
      </c>
      <c r="E87" s="103" t="str">
        <f>IF(ISERROR(VLOOKUP(C87,'Base produits'!$A$8:$H$607,3,0)),"",VLOOKUP(C87,'Base produits'!$A$8:$H$607,3,0))</f>
        <v/>
      </c>
      <c r="F87" s="179" t="str">
        <f t="shared" ref="F87:F150" si="11">IF(ISERROR(VLOOKUP($U87,$P$22:$T$621,3,0)),"",VLOOKUP($U87,$P$22:$T$621,3,0))</f>
        <v/>
      </c>
      <c r="G87" s="104" t="str">
        <f t="shared" ref="G87:G150" si="12">IF(ISERROR(E87*F87),"",E87*F87)</f>
        <v/>
      </c>
      <c r="H87" s="105" t="str">
        <f t="shared" ref="H87:H150" si="13">IF(ISERROR(VLOOKUP($U87,$P$22:$T$621,4,0)),"",VLOOKUP($U87,$P$22:$T$621,4,0))</f>
        <v/>
      </c>
      <c r="I87" s="59"/>
      <c r="K87">
        <f t="shared" si="8"/>
        <v>0</v>
      </c>
      <c r="L87">
        <f t="shared" si="8"/>
        <v>0</v>
      </c>
      <c r="M87">
        <f t="shared" si="8"/>
        <v>0</v>
      </c>
      <c r="N87" s="100">
        <f t="shared" ref="N87:N150" si="14">IF(ISERROR(G87*H87),0,G87*H87)</f>
        <v>0</v>
      </c>
      <c r="O87" s="34" t="str">
        <f t="shared" si="9"/>
        <v/>
      </c>
      <c r="P87" s="34">
        <f>SUM($O$22:O87)</f>
        <v>1</v>
      </c>
      <c r="Q87" s="34" t="str">
        <f>'Base produits'!A73</f>
        <v>P0066</v>
      </c>
      <c r="R87" s="34">
        <f>'Base facturation'!B77</f>
        <v>0</v>
      </c>
      <c r="S87" s="101">
        <f>'Base produits'!D73</f>
        <v>0</v>
      </c>
      <c r="T87" s="34">
        <v>73</v>
      </c>
      <c r="U87" s="34">
        <v>66</v>
      </c>
    </row>
    <row r="88" spans="2:21" ht="16.5" hidden="1" customHeight="1" outlineLevel="1" x14ac:dyDescent="0.25">
      <c r="B88" s="52"/>
      <c r="C88" s="176" t="str">
        <f t="shared" si="10"/>
        <v/>
      </c>
      <c r="D88" s="183" t="str">
        <f>IF(ISERROR(VLOOKUP(C88,'Base produits'!$A$8:$H$607,2,0)),"",VLOOKUP(C88,'Base produits'!$A$8:$H$607,2,0))</f>
        <v/>
      </c>
      <c r="E88" s="103" t="str">
        <f>IF(ISERROR(VLOOKUP(C88,'Base produits'!$A$8:$H$607,3,0)),"",VLOOKUP(C88,'Base produits'!$A$8:$H$607,3,0))</f>
        <v/>
      </c>
      <c r="F88" s="179" t="str">
        <f t="shared" si="11"/>
        <v/>
      </c>
      <c r="G88" s="104" t="str">
        <f t="shared" si="12"/>
        <v/>
      </c>
      <c r="H88" s="105" t="str">
        <f t="shared" si="13"/>
        <v/>
      </c>
      <c r="I88" s="59"/>
      <c r="K88">
        <f t="shared" si="8"/>
        <v>0</v>
      </c>
      <c r="L88">
        <f t="shared" si="8"/>
        <v>0</v>
      </c>
      <c r="M88">
        <f t="shared" si="8"/>
        <v>0</v>
      </c>
      <c r="N88" s="100">
        <f t="shared" si="14"/>
        <v>0</v>
      </c>
      <c r="O88" s="34" t="str">
        <f t="shared" si="9"/>
        <v/>
      </c>
      <c r="P88" s="34">
        <f>SUM($O$22:O88)</f>
        <v>1</v>
      </c>
      <c r="Q88" s="34" t="str">
        <f>'Base produits'!A74</f>
        <v>P0067</v>
      </c>
      <c r="R88" s="34">
        <f>'Base facturation'!B78</f>
        <v>0</v>
      </c>
      <c r="S88" s="101">
        <f>'Base produits'!D74</f>
        <v>0</v>
      </c>
      <c r="T88" s="34">
        <v>74</v>
      </c>
      <c r="U88" s="34">
        <v>67</v>
      </c>
    </row>
    <row r="89" spans="2:21" ht="16.5" hidden="1" customHeight="1" outlineLevel="1" x14ac:dyDescent="0.25">
      <c r="B89" s="52"/>
      <c r="C89" s="176" t="str">
        <f t="shared" si="10"/>
        <v/>
      </c>
      <c r="D89" s="183" t="str">
        <f>IF(ISERROR(VLOOKUP(C89,'Base produits'!$A$8:$H$607,2,0)),"",VLOOKUP(C89,'Base produits'!$A$8:$H$607,2,0))</f>
        <v/>
      </c>
      <c r="E89" s="103" t="str">
        <f>IF(ISERROR(VLOOKUP(C89,'Base produits'!$A$8:$H$607,3,0)),"",VLOOKUP(C89,'Base produits'!$A$8:$H$607,3,0))</f>
        <v/>
      </c>
      <c r="F89" s="179" t="str">
        <f t="shared" si="11"/>
        <v/>
      </c>
      <c r="G89" s="104" t="str">
        <f t="shared" si="12"/>
        <v/>
      </c>
      <c r="H89" s="105" t="str">
        <f t="shared" si="13"/>
        <v/>
      </c>
      <c r="I89" s="59"/>
      <c r="K89">
        <f t="shared" si="8"/>
        <v>0</v>
      </c>
      <c r="L89">
        <f t="shared" si="8"/>
        <v>0</v>
      </c>
      <c r="M89">
        <f t="shared" si="8"/>
        <v>0</v>
      </c>
      <c r="N89" s="100">
        <f t="shared" si="14"/>
        <v>0</v>
      </c>
      <c r="O89" s="34" t="str">
        <f t="shared" si="9"/>
        <v/>
      </c>
      <c r="P89" s="34">
        <f>SUM($O$22:O89)</f>
        <v>1</v>
      </c>
      <c r="Q89" s="34" t="str">
        <f>'Base produits'!A75</f>
        <v>P0068</v>
      </c>
      <c r="R89" s="34">
        <f>'Base facturation'!B79</f>
        <v>0</v>
      </c>
      <c r="S89" s="101">
        <f>'Base produits'!D75</f>
        <v>0</v>
      </c>
      <c r="T89" s="34">
        <v>75</v>
      </c>
      <c r="U89" s="34">
        <v>68</v>
      </c>
    </row>
    <row r="90" spans="2:21" ht="16.5" hidden="1" customHeight="1" outlineLevel="1" x14ac:dyDescent="0.25">
      <c r="B90" s="52"/>
      <c r="C90" s="176" t="str">
        <f t="shared" si="10"/>
        <v/>
      </c>
      <c r="D90" s="183" t="str">
        <f>IF(ISERROR(VLOOKUP(C90,'Base produits'!$A$8:$H$607,2,0)),"",VLOOKUP(C90,'Base produits'!$A$8:$H$607,2,0))</f>
        <v/>
      </c>
      <c r="E90" s="103" t="str">
        <f>IF(ISERROR(VLOOKUP(C90,'Base produits'!$A$8:$H$607,3,0)),"",VLOOKUP(C90,'Base produits'!$A$8:$H$607,3,0))</f>
        <v/>
      </c>
      <c r="F90" s="179" t="str">
        <f t="shared" si="11"/>
        <v/>
      </c>
      <c r="G90" s="104" t="str">
        <f t="shared" si="12"/>
        <v/>
      </c>
      <c r="H90" s="105" t="str">
        <f t="shared" si="13"/>
        <v/>
      </c>
      <c r="I90" s="59"/>
      <c r="K90">
        <f t="shared" si="8"/>
        <v>0</v>
      </c>
      <c r="L90">
        <f t="shared" si="8"/>
        <v>0</v>
      </c>
      <c r="M90">
        <f t="shared" si="8"/>
        <v>0</v>
      </c>
      <c r="N90" s="100">
        <f t="shared" si="14"/>
        <v>0</v>
      </c>
      <c r="O90" s="34" t="str">
        <f t="shared" si="9"/>
        <v/>
      </c>
      <c r="P90" s="34">
        <f>SUM($O$22:O90)</f>
        <v>1</v>
      </c>
      <c r="Q90" s="34" t="str">
        <f>'Base produits'!A76</f>
        <v>P0069</v>
      </c>
      <c r="R90" s="34">
        <f>'Base facturation'!B80</f>
        <v>0</v>
      </c>
      <c r="S90" s="101">
        <f>'Base produits'!D76</f>
        <v>0</v>
      </c>
      <c r="T90" s="34">
        <v>76</v>
      </c>
      <c r="U90" s="34">
        <v>69</v>
      </c>
    </row>
    <row r="91" spans="2:21" ht="16.5" hidden="1" customHeight="1" outlineLevel="1" x14ac:dyDescent="0.25">
      <c r="B91" s="52"/>
      <c r="C91" s="176" t="str">
        <f t="shared" si="10"/>
        <v/>
      </c>
      <c r="D91" s="183" t="str">
        <f>IF(ISERROR(VLOOKUP(C91,'Base produits'!$A$8:$H$607,2,0)),"",VLOOKUP(C91,'Base produits'!$A$8:$H$607,2,0))</f>
        <v/>
      </c>
      <c r="E91" s="103" t="str">
        <f>IF(ISERROR(VLOOKUP(C91,'Base produits'!$A$8:$H$607,3,0)),"",VLOOKUP(C91,'Base produits'!$A$8:$H$607,3,0))</f>
        <v/>
      </c>
      <c r="F91" s="179" t="str">
        <f t="shared" si="11"/>
        <v/>
      </c>
      <c r="G91" s="104" t="str">
        <f t="shared" si="12"/>
        <v/>
      </c>
      <c r="H91" s="105" t="str">
        <f t="shared" si="13"/>
        <v/>
      </c>
      <c r="I91" s="59"/>
      <c r="K91">
        <f t="shared" si="8"/>
        <v>0</v>
      </c>
      <c r="L91">
        <f t="shared" si="8"/>
        <v>0</v>
      </c>
      <c r="M91">
        <f t="shared" si="8"/>
        <v>0</v>
      </c>
      <c r="N91" s="100">
        <f t="shared" si="14"/>
        <v>0</v>
      </c>
      <c r="O91" s="34" t="str">
        <f t="shared" si="9"/>
        <v/>
      </c>
      <c r="P91" s="34">
        <f>SUM($O$22:O91)</f>
        <v>1</v>
      </c>
      <c r="Q91" s="34" t="str">
        <f>'Base produits'!A77</f>
        <v>P0070</v>
      </c>
      <c r="R91" s="34">
        <f>'Base facturation'!B81</f>
        <v>0</v>
      </c>
      <c r="S91" s="101">
        <f>'Base produits'!D77</f>
        <v>0</v>
      </c>
      <c r="T91" s="34">
        <v>77</v>
      </c>
      <c r="U91" s="34">
        <v>70</v>
      </c>
    </row>
    <row r="92" spans="2:21" ht="16.5" hidden="1" customHeight="1" outlineLevel="1" x14ac:dyDescent="0.25">
      <c r="B92" s="52"/>
      <c r="C92" s="176" t="str">
        <f t="shared" si="10"/>
        <v/>
      </c>
      <c r="D92" s="183" t="str">
        <f>IF(ISERROR(VLOOKUP(C92,'Base produits'!$A$8:$H$607,2,0)),"",VLOOKUP(C92,'Base produits'!$A$8:$H$607,2,0))</f>
        <v/>
      </c>
      <c r="E92" s="103" t="str">
        <f>IF(ISERROR(VLOOKUP(C92,'Base produits'!$A$8:$H$607,3,0)),"",VLOOKUP(C92,'Base produits'!$A$8:$H$607,3,0))</f>
        <v/>
      </c>
      <c r="F92" s="179" t="str">
        <f t="shared" si="11"/>
        <v/>
      </c>
      <c r="G92" s="104" t="str">
        <f t="shared" si="12"/>
        <v/>
      </c>
      <c r="H92" s="105" t="str">
        <f t="shared" si="13"/>
        <v/>
      </c>
      <c r="I92" s="59"/>
      <c r="K92">
        <f t="shared" si="8"/>
        <v>0</v>
      </c>
      <c r="L92">
        <f t="shared" si="8"/>
        <v>0</v>
      </c>
      <c r="M92">
        <f t="shared" si="8"/>
        <v>0</v>
      </c>
      <c r="N92" s="100">
        <f t="shared" si="14"/>
        <v>0</v>
      </c>
      <c r="O92" s="34" t="str">
        <f t="shared" si="9"/>
        <v/>
      </c>
      <c r="P92" s="34">
        <f>SUM($O$22:O92)</f>
        <v>1</v>
      </c>
      <c r="Q92" s="34" t="str">
        <f>'Base produits'!A78</f>
        <v>P0071</v>
      </c>
      <c r="R92" s="34">
        <f>'Base facturation'!B82</f>
        <v>0</v>
      </c>
      <c r="S92" s="101">
        <f>'Base produits'!D78</f>
        <v>0</v>
      </c>
      <c r="T92" s="34">
        <v>78</v>
      </c>
      <c r="U92" s="34">
        <v>71</v>
      </c>
    </row>
    <row r="93" spans="2:21" ht="16.5" hidden="1" customHeight="1" outlineLevel="1" x14ac:dyDescent="0.25">
      <c r="B93" s="52"/>
      <c r="C93" s="176" t="str">
        <f t="shared" si="10"/>
        <v/>
      </c>
      <c r="D93" s="183" t="str">
        <f>IF(ISERROR(VLOOKUP(C93,'Base produits'!$A$8:$H$607,2,0)),"",VLOOKUP(C93,'Base produits'!$A$8:$H$607,2,0))</f>
        <v/>
      </c>
      <c r="E93" s="103" t="str">
        <f>IF(ISERROR(VLOOKUP(C93,'Base produits'!$A$8:$H$607,3,0)),"",VLOOKUP(C93,'Base produits'!$A$8:$H$607,3,0))</f>
        <v/>
      </c>
      <c r="F93" s="179" t="str">
        <f t="shared" si="11"/>
        <v/>
      </c>
      <c r="G93" s="104" t="str">
        <f t="shared" si="12"/>
        <v/>
      </c>
      <c r="H93" s="105" t="str">
        <f t="shared" si="13"/>
        <v/>
      </c>
      <c r="I93" s="59"/>
      <c r="K93">
        <f t="shared" si="8"/>
        <v>0</v>
      </c>
      <c r="L93">
        <f t="shared" si="8"/>
        <v>0</v>
      </c>
      <c r="M93">
        <f t="shared" si="8"/>
        <v>0</v>
      </c>
      <c r="N93" s="100">
        <f t="shared" si="14"/>
        <v>0</v>
      </c>
      <c r="O93" s="34" t="str">
        <f t="shared" si="9"/>
        <v/>
      </c>
      <c r="P93" s="34">
        <f>SUM($O$22:O93)</f>
        <v>1</v>
      </c>
      <c r="Q93" s="34" t="str">
        <f>'Base produits'!A79</f>
        <v>P0072</v>
      </c>
      <c r="R93" s="34">
        <f>'Base facturation'!B83</f>
        <v>0</v>
      </c>
      <c r="S93" s="101">
        <f>'Base produits'!D79</f>
        <v>0</v>
      </c>
      <c r="T93" s="34">
        <v>79</v>
      </c>
      <c r="U93" s="34">
        <v>72</v>
      </c>
    </row>
    <row r="94" spans="2:21" ht="16.5" hidden="1" customHeight="1" outlineLevel="1" x14ac:dyDescent="0.25">
      <c r="B94" s="52"/>
      <c r="C94" s="176" t="str">
        <f t="shared" si="10"/>
        <v/>
      </c>
      <c r="D94" s="183" t="str">
        <f>IF(ISERROR(VLOOKUP(C94,'Base produits'!$A$8:$H$607,2,0)),"",VLOOKUP(C94,'Base produits'!$A$8:$H$607,2,0))</f>
        <v/>
      </c>
      <c r="E94" s="103" t="str">
        <f>IF(ISERROR(VLOOKUP(C94,'Base produits'!$A$8:$H$607,3,0)),"",VLOOKUP(C94,'Base produits'!$A$8:$H$607,3,0))</f>
        <v/>
      </c>
      <c r="F94" s="179" t="str">
        <f t="shared" si="11"/>
        <v/>
      </c>
      <c r="G94" s="104" t="str">
        <f t="shared" si="12"/>
        <v/>
      </c>
      <c r="H94" s="105" t="str">
        <f t="shared" si="13"/>
        <v/>
      </c>
      <c r="I94" s="59"/>
      <c r="K94">
        <f t="shared" si="8"/>
        <v>0</v>
      </c>
      <c r="L94">
        <f t="shared" si="8"/>
        <v>0</v>
      </c>
      <c r="M94">
        <f t="shared" si="8"/>
        <v>0</v>
      </c>
      <c r="N94" s="100">
        <f t="shared" si="14"/>
        <v>0</v>
      </c>
      <c r="O94" s="34" t="str">
        <f t="shared" si="9"/>
        <v/>
      </c>
      <c r="P94" s="34">
        <f>SUM($O$22:O94)</f>
        <v>1</v>
      </c>
      <c r="Q94" s="34" t="str">
        <f>'Base produits'!A80</f>
        <v>P0073</v>
      </c>
      <c r="R94" s="34">
        <f>'Base facturation'!B84</f>
        <v>0</v>
      </c>
      <c r="S94" s="101">
        <f>'Base produits'!D80</f>
        <v>0</v>
      </c>
      <c r="T94" s="34">
        <v>80</v>
      </c>
      <c r="U94" s="34">
        <v>73</v>
      </c>
    </row>
    <row r="95" spans="2:21" ht="16.5" hidden="1" customHeight="1" outlineLevel="1" x14ac:dyDescent="0.25">
      <c r="B95" s="52"/>
      <c r="C95" s="176" t="str">
        <f t="shared" si="10"/>
        <v/>
      </c>
      <c r="D95" s="183" t="str">
        <f>IF(ISERROR(VLOOKUP(C95,'Base produits'!$A$8:$H$607,2,0)),"",VLOOKUP(C95,'Base produits'!$A$8:$H$607,2,0))</f>
        <v/>
      </c>
      <c r="E95" s="103" t="str">
        <f>IF(ISERROR(VLOOKUP(C95,'Base produits'!$A$8:$H$607,3,0)),"",VLOOKUP(C95,'Base produits'!$A$8:$H$607,3,0))</f>
        <v/>
      </c>
      <c r="F95" s="179" t="str">
        <f t="shared" si="11"/>
        <v/>
      </c>
      <c r="G95" s="104" t="str">
        <f t="shared" si="12"/>
        <v/>
      </c>
      <c r="H95" s="105" t="str">
        <f t="shared" si="13"/>
        <v/>
      </c>
      <c r="I95" s="59"/>
      <c r="K95">
        <f t="shared" si="8"/>
        <v>0</v>
      </c>
      <c r="L95">
        <f t="shared" si="8"/>
        <v>0</v>
      </c>
      <c r="M95">
        <f t="shared" si="8"/>
        <v>0</v>
      </c>
      <c r="N95" s="100">
        <f t="shared" si="14"/>
        <v>0</v>
      </c>
      <c r="O95" s="34" t="str">
        <f t="shared" si="9"/>
        <v/>
      </c>
      <c r="P95" s="34">
        <f>SUM($O$22:O95)</f>
        <v>1</v>
      </c>
      <c r="Q95" s="34" t="str">
        <f>'Base produits'!A81</f>
        <v>P0074</v>
      </c>
      <c r="R95" s="34">
        <f>'Base facturation'!B85</f>
        <v>0</v>
      </c>
      <c r="S95" s="101">
        <f>'Base produits'!D81</f>
        <v>0</v>
      </c>
      <c r="T95" s="34">
        <v>81</v>
      </c>
      <c r="U95" s="34">
        <v>74</v>
      </c>
    </row>
    <row r="96" spans="2:21" ht="16.5" hidden="1" customHeight="1" outlineLevel="1" x14ac:dyDescent="0.25">
      <c r="B96" s="52"/>
      <c r="C96" s="176" t="str">
        <f t="shared" si="10"/>
        <v/>
      </c>
      <c r="D96" s="183" t="str">
        <f>IF(ISERROR(VLOOKUP(C96,'Base produits'!$A$8:$H$607,2,0)),"",VLOOKUP(C96,'Base produits'!$A$8:$H$607,2,0))</f>
        <v/>
      </c>
      <c r="E96" s="103" t="str">
        <f>IF(ISERROR(VLOOKUP(C96,'Base produits'!$A$8:$H$607,3,0)),"",VLOOKUP(C96,'Base produits'!$A$8:$H$607,3,0))</f>
        <v/>
      </c>
      <c r="F96" s="179" t="str">
        <f t="shared" si="11"/>
        <v/>
      </c>
      <c r="G96" s="104" t="str">
        <f t="shared" si="12"/>
        <v/>
      </c>
      <c r="H96" s="105" t="str">
        <f t="shared" si="13"/>
        <v/>
      </c>
      <c r="I96" s="59"/>
      <c r="K96">
        <f t="shared" si="8"/>
        <v>0</v>
      </c>
      <c r="L96">
        <f t="shared" si="8"/>
        <v>0</v>
      </c>
      <c r="M96">
        <f t="shared" si="8"/>
        <v>0</v>
      </c>
      <c r="N96" s="100">
        <f t="shared" si="14"/>
        <v>0</v>
      </c>
      <c r="O96" s="34" t="str">
        <f t="shared" si="9"/>
        <v/>
      </c>
      <c r="P96" s="34">
        <f>SUM($O$22:O96)</f>
        <v>1</v>
      </c>
      <c r="Q96" s="34" t="str">
        <f>'Base produits'!A82</f>
        <v>P0075</v>
      </c>
      <c r="R96" s="34">
        <f>'Base facturation'!B86</f>
        <v>0</v>
      </c>
      <c r="S96" s="101">
        <f>'Base produits'!D82</f>
        <v>0</v>
      </c>
      <c r="T96" s="34">
        <v>82</v>
      </c>
      <c r="U96" s="34">
        <v>75</v>
      </c>
    </row>
    <row r="97" spans="2:21" ht="16.5" hidden="1" customHeight="1" outlineLevel="1" x14ac:dyDescent="0.25">
      <c r="B97" s="52"/>
      <c r="C97" s="176" t="str">
        <f t="shared" si="10"/>
        <v/>
      </c>
      <c r="D97" s="183" t="str">
        <f>IF(ISERROR(VLOOKUP(C97,'Base produits'!$A$8:$H$607,2,0)),"",VLOOKUP(C97,'Base produits'!$A$8:$H$607,2,0))</f>
        <v/>
      </c>
      <c r="E97" s="103" t="str">
        <f>IF(ISERROR(VLOOKUP(C97,'Base produits'!$A$8:$H$607,3,0)),"",VLOOKUP(C97,'Base produits'!$A$8:$H$607,3,0))</f>
        <v/>
      </c>
      <c r="F97" s="179" t="str">
        <f t="shared" si="11"/>
        <v/>
      </c>
      <c r="G97" s="104" t="str">
        <f t="shared" si="12"/>
        <v/>
      </c>
      <c r="H97" s="105" t="str">
        <f t="shared" si="13"/>
        <v/>
      </c>
      <c r="I97" s="59"/>
      <c r="K97">
        <f t="shared" si="8"/>
        <v>0</v>
      </c>
      <c r="L97">
        <f t="shared" si="8"/>
        <v>0</v>
      </c>
      <c r="M97">
        <f t="shared" si="8"/>
        <v>0</v>
      </c>
      <c r="N97" s="100">
        <f t="shared" si="14"/>
        <v>0</v>
      </c>
      <c r="O97" s="34" t="str">
        <f t="shared" si="9"/>
        <v/>
      </c>
      <c r="P97" s="34">
        <f>SUM($O$22:O97)</f>
        <v>1</v>
      </c>
      <c r="Q97" s="34" t="str">
        <f>'Base produits'!A83</f>
        <v>P0076</v>
      </c>
      <c r="R97" s="34">
        <f>'Base facturation'!B87</f>
        <v>0</v>
      </c>
      <c r="S97" s="101">
        <f>'Base produits'!D83</f>
        <v>0</v>
      </c>
      <c r="T97" s="34">
        <v>83</v>
      </c>
      <c r="U97" s="34">
        <v>76</v>
      </c>
    </row>
    <row r="98" spans="2:21" ht="16.5" hidden="1" customHeight="1" outlineLevel="1" x14ac:dyDescent="0.25">
      <c r="B98" s="52"/>
      <c r="C98" s="176" t="str">
        <f t="shared" si="10"/>
        <v/>
      </c>
      <c r="D98" s="183" t="str">
        <f>IF(ISERROR(VLOOKUP(C98,'Base produits'!$A$8:$H$607,2,0)),"",VLOOKUP(C98,'Base produits'!$A$8:$H$607,2,0))</f>
        <v/>
      </c>
      <c r="E98" s="103" t="str">
        <f>IF(ISERROR(VLOOKUP(C98,'Base produits'!$A$8:$H$607,3,0)),"",VLOOKUP(C98,'Base produits'!$A$8:$H$607,3,0))</f>
        <v/>
      </c>
      <c r="F98" s="179" t="str">
        <f t="shared" si="11"/>
        <v/>
      </c>
      <c r="G98" s="104" t="str">
        <f t="shared" si="12"/>
        <v/>
      </c>
      <c r="H98" s="105" t="str">
        <f t="shared" si="13"/>
        <v/>
      </c>
      <c r="I98" s="59"/>
      <c r="K98">
        <f t="shared" si="8"/>
        <v>0</v>
      </c>
      <c r="L98">
        <f t="shared" si="8"/>
        <v>0</v>
      </c>
      <c r="M98">
        <f t="shared" si="8"/>
        <v>0</v>
      </c>
      <c r="N98" s="100">
        <f t="shared" si="14"/>
        <v>0</v>
      </c>
      <c r="O98" s="34" t="str">
        <f t="shared" si="9"/>
        <v/>
      </c>
      <c r="P98" s="34">
        <f>SUM($O$22:O98)</f>
        <v>1</v>
      </c>
      <c r="Q98" s="34" t="str">
        <f>'Base produits'!A84</f>
        <v>P0077</v>
      </c>
      <c r="R98" s="34">
        <f>'Base facturation'!B88</f>
        <v>0</v>
      </c>
      <c r="S98" s="101">
        <f>'Base produits'!D84</f>
        <v>0</v>
      </c>
      <c r="T98" s="34">
        <v>84</v>
      </c>
      <c r="U98" s="34">
        <v>77</v>
      </c>
    </row>
    <row r="99" spans="2:21" ht="16.5" hidden="1" customHeight="1" outlineLevel="1" x14ac:dyDescent="0.25">
      <c r="B99" s="52"/>
      <c r="C99" s="176" t="str">
        <f t="shared" si="10"/>
        <v/>
      </c>
      <c r="D99" s="183" t="str">
        <f>IF(ISERROR(VLOOKUP(C99,'Base produits'!$A$8:$H$607,2,0)),"",VLOOKUP(C99,'Base produits'!$A$8:$H$607,2,0))</f>
        <v/>
      </c>
      <c r="E99" s="103" t="str">
        <f>IF(ISERROR(VLOOKUP(C99,'Base produits'!$A$8:$H$607,3,0)),"",VLOOKUP(C99,'Base produits'!$A$8:$H$607,3,0))</f>
        <v/>
      </c>
      <c r="F99" s="179" t="str">
        <f t="shared" si="11"/>
        <v/>
      </c>
      <c r="G99" s="104" t="str">
        <f t="shared" si="12"/>
        <v/>
      </c>
      <c r="H99" s="105" t="str">
        <f t="shared" si="13"/>
        <v/>
      </c>
      <c r="I99" s="59"/>
      <c r="K99">
        <f t="shared" si="8"/>
        <v>0</v>
      </c>
      <c r="L99">
        <f t="shared" si="8"/>
        <v>0</v>
      </c>
      <c r="M99">
        <f t="shared" si="8"/>
        <v>0</v>
      </c>
      <c r="N99" s="100">
        <f t="shared" si="14"/>
        <v>0</v>
      </c>
      <c r="O99" s="34" t="str">
        <f t="shared" si="9"/>
        <v/>
      </c>
      <c r="P99" s="34">
        <f>SUM($O$22:O99)</f>
        <v>1</v>
      </c>
      <c r="Q99" s="34" t="str">
        <f>'Base produits'!A85</f>
        <v>P0078</v>
      </c>
      <c r="R99" s="34">
        <f>'Base facturation'!B89</f>
        <v>0</v>
      </c>
      <c r="S99" s="101">
        <f>'Base produits'!D85</f>
        <v>0</v>
      </c>
      <c r="T99" s="34">
        <v>85</v>
      </c>
      <c r="U99" s="34">
        <v>78</v>
      </c>
    </row>
    <row r="100" spans="2:21" ht="16.5" hidden="1" customHeight="1" outlineLevel="1" x14ac:dyDescent="0.25">
      <c r="B100" s="52"/>
      <c r="C100" s="176" t="str">
        <f t="shared" si="10"/>
        <v/>
      </c>
      <c r="D100" s="183" t="str">
        <f>IF(ISERROR(VLOOKUP(C100,'Base produits'!$A$8:$H$607,2,0)),"",VLOOKUP(C100,'Base produits'!$A$8:$H$607,2,0))</f>
        <v/>
      </c>
      <c r="E100" s="103" t="str">
        <f>IF(ISERROR(VLOOKUP(C100,'Base produits'!$A$8:$H$607,3,0)),"",VLOOKUP(C100,'Base produits'!$A$8:$H$607,3,0))</f>
        <v/>
      </c>
      <c r="F100" s="179" t="str">
        <f t="shared" si="11"/>
        <v/>
      </c>
      <c r="G100" s="104" t="str">
        <f t="shared" si="12"/>
        <v/>
      </c>
      <c r="H100" s="105" t="str">
        <f t="shared" si="13"/>
        <v/>
      </c>
      <c r="I100" s="59"/>
      <c r="K100">
        <f t="shared" si="8"/>
        <v>0</v>
      </c>
      <c r="L100">
        <f t="shared" si="8"/>
        <v>0</v>
      </c>
      <c r="M100">
        <f t="shared" si="8"/>
        <v>0</v>
      </c>
      <c r="N100" s="100">
        <f t="shared" si="14"/>
        <v>0</v>
      </c>
      <c r="O100" s="34" t="str">
        <f t="shared" si="9"/>
        <v/>
      </c>
      <c r="P100" s="34">
        <f>SUM($O$22:O100)</f>
        <v>1</v>
      </c>
      <c r="Q100" s="34" t="str">
        <f>'Base produits'!A86</f>
        <v>P0079</v>
      </c>
      <c r="R100" s="34">
        <f>'Base facturation'!B90</f>
        <v>0</v>
      </c>
      <c r="S100" s="101">
        <f>'Base produits'!D86</f>
        <v>0</v>
      </c>
      <c r="T100" s="34">
        <v>86</v>
      </c>
      <c r="U100" s="34">
        <v>79</v>
      </c>
    </row>
    <row r="101" spans="2:21" ht="16.5" hidden="1" customHeight="1" outlineLevel="1" x14ac:dyDescent="0.25">
      <c r="B101" s="52"/>
      <c r="C101" s="176" t="str">
        <f t="shared" si="10"/>
        <v/>
      </c>
      <c r="D101" s="183" t="str">
        <f>IF(ISERROR(VLOOKUP(C101,'Base produits'!$A$8:$H$607,2,0)),"",VLOOKUP(C101,'Base produits'!$A$8:$H$607,2,0))</f>
        <v/>
      </c>
      <c r="E101" s="103" t="str">
        <f>IF(ISERROR(VLOOKUP(C101,'Base produits'!$A$8:$H$607,3,0)),"",VLOOKUP(C101,'Base produits'!$A$8:$H$607,3,0))</f>
        <v/>
      </c>
      <c r="F101" s="179" t="str">
        <f t="shared" si="11"/>
        <v/>
      </c>
      <c r="G101" s="104" t="str">
        <f t="shared" si="12"/>
        <v/>
      </c>
      <c r="H101" s="105" t="str">
        <f t="shared" si="13"/>
        <v/>
      </c>
      <c r="I101" s="59"/>
      <c r="K101">
        <f t="shared" si="8"/>
        <v>0</v>
      </c>
      <c r="L101">
        <f t="shared" si="8"/>
        <v>0</v>
      </c>
      <c r="M101">
        <f t="shared" si="8"/>
        <v>0</v>
      </c>
      <c r="N101" s="100">
        <f t="shared" si="14"/>
        <v>0</v>
      </c>
      <c r="O101" s="34" t="str">
        <f t="shared" si="9"/>
        <v/>
      </c>
      <c r="P101" s="34">
        <f>SUM($O$22:O101)</f>
        <v>1</v>
      </c>
      <c r="Q101" s="34" t="str">
        <f>'Base produits'!A87</f>
        <v>P0080</v>
      </c>
      <c r="R101" s="34">
        <f>'Base facturation'!B91</f>
        <v>0</v>
      </c>
      <c r="S101" s="101">
        <f>'Base produits'!D87</f>
        <v>0</v>
      </c>
      <c r="T101" s="34">
        <v>87</v>
      </c>
      <c r="U101" s="34">
        <v>80</v>
      </c>
    </row>
    <row r="102" spans="2:21" ht="16.5" hidden="1" customHeight="1" outlineLevel="1" x14ac:dyDescent="0.25">
      <c r="B102" s="52"/>
      <c r="C102" s="176" t="str">
        <f t="shared" si="10"/>
        <v/>
      </c>
      <c r="D102" s="183" t="str">
        <f>IF(ISERROR(VLOOKUP(C102,'Base produits'!$A$8:$H$607,2,0)),"",VLOOKUP(C102,'Base produits'!$A$8:$H$607,2,0))</f>
        <v/>
      </c>
      <c r="E102" s="103" t="str">
        <f>IF(ISERROR(VLOOKUP(C102,'Base produits'!$A$8:$H$607,3,0)),"",VLOOKUP(C102,'Base produits'!$A$8:$H$607,3,0))</f>
        <v/>
      </c>
      <c r="F102" s="179" t="str">
        <f t="shared" si="11"/>
        <v/>
      </c>
      <c r="G102" s="104" t="str">
        <f t="shared" si="12"/>
        <v/>
      </c>
      <c r="H102" s="105" t="str">
        <f t="shared" si="13"/>
        <v/>
      </c>
      <c r="I102" s="59"/>
      <c r="K102">
        <f t="shared" si="8"/>
        <v>0</v>
      </c>
      <c r="L102">
        <f t="shared" si="8"/>
        <v>0</v>
      </c>
      <c r="M102">
        <f t="shared" si="8"/>
        <v>0</v>
      </c>
      <c r="N102" s="100">
        <f t="shared" si="14"/>
        <v>0</v>
      </c>
      <c r="O102" s="34" t="str">
        <f t="shared" si="9"/>
        <v/>
      </c>
      <c r="P102" s="34">
        <f>SUM($O$22:O102)</f>
        <v>1</v>
      </c>
      <c r="Q102" s="34" t="str">
        <f>'Base produits'!A88</f>
        <v>P0081</v>
      </c>
      <c r="R102" s="34">
        <f>'Base facturation'!B92</f>
        <v>0</v>
      </c>
      <c r="S102" s="101">
        <f>'Base produits'!D88</f>
        <v>0</v>
      </c>
      <c r="T102" s="34">
        <v>88</v>
      </c>
      <c r="U102" s="34">
        <v>81</v>
      </c>
    </row>
    <row r="103" spans="2:21" ht="16.5" hidden="1" customHeight="1" outlineLevel="1" x14ac:dyDescent="0.25">
      <c r="B103" s="52"/>
      <c r="C103" s="176" t="str">
        <f t="shared" si="10"/>
        <v/>
      </c>
      <c r="D103" s="183" t="str">
        <f>IF(ISERROR(VLOOKUP(C103,'Base produits'!$A$8:$H$607,2,0)),"",VLOOKUP(C103,'Base produits'!$A$8:$H$607,2,0))</f>
        <v/>
      </c>
      <c r="E103" s="103" t="str">
        <f>IF(ISERROR(VLOOKUP(C103,'Base produits'!$A$8:$H$607,3,0)),"",VLOOKUP(C103,'Base produits'!$A$8:$H$607,3,0))</f>
        <v/>
      </c>
      <c r="F103" s="179" t="str">
        <f t="shared" si="11"/>
        <v/>
      </c>
      <c r="G103" s="104" t="str">
        <f t="shared" si="12"/>
        <v/>
      </c>
      <c r="H103" s="105" t="str">
        <f t="shared" si="13"/>
        <v/>
      </c>
      <c r="I103" s="59"/>
      <c r="K103">
        <f t="shared" si="8"/>
        <v>0</v>
      </c>
      <c r="L103">
        <f t="shared" si="8"/>
        <v>0</v>
      </c>
      <c r="M103">
        <f t="shared" si="8"/>
        <v>0</v>
      </c>
      <c r="N103" s="100">
        <f t="shared" si="14"/>
        <v>0</v>
      </c>
      <c r="O103" s="34" t="str">
        <f t="shared" si="9"/>
        <v/>
      </c>
      <c r="P103" s="34">
        <f>SUM($O$22:O103)</f>
        <v>1</v>
      </c>
      <c r="Q103" s="34" t="str">
        <f>'Base produits'!A89</f>
        <v>P0082</v>
      </c>
      <c r="R103" s="34">
        <f>'Base facturation'!B93</f>
        <v>0</v>
      </c>
      <c r="S103" s="101">
        <f>'Base produits'!D89</f>
        <v>0</v>
      </c>
      <c r="T103" s="34">
        <v>89</v>
      </c>
      <c r="U103" s="34">
        <v>82</v>
      </c>
    </row>
    <row r="104" spans="2:21" ht="16.5" hidden="1" customHeight="1" outlineLevel="1" x14ac:dyDescent="0.25">
      <c r="B104" s="52"/>
      <c r="C104" s="176" t="str">
        <f t="shared" si="10"/>
        <v/>
      </c>
      <c r="D104" s="183" t="str">
        <f>IF(ISERROR(VLOOKUP(C104,'Base produits'!$A$8:$H$607,2,0)),"",VLOOKUP(C104,'Base produits'!$A$8:$H$607,2,0))</f>
        <v/>
      </c>
      <c r="E104" s="103" t="str">
        <f>IF(ISERROR(VLOOKUP(C104,'Base produits'!$A$8:$H$607,3,0)),"",VLOOKUP(C104,'Base produits'!$A$8:$H$607,3,0))</f>
        <v/>
      </c>
      <c r="F104" s="179" t="str">
        <f t="shared" si="11"/>
        <v/>
      </c>
      <c r="G104" s="104" t="str">
        <f t="shared" si="12"/>
        <v/>
      </c>
      <c r="H104" s="105" t="str">
        <f t="shared" si="13"/>
        <v/>
      </c>
      <c r="I104" s="59"/>
      <c r="K104">
        <f t="shared" si="8"/>
        <v>0</v>
      </c>
      <c r="L104">
        <f t="shared" si="8"/>
        <v>0</v>
      </c>
      <c r="M104">
        <f t="shared" si="8"/>
        <v>0</v>
      </c>
      <c r="N104" s="100">
        <f t="shared" si="14"/>
        <v>0</v>
      </c>
      <c r="O104" s="34" t="str">
        <f t="shared" si="9"/>
        <v/>
      </c>
      <c r="P104" s="34">
        <f>SUM($O$22:O104)</f>
        <v>1</v>
      </c>
      <c r="Q104" s="34" t="str">
        <f>'Base produits'!A90</f>
        <v>P0083</v>
      </c>
      <c r="R104" s="34">
        <f>'Base facturation'!B94</f>
        <v>0</v>
      </c>
      <c r="S104" s="101">
        <f>'Base produits'!D90</f>
        <v>0</v>
      </c>
      <c r="T104" s="34">
        <v>90</v>
      </c>
      <c r="U104" s="34">
        <v>83</v>
      </c>
    </row>
    <row r="105" spans="2:21" ht="16.5" hidden="1" customHeight="1" outlineLevel="1" x14ac:dyDescent="0.25">
      <c r="B105" s="52"/>
      <c r="C105" s="176" t="str">
        <f t="shared" si="10"/>
        <v/>
      </c>
      <c r="D105" s="183" t="str">
        <f>IF(ISERROR(VLOOKUP(C105,'Base produits'!$A$8:$H$607,2,0)),"",VLOOKUP(C105,'Base produits'!$A$8:$H$607,2,0))</f>
        <v/>
      </c>
      <c r="E105" s="103" t="str">
        <f>IF(ISERROR(VLOOKUP(C105,'Base produits'!$A$8:$H$607,3,0)),"",VLOOKUP(C105,'Base produits'!$A$8:$H$607,3,0))</f>
        <v/>
      </c>
      <c r="F105" s="179" t="str">
        <f t="shared" si="11"/>
        <v/>
      </c>
      <c r="G105" s="104" t="str">
        <f t="shared" si="12"/>
        <v/>
      </c>
      <c r="H105" s="105" t="str">
        <f t="shared" si="13"/>
        <v/>
      </c>
      <c r="I105" s="59"/>
      <c r="K105">
        <f t="shared" si="8"/>
        <v>0</v>
      </c>
      <c r="L105">
        <f t="shared" si="8"/>
        <v>0</v>
      </c>
      <c r="M105">
        <f t="shared" si="8"/>
        <v>0</v>
      </c>
      <c r="N105" s="100">
        <f t="shared" si="14"/>
        <v>0</v>
      </c>
      <c r="O105" s="34" t="str">
        <f t="shared" si="9"/>
        <v/>
      </c>
      <c r="P105" s="34">
        <f>SUM($O$22:O105)</f>
        <v>1</v>
      </c>
      <c r="Q105" s="34" t="str">
        <f>'Base produits'!A91</f>
        <v>P0084</v>
      </c>
      <c r="R105" s="34">
        <f>'Base facturation'!B95</f>
        <v>0</v>
      </c>
      <c r="S105" s="101">
        <f>'Base produits'!D91</f>
        <v>0</v>
      </c>
      <c r="T105" s="34">
        <v>91</v>
      </c>
      <c r="U105" s="34">
        <v>84</v>
      </c>
    </row>
    <row r="106" spans="2:21" ht="16.5" hidden="1" customHeight="1" outlineLevel="1" x14ac:dyDescent="0.25">
      <c r="B106" s="52"/>
      <c r="C106" s="176" t="str">
        <f t="shared" si="10"/>
        <v/>
      </c>
      <c r="D106" s="183" t="str">
        <f>IF(ISERROR(VLOOKUP(C106,'Base produits'!$A$8:$H$607,2,0)),"",VLOOKUP(C106,'Base produits'!$A$8:$H$607,2,0))</f>
        <v/>
      </c>
      <c r="E106" s="103" t="str">
        <f>IF(ISERROR(VLOOKUP(C106,'Base produits'!$A$8:$H$607,3,0)),"",VLOOKUP(C106,'Base produits'!$A$8:$H$607,3,0))</f>
        <v/>
      </c>
      <c r="F106" s="179" t="str">
        <f t="shared" si="11"/>
        <v/>
      </c>
      <c r="G106" s="104" t="str">
        <f t="shared" si="12"/>
        <v/>
      </c>
      <c r="H106" s="105" t="str">
        <f t="shared" si="13"/>
        <v/>
      </c>
      <c r="I106" s="59"/>
      <c r="K106">
        <f t="shared" si="8"/>
        <v>0</v>
      </c>
      <c r="L106">
        <f t="shared" si="8"/>
        <v>0</v>
      </c>
      <c r="M106">
        <f t="shared" si="8"/>
        <v>0</v>
      </c>
      <c r="N106" s="100">
        <f t="shared" si="14"/>
        <v>0</v>
      </c>
      <c r="O106" s="34" t="str">
        <f t="shared" si="9"/>
        <v/>
      </c>
      <c r="P106" s="34">
        <f>SUM($O$22:O106)</f>
        <v>1</v>
      </c>
      <c r="Q106" s="34" t="str">
        <f>'Base produits'!A92</f>
        <v>P0085</v>
      </c>
      <c r="R106" s="34">
        <f>'Base facturation'!B96</f>
        <v>0</v>
      </c>
      <c r="S106" s="101">
        <f>'Base produits'!D92</f>
        <v>0</v>
      </c>
      <c r="T106" s="34">
        <v>92</v>
      </c>
      <c r="U106" s="34">
        <v>85</v>
      </c>
    </row>
    <row r="107" spans="2:21" ht="16.5" hidden="1" customHeight="1" outlineLevel="1" x14ac:dyDescent="0.25">
      <c r="B107" s="52"/>
      <c r="C107" s="176" t="str">
        <f t="shared" si="10"/>
        <v/>
      </c>
      <c r="D107" s="183" t="str">
        <f>IF(ISERROR(VLOOKUP(C107,'Base produits'!$A$8:$H$607,2,0)),"",VLOOKUP(C107,'Base produits'!$A$8:$H$607,2,0))</f>
        <v/>
      </c>
      <c r="E107" s="103" t="str">
        <f>IF(ISERROR(VLOOKUP(C107,'Base produits'!$A$8:$H$607,3,0)),"",VLOOKUP(C107,'Base produits'!$A$8:$H$607,3,0))</f>
        <v/>
      </c>
      <c r="F107" s="179" t="str">
        <f t="shared" si="11"/>
        <v/>
      </c>
      <c r="G107" s="104" t="str">
        <f t="shared" si="12"/>
        <v/>
      </c>
      <c r="H107" s="105" t="str">
        <f t="shared" si="13"/>
        <v/>
      </c>
      <c r="I107" s="59"/>
      <c r="K107">
        <f t="shared" si="8"/>
        <v>0</v>
      </c>
      <c r="L107">
        <f t="shared" si="8"/>
        <v>0</v>
      </c>
      <c r="M107">
        <f t="shared" si="8"/>
        <v>0</v>
      </c>
      <c r="N107" s="100">
        <f t="shared" si="14"/>
        <v>0</v>
      </c>
      <c r="O107" s="34" t="str">
        <f t="shared" si="9"/>
        <v/>
      </c>
      <c r="P107" s="34">
        <f>SUM($O$22:O107)</f>
        <v>1</v>
      </c>
      <c r="Q107" s="34" t="str">
        <f>'Base produits'!A93</f>
        <v>P0086</v>
      </c>
      <c r="R107" s="34">
        <f>'Base facturation'!B97</f>
        <v>0</v>
      </c>
      <c r="S107" s="101">
        <f>'Base produits'!D93</f>
        <v>0</v>
      </c>
      <c r="T107" s="34">
        <v>93</v>
      </c>
      <c r="U107" s="34">
        <v>86</v>
      </c>
    </row>
    <row r="108" spans="2:21" ht="16.5" hidden="1" customHeight="1" outlineLevel="1" x14ac:dyDescent="0.25">
      <c r="B108" s="52"/>
      <c r="C108" s="176" t="str">
        <f t="shared" si="10"/>
        <v/>
      </c>
      <c r="D108" s="183" t="str">
        <f>IF(ISERROR(VLOOKUP(C108,'Base produits'!$A$8:$H$607,2,0)),"",VLOOKUP(C108,'Base produits'!$A$8:$H$607,2,0))</f>
        <v/>
      </c>
      <c r="E108" s="103" t="str">
        <f>IF(ISERROR(VLOOKUP(C108,'Base produits'!$A$8:$H$607,3,0)),"",VLOOKUP(C108,'Base produits'!$A$8:$H$607,3,0))</f>
        <v/>
      </c>
      <c r="F108" s="179" t="str">
        <f t="shared" si="11"/>
        <v/>
      </c>
      <c r="G108" s="104" t="str">
        <f t="shared" si="12"/>
        <v/>
      </c>
      <c r="H108" s="105" t="str">
        <f t="shared" si="13"/>
        <v/>
      </c>
      <c r="I108" s="59"/>
      <c r="K108">
        <f t="shared" si="8"/>
        <v>0</v>
      </c>
      <c r="L108">
        <f t="shared" si="8"/>
        <v>0</v>
      </c>
      <c r="M108">
        <f t="shared" si="8"/>
        <v>0</v>
      </c>
      <c r="N108" s="100">
        <f t="shared" si="14"/>
        <v>0</v>
      </c>
      <c r="O108" s="34" t="str">
        <f t="shared" si="9"/>
        <v/>
      </c>
      <c r="P108" s="34">
        <f>SUM($O$22:O108)</f>
        <v>1</v>
      </c>
      <c r="Q108" s="34" t="str">
        <f>'Base produits'!A94</f>
        <v>P0087</v>
      </c>
      <c r="R108" s="34">
        <f>'Base facturation'!B98</f>
        <v>0</v>
      </c>
      <c r="S108" s="101">
        <f>'Base produits'!D94</f>
        <v>0</v>
      </c>
      <c r="T108" s="34">
        <v>94</v>
      </c>
      <c r="U108" s="34">
        <v>87</v>
      </c>
    </row>
    <row r="109" spans="2:21" ht="16.5" hidden="1" customHeight="1" outlineLevel="1" x14ac:dyDescent="0.25">
      <c r="B109" s="52"/>
      <c r="C109" s="176" t="str">
        <f t="shared" si="10"/>
        <v/>
      </c>
      <c r="D109" s="183" t="str">
        <f>IF(ISERROR(VLOOKUP(C109,'Base produits'!$A$8:$H$607,2,0)),"",VLOOKUP(C109,'Base produits'!$A$8:$H$607,2,0))</f>
        <v/>
      </c>
      <c r="E109" s="103" t="str">
        <f>IF(ISERROR(VLOOKUP(C109,'Base produits'!$A$8:$H$607,3,0)),"",VLOOKUP(C109,'Base produits'!$A$8:$H$607,3,0))</f>
        <v/>
      </c>
      <c r="F109" s="179" t="str">
        <f t="shared" si="11"/>
        <v/>
      </c>
      <c r="G109" s="104" t="str">
        <f t="shared" si="12"/>
        <v/>
      </c>
      <c r="H109" s="105" t="str">
        <f t="shared" si="13"/>
        <v/>
      </c>
      <c r="I109" s="59"/>
      <c r="K109">
        <f t="shared" si="8"/>
        <v>0</v>
      </c>
      <c r="L109">
        <f t="shared" si="8"/>
        <v>0</v>
      </c>
      <c r="M109">
        <f t="shared" si="8"/>
        <v>0</v>
      </c>
      <c r="N109" s="100">
        <f t="shared" si="14"/>
        <v>0</v>
      </c>
      <c r="O109" s="34" t="str">
        <f t="shared" si="9"/>
        <v/>
      </c>
      <c r="P109" s="34">
        <f>SUM($O$22:O109)</f>
        <v>1</v>
      </c>
      <c r="Q109" s="34" t="str">
        <f>'Base produits'!A95</f>
        <v>P0088</v>
      </c>
      <c r="R109" s="34">
        <f>'Base facturation'!B99</f>
        <v>0</v>
      </c>
      <c r="S109" s="101">
        <f>'Base produits'!D95</f>
        <v>0</v>
      </c>
      <c r="T109" s="34">
        <v>95</v>
      </c>
      <c r="U109" s="34">
        <v>88</v>
      </c>
    </row>
    <row r="110" spans="2:21" ht="16.5" hidden="1" customHeight="1" outlineLevel="1" x14ac:dyDescent="0.25">
      <c r="B110" s="52"/>
      <c r="C110" s="176" t="str">
        <f t="shared" si="10"/>
        <v/>
      </c>
      <c r="D110" s="183" t="str">
        <f>IF(ISERROR(VLOOKUP(C110,'Base produits'!$A$8:$H$607,2,0)),"",VLOOKUP(C110,'Base produits'!$A$8:$H$607,2,0))</f>
        <v/>
      </c>
      <c r="E110" s="103" t="str">
        <f>IF(ISERROR(VLOOKUP(C110,'Base produits'!$A$8:$H$607,3,0)),"",VLOOKUP(C110,'Base produits'!$A$8:$H$607,3,0))</f>
        <v/>
      </c>
      <c r="F110" s="179" t="str">
        <f t="shared" si="11"/>
        <v/>
      </c>
      <c r="G110" s="104" t="str">
        <f t="shared" si="12"/>
        <v/>
      </c>
      <c r="H110" s="105" t="str">
        <f t="shared" si="13"/>
        <v/>
      </c>
      <c r="I110" s="59"/>
      <c r="K110">
        <f t="shared" si="8"/>
        <v>0</v>
      </c>
      <c r="L110">
        <f t="shared" si="8"/>
        <v>0</v>
      </c>
      <c r="M110">
        <f t="shared" si="8"/>
        <v>0</v>
      </c>
      <c r="N110" s="100">
        <f t="shared" si="14"/>
        <v>0</v>
      </c>
      <c r="O110" s="34" t="str">
        <f t="shared" si="9"/>
        <v/>
      </c>
      <c r="P110" s="34">
        <f>SUM($O$22:O110)</f>
        <v>1</v>
      </c>
      <c r="Q110" s="34" t="str">
        <f>'Base produits'!A96</f>
        <v>P0089</v>
      </c>
      <c r="R110" s="34">
        <f>'Base facturation'!B100</f>
        <v>0</v>
      </c>
      <c r="S110" s="101">
        <f>'Base produits'!D96</f>
        <v>0</v>
      </c>
      <c r="T110" s="34">
        <v>96</v>
      </c>
      <c r="U110" s="34">
        <v>89</v>
      </c>
    </row>
    <row r="111" spans="2:21" ht="16.5" hidden="1" customHeight="1" outlineLevel="1" x14ac:dyDescent="0.25">
      <c r="B111" s="52"/>
      <c r="C111" s="176" t="str">
        <f t="shared" si="10"/>
        <v/>
      </c>
      <c r="D111" s="183" t="str">
        <f>IF(ISERROR(VLOOKUP(C111,'Base produits'!$A$8:$H$607,2,0)),"",VLOOKUP(C111,'Base produits'!$A$8:$H$607,2,0))</f>
        <v/>
      </c>
      <c r="E111" s="103" t="str">
        <f>IF(ISERROR(VLOOKUP(C111,'Base produits'!$A$8:$H$607,3,0)),"",VLOOKUP(C111,'Base produits'!$A$8:$H$607,3,0))</f>
        <v/>
      </c>
      <c r="F111" s="179" t="str">
        <f t="shared" si="11"/>
        <v/>
      </c>
      <c r="G111" s="104" t="str">
        <f t="shared" si="12"/>
        <v/>
      </c>
      <c r="H111" s="105" t="str">
        <f t="shared" si="13"/>
        <v/>
      </c>
      <c r="I111" s="59"/>
      <c r="K111">
        <f t="shared" si="8"/>
        <v>0</v>
      </c>
      <c r="L111">
        <f t="shared" si="8"/>
        <v>0</v>
      </c>
      <c r="M111">
        <f t="shared" si="8"/>
        <v>0</v>
      </c>
      <c r="N111" s="100">
        <f t="shared" si="14"/>
        <v>0</v>
      </c>
      <c r="O111" s="34" t="str">
        <f t="shared" si="9"/>
        <v/>
      </c>
      <c r="P111" s="34">
        <f>SUM($O$22:O111)</f>
        <v>1</v>
      </c>
      <c r="Q111" s="34" t="str">
        <f>'Base produits'!A97</f>
        <v>P0090</v>
      </c>
      <c r="R111" s="34">
        <f>'Base facturation'!B101</f>
        <v>0</v>
      </c>
      <c r="S111" s="101">
        <f>'Base produits'!D97</f>
        <v>0</v>
      </c>
      <c r="T111" s="34">
        <v>97</v>
      </c>
      <c r="U111" s="34">
        <v>90</v>
      </c>
    </row>
    <row r="112" spans="2:21" ht="16.5" hidden="1" customHeight="1" outlineLevel="1" x14ac:dyDescent="0.25">
      <c r="B112" s="52"/>
      <c r="C112" s="176" t="str">
        <f t="shared" si="10"/>
        <v/>
      </c>
      <c r="D112" s="183" t="str">
        <f>IF(ISERROR(VLOOKUP(C112,'Base produits'!$A$8:$H$607,2,0)),"",VLOOKUP(C112,'Base produits'!$A$8:$H$607,2,0))</f>
        <v/>
      </c>
      <c r="E112" s="103" t="str">
        <f>IF(ISERROR(VLOOKUP(C112,'Base produits'!$A$8:$H$607,3,0)),"",VLOOKUP(C112,'Base produits'!$A$8:$H$607,3,0))</f>
        <v/>
      </c>
      <c r="F112" s="179" t="str">
        <f t="shared" si="11"/>
        <v/>
      </c>
      <c r="G112" s="104" t="str">
        <f t="shared" si="12"/>
        <v/>
      </c>
      <c r="H112" s="105" t="str">
        <f t="shared" si="13"/>
        <v/>
      </c>
      <c r="I112" s="59"/>
      <c r="K112">
        <f t="shared" si="8"/>
        <v>0</v>
      </c>
      <c r="L112">
        <f t="shared" si="8"/>
        <v>0</v>
      </c>
      <c r="M112">
        <f t="shared" si="8"/>
        <v>0</v>
      </c>
      <c r="N112" s="100">
        <f t="shared" si="14"/>
        <v>0</v>
      </c>
      <c r="O112" s="34" t="str">
        <f t="shared" si="9"/>
        <v/>
      </c>
      <c r="P112" s="34">
        <f>SUM($O$22:O112)</f>
        <v>1</v>
      </c>
      <c r="Q112" s="34" t="str">
        <f>'Base produits'!A98</f>
        <v>P0091</v>
      </c>
      <c r="R112" s="34">
        <f>'Base facturation'!B102</f>
        <v>0</v>
      </c>
      <c r="S112" s="101">
        <f>'Base produits'!D98</f>
        <v>0</v>
      </c>
      <c r="T112" s="34">
        <v>98</v>
      </c>
      <c r="U112" s="34">
        <v>91</v>
      </c>
    </row>
    <row r="113" spans="2:21" ht="16.5" hidden="1" customHeight="1" outlineLevel="1" x14ac:dyDescent="0.25">
      <c r="B113" s="52"/>
      <c r="C113" s="176" t="str">
        <f t="shared" si="10"/>
        <v/>
      </c>
      <c r="D113" s="183" t="str">
        <f>IF(ISERROR(VLOOKUP(C113,'Base produits'!$A$8:$H$607,2,0)),"",VLOOKUP(C113,'Base produits'!$A$8:$H$607,2,0))</f>
        <v/>
      </c>
      <c r="E113" s="103" t="str">
        <f>IF(ISERROR(VLOOKUP(C113,'Base produits'!$A$8:$H$607,3,0)),"",VLOOKUP(C113,'Base produits'!$A$8:$H$607,3,0))</f>
        <v/>
      </c>
      <c r="F113" s="179" t="str">
        <f t="shared" si="11"/>
        <v/>
      </c>
      <c r="G113" s="104" t="str">
        <f t="shared" si="12"/>
        <v/>
      </c>
      <c r="H113" s="105" t="str">
        <f t="shared" si="13"/>
        <v/>
      </c>
      <c r="I113" s="59"/>
      <c r="K113">
        <f t="shared" si="8"/>
        <v>0</v>
      </c>
      <c r="L113">
        <f t="shared" si="8"/>
        <v>0</v>
      </c>
      <c r="M113">
        <f t="shared" si="8"/>
        <v>0</v>
      </c>
      <c r="N113" s="100">
        <f t="shared" si="14"/>
        <v>0</v>
      </c>
      <c r="O113" s="34" t="str">
        <f t="shared" si="9"/>
        <v/>
      </c>
      <c r="P113" s="34">
        <f>SUM($O$22:O113)</f>
        <v>1</v>
      </c>
      <c r="Q113" s="34" t="str">
        <f>'Base produits'!A99</f>
        <v>P0092</v>
      </c>
      <c r="R113" s="34">
        <f>'Base facturation'!B103</f>
        <v>0</v>
      </c>
      <c r="S113" s="101">
        <f>'Base produits'!D99</f>
        <v>0</v>
      </c>
      <c r="T113" s="34">
        <v>99</v>
      </c>
      <c r="U113" s="34">
        <v>92</v>
      </c>
    </row>
    <row r="114" spans="2:21" ht="16.5" hidden="1" customHeight="1" outlineLevel="1" x14ac:dyDescent="0.25">
      <c r="B114" s="52"/>
      <c r="C114" s="176" t="str">
        <f t="shared" si="10"/>
        <v/>
      </c>
      <c r="D114" s="183" t="str">
        <f>IF(ISERROR(VLOOKUP(C114,'Base produits'!$A$8:$H$607,2,0)),"",VLOOKUP(C114,'Base produits'!$A$8:$H$607,2,0))</f>
        <v/>
      </c>
      <c r="E114" s="103" t="str">
        <f>IF(ISERROR(VLOOKUP(C114,'Base produits'!$A$8:$H$607,3,0)),"",VLOOKUP(C114,'Base produits'!$A$8:$H$607,3,0))</f>
        <v/>
      </c>
      <c r="F114" s="179" t="str">
        <f t="shared" si="11"/>
        <v/>
      </c>
      <c r="G114" s="104" t="str">
        <f t="shared" si="12"/>
        <v/>
      </c>
      <c r="H114" s="105" t="str">
        <f t="shared" si="13"/>
        <v/>
      </c>
      <c r="I114" s="59"/>
      <c r="K114">
        <f t="shared" si="8"/>
        <v>0</v>
      </c>
      <c r="L114">
        <f t="shared" si="8"/>
        <v>0</v>
      </c>
      <c r="M114">
        <f t="shared" si="8"/>
        <v>0</v>
      </c>
      <c r="N114" s="100">
        <f t="shared" si="14"/>
        <v>0</v>
      </c>
      <c r="O114" s="34" t="str">
        <f t="shared" si="9"/>
        <v/>
      </c>
      <c r="P114" s="34">
        <f>SUM($O$22:O114)</f>
        <v>1</v>
      </c>
      <c r="Q114" s="34" t="str">
        <f>'Base produits'!A100</f>
        <v>P0093</v>
      </c>
      <c r="R114" s="34">
        <f>'Base facturation'!B104</f>
        <v>0</v>
      </c>
      <c r="S114" s="101">
        <f>'Base produits'!D100</f>
        <v>0</v>
      </c>
      <c r="T114" s="34">
        <v>100</v>
      </c>
      <c r="U114" s="34">
        <v>93</v>
      </c>
    </row>
    <row r="115" spans="2:21" ht="16.5" hidden="1" customHeight="1" outlineLevel="1" x14ac:dyDescent="0.25">
      <c r="B115" s="52"/>
      <c r="C115" s="176" t="str">
        <f t="shared" si="10"/>
        <v/>
      </c>
      <c r="D115" s="183" t="str">
        <f>IF(ISERROR(VLOOKUP(C115,'Base produits'!$A$8:$H$607,2,0)),"",VLOOKUP(C115,'Base produits'!$A$8:$H$607,2,0))</f>
        <v/>
      </c>
      <c r="E115" s="103" t="str">
        <f>IF(ISERROR(VLOOKUP(C115,'Base produits'!$A$8:$H$607,3,0)),"",VLOOKUP(C115,'Base produits'!$A$8:$H$607,3,0))</f>
        <v/>
      </c>
      <c r="F115" s="179" t="str">
        <f t="shared" si="11"/>
        <v/>
      </c>
      <c r="G115" s="104" t="str">
        <f t="shared" si="12"/>
        <v/>
      </c>
      <c r="H115" s="105" t="str">
        <f t="shared" si="13"/>
        <v/>
      </c>
      <c r="I115" s="59"/>
      <c r="K115">
        <f t="shared" si="8"/>
        <v>0</v>
      </c>
      <c r="L115">
        <f t="shared" si="8"/>
        <v>0</v>
      </c>
      <c r="M115">
        <f t="shared" si="8"/>
        <v>0</v>
      </c>
      <c r="N115" s="100">
        <f t="shared" si="14"/>
        <v>0</v>
      </c>
      <c r="O115" s="34" t="str">
        <f t="shared" si="9"/>
        <v/>
      </c>
      <c r="P115" s="34">
        <f>SUM($O$22:O115)</f>
        <v>1</v>
      </c>
      <c r="Q115" s="34" t="str">
        <f>'Base produits'!A101</f>
        <v>P0094</v>
      </c>
      <c r="R115" s="34">
        <f>'Base facturation'!B105</f>
        <v>0</v>
      </c>
      <c r="S115" s="101">
        <f>'Base produits'!D101</f>
        <v>0</v>
      </c>
      <c r="T115" s="34">
        <v>101</v>
      </c>
      <c r="U115" s="34">
        <v>94</v>
      </c>
    </row>
    <row r="116" spans="2:21" ht="16.5" hidden="1" customHeight="1" outlineLevel="1" x14ac:dyDescent="0.25">
      <c r="B116" s="52"/>
      <c r="C116" s="176" t="str">
        <f t="shared" si="10"/>
        <v/>
      </c>
      <c r="D116" s="183" t="str">
        <f>IF(ISERROR(VLOOKUP(C116,'Base produits'!$A$8:$H$607,2,0)),"",VLOOKUP(C116,'Base produits'!$A$8:$H$607,2,0))</f>
        <v/>
      </c>
      <c r="E116" s="103" t="str">
        <f>IF(ISERROR(VLOOKUP(C116,'Base produits'!$A$8:$H$607,3,0)),"",VLOOKUP(C116,'Base produits'!$A$8:$H$607,3,0))</f>
        <v/>
      </c>
      <c r="F116" s="179" t="str">
        <f t="shared" si="11"/>
        <v/>
      </c>
      <c r="G116" s="104" t="str">
        <f t="shared" si="12"/>
        <v/>
      </c>
      <c r="H116" s="105" t="str">
        <f t="shared" si="13"/>
        <v/>
      </c>
      <c r="I116" s="59"/>
      <c r="K116">
        <f t="shared" si="8"/>
        <v>0</v>
      </c>
      <c r="L116">
        <f t="shared" si="8"/>
        <v>0</v>
      </c>
      <c r="M116">
        <f t="shared" si="8"/>
        <v>0</v>
      </c>
      <c r="N116" s="100">
        <f t="shared" si="14"/>
        <v>0</v>
      </c>
      <c r="O116" s="34" t="str">
        <f t="shared" si="9"/>
        <v/>
      </c>
      <c r="P116" s="34">
        <f>SUM($O$22:O116)</f>
        <v>1</v>
      </c>
      <c r="Q116" s="34" t="str">
        <f>'Base produits'!A102</f>
        <v>P0095</v>
      </c>
      <c r="R116" s="34">
        <f>'Base facturation'!B106</f>
        <v>0</v>
      </c>
      <c r="S116" s="101">
        <f>'Base produits'!D102</f>
        <v>0</v>
      </c>
      <c r="T116" s="34">
        <v>102</v>
      </c>
      <c r="U116" s="34">
        <v>95</v>
      </c>
    </row>
    <row r="117" spans="2:21" ht="16.5" hidden="1" customHeight="1" outlineLevel="1" x14ac:dyDescent="0.25">
      <c r="B117" s="52"/>
      <c r="C117" s="176" t="str">
        <f t="shared" si="10"/>
        <v/>
      </c>
      <c r="D117" s="183" t="str">
        <f>IF(ISERROR(VLOOKUP(C117,'Base produits'!$A$8:$H$607,2,0)),"",VLOOKUP(C117,'Base produits'!$A$8:$H$607,2,0))</f>
        <v/>
      </c>
      <c r="E117" s="103" t="str">
        <f>IF(ISERROR(VLOOKUP(C117,'Base produits'!$A$8:$H$607,3,0)),"",VLOOKUP(C117,'Base produits'!$A$8:$H$607,3,0))</f>
        <v/>
      </c>
      <c r="F117" s="179" t="str">
        <f t="shared" si="11"/>
        <v/>
      </c>
      <c r="G117" s="104" t="str">
        <f t="shared" si="12"/>
        <v/>
      </c>
      <c r="H117" s="105" t="str">
        <f t="shared" si="13"/>
        <v/>
      </c>
      <c r="I117" s="59"/>
      <c r="K117">
        <f t="shared" si="8"/>
        <v>0</v>
      </c>
      <c r="L117">
        <f t="shared" si="8"/>
        <v>0</v>
      </c>
      <c r="M117">
        <f t="shared" si="8"/>
        <v>0</v>
      </c>
      <c r="N117" s="100">
        <f t="shared" si="14"/>
        <v>0</v>
      </c>
      <c r="O117" s="34" t="str">
        <f t="shared" si="9"/>
        <v/>
      </c>
      <c r="P117" s="34">
        <f>SUM($O$22:O117)</f>
        <v>1</v>
      </c>
      <c r="Q117" s="34" t="str">
        <f>'Base produits'!A103</f>
        <v>P0096</v>
      </c>
      <c r="R117" s="34">
        <f>'Base facturation'!B107</f>
        <v>0</v>
      </c>
      <c r="S117" s="101">
        <f>'Base produits'!D103</f>
        <v>0</v>
      </c>
      <c r="T117" s="34">
        <v>103</v>
      </c>
      <c r="U117" s="34">
        <v>96</v>
      </c>
    </row>
    <row r="118" spans="2:21" ht="16.5" hidden="1" customHeight="1" outlineLevel="1" x14ac:dyDescent="0.25">
      <c r="B118" s="52"/>
      <c r="C118" s="176" t="str">
        <f t="shared" si="10"/>
        <v/>
      </c>
      <c r="D118" s="183" t="str">
        <f>IF(ISERROR(VLOOKUP(C118,'Base produits'!$A$8:$H$607,2,0)),"",VLOOKUP(C118,'Base produits'!$A$8:$H$607,2,0))</f>
        <v/>
      </c>
      <c r="E118" s="103" t="str">
        <f>IF(ISERROR(VLOOKUP(C118,'Base produits'!$A$8:$H$607,3,0)),"",VLOOKUP(C118,'Base produits'!$A$8:$H$607,3,0))</f>
        <v/>
      </c>
      <c r="F118" s="179" t="str">
        <f t="shared" si="11"/>
        <v/>
      </c>
      <c r="G118" s="104" t="str">
        <f t="shared" si="12"/>
        <v/>
      </c>
      <c r="H118" s="105" t="str">
        <f t="shared" si="13"/>
        <v/>
      </c>
      <c r="I118" s="59"/>
      <c r="K118">
        <f t="shared" ref="K118:M181" si="15">IF($H118=K$19,$H118*$G118,0)</f>
        <v>0</v>
      </c>
      <c r="L118">
        <f t="shared" si="15"/>
        <v>0</v>
      </c>
      <c r="M118">
        <f t="shared" si="15"/>
        <v>0</v>
      </c>
      <c r="N118" s="100">
        <f t="shared" si="14"/>
        <v>0</v>
      </c>
      <c r="O118" s="34" t="str">
        <f t="shared" si="9"/>
        <v/>
      </c>
      <c r="P118" s="34">
        <f>SUM($O$22:O118)</f>
        <v>1</v>
      </c>
      <c r="Q118" s="34" t="str">
        <f>'Base produits'!A104</f>
        <v>P0097</v>
      </c>
      <c r="R118" s="34">
        <f>'Base facturation'!B108</f>
        <v>0</v>
      </c>
      <c r="S118" s="101">
        <f>'Base produits'!D104</f>
        <v>0</v>
      </c>
      <c r="T118" s="34">
        <v>104</v>
      </c>
      <c r="U118" s="34">
        <v>97</v>
      </c>
    </row>
    <row r="119" spans="2:21" ht="16.5" hidden="1" customHeight="1" outlineLevel="1" x14ac:dyDescent="0.25">
      <c r="B119" s="52"/>
      <c r="C119" s="176" t="str">
        <f t="shared" si="10"/>
        <v/>
      </c>
      <c r="D119" s="183" t="str">
        <f>IF(ISERROR(VLOOKUP(C119,'Base produits'!$A$8:$H$607,2,0)),"",VLOOKUP(C119,'Base produits'!$A$8:$H$607,2,0))</f>
        <v/>
      </c>
      <c r="E119" s="103" t="str">
        <f>IF(ISERROR(VLOOKUP(C119,'Base produits'!$A$8:$H$607,3,0)),"",VLOOKUP(C119,'Base produits'!$A$8:$H$607,3,0))</f>
        <v/>
      </c>
      <c r="F119" s="179" t="str">
        <f t="shared" si="11"/>
        <v/>
      </c>
      <c r="G119" s="104" t="str">
        <f t="shared" si="12"/>
        <v/>
      </c>
      <c r="H119" s="105" t="str">
        <f t="shared" si="13"/>
        <v/>
      </c>
      <c r="I119" s="59"/>
      <c r="K119">
        <f t="shared" si="15"/>
        <v>0</v>
      </c>
      <c r="L119">
        <f t="shared" si="15"/>
        <v>0</v>
      </c>
      <c r="M119">
        <f t="shared" si="15"/>
        <v>0</v>
      </c>
      <c r="N119" s="100">
        <f t="shared" si="14"/>
        <v>0</v>
      </c>
      <c r="O119" s="34" t="str">
        <f t="shared" si="9"/>
        <v/>
      </c>
      <c r="P119" s="34">
        <f>SUM($O$22:O119)</f>
        <v>1</v>
      </c>
      <c r="Q119" s="34" t="str">
        <f>'Base produits'!A105</f>
        <v>P0098</v>
      </c>
      <c r="R119" s="34">
        <f>'Base facturation'!B109</f>
        <v>0</v>
      </c>
      <c r="S119" s="101">
        <f>'Base produits'!D105</f>
        <v>0</v>
      </c>
      <c r="T119" s="34">
        <v>105</v>
      </c>
      <c r="U119" s="34">
        <v>98</v>
      </c>
    </row>
    <row r="120" spans="2:21" ht="16.5" hidden="1" customHeight="1" outlineLevel="1" x14ac:dyDescent="0.25">
      <c r="B120" s="52"/>
      <c r="C120" s="176" t="str">
        <f t="shared" si="10"/>
        <v/>
      </c>
      <c r="D120" s="183" t="str">
        <f>IF(ISERROR(VLOOKUP(C120,'Base produits'!$A$8:$H$607,2,0)),"",VLOOKUP(C120,'Base produits'!$A$8:$H$607,2,0))</f>
        <v/>
      </c>
      <c r="E120" s="103" t="str">
        <f>IF(ISERROR(VLOOKUP(C120,'Base produits'!$A$8:$H$607,3,0)),"",VLOOKUP(C120,'Base produits'!$A$8:$H$607,3,0))</f>
        <v/>
      </c>
      <c r="F120" s="179" t="str">
        <f t="shared" si="11"/>
        <v/>
      </c>
      <c r="G120" s="104" t="str">
        <f t="shared" si="12"/>
        <v/>
      </c>
      <c r="H120" s="105" t="str">
        <f t="shared" si="13"/>
        <v/>
      </c>
      <c r="I120" s="59"/>
      <c r="K120">
        <f t="shared" si="15"/>
        <v>0</v>
      </c>
      <c r="L120">
        <f t="shared" si="15"/>
        <v>0</v>
      </c>
      <c r="M120">
        <f t="shared" si="15"/>
        <v>0</v>
      </c>
      <c r="N120" s="100">
        <f t="shared" si="14"/>
        <v>0</v>
      </c>
      <c r="O120" s="34" t="str">
        <f t="shared" si="9"/>
        <v/>
      </c>
      <c r="P120" s="34">
        <f>SUM($O$22:O120)</f>
        <v>1</v>
      </c>
      <c r="Q120" s="34" t="str">
        <f>'Base produits'!A106</f>
        <v>P0099</v>
      </c>
      <c r="R120" s="34">
        <f>'Base facturation'!B110</f>
        <v>0</v>
      </c>
      <c r="S120" s="101">
        <f>'Base produits'!D106</f>
        <v>0</v>
      </c>
      <c r="T120" s="34">
        <v>106</v>
      </c>
      <c r="U120" s="34">
        <v>99</v>
      </c>
    </row>
    <row r="121" spans="2:21" ht="16.5" hidden="1" customHeight="1" outlineLevel="1" x14ac:dyDescent="0.25">
      <c r="B121" s="52"/>
      <c r="C121" s="176" t="str">
        <f t="shared" si="10"/>
        <v/>
      </c>
      <c r="D121" s="183" t="str">
        <f>IF(ISERROR(VLOOKUP(C121,'Base produits'!$A$8:$H$607,2,0)),"",VLOOKUP(C121,'Base produits'!$A$8:$H$607,2,0))</f>
        <v/>
      </c>
      <c r="E121" s="103" t="str">
        <f>IF(ISERROR(VLOOKUP(C121,'Base produits'!$A$8:$H$607,3,0)),"",VLOOKUP(C121,'Base produits'!$A$8:$H$607,3,0))</f>
        <v/>
      </c>
      <c r="F121" s="179" t="str">
        <f t="shared" si="11"/>
        <v/>
      </c>
      <c r="G121" s="104" t="str">
        <f t="shared" si="12"/>
        <v/>
      </c>
      <c r="H121" s="105" t="str">
        <f t="shared" si="13"/>
        <v/>
      </c>
      <c r="I121" s="59"/>
      <c r="K121">
        <f t="shared" si="15"/>
        <v>0</v>
      </c>
      <c r="L121">
        <f t="shared" si="15"/>
        <v>0</v>
      </c>
      <c r="M121">
        <f t="shared" si="15"/>
        <v>0</v>
      </c>
      <c r="N121" s="100">
        <f t="shared" si="14"/>
        <v>0</v>
      </c>
      <c r="O121" s="34" t="str">
        <f t="shared" si="9"/>
        <v/>
      </c>
      <c r="P121" s="34">
        <f>SUM($O$22:O121)</f>
        <v>1</v>
      </c>
      <c r="Q121" s="34" t="str">
        <f>'Base produits'!A107</f>
        <v>P0100</v>
      </c>
      <c r="R121" s="34">
        <f>'Base facturation'!B111</f>
        <v>0</v>
      </c>
      <c r="S121" s="101">
        <f>'Base produits'!D107</f>
        <v>0</v>
      </c>
      <c r="T121" s="34">
        <v>107</v>
      </c>
      <c r="U121" s="34">
        <v>100</v>
      </c>
    </row>
    <row r="122" spans="2:21" ht="16.5" hidden="1" customHeight="1" outlineLevel="1" x14ac:dyDescent="0.25">
      <c r="B122" s="52"/>
      <c r="C122" s="176" t="str">
        <f t="shared" si="10"/>
        <v/>
      </c>
      <c r="D122" s="183" t="str">
        <f>IF(ISERROR(VLOOKUP(C122,'Base produits'!$A$8:$H$607,2,0)),"",VLOOKUP(C122,'Base produits'!$A$8:$H$607,2,0))</f>
        <v/>
      </c>
      <c r="E122" s="103" t="str">
        <f>IF(ISERROR(VLOOKUP(C122,'Base produits'!$A$8:$H$607,3,0)),"",VLOOKUP(C122,'Base produits'!$A$8:$H$607,3,0))</f>
        <v/>
      </c>
      <c r="F122" s="179" t="str">
        <f t="shared" si="11"/>
        <v/>
      </c>
      <c r="G122" s="104" t="str">
        <f t="shared" si="12"/>
        <v/>
      </c>
      <c r="H122" s="105" t="str">
        <f t="shared" si="13"/>
        <v/>
      </c>
      <c r="I122" s="59"/>
      <c r="K122">
        <f t="shared" si="15"/>
        <v>0</v>
      </c>
      <c r="L122">
        <f t="shared" si="15"/>
        <v>0</v>
      </c>
      <c r="M122">
        <f t="shared" si="15"/>
        <v>0</v>
      </c>
      <c r="N122" s="100">
        <f t="shared" si="14"/>
        <v>0</v>
      </c>
      <c r="O122" s="34" t="str">
        <f t="shared" si="9"/>
        <v/>
      </c>
      <c r="P122" s="34">
        <f>SUM($O$22:O122)</f>
        <v>1</v>
      </c>
      <c r="Q122" s="34" t="str">
        <f>'Base produits'!A108</f>
        <v>P0101</v>
      </c>
      <c r="R122" s="34">
        <f>'Base facturation'!B112</f>
        <v>0</v>
      </c>
      <c r="S122" s="101">
        <f>'Base produits'!D108</f>
        <v>0</v>
      </c>
      <c r="T122" s="34">
        <v>108</v>
      </c>
      <c r="U122" s="34">
        <v>101</v>
      </c>
    </row>
    <row r="123" spans="2:21" ht="16.5" hidden="1" customHeight="1" outlineLevel="1" x14ac:dyDescent="0.25">
      <c r="B123" s="52"/>
      <c r="C123" s="176" t="str">
        <f t="shared" si="10"/>
        <v/>
      </c>
      <c r="D123" s="183" t="str">
        <f>IF(ISERROR(VLOOKUP(C123,'Base produits'!$A$8:$H$607,2,0)),"",VLOOKUP(C123,'Base produits'!$A$8:$H$607,2,0))</f>
        <v/>
      </c>
      <c r="E123" s="103" t="str">
        <f>IF(ISERROR(VLOOKUP(C123,'Base produits'!$A$8:$H$607,3,0)),"",VLOOKUP(C123,'Base produits'!$A$8:$H$607,3,0))</f>
        <v/>
      </c>
      <c r="F123" s="179" t="str">
        <f t="shared" si="11"/>
        <v/>
      </c>
      <c r="G123" s="104" t="str">
        <f t="shared" si="12"/>
        <v/>
      </c>
      <c r="H123" s="105" t="str">
        <f t="shared" si="13"/>
        <v/>
      </c>
      <c r="I123" s="59"/>
      <c r="K123">
        <f t="shared" si="15"/>
        <v>0</v>
      </c>
      <c r="L123">
        <f t="shared" si="15"/>
        <v>0</v>
      </c>
      <c r="M123">
        <f t="shared" si="15"/>
        <v>0</v>
      </c>
      <c r="N123" s="100">
        <f t="shared" si="14"/>
        <v>0</v>
      </c>
      <c r="O123" s="34" t="str">
        <f t="shared" si="9"/>
        <v/>
      </c>
      <c r="P123" s="34">
        <f>SUM($O$22:O123)</f>
        <v>1</v>
      </c>
      <c r="Q123" s="34" t="str">
        <f>'Base produits'!A109</f>
        <v>P0102</v>
      </c>
      <c r="R123" s="34">
        <f>'Base facturation'!B113</f>
        <v>0</v>
      </c>
      <c r="S123" s="101">
        <f>'Base produits'!D109</f>
        <v>0</v>
      </c>
      <c r="T123" s="34">
        <v>109</v>
      </c>
      <c r="U123" s="34">
        <v>102</v>
      </c>
    </row>
    <row r="124" spans="2:21" ht="16.5" hidden="1" customHeight="1" outlineLevel="1" x14ac:dyDescent="0.25">
      <c r="B124" s="52"/>
      <c r="C124" s="176" t="str">
        <f t="shared" si="10"/>
        <v/>
      </c>
      <c r="D124" s="183" t="str">
        <f>IF(ISERROR(VLOOKUP(C124,'Base produits'!$A$8:$H$607,2,0)),"",VLOOKUP(C124,'Base produits'!$A$8:$H$607,2,0))</f>
        <v/>
      </c>
      <c r="E124" s="103" t="str">
        <f>IF(ISERROR(VLOOKUP(C124,'Base produits'!$A$8:$H$607,3,0)),"",VLOOKUP(C124,'Base produits'!$A$8:$H$607,3,0))</f>
        <v/>
      </c>
      <c r="F124" s="179" t="str">
        <f t="shared" si="11"/>
        <v/>
      </c>
      <c r="G124" s="104" t="str">
        <f t="shared" si="12"/>
        <v/>
      </c>
      <c r="H124" s="105" t="str">
        <f t="shared" si="13"/>
        <v/>
      </c>
      <c r="I124" s="59"/>
      <c r="K124">
        <f t="shared" si="15"/>
        <v>0</v>
      </c>
      <c r="L124">
        <f t="shared" si="15"/>
        <v>0</v>
      </c>
      <c r="M124">
        <f t="shared" si="15"/>
        <v>0</v>
      </c>
      <c r="N124" s="100">
        <f t="shared" si="14"/>
        <v>0</v>
      </c>
      <c r="O124" s="34" t="str">
        <f t="shared" si="9"/>
        <v/>
      </c>
      <c r="P124" s="34">
        <f>SUM($O$22:O124)</f>
        <v>1</v>
      </c>
      <c r="Q124" s="34" t="str">
        <f>'Base produits'!A110</f>
        <v>P0103</v>
      </c>
      <c r="R124" s="34">
        <f>'Base facturation'!B114</f>
        <v>0</v>
      </c>
      <c r="S124" s="101">
        <f>'Base produits'!D110</f>
        <v>0</v>
      </c>
      <c r="T124" s="34">
        <v>110</v>
      </c>
      <c r="U124" s="34">
        <v>103</v>
      </c>
    </row>
    <row r="125" spans="2:21" ht="16.5" hidden="1" customHeight="1" outlineLevel="1" x14ac:dyDescent="0.25">
      <c r="B125" s="52"/>
      <c r="C125" s="176" t="str">
        <f t="shared" si="10"/>
        <v/>
      </c>
      <c r="D125" s="183" t="str">
        <f>IF(ISERROR(VLOOKUP(C125,'Base produits'!$A$8:$H$607,2,0)),"",VLOOKUP(C125,'Base produits'!$A$8:$H$607,2,0))</f>
        <v/>
      </c>
      <c r="E125" s="103" t="str">
        <f>IF(ISERROR(VLOOKUP(C125,'Base produits'!$A$8:$H$607,3,0)),"",VLOOKUP(C125,'Base produits'!$A$8:$H$607,3,0))</f>
        <v/>
      </c>
      <c r="F125" s="179" t="str">
        <f t="shared" si="11"/>
        <v/>
      </c>
      <c r="G125" s="104" t="str">
        <f t="shared" si="12"/>
        <v/>
      </c>
      <c r="H125" s="105" t="str">
        <f t="shared" si="13"/>
        <v/>
      </c>
      <c r="I125" s="59"/>
      <c r="K125">
        <f t="shared" si="15"/>
        <v>0</v>
      </c>
      <c r="L125">
        <f t="shared" si="15"/>
        <v>0</v>
      </c>
      <c r="M125">
        <f t="shared" si="15"/>
        <v>0</v>
      </c>
      <c r="N125" s="100">
        <f t="shared" si="14"/>
        <v>0</v>
      </c>
      <c r="O125" s="34" t="str">
        <f t="shared" si="9"/>
        <v/>
      </c>
      <c r="P125" s="34">
        <f>SUM($O$22:O125)</f>
        <v>1</v>
      </c>
      <c r="Q125" s="34" t="str">
        <f>'Base produits'!A111</f>
        <v>P0104</v>
      </c>
      <c r="R125" s="34">
        <f>'Base facturation'!B115</f>
        <v>0</v>
      </c>
      <c r="S125" s="101">
        <f>'Base produits'!D111</f>
        <v>0</v>
      </c>
      <c r="T125" s="34">
        <v>111</v>
      </c>
      <c r="U125" s="34">
        <v>104</v>
      </c>
    </row>
    <row r="126" spans="2:21" ht="16.5" hidden="1" customHeight="1" outlineLevel="1" x14ac:dyDescent="0.25">
      <c r="B126" s="52"/>
      <c r="C126" s="176" t="str">
        <f t="shared" si="10"/>
        <v/>
      </c>
      <c r="D126" s="183" t="str">
        <f>IF(ISERROR(VLOOKUP(C126,'Base produits'!$A$8:$H$607,2,0)),"",VLOOKUP(C126,'Base produits'!$A$8:$H$607,2,0))</f>
        <v/>
      </c>
      <c r="E126" s="103" t="str">
        <f>IF(ISERROR(VLOOKUP(C126,'Base produits'!$A$8:$H$607,3,0)),"",VLOOKUP(C126,'Base produits'!$A$8:$H$607,3,0))</f>
        <v/>
      </c>
      <c r="F126" s="179" t="str">
        <f t="shared" si="11"/>
        <v/>
      </c>
      <c r="G126" s="104" t="str">
        <f t="shared" si="12"/>
        <v/>
      </c>
      <c r="H126" s="105" t="str">
        <f t="shared" si="13"/>
        <v/>
      </c>
      <c r="I126" s="59"/>
      <c r="K126">
        <f t="shared" si="15"/>
        <v>0</v>
      </c>
      <c r="L126">
        <f t="shared" si="15"/>
        <v>0</v>
      </c>
      <c r="M126">
        <f t="shared" si="15"/>
        <v>0</v>
      </c>
      <c r="N126" s="100">
        <f t="shared" si="14"/>
        <v>0</v>
      </c>
      <c r="O126" s="34" t="str">
        <f t="shared" si="9"/>
        <v/>
      </c>
      <c r="P126" s="34">
        <f>SUM($O$22:O126)</f>
        <v>1</v>
      </c>
      <c r="Q126" s="34" t="str">
        <f>'Base produits'!A112</f>
        <v>P0105</v>
      </c>
      <c r="R126" s="34">
        <f>'Base facturation'!B116</f>
        <v>0</v>
      </c>
      <c r="S126" s="101">
        <f>'Base produits'!D112</f>
        <v>0</v>
      </c>
      <c r="T126" s="34">
        <v>112</v>
      </c>
      <c r="U126" s="34">
        <v>105</v>
      </c>
    </row>
    <row r="127" spans="2:21" ht="16.5" hidden="1" customHeight="1" outlineLevel="1" x14ac:dyDescent="0.25">
      <c r="B127" s="52"/>
      <c r="C127" s="176" t="str">
        <f t="shared" si="10"/>
        <v/>
      </c>
      <c r="D127" s="183" t="str">
        <f>IF(ISERROR(VLOOKUP(C127,'Base produits'!$A$8:$H$607,2,0)),"",VLOOKUP(C127,'Base produits'!$A$8:$H$607,2,0))</f>
        <v/>
      </c>
      <c r="E127" s="103" t="str">
        <f>IF(ISERROR(VLOOKUP(C127,'Base produits'!$A$8:$H$607,3,0)),"",VLOOKUP(C127,'Base produits'!$A$8:$H$607,3,0))</f>
        <v/>
      </c>
      <c r="F127" s="179" t="str">
        <f t="shared" si="11"/>
        <v/>
      </c>
      <c r="G127" s="104" t="str">
        <f t="shared" si="12"/>
        <v/>
      </c>
      <c r="H127" s="105" t="str">
        <f t="shared" si="13"/>
        <v/>
      </c>
      <c r="I127" s="59"/>
      <c r="K127">
        <f t="shared" si="15"/>
        <v>0</v>
      </c>
      <c r="L127">
        <f t="shared" si="15"/>
        <v>0</v>
      </c>
      <c r="M127">
        <f t="shared" si="15"/>
        <v>0</v>
      </c>
      <c r="N127" s="100">
        <f t="shared" si="14"/>
        <v>0</v>
      </c>
      <c r="O127" s="34" t="str">
        <f t="shared" si="9"/>
        <v/>
      </c>
      <c r="P127" s="34">
        <f>SUM($O$22:O127)</f>
        <v>1</v>
      </c>
      <c r="Q127" s="34" t="str">
        <f>'Base produits'!A113</f>
        <v>P0106</v>
      </c>
      <c r="R127" s="34">
        <f>'Base facturation'!B117</f>
        <v>0</v>
      </c>
      <c r="S127" s="101">
        <f>'Base produits'!D113</f>
        <v>0</v>
      </c>
      <c r="T127" s="34">
        <v>113</v>
      </c>
      <c r="U127" s="34">
        <v>106</v>
      </c>
    </row>
    <row r="128" spans="2:21" ht="16.5" hidden="1" customHeight="1" outlineLevel="1" x14ac:dyDescent="0.25">
      <c r="B128" s="52"/>
      <c r="C128" s="176" t="str">
        <f t="shared" si="10"/>
        <v/>
      </c>
      <c r="D128" s="183" t="str">
        <f>IF(ISERROR(VLOOKUP(C128,'Base produits'!$A$8:$H$607,2,0)),"",VLOOKUP(C128,'Base produits'!$A$8:$H$607,2,0))</f>
        <v/>
      </c>
      <c r="E128" s="103" t="str">
        <f>IF(ISERROR(VLOOKUP(C128,'Base produits'!$A$8:$H$607,3,0)),"",VLOOKUP(C128,'Base produits'!$A$8:$H$607,3,0))</f>
        <v/>
      </c>
      <c r="F128" s="179" t="str">
        <f t="shared" si="11"/>
        <v/>
      </c>
      <c r="G128" s="104" t="str">
        <f t="shared" si="12"/>
        <v/>
      </c>
      <c r="H128" s="105" t="str">
        <f t="shared" si="13"/>
        <v/>
      </c>
      <c r="I128" s="59"/>
      <c r="K128">
        <f t="shared" si="15"/>
        <v>0</v>
      </c>
      <c r="L128">
        <f t="shared" si="15"/>
        <v>0</v>
      </c>
      <c r="M128">
        <f t="shared" si="15"/>
        <v>0</v>
      </c>
      <c r="N128" s="100">
        <f t="shared" si="14"/>
        <v>0</v>
      </c>
      <c r="O128" s="34" t="str">
        <f t="shared" si="9"/>
        <v/>
      </c>
      <c r="P128" s="34">
        <f>SUM($O$22:O128)</f>
        <v>1</v>
      </c>
      <c r="Q128" s="34" t="str">
        <f>'Base produits'!A114</f>
        <v>P0107</v>
      </c>
      <c r="R128" s="34">
        <f>'Base facturation'!B118</f>
        <v>0</v>
      </c>
      <c r="S128" s="101">
        <f>'Base produits'!D114</f>
        <v>0</v>
      </c>
      <c r="T128" s="34">
        <v>114</v>
      </c>
      <c r="U128" s="34">
        <v>107</v>
      </c>
    </row>
    <row r="129" spans="2:21" ht="16.5" hidden="1" customHeight="1" outlineLevel="1" x14ac:dyDescent="0.25">
      <c r="B129" s="52"/>
      <c r="C129" s="176" t="str">
        <f t="shared" si="10"/>
        <v/>
      </c>
      <c r="D129" s="183" t="str">
        <f>IF(ISERROR(VLOOKUP(C129,'Base produits'!$A$8:$H$607,2,0)),"",VLOOKUP(C129,'Base produits'!$A$8:$H$607,2,0))</f>
        <v/>
      </c>
      <c r="E129" s="103" t="str">
        <f>IF(ISERROR(VLOOKUP(C129,'Base produits'!$A$8:$H$607,3,0)),"",VLOOKUP(C129,'Base produits'!$A$8:$H$607,3,0))</f>
        <v/>
      </c>
      <c r="F129" s="179" t="str">
        <f t="shared" si="11"/>
        <v/>
      </c>
      <c r="G129" s="104" t="str">
        <f t="shared" si="12"/>
        <v/>
      </c>
      <c r="H129" s="105" t="str">
        <f t="shared" si="13"/>
        <v/>
      </c>
      <c r="I129" s="59"/>
      <c r="K129">
        <f t="shared" si="15"/>
        <v>0</v>
      </c>
      <c r="L129">
        <f t="shared" si="15"/>
        <v>0</v>
      </c>
      <c r="M129">
        <f t="shared" si="15"/>
        <v>0</v>
      </c>
      <c r="N129" s="100">
        <f t="shared" si="14"/>
        <v>0</v>
      </c>
      <c r="O129" s="34" t="str">
        <f t="shared" si="9"/>
        <v/>
      </c>
      <c r="P129" s="34">
        <f>SUM($O$22:O129)</f>
        <v>1</v>
      </c>
      <c r="Q129" s="34" t="str">
        <f>'Base produits'!A115</f>
        <v>P0108</v>
      </c>
      <c r="R129" s="34">
        <f>'Base facturation'!B119</f>
        <v>0</v>
      </c>
      <c r="S129" s="101">
        <f>'Base produits'!D115</f>
        <v>0</v>
      </c>
      <c r="T129" s="34">
        <v>115</v>
      </c>
      <c r="U129" s="34">
        <v>108</v>
      </c>
    </row>
    <row r="130" spans="2:21" ht="16.5" hidden="1" customHeight="1" outlineLevel="1" x14ac:dyDescent="0.25">
      <c r="B130" s="52"/>
      <c r="C130" s="176" t="str">
        <f t="shared" si="10"/>
        <v/>
      </c>
      <c r="D130" s="183" t="str">
        <f>IF(ISERROR(VLOOKUP(C130,'Base produits'!$A$8:$H$607,2,0)),"",VLOOKUP(C130,'Base produits'!$A$8:$H$607,2,0))</f>
        <v/>
      </c>
      <c r="E130" s="103" t="str">
        <f>IF(ISERROR(VLOOKUP(C130,'Base produits'!$A$8:$H$607,3,0)),"",VLOOKUP(C130,'Base produits'!$A$8:$H$607,3,0))</f>
        <v/>
      </c>
      <c r="F130" s="179" t="str">
        <f t="shared" si="11"/>
        <v/>
      </c>
      <c r="G130" s="104" t="str">
        <f t="shared" si="12"/>
        <v/>
      </c>
      <c r="H130" s="105" t="str">
        <f t="shared" si="13"/>
        <v/>
      </c>
      <c r="I130" s="59"/>
      <c r="K130">
        <f t="shared" si="15"/>
        <v>0</v>
      </c>
      <c r="L130">
        <f t="shared" si="15"/>
        <v>0</v>
      </c>
      <c r="M130">
        <f t="shared" si="15"/>
        <v>0</v>
      </c>
      <c r="N130" s="100">
        <f t="shared" si="14"/>
        <v>0</v>
      </c>
      <c r="O130" s="34" t="str">
        <f t="shared" si="9"/>
        <v/>
      </c>
      <c r="P130" s="34">
        <f>SUM($O$22:O130)</f>
        <v>1</v>
      </c>
      <c r="Q130" s="34" t="str">
        <f>'Base produits'!A116</f>
        <v>P0109</v>
      </c>
      <c r="R130" s="34">
        <f>'Base facturation'!B120</f>
        <v>0</v>
      </c>
      <c r="S130" s="101">
        <f>'Base produits'!D116</f>
        <v>0</v>
      </c>
      <c r="T130" s="34">
        <v>116</v>
      </c>
      <c r="U130" s="34">
        <v>109</v>
      </c>
    </row>
    <row r="131" spans="2:21" ht="16.5" hidden="1" customHeight="1" outlineLevel="1" x14ac:dyDescent="0.25">
      <c r="B131" s="52"/>
      <c r="C131" s="176" t="str">
        <f t="shared" si="10"/>
        <v/>
      </c>
      <c r="D131" s="183" t="str">
        <f>IF(ISERROR(VLOOKUP(C131,'Base produits'!$A$8:$H$607,2,0)),"",VLOOKUP(C131,'Base produits'!$A$8:$H$607,2,0))</f>
        <v/>
      </c>
      <c r="E131" s="103" t="str">
        <f>IF(ISERROR(VLOOKUP(C131,'Base produits'!$A$8:$H$607,3,0)),"",VLOOKUP(C131,'Base produits'!$A$8:$H$607,3,0))</f>
        <v/>
      </c>
      <c r="F131" s="179" t="str">
        <f t="shared" si="11"/>
        <v/>
      </c>
      <c r="G131" s="104" t="str">
        <f t="shared" si="12"/>
        <v/>
      </c>
      <c r="H131" s="105" t="str">
        <f t="shared" si="13"/>
        <v/>
      </c>
      <c r="I131" s="59"/>
      <c r="K131">
        <f t="shared" si="15"/>
        <v>0</v>
      </c>
      <c r="L131">
        <f t="shared" si="15"/>
        <v>0</v>
      </c>
      <c r="M131">
        <f t="shared" si="15"/>
        <v>0</v>
      </c>
      <c r="N131" s="100">
        <f t="shared" si="14"/>
        <v>0</v>
      </c>
      <c r="O131" s="34" t="str">
        <f t="shared" si="9"/>
        <v/>
      </c>
      <c r="P131" s="34">
        <f>SUM($O$22:O131)</f>
        <v>1</v>
      </c>
      <c r="Q131" s="34" t="str">
        <f>'Base produits'!A117</f>
        <v>P0110</v>
      </c>
      <c r="R131" s="34">
        <f>'Base facturation'!B121</f>
        <v>0</v>
      </c>
      <c r="S131" s="101">
        <f>'Base produits'!D117</f>
        <v>0</v>
      </c>
      <c r="T131" s="34">
        <v>117</v>
      </c>
      <c r="U131" s="34">
        <v>110</v>
      </c>
    </row>
    <row r="132" spans="2:21" ht="16.5" hidden="1" customHeight="1" outlineLevel="1" x14ac:dyDescent="0.25">
      <c r="B132" s="52"/>
      <c r="C132" s="176" t="str">
        <f t="shared" si="10"/>
        <v/>
      </c>
      <c r="D132" s="183" t="str">
        <f>IF(ISERROR(VLOOKUP(C132,'Base produits'!$A$8:$H$607,2,0)),"",VLOOKUP(C132,'Base produits'!$A$8:$H$607,2,0))</f>
        <v/>
      </c>
      <c r="E132" s="103" t="str">
        <f>IF(ISERROR(VLOOKUP(C132,'Base produits'!$A$8:$H$607,3,0)),"",VLOOKUP(C132,'Base produits'!$A$8:$H$607,3,0))</f>
        <v/>
      </c>
      <c r="F132" s="179" t="str">
        <f t="shared" si="11"/>
        <v/>
      </c>
      <c r="G132" s="104" t="str">
        <f t="shared" si="12"/>
        <v/>
      </c>
      <c r="H132" s="105" t="str">
        <f t="shared" si="13"/>
        <v/>
      </c>
      <c r="I132" s="59"/>
      <c r="K132">
        <f t="shared" si="15"/>
        <v>0</v>
      </c>
      <c r="L132">
        <f t="shared" si="15"/>
        <v>0</v>
      </c>
      <c r="M132">
        <f t="shared" si="15"/>
        <v>0</v>
      </c>
      <c r="N132" s="100">
        <f t="shared" si="14"/>
        <v>0</v>
      </c>
      <c r="O132" s="34" t="str">
        <f t="shared" si="9"/>
        <v/>
      </c>
      <c r="P132" s="34">
        <f>SUM($O$22:O132)</f>
        <v>1</v>
      </c>
      <c r="Q132" s="34" t="str">
        <f>'Base produits'!A118</f>
        <v>P0111</v>
      </c>
      <c r="R132" s="34">
        <f>'Base facturation'!B122</f>
        <v>0</v>
      </c>
      <c r="S132" s="101">
        <f>'Base produits'!D118</f>
        <v>0</v>
      </c>
      <c r="T132" s="34">
        <v>118</v>
      </c>
      <c r="U132" s="34">
        <v>111</v>
      </c>
    </row>
    <row r="133" spans="2:21" ht="16.5" hidden="1" customHeight="1" outlineLevel="1" x14ac:dyDescent="0.25">
      <c r="B133" s="52"/>
      <c r="C133" s="176" t="str">
        <f t="shared" si="10"/>
        <v/>
      </c>
      <c r="D133" s="183" t="str">
        <f>IF(ISERROR(VLOOKUP(C133,'Base produits'!$A$8:$H$607,2,0)),"",VLOOKUP(C133,'Base produits'!$A$8:$H$607,2,0))</f>
        <v/>
      </c>
      <c r="E133" s="103" t="str">
        <f>IF(ISERROR(VLOOKUP(C133,'Base produits'!$A$8:$H$607,3,0)),"",VLOOKUP(C133,'Base produits'!$A$8:$H$607,3,0))</f>
        <v/>
      </c>
      <c r="F133" s="179" t="str">
        <f t="shared" si="11"/>
        <v/>
      </c>
      <c r="G133" s="104" t="str">
        <f t="shared" si="12"/>
        <v/>
      </c>
      <c r="H133" s="105" t="str">
        <f t="shared" si="13"/>
        <v/>
      </c>
      <c r="I133" s="59"/>
      <c r="K133">
        <f t="shared" si="15"/>
        <v>0</v>
      </c>
      <c r="L133">
        <f t="shared" si="15"/>
        <v>0</v>
      </c>
      <c r="M133">
        <f t="shared" si="15"/>
        <v>0</v>
      </c>
      <c r="N133" s="100">
        <f t="shared" si="14"/>
        <v>0</v>
      </c>
      <c r="O133" s="34" t="str">
        <f t="shared" si="9"/>
        <v/>
      </c>
      <c r="P133" s="34">
        <f>SUM($O$22:O133)</f>
        <v>1</v>
      </c>
      <c r="Q133" s="34" t="str">
        <f>'Base produits'!A119</f>
        <v>P0112</v>
      </c>
      <c r="R133" s="34">
        <f>'Base facturation'!B123</f>
        <v>0</v>
      </c>
      <c r="S133" s="101">
        <f>'Base produits'!D119</f>
        <v>0</v>
      </c>
      <c r="T133" s="34">
        <v>119</v>
      </c>
      <c r="U133" s="34">
        <v>112</v>
      </c>
    </row>
    <row r="134" spans="2:21" ht="16.5" hidden="1" customHeight="1" outlineLevel="1" x14ac:dyDescent="0.25">
      <c r="B134" s="52"/>
      <c r="C134" s="176" t="str">
        <f t="shared" si="10"/>
        <v/>
      </c>
      <c r="D134" s="183" t="str">
        <f>IF(ISERROR(VLOOKUP(C134,'Base produits'!$A$8:$H$607,2,0)),"",VLOOKUP(C134,'Base produits'!$A$8:$H$607,2,0))</f>
        <v/>
      </c>
      <c r="E134" s="103" t="str">
        <f>IF(ISERROR(VLOOKUP(C134,'Base produits'!$A$8:$H$607,3,0)),"",VLOOKUP(C134,'Base produits'!$A$8:$H$607,3,0))</f>
        <v/>
      </c>
      <c r="F134" s="179" t="str">
        <f t="shared" si="11"/>
        <v/>
      </c>
      <c r="G134" s="104" t="str">
        <f t="shared" si="12"/>
        <v/>
      </c>
      <c r="H134" s="105" t="str">
        <f t="shared" si="13"/>
        <v/>
      </c>
      <c r="I134" s="59"/>
      <c r="K134">
        <f t="shared" si="15"/>
        <v>0</v>
      </c>
      <c r="L134">
        <f t="shared" si="15"/>
        <v>0</v>
      </c>
      <c r="M134">
        <f t="shared" si="15"/>
        <v>0</v>
      </c>
      <c r="N134" s="100">
        <f t="shared" si="14"/>
        <v>0</v>
      </c>
      <c r="O134" s="34" t="str">
        <f t="shared" si="9"/>
        <v/>
      </c>
      <c r="P134" s="34">
        <f>SUM($O$22:O134)</f>
        <v>1</v>
      </c>
      <c r="Q134" s="34" t="str">
        <f>'Base produits'!A120</f>
        <v>P0113</v>
      </c>
      <c r="R134" s="34">
        <f>'Base facturation'!B124</f>
        <v>0</v>
      </c>
      <c r="S134" s="101">
        <f>'Base produits'!D120</f>
        <v>0</v>
      </c>
      <c r="T134" s="34">
        <v>120</v>
      </c>
      <c r="U134" s="34">
        <v>113</v>
      </c>
    </row>
    <row r="135" spans="2:21" ht="16.5" hidden="1" customHeight="1" outlineLevel="1" x14ac:dyDescent="0.25">
      <c r="B135" s="52"/>
      <c r="C135" s="176" t="str">
        <f t="shared" si="10"/>
        <v/>
      </c>
      <c r="D135" s="183" t="str">
        <f>IF(ISERROR(VLOOKUP(C135,'Base produits'!$A$8:$H$607,2,0)),"",VLOOKUP(C135,'Base produits'!$A$8:$H$607,2,0))</f>
        <v/>
      </c>
      <c r="E135" s="103" t="str">
        <f>IF(ISERROR(VLOOKUP(C135,'Base produits'!$A$8:$H$607,3,0)),"",VLOOKUP(C135,'Base produits'!$A$8:$H$607,3,0))</f>
        <v/>
      </c>
      <c r="F135" s="179" t="str">
        <f t="shared" si="11"/>
        <v/>
      </c>
      <c r="G135" s="104" t="str">
        <f t="shared" si="12"/>
        <v/>
      </c>
      <c r="H135" s="105" t="str">
        <f t="shared" si="13"/>
        <v/>
      </c>
      <c r="I135" s="59"/>
      <c r="K135">
        <f t="shared" si="15"/>
        <v>0</v>
      </c>
      <c r="L135">
        <f t="shared" si="15"/>
        <v>0</v>
      </c>
      <c r="M135">
        <f t="shared" si="15"/>
        <v>0</v>
      </c>
      <c r="N135" s="100">
        <f t="shared" si="14"/>
        <v>0</v>
      </c>
      <c r="O135" s="34" t="str">
        <f t="shared" si="9"/>
        <v/>
      </c>
      <c r="P135" s="34">
        <f>SUM($O$22:O135)</f>
        <v>1</v>
      </c>
      <c r="Q135" s="34" t="str">
        <f>'Base produits'!A121</f>
        <v>P0114</v>
      </c>
      <c r="R135" s="34">
        <f>'Base facturation'!B125</f>
        <v>0</v>
      </c>
      <c r="S135" s="101">
        <f>'Base produits'!D121</f>
        <v>0</v>
      </c>
      <c r="T135" s="34">
        <v>121</v>
      </c>
      <c r="U135" s="34">
        <v>114</v>
      </c>
    </row>
    <row r="136" spans="2:21" ht="16.5" hidden="1" customHeight="1" outlineLevel="1" x14ac:dyDescent="0.25">
      <c r="B136" s="52"/>
      <c r="C136" s="176" t="str">
        <f t="shared" si="10"/>
        <v/>
      </c>
      <c r="D136" s="183" t="str">
        <f>IF(ISERROR(VLOOKUP(C136,'Base produits'!$A$8:$H$607,2,0)),"",VLOOKUP(C136,'Base produits'!$A$8:$H$607,2,0))</f>
        <v/>
      </c>
      <c r="E136" s="103" t="str">
        <f>IF(ISERROR(VLOOKUP(C136,'Base produits'!$A$8:$H$607,3,0)),"",VLOOKUP(C136,'Base produits'!$A$8:$H$607,3,0))</f>
        <v/>
      </c>
      <c r="F136" s="179" t="str">
        <f t="shared" si="11"/>
        <v/>
      </c>
      <c r="G136" s="104" t="str">
        <f t="shared" si="12"/>
        <v/>
      </c>
      <c r="H136" s="105" t="str">
        <f t="shared" si="13"/>
        <v/>
      </c>
      <c r="I136" s="59"/>
      <c r="K136">
        <f t="shared" si="15"/>
        <v>0</v>
      </c>
      <c r="L136">
        <f t="shared" si="15"/>
        <v>0</v>
      </c>
      <c r="M136">
        <f t="shared" si="15"/>
        <v>0</v>
      </c>
      <c r="N136" s="100">
        <f t="shared" si="14"/>
        <v>0</v>
      </c>
      <c r="O136" s="34" t="str">
        <f t="shared" si="9"/>
        <v/>
      </c>
      <c r="P136" s="34">
        <f>SUM($O$22:O136)</f>
        <v>1</v>
      </c>
      <c r="Q136" s="34" t="str">
        <f>'Base produits'!A122</f>
        <v>P0115</v>
      </c>
      <c r="R136" s="34">
        <f>'Base facturation'!B126</f>
        <v>0</v>
      </c>
      <c r="S136" s="101">
        <f>'Base produits'!D122</f>
        <v>0</v>
      </c>
      <c r="T136" s="34">
        <v>122</v>
      </c>
      <c r="U136" s="34">
        <v>115</v>
      </c>
    </row>
    <row r="137" spans="2:21" ht="16.5" hidden="1" customHeight="1" outlineLevel="1" x14ac:dyDescent="0.25">
      <c r="B137" s="52"/>
      <c r="C137" s="176" t="str">
        <f t="shared" si="10"/>
        <v/>
      </c>
      <c r="D137" s="183" t="str">
        <f>IF(ISERROR(VLOOKUP(C137,'Base produits'!$A$8:$H$607,2,0)),"",VLOOKUP(C137,'Base produits'!$A$8:$H$607,2,0))</f>
        <v/>
      </c>
      <c r="E137" s="103" t="str">
        <f>IF(ISERROR(VLOOKUP(C137,'Base produits'!$A$8:$H$607,3,0)),"",VLOOKUP(C137,'Base produits'!$A$8:$H$607,3,0))</f>
        <v/>
      </c>
      <c r="F137" s="179" t="str">
        <f t="shared" si="11"/>
        <v/>
      </c>
      <c r="G137" s="104" t="str">
        <f t="shared" si="12"/>
        <v/>
      </c>
      <c r="H137" s="105" t="str">
        <f t="shared" si="13"/>
        <v/>
      </c>
      <c r="I137" s="59"/>
      <c r="K137">
        <f t="shared" si="15"/>
        <v>0</v>
      </c>
      <c r="L137">
        <f t="shared" si="15"/>
        <v>0</v>
      </c>
      <c r="M137">
        <f t="shared" si="15"/>
        <v>0</v>
      </c>
      <c r="N137" s="100">
        <f t="shared" si="14"/>
        <v>0</v>
      </c>
      <c r="O137" s="34" t="str">
        <f t="shared" si="9"/>
        <v/>
      </c>
      <c r="P137" s="34">
        <f>SUM($O$22:O137)</f>
        <v>1</v>
      </c>
      <c r="Q137" s="34" t="str">
        <f>'Base produits'!A123</f>
        <v>P0116</v>
      </c>
      <c r="R137" s="34">
        <f>'Base facturation'!B127</f>
        <v>0</v>
      </c>
      <c r="S137" s="101">
        <f>'Base produits'!D123</f>
        <v>0</v>
      </c>
      <c r="T137" s="34">
        <v>123</v>
      </c>
      <c r="U137" s="34">
        <v>116</v>
      </c>
    </row>
    <row r="138" spans="2:21" ht="16.5" hidden="1" customHeight="1" outlineLevel="1" x14ac:dyDescent="0.25">
      <c r="B138" s="52"/>
      <c r="C138" s="176" t="str">
        <f t="shared" si="10"/>
        <v/>
      </c>
      <c r="D138" s="183" t="str">
        <f>IF(ISERROR(VLOOKUP(C138,'Base produits'!$A$8:$H$607,2,0)),"",VLOOKUP(C138,'Base produits'!$A$8:$H$607,2,0))</f>
        <v/>
      </c>
      <c r="E138" s="103" t="str">
        <f>IF(ISERROR(VLOOKUP(C138,'Base produits'!$A$8:$H$607,3,0)),"",VLOOKUP(C138,'Base produits'!$A$8:$H$607,3,0))</f>
        <v/>
      </c>
      <c r="F138" s="179" t="str">
        <f t="shared" si="11"/>
        <v/>
      </c>
      <c r="G138" s="104" t="str">
        <f t="shared" si="12"/>
        <v/>
      </c>
      <c r="H138" s="105" t="str">
        <f t="shared" si="13"/>
        <v/>
      </c>
      <c r="I138" s="59"/>
      <c r="K138">
        <f t="shared" si="15"/>
        <v>0</v>
      </c>
      <c r="L138">
        <f t="shared" si="15"/>
        <v>0</v>
      </c>
      <c r="M138">
        <f t="shared" si="15"/>
        <v>0</v>
      </c>
      <c r="N138" s="100">
        <f t="shared" si="14"/>
        <v>0</v>
      </c>
      <c r="O138" s="34" t="str">
        <f t="shared" si="9"/>
        <v/>
      </c>
      <c r="P138" s="34">
        <f>SUM($O$22:O138)</f>
        <v>1</v>
      </c>
      <c r="Q138" s="34" t="str">
        <f>'Base produits'!A124</f>
        <v>P0117</v>
      </c>
      <c r="R138" s="34">
        <f>'Base facturation'!B128</f>
        <v>0</v>
      </c>
      <c r="S138" s="101">
        <f>'Base produits'!D124</f>
        <v>0</v>
      </c>
      <c r="T138" s="34">
        <v>124</v>
      </c>
      <c r="U138" s="34">
        <v>117</v>
      </c>
    </row>
    <row r="139" spans="2:21" ht="16.5" hidden="1" customHeight="1" outlineLevel="1" x14ac:dyDescent="0.25">
      <c r="B139" s="52"/>
      <c r="C139" s="176" t="str">
        <f t="shared" si="10"/>
        <v/>
      </c>
      <c r="D139" s="183" t="str">
        <f>IF(ISERROR(VLOOKUP(C139,'Base produits'!$A$8:$H$607,2,0)),"",VLOOKUP(C139,'Base produits'!$A$8:$H$607,2,0))</f>
        <v/>
      </c>
      <c r="E139" s="103" t="str">
        <f>IF(ISERROR(VLOOKUP(C139,'Base produits'!$A$8:$H$607,3,0)),"",VLOOKUP(C139,'Base produits'!$A$8:$H$607,3,0))</f>
        <v/>
      </c>
      <c r="F139" s="179" t="str">
        <f t="shared" si="11"/>
        <v/>
      </c>
      <c r="G139" s="104" t="str">
        <f t="shared" si="12"/>
        <v/>
      </c>
      <c r="H139" s="105" t="str">
        <f t="shared" si="13"/>
        <v/>
      </c>
      <c r="I139" s="59"/>
      <c r="K139">
        <f t="shared" si="15"/>
        <v>0</v>
      </c>
      <c r="L139">
        <f t="shared" si="15"/>
        <v>0</v>
      </c>
      <c r="M139">
        <f t="shared" si="15"/>
        <v>0</v>
      </c>
      <c r="N139" s="100">
        <f t="shared" si="14"/>
        <v>0</v>
      </c>
      <c r="O139" s="34" t="str">
        <f t="shared" si="9"/>
        <v/>
      </c>
      <c r="P139" s="34">
        <f>SUM($O$22:O139)</f>
        <v>1</v>
      </c>
      <c r="Q139" s="34" t="str">
        <f>'Base produits'!A125</f>
        <v>P0118</v>
      </c>
      <c r="R139" s="34">
        <f>'Base facturation'!B129</f>
        <v>0</v>
      </c>
      <c r="S139" s="101">
        <f>'Base produits'!D125</f>
        <v>0</v>
      </c>
      <c r="T139" s="34">
        <v>125</v>
      </c>
      <c r="U139" s="34">
        <v>118</v>
      </c>
    </row>
    <row r="140" spans="2:21" ht="16.5" hidden="1" customHeight="1" outlineLevel="1" x14ac:dyDescent="0.25">
      <c r="B140" s="52"/>
      <c r="C140" s="176" t="str">
        <f t="shared" si="10"/>
        <v/>
      </c>
      <c r="D140" s="183" t="str">
        <f>IF(ISERROR(VLOOKUP(C140,'Base produits'!$A$8:$H$607,2,0)),"",VLOOKUP(C140,'Base produits'!$A$8:$H$607,2,0))</f>
        <v/>
      </c>
      <c r="E140" s="103" t="str">
        <f>IF(ISERROR(VLOOKUP(C140,'Base produits'!$A$8:$H$607,3,0)),"",VLOOKUP(C140,'Base produits'!$A$8:$H$607,3,0))</f>
        <v/>
      </c>
      <c r="F140" s="179" t="str">
        <f t="shared" si="11"/>
        <v/>
      </c>
      <c r="G140" s="104" t="str">
        <f t="shared" si="12"/>
        <v/>
      </c>
      <c r="H140" s="105" t="str">
        <f t="shared" si="13"/>
        <v/>
      </c>
      <c r="I140" s="59"/>
      <c r="K140">
        <f t="shared" si="15"/>
        <v>0</v>
      </c>
      <c r="L140">
        <f t="shared" si="15"/>
        <v>0</v>
      </c>
      <c r="M140">
        <f t="shared" si="15"/>
        <v>0</v>
      </c>
      <c r="N140" s="100">
        <f t="shared" si="14"/>
        <v>0</v>
      </c>
      <c r="O140" s="34" t="str">
        <f t="shared" si="9"/>
        <v/>
      </c>
      <c r="P140" s="34">
        <f>SUM($O$22:O140)</f>
        <v>1</v>
      </c>
      <c r="Q140" s="34" t="str">
        <f>'Base produits'!A126</f>
        <v>P0119</v>
      </c>
      <c r="R140" s="34">
        <f>'Base facturation'!B130</f>
        <v>0</v>
      </c>
      <c r="S140" s="101">
        <f>'Base produits'!D126</f>
        <v>0</v>
      </c>
      <c r="T140" s="34">
        <v>126</v>
      </c>
      <c r="U140" s="34">
        <v>119</v>
      </c>
    </row>
    <row r="141" spans="2:21" ht="16.5" hidden="1" customHeight="1" outlineLevel="1" x14ac:dyDescent="0.25">
      <c r="B141" s="52"/>
      <c r="C141" s="176" t="str">
        <f t="shared" si="10"/>
        <v/>
      </c>
      <c r="D141" s="183" t="str">
        <f>IF(ISERROR(VLOOKUP(C141,'Base produits'!$A$8:$H$607,2,0)),"",VLOOKUP(C141,'Base produits'!$A$8:$H$607,2,0))</f>
        <v/>
      </c>
      <c r="E141" s="103" t="str">
        <f>IF(ISERROR(VLOOKUP(C141,'Base produits'!$A$8:$H$607,3,0)),"",VLOOKUP(C141,'Base produits'!$A$8:$H$607,3,0))</f>
        <v/>
      </c>
      <c r="F141" s="179" t="str">
        <f t="shared" si="11"/>
        <v/>
      </c>
      <c r="G141" s="104" t="str">
        <f t="shared" si="12"/>
        <v/>
      </c>
      <c r="H141" s="105" t="str">
        <f t="shared" si="13"/>
        <v/>
      </c>
      <c r="I141" s="59"/>
      <c r="K141">
        <f t="shared" si="15"/>
        <v>0</v>
      </c>
      <c r="L141">
        <f t="shared" si="15"/>
        <v>0</v>
      </c>
      <c r="M141">
        <f t="shared" si="15"/>
        <v>0</v>
      </c>
      <c r="N141" s="100">
        <f t="shared" si="14"/>
        <v>0</v>
      </c>
      <c r="O141" s="34" t="str">
        <f t="shared" si="9"/>
        <v/>
      </c>
      <c r="P141" s="34">
        <f>SUM($O$22:O141)</f>
        <v>1</v>
      </c>
      <c r="Q141" s="34" t="str">
        <f>'Base produits'!A127</f>
        <v>P0120</v>
      </c>
      <c r="R141" s="34">
        <f>'Base facturation'!B131</f>
        <v>0</v>
      </c>
      <c r="S141" s="101">
        <f>'Base produits'!D127</f>
        <v>0</v>
      </c>
      <c r="T141" s="34">
        <v>127</v>
      </c>
      <c r="U141" s="34">
        <v>120</v>
      </c>
    </row>
    <row r="142" spans="2:21" ht="16.5" hidden="1" customHeight="1" outlineLevel="1" x14ac:dyDescent="0.25">
      <c r="B142" s="52"/>
      <c r="C142" s="176" t="str">
        <f t="shared" si="10"/>
        <v/>
      </c>
      <c r="D142" s="183" t="str">
        <f>IF(ISERROR(VLOOKUP(C142,'Base produits'!$A$8:$H$607,2,0)),"",VLOOKUP(C142,'Base produits'!$A$8:$H$607,2,0))</f>
        <v/>
      </c>
      <c r="E142" s="103" t="str">
        <f>IF(ISERROR(VLOOKUP(C142,'Base produits'!$A$8:$H$607,3,0)),"",VLOOKUP(C142,'Base produits'!$A$8:$H$607,3,0))</f>
        <v/>
      </c>
      <c r="F142" s="179" t="str">
        <f t="shared" si="11"/>
        <v/>
      </c>
      <c r="G142" s="104" t="str">
        <f t="shared" si="12"/>
        <v/>
      </c>
      <c r="H142" s="105" t="str">
        <f t="shared" si="13"/>
        <v/>
      </c>
      <c r="I142" s="59"/>
      <c r="K142">
        <f t="shared" si="15"/>
        <v>0</v>
      </c>
      <c r="L142">
        <f t="shared" si="15"/>
        <v>0</v>
      </c>
      <c r="M142">
        <f t="shared" si="15"/>
        <v>0</v>
      </c>
      <c r="N142" s="100">
        <f t="shared" si="14"/>
        <v>0</v>
      </c>
      <c r="O142" s="34" t="str">
        <f t="shared" si="9"/>
        <v/>
      </c>
      <c r="P142" s="34">
        <f>SUM($O$22:O142)</f>
        <v>1</v>
      </c>
      <c r="Q142" s="34" t="str">
        <f>'Base produits'!A128</f>
        <v>P0121</v>
      </c>
      <c r="R142" s="34">
        <f>'Base facturation'!B132</f>
        <v>0</v>
      </c>
      <c r="S142" s="101">
        <f>'Base produits'!D128</f>
        <v>0</v>
      </c>
      <c r="T142" s="34">
        <v>128</v>
      </c>
      <c r="U142" s="34">
        <v>121</v>
      </c>
    </row>
    <row r="143" spans="2:21" ht="16.5" hidden="1" customHeight="1" outlineLevel="1" x14ac:dyDescent="0.25">
      <c r="B143" s="52"/>
      <c r="C143" s="176" t="str">
        <f t="shared" si="10"/>
        <v/>
      </c>
      <c r="D143" s="183" t="str">
        <f>IF(ISERROR(VLOOKUP(C143,'Base produits'!$A$8:$H$607,2,0)),"",VLOOKUP(C143,'Base produits'!$A$8:$H$607,2,0))</f>
        <v/>
      </c>
      <c r="E143" s="103" t="str">
        <f>IF(ISERROR(VLOOKUP(C143,'Base produits'!$A$8:$H$607,3,0)),"",VLOOKUP(C143,'Base produits'!$A$8:$H$607,3,0))</f>
        <v/>
      </c>
      <c r="F143" s="179" t="str">
        <f t="shared" si="11"/>
        <v/>
      </c>
      <c r="G143" s="104" t="str">
        <f t="shared" si="12"/>
        <v/>
      </c>
      <c r="H143" s="105" t="str">
        <f t="shared" si="13"/>
        <v/>
      </c>
      <c r="I143" s="59"/>
      <c r="K143">
        <f t="shared" si="15"/>
        <v>0</v>
      </c>
      <c r="L143">
        <f t="shared" si="15"/>
        <v>0</v>
      </c>
      <c r="M143">
        <f t="shared" si="15"/>
        <v>0</v>
      </c>
      <c r="N143" s="100">
        <f t="shared" si="14"/>
        <v>0</v>
      </c>
      <c r="O143" s="34" t="str">
        <f t="shared" si="9"/>
        <v/>
      </c>
      <c r="P143" s="34">
        <f>SUM($O$22:O143)</f>
        <v>1</v>
      </c>
      <c r="Q143" s="34" t="str">
        <f>'Base produits'!A129</f>
        <v>P0122</v>
      </c>
      <c r="R143" s="34">
        <f>'Base facturation'!B133</f>
        <v>0</v>
      </c>
      <c r="S143" s="101">
        <f>'Base produits'!D129</f>
        <v>0</v>
      </c>
      <c r="T143" s="34">
        <v>129</v>
      </c>
      <c r="U143" s="34">
        <v>122</v>
      </c>
    </row>
    <row r="144" spans="2:21" ht="16.5" hidden="1" customHeight="1" outlineLevel="1" x14ac:dyDescent="0.25">
      <c r="B144" s="52"/>
      <c r="C144" s="176" t="str">
        <f t="shared" si="10"/>
        <v/>
      </c>
      <c r="D144" s="183" t="str">
        <f>IF(ISERROR(VLOOKUP(C144,'Base produits'!$A$8:$H$607,2,0)),"",VLOOKUP(C144,'Base produits'!$A$8:$H$607,2,0))</f>
        <v/>
      </c>
      <c r="E144" s="103" t="str">
        <f>IF(ISERROR(VLOOKUP(C144,'Base produits'!$A$8:$H$607,3,0)),"",VLOOKUP(C144,'Base produits'!$A$8:$H$607,3,0))</f>
        <v/>
      </c>
      <c r="F144" s="179" t="str">
        <f t="shared" si="11"/>
        <v/>
      </c>
      <c r="G144" s="104" t="str">
        <f t="shared" si="12"/>
        <v/>
      </c>
      <c r="H144" s="105" t="str">
        <f t="shared" si="13"/>
        <v/>
      </c>
      <c r="I144" s="59"/>
      <c r="K144">
        <f t="shared" si="15"/>
        <v>0</v>
      </c>
      <c r="L144">
        <f t="shared" si="15"/>
        <v>0</v>
      </c>
      <c r="M144">
        <f t="shared" si="15"/>
        <v>0</v>
      </c>
      <c r="N144" s="100">
        <f t="shared" si="14"/>
        <v>0</v>
      </c>
      <c r="O144" s="34" t="str">
        <f t="shared" si="9"/>
        <v/>
      </c>
      <c r="P144" s="34">
        <f>SUM($O$22:O144)</f>
        <v>1</v>
      </c>
      <c r="Q144" s="34" t="str">
        <f>'Base produits'!A130</f>
        <v>P0123</v>
      </c>
      <c r="R144" s="34">
        <f>'Base facturation'!B134</f>
        <v>0</v>
      </c>
      <c r="S144" s="101">
        <f>'Base produits'!D130</f>
        <v>0</v>
      </c>
      <c r="T144" s="34">
        <v>130</v>
      </c>
      <c r="U144" s="34">
        <v>123</v>
      </c>
    </row>
    <row r="145" spans="2:21" ht="16.5" hidden="1" customHeight="1" outlineLevel="1" x14ac:dyDescent="0.25">
      <c r="B145" s="52"/>
      <c r="C145" s="176" t="str">
        <f t="shared" si="10"/>
        <v/>
      </c>
      <c r="D145" s="183" t="str">
        <f>IF(ISERROR(VLOOKUP(C145,'Base produits'!$A$8:$H$607,2,0)),"",VLOOKUP(C145,'Base produits'!$A$8:$H$607,2,0))</f>
        <v/>
      </c>
      <c r="E145" s="103" t="str">
        <f>IF(ISERROR(VLOOKUP(C145,'Base produits'!$A$8:$H$607,3,0)),"",VLOOKUP(C145,'Base produits'!$A$8:$H$607,3,0))</f>
        <v/>
      </c>
      <c r="F145" s="179" t="str">
        <f t="shared" si="11"/>
        <v/>
      </c>
      <c r="G145" s="104" t="str">
        <f t="shared" si="12"/>
        <v/>
      </c>
      <c r="H145" s="105" t="str">
        <f t="shared" si="13"/>
        <v/>
      </c>
      <c r="I145" s="59"/>
      <c r="K145">
        <f t="shared" si="15"/>
        <v>0</v>
      </c>
      <c r="L145">
        <f t="shared" si="15"/>
        <v>0</v>
      </c>
      <c r="M145">
        <f t="shared" si="15"/>
        <v>0</v>
      </c>
      <c r="N145" s="100">
        <f t="shared" si="14"/>
        <v>0</v>
      </c>
      <c r="O145" s="34" t="str">
        <f t="shared" si="9"/>
        <v/>
      </c>
      <c r="P145" s="34">
        <f>SUM($O$22:O145)</f>
        <v>1</v>
      </c>
      <c r="Q145" s="34" t="str">
        <f>'Base produits'!A131</f>
        <v>P0124</v>
      </c>
      <c r="R145" s="34">
        <f>'Base facturation'!B135</f>
        <v>0</v>
      </c>
      <c r="S145" s="101">
        <f>'Base produits'!D131</f>
        <v>0</v>
      </c>
      <c r="T145" s="34">
        <v>131</v>
      </c>
      <c r="U145" s="34">
        <v>124</v>
      </c>
    </row>
    <row r="146" spans="2:21" ht="16.5" hidden="1" customHeight="1" outlineLevel="1" x14ac:dyDescent="0.25">
      <c r="B146" s="52"/>
      <c r="C146" s="176" t="str">
        <f t="shared" si="10"/>
        <v/>
      </c>
      <c r="D146" s="183" t="str">
        <f>IF(ISERROR(VLOOKUP(C146,'Base produits'!$A$8:$H$607,2,0)),"",VLOOKUP(C146,'Base produits'!$A$8:$H$607,2,0))</f>
        <v/>
      </c>
      <c r="E146" s="103" t="str">
        <f>IF(ISERROR(VLOOKUP(C146,'Base produits'!$A$8:$H$607,3,0)),"",VLOOKUP(C146,'Base produits'!$A$8:$H$607,3,0))</f>
        <v/>
      </c>
      <c r="F146" s="179" t="str">
        <f t="shared" si="11"/>
        <v/>
      </c>
      <c r="G146" s="104" t="str">
        <f t="shared" si="12"/>
        <v/>
      </c>
      <c r="H146" s="105" t="str">
        <f t="shared" si="13"/>
        <v/>
      </c>
      <c r="I146" s="59"/>
      <c r="K146">
        <f t="shared" si="15"/>
        <v>0</v>
      </c>
      <c r="L146">
        <f t="shared" si="15"/>
        <v>0</v>
      </c>
      <c r="M146">
        <f t="shared" si="15"/>
        <v>0</v>
      </c>
      <c r="N146" s="100">
        <f t="shared" si="14"/>
        <v>0</v>
      </c>
      <c r="O146" s="34" t="str">
        <f t="shared" si="9"/>
        <v/>
      </c>
      <c r="P146" s="34">
        <f>SUM($O$22:O146)</f>
        <v>1</v>
      </c>
      <c r="Q146" s="34" t="str">
        <f>'Base produits'!A132</f>
        <v>P0125</v>
      </c>
      <c r="R146" s="34">
        <f>'Base facturation'!B136</f>
        <v>0</v>
      </c>
      <c r="S146" s="101">
        <f>'Base produits'!D132</f>
        <v>0</v>
      </c>
      <c r="T146" s="34">
        <v>132</v>
      </c>
      <c r="U146" s="34">
        <v>125</v>
      </c>
    </row>
    <row r="147" spans="2:21" ht="16.5" hidden="1" customHeight="1" outlineLevel="1" x14ac:dyDescent="0.25">
      <c r="B147" s="52"/>
      <c r="C147" s="176" t="str">
        <f t="shared" si="10"/>
        <v/>
      </c>
      <c r="D147" s="183" t="str">
        <f>IF(ISERROR(VLOOKUP(C147,'Base produits'!$A$8:$H$607,2,0)),"",VLOOKUP(C147,'Base produits'!$A$8:$H$607,2,0))</f>
        <v/>
      </c>
      <c r="E147" s="103" t="str">
        <f>IF(ISERROR(VLOOKUP(C147,'Base produits'!$A$8:$H$607,3,0)),"",VLOOKUP(C147,'Base produits'!$A$8:$H$607,3,0))</f>
        <v/>
      </c>
      <c r="F147" s="179" t="str">
        <f t="shared" si="11"/>
        <v/>
      </c>
      <c r="G147" s="104" t="str">
        <f t="shared" si="12"/>
        <v/>
      </c>
      <c r="H147" s="105" t="str">
        <f t="shared" si="13"/>
        <v/>
      </c>
      <c r="I147" s="59"/>
      <c r="K147">
        <f t="shared" si="15"/>
        <v>0</v>
      </c>
      <c r="L147">
        <f t="shared" si="15"/>
        <v>0</v>
      </c>
      <c r="M147">
        <f t="shared" si="15"/>
        <v>0</v>
      </c>
      <c r="N147" s="100">
        <f t="shared" si="14"/>
        <v>0</v>
      </c>
      <c r="O147" s="34" t="str">
        <f t="shared" si="9"/>
        <v/>
      </c>
      <c r="P147" s="34">
        <f>SUM($O$22:O147)</f>
        <v>1</v>
      </c>
      <c r="Q147" s="34" t="str">
        <f>'Base produits'!A133</f>
        <v>P0126</v>
      </c>
      <c r="R147" s="34">
        <f>'Base facturation'!B137</f>
        <v>0</v>
      </c>
      <c r="S147" s="101">
        <f>'Base produits'!D133</f>
        <v>0</v>
      </c>
      <c r="T147" s="34">
        <v>133</v>
      </c>
      <c r="U147" s="34">
        <v>126</v>
      </c>
    </row>
    <row r="148" spans="2:21" ht="16.5" hidden="1" customHeight="1" outlineLevel="1" x14ac:dyDescent="0.25">
      <c r="B148" s="52"/>
      <c r="C148" s="176" t="str">
        <f t="shared" si="10"/>
        <v/>
      </c>
      <c r="D148" s="183" t="str">
        <f>IF(ISERROR(VLOOKUP(C148,'Base produits'!$A$8:$H$607,2,0)),"",VLOOKUP(C148,'Base produits'!$A$8:$H$607,2,0))</f>
        <v/>
      </c>
      <c r="E148" s="103" t="str">
        <f>IF(ISERROR(VLOOKUP(C148,'Base produits'!$A$8:$H$607,3,0)),"",VLOOKUP(C148,'Base produits'!$A$8:$H$607,3,0))</f>
        <v/>
      </c>
      <c r="F148" s="179" t="str">
        <f t="shared" si="11"/>
        <v/>
      </c>
      <c r="G148" s="104" t="str">
        <f t="shared" si="12"/>
        <v/>
      </c>
      <c r="H148" s="105" t="str">
        <f t="shared" si="13"/>
        <v/>
      </c>
      <c r="I148" s="59"/>
      <c r="K148">
        <f t="shared" si="15"/>
        <v>0</v>
      </c>
      <c r="L148">
        <f t="shared" si="15"/>
        <v>0</v>
      </c>
      <c r="M148">
        <f t="shared" si="15"/>
        <v>0</v>
      </c>
      <c r="N148" s="100">
        <f t="shared" si="14"/>
        <v>0</v>
      </c>
      <c r="O148" s="34" t="str">
        <f t="shared" si="9"/>
        <v/>
      </c>
      <c r="P148" s="34">
        <f>SUM($O$22:O148)</f>
        <v>1</v>
      </c>
      <c r="Q148" s="34" t="str">
        <f>'Base produits'!A134</f>
        <v>P0127</v>
      </c>
      <c r="R148" s="34">
        <f>'Base facturation'!B138</f>
        <v>0</v>
      </c>
      <c r="S148" s="101">
        <f>'Base produits'!D134</f>
        <v>0</v>
      </c>
      <c r="T148" s="34">
        <v>134</v>
      </c>
      <c r="U148" s="34">
        <v>127</v>
      </c>
    </row>
    <row r="149" spans="2:21" ht="16.5" hidden="1" customHeight="1" outlineLevel="1" x14ac:dyDescent="0.25">
      <c r="B149" s="52"/>
      <c r="C149" s="176" t="str">
        <f t="shared" si="10"/>
        <v/>
      </c>
      <c r="D149" s="183" t="str">
        <f>IF(ISERROR(VLOOKUP(C149,'Base produits'!$A$8:$H$607,2,0)),"",VLOOKUP(C149,'Base produits'!$A$8:$H$607,2,0))</f>
        <v/>
      </c>
      <c r="E149" s="103" t="str">
        <f>IF(ISERROR(VLOOKUP(C149,'Base produits'!$A$8:$H$607,3,0)),"",VLOOKUP(C149,'Base produits'!$A$8:$H$607,3,0))</f>
        <v/>
      </c>
      <c r="F149" s="179" t="str">
        <f t="shared" si="11"/>
        <v/>
      </c>
      <c r="G149" s="104" t="str">
        <f t="shared" si="12"/>
        <v/>
      </c>
      <c r="H149" s="105" t="str">
        <f t="shared" si="13"/>
        <v/>
      </c>
      <c r="I149" s="59"/>
      <c r="K149">
        <f t="shared" si="15"/>
        <v>0</v>
      </c>
      <c r="L149">
        <f t="shared" si="15"/>
        <v>0</v>
      </c>
      <c r="M149">
        <f t="shared" si="15"/>
        <v>0</v>
      </c>
      <c r="N149" s="100">
        <f t="shared" si="14"/>
        <v>0</v>
      </c>
      <c r="O149" s="34" t="str">
        <f t="shared" si="9"/>
        <v/>
      </c>
      <c r="P149" s="34">
        <f>SUM($O$22:O149)</f>
        <v>1</v>
      </c>
      <c r="Q149" s="34" t="str">
        <f>'Base produits'!A135</f>
        <v>P0128</v>
      </c>
      <c r="R149" s="34">
        <f>'Base facturation'!B139</f>
        <v>0</v>
      </c>
      <c r="S149" s="101">
        <f>'Base produits'!D135</f>
        <v>0</v>
      </c>
      <c r="T149" s="34">
        <v>135</v>
      </c>
      <c r="U149" s="34">
        <v>128</v>
      </c>
    </row>
    <row r="150" spans="2:21" ht="16.5" hidden="1" customHeight="1" outlineLevel="1" x14ac:dyDescent="0.25">
      <c r="B150" s="52"/>
      <c r="C150" s="176" t="str">
        <f t="shared" si="10"/>
        <v/>
      </c>
      <c r="D150" s="183" t="str">
        <f>IF(ISERROR(VLOOKUP(C150,'Base produits'!$A$8:$H$607,2,0)),"",VLOOKUP(C150,'Base produits'!$A$8:$H$607,2,0))</f>
        <v/>
      </c>
      <c r="E150" s="103" t="str">
        <f>IF(ISERROR(VLOOKUP(C150,'Base produits'!$A$8:$H$607,3,0)),"",VLOOKUP(C150,'Base produits'!$A$8:$H$607,3,0))</f>
        <v/>
      </c>
      <c r="F150" s="179" t="str">
        <f t="shared" si="11"/>
        <v/>
      </c>
      <c r="G150" s="104" t="str">
        <f t="shared" si="12"/>
        <v/>
      </c>
      <c r="H150" s="105" t="str">
        <f t="shared" si="13"/>
        <v/>
      </c>
      <c r="I150" s="59"/>
      <c r="K150">
        <f t="shared" si="15"/>
        <v>0</v>
      </c>
      <c r="L150">
        <f t="shared" si="15"/>
        <v>0</v>
      </c>
      <c r="M150">
        <f t="shared" si="15"/>
        <v>0</v>
      </c>
      <c r="N150" s="100">
        <f t="shared" si="14"/>
        <v>0</v>
      </c>
      <c r="O150" s="34" t="str">
        <f t="shared" ref="O150:O208" si="16">IF(R150&gt;0,1,"")</f>
        <v/>
      </c>
      <c r="P150" s="34">
        <f>SUM($O$22:O150)</f>
        <v>1</v>
      </c>
      <c r="Q150" s="34" t="str">
        <f>'Base produits'!A136</f>
        <v>P0129</v>
      </c>
      <c r="R150" s="34">
        <f>'Base facturation'!B140</f>
        <v>0</v>
      </c>
      <c r="S150" s="101">
        <f>'Base produits'!D136</f>
        <v>0</v>
      </c>
      <c r="T150" s="34">
        <v>136</v>
      </c>
      <c r="U150" s="34">
        <v>129</v>
      </c>
    </row>
    <row r="151" spans="2:21" ht="16.5" hidden="1" customHeight="1" outlineLevel="1" x14ac:dyDescent="0.25">
      <c r="B151" s="52"/>
      <c r="C151" s="176" t="str">
        <f t="shared" ref="C151:C195" si="17">IF(ISERROR(VLOOKUP($U151,$P$22:$T$621,2,0)),"",VLOOKUP($U151,$P$22:$T$621,2,0))</f>
        <v/>
      </c>
      <c r="D151" s="183" t="str">
        <f>IF(ISERROR(VLOOKUP(C151,'Base produits'!$A$8:$H$607,2,0)),"",VLOOKUP(C151,'Base produits'!$A$8:$H$607,2,0))</f>
        <v/>
      </c>
      <c r="E151" s="103" t="str">
        <f>IF(ISERROR(VLOOKUP(C151,'Base produits'!$A$8:$H$607,3,0)),"",VLOOKUP(C151,'Base produits'!$A$8:$H$607,3,0))</f>
        <v/>
      </c>
      <c r="F151" s="179" t="str">
        <f t="shared" ref="F151:F195" si="18">IF(ISERROR(VLOOKUP($U151,$P$22:$T$621,3,0)),"",VLOOKUP($U151,$P$22:$T$621,3,0))</f>
        <v/>
      </c>
      <c r="G151" s="104" t="str">
        <f t="shared" ref="G151:G195" si="19">IF(ISERROR(E151*F151),"",E151*F151)</f>
        <v/>
      </c>
      <c r="H151" s="105" t="str">
        <f t="shared" ref="H151:H195" si="20">IF(ISERROR(VLOOKUP($U151,$P$22:$T$621,4,0)),"",VLOOKUP($U151,$P$22:$T$621,4,0))</f>
        <v/>
      </c>
      <c r="I151" s="59"/>
      <c r="K151">
        <f t="shared" si="15"/>
        <v>0</v>
      </c>
      <c r="L151">
        <f t="shared" si="15"/>
        <v>0</v>
      </c>
      <c r="M151">
        <f t="shared" si="15"/>
        <v>0</v>
      </c>
      <c r="N151" s="100">
        <f t="shared" ref="N151:N195" si="21">IF(ISERROR(G151*H151),0,G151*H151)</f>
        <v>0</v>
      </c>
      <c r="O151" s="34" t="str">
        <f t="shared" si="16"/>
        <v/>
      </c>
      <c r="P151" s="34">
        <f>SUM($O$22:O151)</f>
        <v>1</v>
      </c>
      <c r="Q151" s="34" t="str">
        <f>'Base produits'!A137</f>
        <v>P0130</v>
      </c>
      <c r="R151" s="34">
        <f>'Base facturation'!B141</f>
        <v>0</v>
      </c>
      <c r="S151" s="101">
        <f>'Base produits'!D137</f>
        <v>0</v>
      </c>
      <c r="T151" s="34">
        <v>137</v>
      </c>
      <c r="U151" s="34">
        <v>130</v>
      </c>
    </row>
    <row r="152" spans="2:21" ht="16.5" hidden="1" customHeight="1" outlineLevel="1" x14ac:dyDescent="0.25">
      <c r="B152" s="52"/>
      <c r="C152" s="176" t="str">
        <f t="shared" si="17"/>
        <v/>
      </c>
      <c r="D152" s="183" t="str">
        <f>IF(ISERROR(VLOOKUP(C152,'Base produits'!$A$8:$H$607,2,0)),"",VLOOKUP(C152,'Base produits'!$A$8:$H$607,2,0))</f>
        <v/>
      </c>
      <c r="E152" s="103" t="str">
        <f>IF(ISERROR(VLOOKUP(C152,'Base produits'!$A$8:$H$607,3,0)),"",VLOOKUP(C152,'Base produits'!$A$8:$H$607,3,0))</f>
        <v/>
      </c>
      <c r="F152" s="179" t="str">
        <f t="shared" si="18"/>
        <v/>
      </c>
      <c r="G152" s="104" t="str">
        <f t="shared" si="19"/>
        <v/>
      </c>
      <c r="H152" s="105" t="str">
        <f t="shared" si="20"/>
        <v/>
      </c>
      <c r="I152" s="59"/>
      <c r="K152">
        <f t="shared" si="15"/>
        <v>0</v>
      </c>
      <c r="L152">
        <f t="shared" si="15"/>
        <v>0</v>
      </c>
      <c r="M152">
        <f t="shared" si="15"/>
        <v>0</v>
      </c>
      <c r="N152" s="100">
        <f t="shared" si="21"/>
        <v>0</v>
      </c>
      <c r="O152" s="34" t="str">
        <f t="shared" si="16"/>
        <v/>
      </c>
      <c r="P152" s="34">
        <f>SUM($O$22:O152)</f>
        <v>1</v>
      </c>
      <c r="Q152" s="34" t="str">
        <f>'Base produits'!A138</f>
        <v>P0131</v>
      </c>
      <c r="R152" s="34">
        <f>'Base facturation'!B142</f>
        <v>0</v>
      </c>
      <c r="S152" s="101">
        <f>'Base produits'!D138</f>
        <v>0</v>
      </c>
      <c r="T152" s="34">
        <v>138</v>
      </c>
      <c r="U152" s="34">
        <v>131</v>
      </c>
    </row>
    <row r="153" spans="2:21" ht="16.5" hidden="1" customHeight="1" outlineLevel="1" x14ac:dyDescent="0.25">
      <c r="B153" s="52"/>
      <c r="C153" s="176" t="str">
        <f t="shared" si="17"/>
        <v/>
      </c>
      <c r="D153" s="183" t="str">
        <f>IF(ISERROR(VLOOKUP(C153,'Base produits'!$A$8:$H$607,2,0)),"",VLOOKUP(C153,'Base produits'!$A$8:$H$607,2,0))</f>
        <v/>
      </c>
      <c r="E153" s="103" t="str">
        <f>IF(ISERROR(VLOOKUP(C153,'Base produits'!$A$8:$H$607,3,0)),"",VLOOKUP(C153,'Base produits'!$A$8:$H$607,3,0))</f>
        <v/>
      </c>
      <c r="F153" s="179" t="str">
        <f t="shared" si="18"/>
        <v/>
      </c>
      <c r="G153" s="104" t="str">
        <f t="shared" si="19"/>
        <v/>
      </c>
      <c r="H153" s="105" t="str">
        <f t="shared" si="20"/>
        <v/>
      </c>
      <c r="I153" s="59"/>
      <c r="K153">
        <f t="shared" si="15"/>
        <v>0</v>
      </c>
      <c r="L153">
        <f t="shared" si="15"/>
        <v>0</v>
      </c>
      <c r="M153">
        <f t="shared" si="15"/>
        <v>0</v>
      </c>
      <c r="N153" s="100">
        <f t="shared" si="21"/>
        <v>0</v>
      </c>
      <c r="O153" s="34" t="str">
        <f t="shared" si="16"/>
        <v/>
      </c>
      <c r="P153" s="34">
        <f>SUM($O$22:O153)</f>
        <v>1</v>
      </c>
      <c r="Q153" s="34" t="str">
        <f>'Base produits'!A139</f>
        <v>P0132</v>
      </c>
      <c r="R153" s="34">
        <f>'Base facturation'!B143</f>
        <v>0</v>
      </c>
      <c r="S153" s="101">
        <f>'Base produits'!D139</f>
        <v>0</v>
      </c>
      <c r="T153" s="34">
        <v>139</v>
      </c>
      <c r="U153" s="34">
        <v>132</v>
      </c>
    </row>
    <row r="154" spans="2:21" ht="16.5" hidden="1" customHeight="1" outlineLevel="1" x14ac:dyDescent="0.25">
      <c r="B154" s="52"/>
      <c r="C154" s="176" t="str">
        <f t="shared" si="17"/>
        <v/>
      </c>
      <c r="D154" s="183" t="str">
        <f>IF(ISERROR(VLOOKUP(C154,'Base produits'!$A$8:$H$607,2,0)),"",VLOOKUP(C154,'Base produits'!$A$8:$H$607,2,0))</f>
        <v/>
      </c>
      <c r="E154" s="103" t="str">
        <f>IF(ISERROR(VLOOKUP(C154,'Base produits'!$A$8:$H$607,3,0)),"",VLOOKUP(C154,'Base produits'!$A$8:$H$607,3,0))</f>
        <v/>
      </c>
      <c r="F154" s="179" t="str">
        <f t="shared" si="18"/>
        <v/>
      </c>
      <c r="G154" s="104" t="str">
        <f t="shared" si="19"/>
        <v/>
      </c>
      <c r="H154" s="105" t="str">
        <f t="shared" si="20"/>
        <v/>
      </c>
      <c r="I154" s="59"/>
      <c r="K154">
        <f t="shared" si="15"/>
        <v>0</v>
      </c>
      <c r="L154">
        <f t="shared" si="15"/>
        <v>0</v>
      </c>
      <c r="M154">
        <f t="shared" si="15"/>
        <v>0</v>
      </c>
      <c r="N154" s="100">
        <f t="shared" si="21"/>
        <v>0</v>
      </c>
      <c r="O154" s="34" t="str">
        <f t="shared" si="16"/>
        <v/>
      </c>
      <c r="P154" s="34">
        <f>SUM($O$22:O154)</f>
        <v>1</v>
      </c>
      <c r="Q154" s="34" t="str">
        <f>'Base produits'!A140</f>
        <v>P0133</v>
      </c>
      <c r="R154" s="34">
        <f>'Base facturation'!B144</f>
        <v>0</v>
      </c>
      <c r="S154" s="101">
        <f>'Base produits'!D140</f>
        <v>0</v>
      </c>
      <c r="T154" s="34">
        <v>140</v>
      </c>
      <c r="U154" s="34">
        <v>133</v>
      </c>
    </row>
    <row r="155" spans="2:21" ht="16.5" hidden="1" customHeight="1" outlineLevel="1" x14ac:dyDescent="0.25">
      <c r="B155" s="52"/>
      <c r="C155" s="176" t="str">
        <f t="shared" si="17"/>
        <v/>
      </c>
      <c r="D155" s="183" t="str">
        <f>IF(ISERROR(VLOOKUP(C155,'Base produits'!$A$8:$H$607,2,0)),"",VLOOKUP(C155,'Base produits'!$A$8:$H$607,2,0))</f>
        <v/>
      </c>
      <c r="E155" s="103" t="str">
        <f>IF(ISERROR(VLOOKUP(C155,'Base produits'!$A$8:$H$607,3,0)),"",VLOOKUP(C155,'Base produits'!$A$8:$H$607,3,0))</f>
        <v/>
      </c>
      <c r="F155" s="179" t="str">
        <f t="shared" si="18"/>
        <v/>
      </c>
      <c r="G155" s="104" t="str">
        <f t="shared" si="19"/>
        <v/>
      </c>
      <c r="H155" s="105" t="str">
        <f t="shared" si="20"/>
        <v/>
      </c>
      <c r="I155" s="59"/>
      <c r="K155">
        <f t="shared" si="15"/>
        <v>0</v>
      </c>
      <c r="L155">
        <f t="shared" si="15"/>
        <v>0</v>
      </c>
      <c r="M155">
        <f t="shared" si="15"/>
        <v>0</v>
      </c>
      <c r="N155" s="100">
        <f t="shared" si="21"/>
        <v>0</v>
      </c>
      <c r="O155" s="34" t="str">
        <f t="shared" si="16"/>
        <v/>
      </c>
      <c r="P155" s="34">
        <f>SUM($O$22:O155)</f>
        <v>1</v>
      </c>
      <c r="Q155" s="34" t="str">
        <f>'Base produits'!A141</f>
        <v>P0134</v>
      </c>
      <c r="R155" s="34">
        <f>'Base facturation'!B145</f>
        <v>0</v>
      </c>
      <c r="S155" s="101">
        <f>'Base produits'!D141</f>
        <v>0</v>
      </c>
      <c r="T155" s="34">
        <v>141</v>
      </c>
      <c r="U155" s="34">
        <v>134</v>
      </c>
    </row>
    <row r="156" spans="2:21" ht="16.5" hidden="1" customHeight="1" outlineLevel="1" x14ac:dyDescent="0.25">
      <c r="B156" s="52"/>
      <c r="C156" s="176" t="str">
        <f t="shared" si="17"/>
        <v/>
      </c>
      <c r="D156" s="183" t="str">
        <f>IF(ISERROR(VLOOKUP(C156,'Base produits'!$A$8:$H$607,2,0)),"",VLOOKUP(C156,'Base produits'!$A$8:$H$607,2,0))</f>
        <v/>
      </c>
      <c r="E156" s="103" t="str">
        <f>IF(ISERROR(VLOOKUP(C156,'Base produits'!$A$8:$H$607,3,0)),"",VLOOKUP(C156,'Base produits'!$A$8:$H$607,3,0))</f>
        <v/>
      </c>
      <c r="F156" s="179" t="str">
        <f t="shared" si="18"/>
        <v/>
      </c>
      <c r="G156" s="104" t="str">
        <f t="shared" si="19"/>
        <v/>
      </c>
      <c r="H156" s="105" t="str">
        <f t="shared" si="20"/>
        <v/>
      </c>
      <c r="I156" s="59"/>
      <c r="K156">
        <f t="shared" si="15"/>
        <v>0</v>
      </c>
      <c r="L156">
        <f t="shared" si="15"/>
        <v>0</v>
      </c>
      <c r="M156">
        <f t="shared" si="15"/>
        <v>0</v>
      </c>
      <c r="N156" s="100">
        <f t="shared" si="21"/>
        <v>0</v>
      </c>
      <c r="O156" s="34" t="str">
        <f t="shared" si="16"/>
        <v/>
      </c>
      <c r="P156" s="34">
        <f>SUM($O$22:O156)</f>
        <v>1</v>
      </c>
      <c r="Q156" s="34" t="str">
        <f>'Base produits'!A142</f>
        <v>P0135</v>
      </c>
      <c r="R156" s="34">
        <f>'Base facturation'!B146</f>
        <v>0</v>
      </c>
      <c r="S156" s="101">
        <f>'Base produits'!D142</f>
        <v>0</v>
      </c>
      <c r="T156" s="34">
        <v>142</v>
      </c>
      <c r="U156" s="34">
        <v>135</v>
      </c>
    </row>
    <row r="157" spans="2:21" ht="16.5" hidden="1" customHeight="1" outlineLevel="1" x14ac:dyDescent="0.25">
      <c r="B157" s="52"/>
      <c r="C157" s="176" t="str">
        <f t="shared" si="17"/>
        <v/>
      </c>
      <c r="D157" s="183" t="str">
        <f>IF(ISERROR(VLOOKUP(C157,'Base produits'!$A$8:$H$607,2,0)),"",VLOOKUP(C157,'Base produits'!$A$8:$H$607,2,0))</f>
        <v/>
      </c>
      <c r="E157" s="103" t="str">
        <f>IF(ISERROR(VLOOKUP(C157,'Base produits'!$A$8:$H$607,3,0)),"",VLOOKUP(C157,'Base produits'!$A$8:$H$607,3,0))</f>
        <v/>
      </c>
      <c r="F157" s="179" t="str">
        <f t="shared" si="18"/>
        <v/>
      </c>
      <c r="G157" s="104" t="str">
        <f t="shared" si="19"/>
        <v/>
      </c>
      <c r="H157" s="105" t="str">
        <f t="shared" si="20"/>
        <v/>
      </c>
      <c r="I157" s="59"/>
      <c r="K157">
        <f t="shared" si="15"/>
        <v>0</v>
      </c>
      <c r="L157">
        <f t="shared" si="15"/>
        <v>0</v>
      </c>
      <c r="M157">
        <f t="shared" si="15"/>
        <v>0</v>
      </c>
      <c r="N157" s="100">
        <f t="shared" si="21"/>
        <v>0</v>
      </c>
      <c r="O157" s="34" t="str">
        <f t="shared" si="16"/>
        <v/>
      </c>
      <c r="P157" s="34">
        <f>SUM($O$22:O157)</f>
        <v>1</v>
      </c>
      <c r="Q157" s="34" t="str">
        <f>'Base produits'!A143</f>
        <v>P0136</v>
      </c>
      <c r="R157" s="34">
        <f>'Base facturation'!B147</f>
        <v>0</v>
      </c>
      <c r="S157" s="101">
        <f>'Base produits'!D143</f>
        <v>0</v>
      </c>
      <c r="T157" s="34">
        <v>143</v>
      </c>
      <c r="U157" s="34">
        <v>136</v>
      </c>
    </row>
    <row r="158" spans="2:21" ht="16.5" hidden="1" customHeight="1" outlineLevel="1" x14ac:dyDescent="0.25">
      <c r="B158" s="52"/>
      <c r="C158" s="176" t="str">
        <f t="shared" si="17"/>
        <v/>
      </c>
      <c r="D158" s="183" t="str">
        <f>IF(ISERROR(VLOOKUP(C158,'Base produits'!$A$8:$H$607,2,0)),"",VLOOKUP(C158,'Base produits'!$A$8:$H$607,2,0))</f>
        <v/>
      </c>
      <c r="E158" s="103" t="str">
        <f>IF(ISERROR(VLOOKUP(C158,'Base produits'!$A$8:$H$607,3,0)),"",VLOOKUP(C158,'Base produits'!$A$8:$H$607,3,0))</f>
        <v/>
      </c>
      <c r="F158" s="179" t="str">
        <f t="shared" si="18"/>
        <v/>
      </c>
      <c r="G158" s="104" t="str">
        <f t="shared" si="19"/>
        <v/>
      </c>
      <c r="H158" s="105" t="str">
        <f t="shared" si="20"/>
        <v/>
      </c>
      <c r="I158" s="59"/>
      <c r="K158">
        <f t="shared" si="15"/>
        <v>0</v>
      </c>
      <c r="L158">
        <f t="shared" si="15"/>
        <v>0</v>
      </c>
      <c r="M158">
        <f t="shared" si="15"/>
        <v>0</v>
      </c>
      <c r="N158" s="100">
        <f t="shared" si="21"/>
        <v>0</v>
      </c>
      <c r="O158" s="34" t="str">
        <f t="shared" si="16"/>
        <v/>
      </c>
      <c r="P158" s="34">
        <f>SUM($O$22:O158)</f>
        <v>1</v>
      </c>
      <c r="Q158" s="34" t="str">
        <f>'Base produits'!A144</f>
        <v>P0137</v>
      </c>
      <c r="R158" s="34">
        <f>'Base facturation'!B148</f>
        <v>0</v>
      </c>
      <c r="S158" s="101">
        <f>'Base produits'!D144</f>
        <v>0</v>
      </c>
      <c r="T158" s="34">
        <v>144</v>
      </c>
      <c r="U158" s="34">
        <v>137</v>
      </c>
    </row>
    <row r="159" spans="2:21" ht="16.5" hidden="1" customHeight="1" outlineLevel="1" x14ac:dyDescent="0.25">
      <c r="B159" s="52"/>
      <c r="C159" s="176" t="str">
        <f t="shared" si="17"/>
        <v/>
      </c>
      <c r="D159" s="183" t="str">
        <f>IF(ISERROR(VLOOKUP(C159,'Base produits'!$A$8:$H$607,2,0)),"",VLOOKUP(C159,'Base produits'!$A$8:$H$607,2,0))</f>
        <v/>
      </c>
      <c r="E159" s="103" t="str">
        <f>IF(ISERROR(VLOOKUP(C159,'Base produits'!$A$8:$H$607,3,0)),"",VLOOKUP(C159,'Base produits'!$A$8:$H$607,3,0))</f>
        <v/>
      </c>
      <c r="F159" s="179" t="str">
        <f t="shared" si="18"/>
        <v/>
      </c>
      <c r="G159" s="104" t="str">
        <f t="shared" si="19"/>
        <v/>
      </c>
      <c r="H159" s="105" t="str">
        <f t="shared" si="20"/>
        <v/>
      </c>
      <c r="I159" s="59"/>
      <c r="K159">
        <f t="shared" si="15"/>
        <v>0</v>
      </c>
      <c r="L159">
        <f t="shared" si="15"/>
        <v>0</v>
      </c>
      <c r="M159">
        <f t="shared" si="15"/>
        <v>0</v>
      </c>
      <c r="N159" s="100">
        <f t="shared" si="21"/>
        <v>0</v>
      </c>
      <c r="O159" s="34" t="str">
        <f t="shared" si="16"/>
        <v/>
      </c>
      <c r="P159" s="34">
        <f>SUM($O$22:O159)</f>
        <v>1</v>
      </c>
      <c r="Q159" s="34" t="str">
        <f>'Base produits'!A145</f>
        <v>P0138</v>
      </c>
      <c r="R159" s="34">
        <f>'Base facturation'!B149</f>
        <v>0</v>
      </c>
      <c r="S159" s="101">
        <f>'Base produits'!D145</f>
        <v>0</v>
      </c>
      <c r="T159" s="34">
        <v>145</v>
      </c>
      <c r="U159" s="34">
        <v>138</v>
      </c>
    </row>
    <row r="160" spans="2:21" ht="16.5" hidden="1" customHeight="1" outlineLevel="1" x14ac:dyDescent="0.25">
      <c r="B160" s="52"/>
      <c r="C160" s="176" t="str">
        <f t="shared" si="17"/>
        <v/>
      </c>
      <c r="D160" s="183" t="str">
        <f>IF(ISERROR(VLOOKUP(C160,'Base produits'!$A$8:$H$607,2,0)),"",VLOOKUP(C160,'Base produits'!$A$8:$H$607,2,0))</f>
        <v/>
      </c>
      <c r="E160" s="103" t="str">
        <f>IF(ISERROR(VLOOKUP(C160,'Base produits'!$A$8:$H$607,3,0)),"",VLOOKUP(C160,'Base produits'!$A$8:$H$607,3,0))</f>
        <v/>
      </c>
      <c r="F160" s="179" t="str">
        <f t="shared" si="18"/>
        <v/>
      </c>
      <c r="G160" s="104" t="str">
        <f t="shared" si="19"/>
        <v/>
      </c>
      <c r="H160" s="105" t="str">
        <f t="shared" si="20"/>
        <v/>
      </c>
      <c r="I160" s="59"/>
      <c r="K160">
        <f t="shared" si="15"/>
        <v>0</v>
      </c>
      <c r="L160">
        <f t="shared" si="15"/>
        <v>0</v>
      </c>
      <c r="M160">
        <f t="shared" si="15"/>
        <v>0</v>
      </c>
      <c r="N160" s="100">
        <f t="shared" si="21"/>
        <v>0</v>
      </c>
      <c r="O160" s="34" t="str">
        <f t="shared" si="16"/>
        <v/>
      </c>
      <c r="P160" s="34">
        <f>SUM($O$22:O160)</f>
        <v>1</v>
      </c>
      <c r="Q160" s="34" t="str">
        <f>'Base produits'!A146</f>
        <v>P0139</v>
      </c>
      <c r="R160" s="34">
        <f>'Base facturation'!B150</f>
        <v>0</v>
      </c>
      <c r="S160" s="101">
        <f>'Base produits'!D146</f>
        <v>0</v>
      </c>
      <c r="T160" s="34">
        <v>146</v>
      </c>
      <c r="U160" s="34">
        <v>139</v>
      </c>
    </row>
    <row r="161" spans="2:21" ht="16.5" hidden="1" customHeight="1" outlineLevel="1" x14ac:dyDescent="0.25">
      <c r="B161" s="52"/>
      <c r="C161" s="176" t="str">
        <f t="shared" si="17"/>
        <v/>
      </c>
      <c r="D161" s="183" t="str">
        <f>IF(ISERROR(VLOOKUP(C161,'Base produits'!$A$8:$H$607,2,0)),"",VLOOKUP(C161,'Base produits'!$A$8:$H$607,2,0))</f>
        <v/>
      </c>
      <c r="E161" s="103" t="str">
        <f>IF(ISERROR(VLOOKUP(C161,'Base produits'!$A$8:$H$607,3,0)),"",VLOOKUP(C161,'Base produits'!$A$8:$H$607,3,0))</f>
        <v/>
      </c>
      <c r="F161" s="179" t="str">
        <f t="shared" si="18"/>
        <v/>
      </c>
      <c r="G161" s="104" t="str">
        <f t="shared" si="19"/>
        <v/>
      </c>
      <c r="H161" s="105" t="str">
        <f t="shared" si="20"/>
        <v/>
      </c>
      <c r="I161" s="59"/>
      <c r="K161">
        <f t="shared" si="15"/>
        <v>0</v>
      </c>
      <c r="L161">
        <f t="shared" si="15"/>
        <v>0</v>
      </c>
      <c r="M161">
        <f t="shared" si="15"/>
        <v>0</v>
      </c>
      <c r="N161" s="100">
        <f t="shared" si="21"/>
        <v>0</v>
      </c>
      <c r="O161" s="34" t="str">
        <f t="shared" si="16"/>
        <v/>
      </c>
      <c r="P161" s="34">
        <f>SUM($O$22:O161)</f>
        <v>1</v>
      </c>
      <c r="Q161" s="34" t="str">
        <f>'Base produits'!A147</f>
        <v>P0140</v>
      </c>
      <c r="R161" s="34">
        <f>'Base facturation'!B151</f>
        <v>0</v>
      </c>
      <c r="S161" s="101">
        <f>'Base produits'!D147</f>
        <v>0</v>
      </c>
      <c r="T161" s="34">
        <v>147</v>
      </c>
      <c r="U161" s="34">
        <v>140</v>
      </c>
    </row>
    <row r="162" spans="2:21" ht="16.5" hidden="1" customHeight="1" outlineLevel="1" x14ac:dyDescent="0.25">
      <c r="B162" s="52"/>
      <c r="C162" s="176" t="str">
        <f t="shared" si="17"/>
        <v/>
      </c>
      <c r="D162" s="183" t="str">
        <f>IF(ISERROR(VLOOKUP(C162,'Base produits'!$A$8:$H$607,2,0)),"",VLOOKUP(C162,'Base produits'!$A$8:$H$607,2,0))</f>
        <v/>
      </c>
      <c r="E162" s="103" t="str">
        <f>IF(ISERROR(VLOOKUP(C162,'Base produits'!$A$8:$H$607,3,0)),"",VLOOKUP(C162,'Base produits'!$A$8:$H$607,3,0))</f>
        <v/>
      </c>
      <c r="F162" s="179" t="str">
        <f t="shared" si="18"/>
        <v/>
      </c>
      <c r="G162" s="104" t="str">
        <f t="shared" si="19"/>
        <v/>
      </c>
      <c r="H162" s="105" t="str">
        <f t="shared" si="20"/>
        <v/>
      </c>
      <c r="I162" s="59"/>
      <c r="K162">
        <f t="shared" si="15"/>
        <v>0</v>
      </c>
      <c r="L162">
        <f t="shared" si="15"/>
        <v>0</v>
      </c>
      <c r="M162">
        <f t="shared" si="15"/>
        <v>0</v>
      </c>
      <c r="N162" s="100">
        <f t="shared" si="21"/>
        <v>0</v>
      </c>
      <c r="O162" s="34" t="str">
        <f t="shared" si="16"/>
        <v/>
      </c>
      <c r="P162" s="34">
        <f>SUM($O$22:O162)</f>
        <v>1</v>
      </c>
      <c r="Q162" s="34" t="str">
        <f>'Base produits'!A148</f>
        <v>P0141</v>
      </c>
      <c r="R162" s="34">
        <f>'Base facturation'!B152</f>
        <v>0</v>
      </c>
      <c r="S162" s="101">
        <f>'Base produits'!D148</f>
        <v>0</v>
      </c>
      <c r="T162" s="34">
        <v>148</v>
      </c>
      <c r="U162" s="34">
        <v>141</v>
      </c>
    </row>
    <row r="163" spans="2:21" ht="16.5" hidden="1" customHeight="1" outlineLevel="1" x14ac:dyDescent="0.25">
      <c r="B163" s="52"/>
      <c r="C163" s="176" t="str">
        <f t="shared" si="17"/>
        <v/>
      </c>
      <c r="D163" s="183" t="str">
        <f>IF(ISERROR(VLOOKUP(C163,'Base produits'!$A$8:$H$607,2,0)),"",VLOOKUP(C163,'Base produits'!$A$8:$H$607,2,0))</f>
        <v/>
      </c>
      <c r="E163" s="103" t="str">
        <f>IF(ISERROR(VLOOKUP(C163,'Base produits'!$A$8:$H$607,3,0)),"",VLOOKUP(C163,'Base produits'!$A$8:$H$607,3,0))</f>
        <v/>
      </c>
      <c r="F163" s="179" t="str">
        <f t="shared" si="18"/>
        <v/>
      </c>
      <c r="G163" s="104" t="str">
        <f t="shared" si="19"/>
        <v/>
      </c>
      <c r="H163" s="105" t="str">
        <f t="shared" si="20"/>
        <v/>
      </c>
      <c r="I163" s="59"/>
      <c r="K163">
        <f t="shared" si="15"/>
        <v>0</v>
      </c>
      <c r="L163">
        <f t="shared" si="15"/>
        <v>0</v>
      </c>
      <c r="M163">
        <f t="shared" si="15"/>
        <v>0</v>
      </c>
      <c r="N163" s="100">
        <f t="shared" si="21"/>
        <v>0</v>
      </c>
      <c r="O163" s="34" t="str">
        <f t="shared" si="16"/>
        <v/>
      </c>
      <c r="P163" s="34">
        <f>SUM($O$22:O163)</f>
        <v>1</v>
      </c>
      <c r="Q163" s="34" t="str">
        <f>'Base produits'!A149</f>
        <v>P0142</v>
      </c>
      <c r="R163" s="34">
        <f>'Base facturation'!B153</f>
        <v>0</v>
      </c>
      <c r="S163" s="101">
        <f>'Base produits'!D149</f>
        <v>0</v>
      </c>
      <c r="T163" s="34">
        <v>149</v>
      </c>
      <c r="U163" s="34">
        <v>142</v>
      </c>
    </row>
    <row r="164" spans="2:21" ht="16.5" hidden="1" customHeight="1" outlineLevel="1" x14ac:dyDescent="0.25">
      <c r="B164" s="52"/>
      <c r="C164" s="176" t="str">
        <f t="shared" si="17"/>
        <v/>
      </c>
      <c r="D164" s="183" t="str">
        <f>IF(ISERROR(VLOOKUP(C164,'Base produits'!$A$8:$H$607,2,0)),"",VLOOKUP(C164,'Base produits'!$A$8:$H$607,2,0))</f>
        <v/>
      </c>
      <c r="E164" s="103" t="str">
        <f>IF(ISERROR(VLOOKUP(C164,'Base produits'!$A$8:$H$607,3,0)),"",VLOOKUP(C164,'Base produits'!$A$8:$H$607,3,0))</f>
        <v/>
      </c>
      <c r="F164" s="179" t="str">
        <f t="shared" si="18"/>
        <v/>
      </c>
      <c r="G164" s="104" t="str">
        <f t="shared" si="19"/>
        <v/>
      </c>
      <c r="H164" s="105" t="str">
        <f t="shared" si="20"/>
        <v/>
      </c>
      <c r="I164" s="59"/>
      <c r="K164">
        <f t="shared" si="15"/>
        <v>0</v>
      </c>
      <c r="L164">
        <f t="shared" si="15"/>
        <v>0</v>
      </c>
      <c r="M164">
        <f t="shared" si="15"/>
        <v>0</v>
      </c>
      <c r="N164" s="100">
        <f t="shared" si="21"/>
        <v>0</v>
      </c>
      <c r="O164" s="34" t="str">
        <f t="shared" si="16"/>
        <v/>
      </c>
      <c r="P164" s="34">
        <f>SUM($O$22:O164)</f>
        <v>1</v>
      </c>
      <c r="Q164" s="34" t="str">
        <f>'Base produits'!A150</f>
        <v>P0143</v>
      </c>
      <c r="R164" s="34">
        <f>'Base facturation'!B154</f>
        <v>0</v>
      </c>
      <c r="S164" s="101">
        <f>'Base produits'!D150</f>
        <v>0</v>
      </c>
      <c r="T164" s="34">
        <v>150</v>
      </c>
      <c r="U164" s="34">
        <v>143</v>
      </c>
    </row>
    <row r="165" spans="2:21" ht="16.5" hidden="1" customHeight="1" outlineLevel="1" x14ac:dyDescent="0.25">
      <c r="B165" s="52"/>
      <c r="C165" s="176" t="str">
        <f t="shared" si="17"/>
        <v/>
      </c>
      <c r="D165" s="183" t="str">
        <f>IF(ISERROR(VLOOKUP(C165,'Base produits'!$A$8:$H$607,2,0)),"",VLOOKUP(C165,'Base produits'!$A$8:$H$607,2,0))</f>
        <v/>
      </c>
      <c r="E165" s="103" t="str">
        <f>IF(ISERROR(VLOOKUP(C165,'Base produits'!$A$8:$H$607,3,0)),"",VLOOKUP(C165,'Base produits'!$A$8:$H$607,3,0))</f>
        <v/>
      </c>
      <c r="F165" s="179" t="str">
        <f t="shared" si="18"/>
        <v/>
      </c>
      <c r="G165" s="104" t="str">
        <f t="shared" si="19"/>
        <v/>
      </c>
      <c r="H165" s="105" t="str">
        <f t="shared" si="20"/>
        <v/>
      </c>
      <c r="I165" s="59"/>
      <c r="K165">
        <f t="shared" si="15"/>
        <v>0</v>
      </c>
      <c r="L165">
        <f t="shared" si="15"/>
        <v>0</v>
      </c>
      <c r="M165">
        <f t="shared" si="15"/>
        <v>0</v>
      </c>
      <c r="N165" s="100">
        <f t="shared" si="21"/>
        <v>0</v>
      </c>
      <c r="O165" s="34" t="str">
        <f t="shared" si="16"/>
        <v/>
      </c>
      <c r="P165" s="34">
        <f>SUM($O$22:O165)</f>
        <v>1</v>
      </c>
      <c r="Q165" s="34" t="str">
        <f>'Base produits'!A151</f>
        <v>P0144</v>
      </c>
      <c r="R165" s="34">
        <f>'Base facturation'!B155</f>
        <v>0</v>
      </c>
      <c r="S165" s="101">
        <f>'Base produits'!D151</f>
        <v>0</v>
      </c>
      <c r="T165" s="34">
        <v>151</v>
      </c>
      <c r="U165" s="34">
        <v>144</v>
      </c>
    </row>
    <row r="166" spans="2:21" ht="16.5" hidden="1" customHeight="1" outlineLevel="1" x14ac:dyDescent="0.25">
      <c r="B166" s="52"/>
      <c r="C166" s="176" t="str">
        <f t="shared" si="17"/>
        <v/>
      </c>
      <c r="D166" s="183" t="str">
        <f>IF(ISERROR(VLOOKUP(C166,'Base produits'!$A$8:$H$607,2,0)),"",VLOOKUP(C166,'Base produits'!$A$8:$H$607,2,0))</f>
        <v/>
      </c>
      <c r="E166" s="103" t="str">
        <f>IF(ISERROR(VLOOKUP(C166,'Base produits'!$A$8:$H$607,3,0)),"",VLOOKUP(C166,'Base produits'!$A$8:$H$607,3,0))</f>
        <v/>
      </c>
      <c r="F166" s="179" t="str">
        <f t="shared" si="18"/>
        <v/>
      </c>
      <c r="G166" s="104" t="str">
        <f t="shared" si="19"/>
        <v/>
      </c>
      <c r="H166" s="105" t="str">
        <f t="shared" si="20"/>
        <v/>
      </c>
      <c r="I166" s="59"/>
      <c r="K166">
        <f t="shared" si="15"/>
        <v>0</v>
      </c>
      <c r="L166">
        <f t="shared" si="15"/>
        <v>0</v>
      </c>
      <c r="M166">
        <f t="shared" si="15"/>
        <v>0</v>
      </c>
      <c r="N166" s="100">
        <f t="shared" si="21"/>
        <v>0</v>
      </c>
      <c r="O166" s="34" t="str">
        <f t="shared" si="16"/>
        <v/>
      </c>
      <c r="P166" s="34">
        <f>SUM($O$22:O166)</f>
        <v>1</v>
      </c>
      <c r="Q166" s="34" t="str">
        <f>'Base produits'!A152</f>
        <v>P0145</v>
      </c>
      <c r="R166" s="34">
        <f>'Base facturation'!B156</f>
        <v>0</v>
      </c>
      <c r="S166" s="101">
        <f>'Base produits'!D152</f>
        <v>0</v>
      </c>
      <c r="T166" s="34">
        <v>152</v>
      </c>
      <c r="U166" s="34">
        <v>145</v>
      </c>
    </row>
    <row r="167" spans="2:21" ht="16.5" hidden="1" customHeight="1" outlineLevel="1" x14ac:dyDescent="0.25">
      <c r="B167" s="52"/>
      <c r="C167" s="176" t="str">
        <f t="shared" si="17"/>
        <v/>
      </c>
      <c r="D167" s="183" t="str">
        <f>IF(ISERROR(VLOOKUP(C167,'Base produits'!$A$8:$H$607,2,0)),"",VLOOKUP(C167,'Base produits'!$A$8:$H$607,2,0))</f>
        <v/>
      </c>
      <c r="E167" s="103" t="str">
        <f>IF(ISERROR(VLOOKUP(C167,'Base produits'!$A$8:$H$607,3,0)),"",VLOOKUP(C167,'Base produits'!$A$8:$H$607,3,0))</f>
        <v/>
      </c>
      <c r="F167" s="179" t="str">
        <f t="shared" si="18"/>
        <v/>
      </c>
      <c r="G167" s="104" t="str">
        <f t="shared" si="19"/>
        <v/>
      </c>
      <c r="H167" s="105" t="str">
        <f t="shared" si="20"/>
        <v/>
      </c>
      <c r="I167" s="59"/>
      <c r="K167">
        <f t="shared" si="15"/>
        <v>0</v>
      </c>
      <c r="L167">
        <f t="shared" si="15"/>
        <v>0</v>
      </c>
      <c r="M167">
        <f t="shared" si="15"/>
        <v>0</v>
      </c>
      <c r="N167" s="100">
        <f t="shared" si="21"/>
        <v>0</v>
      </c>
      <c r="O167" s="34" t="str">
        <f t="shared" si="16"/>
        <v/>
      </c>
      <c r="P167" s="34">
        <f>SUM($O$22:O167)</f>
        <v>1</v>
      </c>
      <c r="Q167" s="34" t="str">
        <f>'Base produits'!A153</f>
        <v>P0146</v>
      </c>
      <c r="R167" s="34">
        <f>'Base facturation'!B157</f>
        <v>0</v>
      </c>
      <c r="S167" s="101">
        <f>'Base produits'!D153</f>
        <v>0</v>
      </c>
      <c r="T167" s="34">
        <v>153</v>
      </c>
      <c r="U167" s="34">
        <v>146</v>
      </c>
    </row>
    <row r="168" spans="2:21" ht="16.5" hidden="1" customHeight="1" outlineLevel="1" x14ac:dyDescent="0.25">
      <c r="B168" s="52"/>
      <c r="C168" s="176" t="str">
        <f t="shared" si="17"/>
        <v/>
      </c>
      <c r="D168" s="183" t="str">
        <f>IF(ISERROR(VLOOKUP(C168,'Base produits'!$A$8:$H$607,2,0)),"",VLOOKUP(C168,'Base produits'!$A$8:$H$607,2,0))</f>
        <v/>
      </c>
      <c r="E168" s="103" t="str">
        <f>IF(ISERROR(VLOOKUP(C168,'Base produits'!$A$8:$H$607,3,0)),"",VLOOKUP(C168,'Base produits'!$A$8:$H$607,3,0))</f>
        <v/>
      </c>
      <c r="F168" s="179" t="str">
        <f t="shared" si="18"/>
        <v/>
      </c>
      <c r="G168" s="104" t="str">
        <f t="shared" si="19"/>
        <v/>
      </c>
      <c r="H168" s="105" t="str">
        <f t="shared" si="20"/>
        <v/>
      </c>
      <c r="I168" s="59"/>
      <c r="K168">
        <f t="shared" si="15"/>
        <v>0</v>
      </c>
      <c r="L168">
        <f t="shared" si="15"/>
        <v>0</v>
      </c>
      <c r="M168">
        <f t="shared" si="15"/>
        <v>0</v>
      </c>
      <c r="N168" s="100">
        <f t="shared" si="21"/>
        <v>0</v>
      </c>
      <c r="O168" s="34" t="str">
        <f t="shared" si="16"/>
        <v/>
      </c>
      <c r="P168" s="34">
        <f>SUM($O$22:O168)</f>
        <v>1</v>
      </c>
      <c r="Q168" s="34" t="str">
        <f>'Base produits'!A154</f>
        <v>P0147</v>
      </c>
      <c r="R168" s="34">
        <f>'Base facturation'!B158</f>
        <v>0</v>
      </c>
      <c r="S168" s="101">
        <f>'Base produits'!D154</f>
        <v>0</v>
      </c>
      <c r="T168" s="34">
        <v>154</v>
      </c>
      <c r="U168" s="34">
        <v>147</v>
      </c>
    </row>
    <row r="169" spans="2:21" ht="16.5" hidden="1" customHeight="1" outlineLevel="1" x14ac:dyDescent="0.25">
      <c r="B169" s="52"/>
      <c r="C169" s="176" t="str">
        <f t="shared" si="17"/>
        <v/>
      </c>
      <c r="D169" s="183" t="str">
        <f>IF(ISERROR(VLOOKUP(C169,'Base produits'!$A$8:$H$607,2,0)),"",VLOOKUP(C169,'Base produits'!$A$8:$H$607,2,0))</f>
        <v/>
      </c>
      <c r="E169" s="103" t="str">
        <f>IF(ISERROR(VLOOKUP(C169,'Base produits'!$A$8:$H$607,3,0)),"",VLOOKUP(C169,'Base produits'!$A$8:$H$607,3,0))</f>
        <v/>
      </c>
      <c r="F169" s="179" t="str">
        <f t="shared" si="18"/>
        <v/>
      </c>
      <c r="G169" s="104" t="str">
        <f t="shared" si="19"/>
        <v/>
      </c>
      <c r="H169" s="105" t="str">
        <f t="shared" si="20"/>
        <v/>
      </c>
      <c r="I169" s="59"/>
      <c r="K169">
        <f t="shared" si="15"/>
        <v>0</v>
      </c>
      <c r="L169">
        <f t="shared" si="15"/>
        <v>0</v>
      </c>
      <c r="M169">
        <f t="shared" si="15"/>
        <v>0</v>
      </c>
      <c r="N169" s="100">
        <f t="shared" si="21"/>
        <v>0</v>
      </c>
      <c r="O169" s="34" t="str">
        <f t="shared" si="16"/>
        <v/>
      </c>
      <c r="P169" s="34">
        <f>SUM($O$22:O169)</f>
        <v>1</v>
      </c>
      <c r="Q169" s="34" t="str">
        <f>'Base produits'!A155</f>
        <v>P0148</v>
      </c>
      <c r="R169" s="34">
        <f>'Base facturation'!B159</f>
        <v>0</v>
      </c>
      <c r="S169" s="101">
        <f>'Base produits'!D155</f>
        <v>0</v>
      </c>
      <c r="T169" s="34">
        <v>155</v>
      </c>
      <c r="U169" s="34">
        <v>148</v>
      </c>
    </row>
    <row r="170" spans="2:21" ht="16.5" hidden="1" customHeight="1" outlineLevel="1" x14ac:dyDescent="0.25">
      <c r="B170" s="52"/>
      <c r="C170" s="176" t="str">
        <f t="shared" si="17"/>
        <v/>
      </c>
      <c r="D170" s="183" t="str">
        <f>IF(ISERROR(VLOOKUP(C170,'Base produits'!$A$8:$H$607,2,0)),"",VLOOKUP(C170,'Base produits'!$A$8:$H$607,2,0))</f>
        <v/>
      </c>
      <c r="E170" s="103" t="str">
        <f>IF(ISERROR(VLOOKUP(C170,'Base produits'!$A$8:$H$607,3,0)),"",VLOOKUP(C170,'Base produits'!$A$8:$H$607,3,0))</f>
        <v/>
      </c>
      <c r="F170" s="179" t="str">
        <f t="shared" si="18"/>
        <v/>
      </c>
      <c r="G170" s="104" t="str">
        <f t="shared" si="19"/>
        <v/>
      </c>
      <c r="H170" s="105" t="str">
        <f t="shared" si="20"/>
        <v/>
      </c>
      <c r="I170" s="59"/>
      <c r="K170">
        <f t="shared" si="15"/>
        <v>0</v>
      </c>
      <c r="L170">
        <f t="shared" si="15"/>
        <v>0</v>
      </c>
      <c r="M170">
        <f t="shared" si="15"/>
        <v>0</v>
      </c>
      <c r="N170" s="100">
        <f t="shared" si="21"/>
        <v>0</v>
      </c>
      <c r="O170" s="34" t="str">
        <f t="shared" si="16"/>
        <v/>
      </c>
      <c r="P170" s="34">
        <f>SUM($O$22:O170)</f>
        <v>1</v>
      </c>
      <c r="Q170" s="34" t="str">
        <f>'Base produits'!A156</f>
        <v>P0149</v>
      </c>
      <c r="R170" s="34">
        <f>'Base facturation'!B160</f>
        <v>0</v>
      </c>
      <c r="S170" s="101">
        <f>'Base produits'!D156</f>
        <v>0</v>
      </c>
      <c r="T170" s="34">
        <v>156</v>
      </c>
      <c r="U170" s="34">
        <v>149</v>
      </c>
    </row>
    <row r="171" spans="2:21" ht="16.5" hidden="1" customHeight="1" outlineLevel="1" x14ac:dyDescent="0.25">
      <c r="B171" s="52"/>
      <c r="C171" s="176" t="str">
        <f t="shared" si="17"/>
        <v/>
      </c>
      <c r="D171" s="183" t="str">
        <f>IF(ISERROR(VLOOKUP(C171,'Base produits'!$A$8:$H$607,2,0)),"",VLOOKUP(C171,'Base produits'!$A$8:$H$607,2,0))</f>
        <v/>
      </c>
      <c r="E171" s="103" t="str">
        <f>IF(ISERROR(VLOOKUP(C171,'Base produits'!$A$8:$H$607,3,0)),"",VLOOKUP(C171,'Base produits'!$A$8:$H$607,3,0))</f>
        <v/>
      </c>
      <c r="F171" s="179" t="str">
        <f t="shared" si="18"/>
        <v/>
      </c>
      <c r="G171" s="104" t="str">
        <f t="shared" si="19"/>
        <v/>
      </c>
      <c r="H171" s="105" t="str">
        <f t="shared" si="20"/>
        <v/>
      </c>
      <c r="I171" s="59"/>
      <c r="K171">
        <f t="shared" si="15"/>
        <v>0</v>
      </c>
      <c r="L171">
        <f t="shared" si="15"/>
        <v>0</v>
      </c>
      <c r="M171">
        <f t="shared" si="15"/>
        <v>0</v>
      </c>
      <c r="N171" s="100">
        <f t="shared" si="21"/>
        <v>0</v>
      </c>
      <c r="O171" s="34" t="str">
        <f t="shared" si="16"/>
        <v/>
      </c>
      <c r="P171" s="34">
        <f>SUM($O$22:O171)</f>
        <v>1</v>
      </c>
      <c r="Q171" s="34" t="str">
        <f>'Base produits'!A157</f>
        <v>P0150</v>
      </c>
      <c r="R171" s="34">
        <f>'Base facturation'!B161</f>
        <v>0</v>
      </c>
      <c r="S171" s="101">
        <f>'Base produits'!D157</f>
        <v>0</v>
      </c>
      <c r="T171" s="34">
        <v>157</v>
      </c>
      <c r="U171" s="34">
        <v>150</v>
      </c>
    </row>
    <row r="172" spans="2:21" ht="16.5" hidden="1" customHeight="1" outlineLevel="1" x14ac:dyDescent="0.25">
      <c r="B172" s="52"/>
      <c r="C172" s="176" t="str">
        <f t="shared" si="17"/>
        <v/>
      </c>
      <c r="D172" s="183" t="str">
        <f>IF(ISERROR(VLOOKUP(C172,'Base produits'!$A$8:$H$607,2,0)),"",VLOOKUP(C172,'Base produits'!$A$8:$H$607,2,0))</f>
        <v/>
      </c>
      <c r="E172" s="103" t="str">
        <f>IF(ISERROR(VLOOKUP(C172,'Base produits'!$A$8:$H$607,3,0)),"",VLOOKUP(C172,'Base produits'!$A$8:$H$607,3,0))</f>
        <v/>
      </c>
      <c r="F172" s="179" t="str">
        <f t="shared" si="18"/>
        <v/>
      </c>
      <c r="G172" s="104" t="str">
        <f t="shared" si="19"/>
        <v/>
      </c>
      <c r="H172" s="105" t="str">
        <f t="shared" si="20"/>
        <v/>
      </c>
      <c r="I172" s="59"/>
      <c r="K172">
        <f t="shared" si="15"/>
        <v>0</v>
      </c>
      <c r="L172">
        <f t="shared" si="15"/>
        <v>0</v>
      </c>
      <c r="M172">
        <f t="shared" si="15"/>
        <v>0</v>
      </c>
      <c r="N172" s="100">
        <f t="shared" si="21"/>
        <v>0</v>
      </c>
      <c r="O172" s="34" t="str">
        <f t="shared" si="16"/>
        <v/>
      </c>
      <c r="P172" s="34">
        <f>SUM($O$22:O172)</f>
        <v>1</v>
      </c>
      <c r="Q172" s="34" t="str">
        <f>'Base produits'!A158</f>
        <v>P0151</v>
      </c>
      <c r="R172" s="34">
        <f>'Base facturation'!B162</f>
        <v>0</v>
      </c>
      <c r="S172" s="101">
        <f>'Base produits'!D158</f>
        <v>0</v>
      </c>
      <c r="T172" s="34">
        <v>158</v>
      </c>
      <c r="U172" s="34">
        <v>151</v>
      </c>
    </row>
    <row r="173" spans="2:21" ht="16.5" hidden="1" customHeight="1" outlineLevel="1" x14ac:dyDescent="0.25">
      <c r="B173" s="52"/>
      <c r="C173" s="176" t="str">
        <f t="shared" si="17"/>
        <v/>
      </c>
      <c r="D173" s="183" t="str">
        <f>IF(ISERROR(VLOOKUP(C173,'Base produits'!$A$8:$H$607,2,0)),"",VLOOKUP(C173,'Base produits'!$A$8:$H$607,2,0))</f>
        <v/>
      </c>
      <c r="E173" s="103" t="str">
        <f>IF(ISERROR(VLOOKUP(C173,'Base produits'!$A$8:$H$607,3,0)),"",VLOOKUP(C173,'Base produits'!$A$8:$H$607,3,0))</f>
        <v/>
      </c>
      <c r="F173" s="179" t="str">
        <f t="shared" si="18"/>
        <v/>
      </c>
      <c r="G173" s="104" t="str">
        <f t="shared" si="19"/>
        <v/>
      </c>
      <c r="H173" s="105" t="str">
        <f t="shared" si="20"/>
        <v/>
      </c>
      <c r="I173" s="59"/>
      <c r="K173">
        <f t="shared" si="15"/>
        <v>0</v>
      </c>
      <c r="L173">
        <f t="shared" si="15"/>
        <v>0</v>
      </c>
      <c r="M173">
        <f t="shared" si="15"/>
        <v>0</v>
      </c>
      <c r="N173" s="100">
        <f t="shared" si="21"/>
        <v>0</v>
      </c>
      <c r="O173" s="34" t="str">
        <f t="shared" si="16"/>
        <v/>
      </c>
      <c r="P173" s="34">
        <f>SUM($O$22:O173)</f>
        <v>1</v>
      </c>
      <c r="Q173" s="34" t="str">
        <f>'Base produits'!A159</f>
        <v>P0152</v>
      </c>
      <c r="R173" s="34">
        <f>'Base facturation'!B163</f>
        <v>0</v>
      </c>
      <c r="S173" s="101">
        <f>'Base produits'!D159</f>
        <v>0</v>
      </c>
      <c r="T173" s="34">
        <v>159</v>
      </c>
      <c r="U173" s="34">
        <v>152</v>
      </c>
    </row>
    <row r="174" spans="2:21" ht="16.5" hidden="1" customHeight="1" outlineLevel="1" x14ac:dyDescent="0.25">
      <c r="B174" s="52"/>
      <c r="C174" s="176" t="str">
        <f t="shared" si="17"/>
        <v/>
      </c>
      <c r="D174" s="183" t="str">
        <f>IF(ISERROR(VLOOKUP(C174,'Base produits'!$A$8:$H$607,2,0)),"",VLOOKUP(C174,'Base produits'!$A$8:$H$607,2,0))</f>
        <v/>
      </c>
      <c r="E174" s="103" t="str">
        <f>IF(ISERROR(VLOOKUP(C174,'Base produits'!$A$8:$H$607,3,0)),"",VLOOKUP(C174,'Base produits'!$A$8:$H$607,3,0))</f>
        <v/>
      </c>
      <c r="F174" s="179" t="str">
        <f t="shared" si="18"/>
        <v/>
      </c>
      <c r="G174" s="104" t="str">
        <f t="shared" si="19"/>
        <v/>
      </c>
      <c r="H174" s="105" t="str">
        <f t="shared" si="20"/>
        <v/>
      </c>
      <c r="I174" s="59"/>
      <c r="K174">
        <f t="shared" si="15"/>
        <v>0</v>
      </c>
      <c r="L174">
        <f t="shared" si="15"/>
        <v>0</v>
      </c>
      <c r="M174">
        <f t="shared" si="15"/>
        <v>0</v>
      </c>
      <c r="N174" s="100">
        <f t="shared" si="21"/>
        <v>0</v>
      </c>
      <c r="O174" s="34" t="str">
        <f t="shared" si="16"/>
        <v/>
      </c>
      <c r="P174" s="34">
        <f>SUM($O$22:O174)</f>
        <v>1</v>
      </c>
      <c r="Q174" s="34" t="str">
        <f>'Base produits'!A160</f>
        <v>P0153</v>
      </c>
      <c r="R174" s="34">
        <f>'Base facturation'!B164</f>
        <v>0</v>
      </c>
      <c r="S174" s="101">
        <f>'Base produits'!D160</f>
        <v>0</v>
      </c>
      <c r="T174" s="34">
        <v>160</v>
      </c>
      <c r="U174" s="34">
        <v>153</v>
      </c>
    </row>
    <row r="175" spans="2:21" ht="16.5" hidden="1" customHeight="1" outlineLevel="1" x14ac:dyDescent="0.25">
      <c r="B175" s="52"/>
      <c r="C175" s="176" t="str">
        <f t="shared" si="17"/>
        <v/>
      </c>
      <c r="D175" s="183" t="str">
        <f>IF(ISERROR(VLOOKUP(C175,'Base produits'!$A$8:$H$607,2,0)),"",VLOOKUP(C175,'Base produits'!$A$8:$H$607,2,0))</f>
        <v/>
      </c>
      <c r="E175" s="103" t="str">
        <f>IF(ISERROR(VLOOKUP(C175,'Base produits'!$A$8:$H$607,3,0)),"",VLOOKUP(C175,'Base produits'!$A$8:$H$607,3,0))</f>
        <v/>
      </c>
      <c r="F175" s="179" t="str">
        <f t="shared" si="18"/>
        <v/>
      </c>
      <c r="G175" s="104" t="str">
        <f t="shared" si="19"/>
        <v/>
      </c>
      <c r="H175" s="105" t="str">
        <f t="shared" si="20"/>
        <v/>
      </c>
      <c r="I175" s="59"/>
      <c r="K175">
        <f t="shared" si="15"/>
        <v>0</v>
      </c>
      <c r="L175">
        <f t="shared" si="15"/>
        <v>0</v>
      </c>
      <c r="M175">
        <f t="shared" si="15"/>
        <v>0</v>
      </c>
      <c r="N175" s="100">
        <f t="shared" si="21"/>
        <v>0</v>
      </c>
      <c r="O175" s="34" t="str">
        <f t="shared" si="16"/>
        <v/>
      </c>
      <c r="P175" s="34">
        <f>SUM($O$22:O175)</f>
        <v>1</v>
      </c>
      <c r="Q175" s="34" t="str">
        <f>'Base produits'!A161</f>
        <v>P0154</v>
      </c>
      <c r="R175" s="34">
        <f>'Base facturation'!B165</f>
        <v>0</v>
      </c>
      <c r="S175" s="101">
        <f>'Base produits'!D161</f>
        <v>0</v>
      </c>
      <c r="T175" s="34">
        <v>161</v>
      </c>
      <c r="U175" s="34">
        <v>154</v>
      </c>
    </row>
    <row r="176" spans="2:21" ht="16.5" hidden="1" customHeight="1" outlineLevel="1" x14ac:dyDescent="0.25">
      <c r="B176" s="52"/>
      <c r="C176" s="176" t="str">
        <f t="shared" si="17"/>
        <v/>
      </c>
      <c r="D176" s="183" t="str">
        <f>IF(ISERROR(VLOOKUP(C176,'Base produits'!$A$8:$H$607,2,0)),"",VLOOKUP(C176,'Base produits'!$A$8:$H$607,2,0))</f>
        <v/>
      </c>
      <c r="E176" s="103" t="str">
        <f>IF(ISERROR(VLOOKUP(C176,'Base produits'!$A$8:$H$607,3,0)),"",VLOOKUP(C176,'Base produits'!$A$8:$H$607,3,0))</f>
        <v/>
      </c>
      <c r="F176" s="179" t="str">
        <f t="shared" si="18"/>
        <v/>
      </c>
      <c r="G176" s="104" t="str">
        <f t="shared" si="19"/>
        <v/>
      </c>
      <c r="H176" s="105" t="str">
        <f t="shared" si="20"/>
        <v/>
      </c>
      <c r="I176" s="59"/>
      <c r="K176">
        <f t="shared" si="15"/>
        <v>0</v>
      </c>
      <c r="L176">
        <f t="shared" si="15"/>
        <v>0</v>
      </c>
      <c r="M176">
        <f t="shared" si="15"/>
        <v>0</v>
      </c>
      <c r="N176" s="100">
        <f t="shared" si="21"/>
        <v>0</v>
      </c>
      <c r="O176" s="34" t="str">
        <f t="shared" si="16"/>
        <v/>
      </c>
      <c r="P176" s="34">
        <f>SUM($O$22:O176)</f>
        <v>1</v>
      </c>
      <c r="Q176" s="34" t="str">
        <f>'Base produits'!A162</f>
        <v>P0155</v>
      </c>
      <c r="R176" s="34">
        <f>'Base facturation'!B166</f>
        <v>0</v>
      </c>
      <c r="S176" s="101">
        <f>'Base produits'!D162</f>
        <v>0</v>
      </c>
      <c r="T176" s="34">
        <v>162</v>
      </c>
      <c r="U176" s="34">
        <v>155</v>
      </c>
    </row>
    <row r="177" spans="2:21" ht="16.5" hidden="1" customHeight="1" outlineLevel="1" x14ac:dyDescent="0.25">
      <c r="B177" s="52"/>
      <c r="C177" s="176" t="str">
        <f t="shared" si="17"/>
        <v/>
      </c>
      <c r="D177" s="183" t="str">
        <f>IF(ISERROR(VLOOKUP(C177,'Base produits'!$A$8:$H$607,2,0)),"",VLOOKUP(C177,'Base produits'!$A$8:$H$607,2,0))</f>
        <v/>
      </c>
      <c r="E177" s="103" t="str">
        <f>IF(ISERROR(VLOOKUP(C177,'Base produits'!$A$8:$H$607,3,0)),"",VLOOKUP(C177,'Base produits'!$A$8:$H$607,3,0))</f>
        <v/>
      </c>
      <c r="F177" s="179" t="str">
        <f t="shared" si="18"/>
        <v/>
      </c>
      <c r="G177" s="104" t="str">
        <f t="shared" si="19"/>
        <v/>
      </c>
      <c r="H177" s="105" t="str">
        <f t="shared" si="20"/>
        <v/>
      </c>
      <c r="I177" s="59"/>
      <c r="K177">
        <f t="shared" si="15"/>
        <v>0</v>
      </c>
      <c r="L177">
        <f t="shared" si="15"/>
        <v>0</v>
      </c>
      <c r="M177">
        <f t="shared" si="15"/>
        <v>0</v>
      </c>
      <c r="N177" s="100">
        <f t="shared" si="21"/>
        <v>0</v>
      </c>
      <c r="O177" s="34" t="str">
        <f t="shared" si="16"/>
        <v/>
      </c>
      <c r="P177" s="34">
        <f>SUM($O$22:O177)</f>
        <v>1</v>
      </c>
      <c r="Q177" s="34" t="str">
        <f>'Base produits'!A163</f>
        <v>P0156</v>
      </c>
      <c r="R177" s="34">
        <f>'Base facturation'!B167</f>
        <v>0</v>
      </c>
      <c r="S177" s="101">
        <f>'Base produits'!D163</f>
        <v>0</v>
      </c>
      <c r="T177" s="34">
        <v>163</v>
      </c>
      <c r="U177" s="34">
        <v>156</v>
      </c>
    </row>
    <row r="178" spans="2:21" ht="16.5" hidden="1" customHeight="1" outlineLevel="1" x14ac:dyDescent="0.25">
      <c r="B178" s="52"/>
      <c r="C178" s="176" t="str">
        <f t="shared" si="17"/>
        <v/>
      </c>
      <c r="D178" s="183" t="str">
        <f>IF(ISERROR(VLOOKUP(C178,'Base produits'!$A$8:$H$607,2,0)),"",VLOOKUP(C178,'Base produits'!$A$8:$H$607,2,0))</f>
        <v/>
      </c>
      <c r="E178" s="103" t="str">
        <f>IF(ISERROR(VLOOKUP(C178,'Base produits'!$A$8:$H$607,3,0)),"",VLOOKUP(C178,'Base produits'!$A$8:$H$607,3,0))</f>
        <v/>
      </c>
      <c r="F178" s="179" t="str">
        <f t="shared" si="18"/>
        <v/>
      </c>
      <c r="G178" s="104" t="str">
        <f t="shared" si="19"/>
        <v/>
      </c>
      <c r="H178" s="105" t="str">
        <f t="shared" si="20"/>
        <v/>
      </c>
      <c r="I178" s="59"/>
      <c r="K178">
        <f t="shared" si="15"/>
        <v>0</v>
      </c>
      <c r="L178">
        <f t="shared" si="15"/>
        <v>0</v>
      </c>
      <c r="M178">
        <f t="shared" si="15"/>
        <v>0</v>
      </c>
      <c r="N178" s="100">
        <f t="shared" si="21"/>
        <v>0</v>
      </c>
      <c r="O178" s="34" t="str">
        <f t="shared" si="16"/>
        <v/>
      </c>
      <c r="P178" s="34">
        <f>SUM($O$22:O178)</f>
        <v>1</v>
      </c>
      <c r="Q178" s="34" t="str">
        <f>'Base produits'!A164</f>
        <v>P0157</v>
      </c>
      <c r="R178" s="34">
        <f>'Base facturation'!B168</f>
        <v>0</v>
      </c>
      <c r="S178" s="101">
        <f>'Base produits'!D164</f>
        <v>0</v>
      </c>
      <c r="T178" s="34">
        <v>164</v>
      </c>
      <c r="U178" s="34">
        <v>157</v>
      </c>
    </row>
    <row r="179" spans="2:21" ht="16.5" hidden="1" customHeight="1" outlineLevel="1" x14ac:dyDescent="0.25">
      <c r="B179" s="52"/>
      <c r="C179" s="176" t="str">
        <f t="shared" si="17"/>
        <v/>
      </c>
      <c r="D179" s="183" t="str">
        <f>IF(ISERROR(VLOOKUP(C179,'Base produits'!$A$8:$H$607,2,0)),"",VLOOKUP(C179,'Base produits'!$A$8:$H$607,2,0))</f>
        <v/>
      </c>
      <c r="E179" s="103" t="str">
        <f>IF(ISERROR(VLOOKUP(C179,'Base produits'!$A$8:$H$607,3,0)),"",VLOOKUP(C179,'Base produits'!$A$8:$H$607,3,0))</f>
        <v/>
      </c>
      <c r="F179" s="179" t="str">
        <f t="shared" si="18"/>
        <v/>
      </c>
      <c r="G179" s="104" t="str">
        <f t="shared" si="19"/>
        <v/>
      </c>
      <c r="H179" s="105" t="str">
        <f t="shared" si="20"/>
        <v/>
      </c>
      <c r="I179" s="59"/>
      <c r="K179">
        <f t="shared" si="15"/>
        <v>0</v>
      </c>
      <c r="L179">
        <f t="shared" si="15"/>
        <v>0</v>
      </c>
      <c r="M179">
        <f t="shared" si="15"/>
        <v>0</v>
      </c>
      <c r="N179" s="100">
        <f t="shared" si="21"/>
        <v>0</v>
      </c>
      <c r="O179" s="34" t="str">
        <f t="shared" si="16"/>
        <v/>
      </c>
      <c r="P179" s="34">
        <f>SUM($O$22:O179)</f>
        <v>1</v>
      </c>
      <c r="Q179" s="34" t="str">
        <f>'Base produits'!A165</f>
        <v>P0158</v>
      </c>
      <c r="R179" s="34">
        <f>'Base facturation'!B169</f>
        <v>0</v>
      </c>
      <c r="S179" s="101">
        <f>'Base produits'!D165</f>
        <v>0</v>
      </c>
      <c r="T179" s="34">
        <v>165</v>
      </c>
      <c r="U179" s="34">
        <v>158</v>
      </c>
    </row>
    <row r="180" spans="2:21" ht="16.5" hidden="1" customHeight="1" outlineLevel="1" x14ac:dyDescent="0.25">
      <c r="B180" s="52"/>
      <c r="C180" s="176" t="str">
        <f t="shared" si="17"/>
        <v/>
      </c>
      <c r="D180" s="183" t="str">
        <f>IF(ISERROR(VLOOKUP(C180,'Base produits'!$A$8:$H$607,2,0)),"",VLOOKUP(C180,'Base produits'!$A$8:$H$607,2,0))</f>
        <v/>
      </c>
      <c r="E180" s="103" t="str">
        <f>IF(ISERROR(VLOOKUP(C180,'Base produits'!$A$8:$H$607,3,0)),"",VLOOKUP(C180,'Base produits'!$A$8:$H$607,3,0))</f>
        <v/>
      </c>
      <c r="F180" s="179" t="str">
        <f t="shared" si="18"/>
        <v/>
      </c>
      <c r="G180" s="104" t="str">
        <f t="shared" si="19"/>
        <v/>
      </c>
      <c r="H180" s="105" t="str">
        <f t="shared" si="20"/>
        <v/>
      </c>
      <c r="I180" s="59"/>
      <c r="K180">
        <f t="shared" si="15"/>
        <v>0</v>
      </c>
      <c r="L180">
        <f t="shared" si="15"/>
        <v>0</v>
      </c>
      <c r="M180">
        <f t="shared" si="15"/>
        <v>0</v>
      </c>
      <c r="N180" s="100">
        <f t="shared" si="21"/>
        <v>0</v>
      </c>
      <c r="O180" s="34" t="str">
        <f t="shared" si="16"/>
        <v/>
      </c>
      <c r="P180" s="34">
        <f>SUM($O$22:O180)</f>
        <v>1</v>
      </c>
      <c r="Q180" s="34" t="str">
        <f>'Base produits'!A166</f>
        <v>P0159</v>
      </c>
      <c r="R180" s="34">
        <f>'Base facturation'!B170</f>
        <v>0</v>
      </c>
      <c r="S180" s="101">
        <f>'Base produits'!D166</f>
        <v>0</v>
      </c>
      <c r="T180" s="34">
        <v>166</v>
      </c>
      <c r="U180" s="34">
        <v>159</v>
      </c>
    </row>
    <row r="181" spans="2:21" ht="16.5" hidden="1" customHeight="1" outlineLevel="1" x14ac:dyDescent="0.25">
      <c r="B181" s="52"/>
      <c r="C181" s="176" t="str">
        <f t="shared" si="17"/>
        <v/>
      </c>
      <c r="D181" s="183" t="str">
        <f>IF(ISERROR(VLOOKUP(C181,'Base produits'!$A$8:$H$607,2,0)),"",VLOOKUP(C181,'Base produits'!$A$8:$H$607,2,0))</f>
        <v/>
      </c>
      <c r="E181" s="103" t="str">
        <f>IF(ISERROR(VLOOKUP(C181,'Base produits'!$A$8:$H$607,3,0)),"",VLOOKUP(C181,'Base produits'!$A$8:$H$607,3,0))</f>
        <v/>
      </c>
      <c r="F181" s="179" t="str">
        <f t="shared" si="18"/>
        <v/>
      </c>
      <c r="G181" s="104" t="str">
        <f t="shared" si="19"/>
        <v/>
      </c>
      <c r="H181" s="105" t="str">
        <f t="shared" si="20"/>
        <v/>
      </c>
      <c r="I181" s="59"/>
      <c r="K181">
        <f t="shared" si="15"/>
        <v>0</v>
      </c>
      <c r="L181">
        <f t="shared" si="15"/>
        <v>0</v>
      </c>
      <c r="M181">
        <f t="shared" si="15"/>
        <v>0</v>
      </c>
      <c r="N181" s="100">
        <f t="shared" si="21"/>
        <v>0</v>
      </c>
      <c r="O181" s="34" t="str">
        <f t="shared" si="16"/>
        <v/>
      </c>
      <c r="P181" s="34">
        <f>SUM($O$22:O181)</f>
        <v>1</v>
      </c>
      <c r="Q181" s="34" t="str">
        <f>'Base produits'!A167</f>
        <v>P0160</v>
      </c>
      <c r="R181" s="34">
        <f>'Base facturation'!B171</f>
        <v>0</v>
      </c>
      <c r="S181" s="101">
        <f>'Base produits'!D167</f>
        <v>0</v>
      </c>
      <c r="T181" s="34">
        <v>167</v>
      </c>
      <c r="U181" s="34">
        <v>160</v>
      </c>
    </row>
    <row r="182" spans="2:21" ht="16.5" hidden="1" customHeight="1" outlineLevel="1" x14ac:dyDescent="0.25">
      <c r="B182" s="52"/>
      <c r="C182" s="176" t="str">
        <f t="shared" si="17"/>
        <v/>
      </c>
      <c r="D182" s="183" t="str">
        <f>IF(ISERROR(VLOOKUP(C182,'Base produits'!$A$8:$H$607,2,0)),"",VLOOKUP(C182,'Base produits'!$A$8:$H$607,2,0))</f>
        <v/>
      </c>
      <c r="E182" s="103" t="str">
        <f>IF(ISERROR(VLOOKUP(C182,'Base produits'!$A$8:$H$607,3,0)),"",VLOOKUP(C182,'Base produits'!$A$8:$H$607,3,0))</f>
        <v/>
      </c>
      <c r="F182" s="179" t="str">
        <f t="shared" si="18"/>
        <v/>
      </c>
      <c r="G182" s="104" t="str">
        <f t="shared" si="19"/>
        <v/>
      </c>
      <c r="H182" s="105" t="str">
        <f t="shared" si="20"/>
        <v/>
      </c>
      <c r="I182" s="59"/>
      <c r="K182">
        <f t="shared" ref="K182:M195" si="22">IF($H182=K$19,$H182*$G182,0)</f>
        <v>0</v>
      </c>
      <c r="L182">
        <f t="shared" si="22"/>
        <v>0</v>
      </c>
      <c r="M182">
        <f t="shared" si="22"/>
        <v>0</v>
      </c>
      <c r="N182" s="100">
        <f t="shared" si="21"/>
        <v>0</v>
      </c>
      <c r="O182" s="34" t="str">
        <f t="shared" si="16"/>
        <v/>
      </c>
      <c r="P182" s="34">
        <f>SUM($O$22:O182)</f>
        <v>1</v>
      </c>
      <c r="Q182" s="34" t="str">
        <f>'Base produits'!A168</f>
        <v>P0161</v>
      </c>
      <c r="R182" s="34">
        <f>'Base facturation'!B172</f>
        <v>0</v>
      </c>
      <c r="S182" s="101">
        <f>'Base produits'!D168</f>
        <v>0</v>
      </c>
      <c r="T182" s="34">
        <v>168</v>
      </c>
      <c r="U182" s="34">
        <v>161</v>
      </c>
    </row>
    <row r="183" spans="2:21" ht="16.5" hidden="1" customHeight="1" outlineLevel="1" x14ac:dyDescent="0.25">
      <c r="B183" s="52"/>
      <c r="C183" s="176" t="str">
        <f t="shared" si="17"/>
        <v/>
      </c>
      <c r="D183" s="183" t="str">
        <f>IF(ISERROR(VLOOKUP(C183,'Base produits'!$A$8:$H$607,2,0)),"",VLOOKUP(C183,'Base produits'!$A$8:$H$607,2,0))</f>
        <v/>
      </c>
      <c r="E183" s="103" t="str">
        <f>IF(ISERROR(VLOOKUP(C183,'Base produits'!$A$8:$H$607,3,0)),"",VLOOKUP(C183,'Base produits'!$A$8:$H$607,3,0))</f>
        <v/>
      </c>
      <c r="F183" s="179" t="str">
        <f t="shared" si="18"/>
        <v/>
      </c>
      <c r="G183" s="104" t="str">
        <f t="shared" si="19"/>
        <v/>
      </c>
      <c r="H183" s="105" t="str">
        <f t="shared" si="20"/>
        <v/>
      </c>
      <c r="I183" s="59"/>
      <c r="K183">
        <f t="shared" si="22"/>
        <v>0</v>
      </c>
      <c r="L183">
        <f t="shared" si="22"/>
        <v>0</v>
      </c>
      <c r="M183">
        <f t="shared" si="22"/>
        <v>0</v>
      </c>
      <c r="N183" s="100">
        <f t="shared" si="21"/>
        <v>0</v>
      </c>
      <c r="O183" s="34" t="str">
        <f t="shared" si="16"/>
        <v/>
      </c>
      <c r="P183" s="34">
        <f>SUM($O$22:O183)</f>
        <v>1</v>
      </c>
      <c r="Q183" s="34" t="str">
        <f>'Base produits'!A169</f>
        <v>P0162</v>
      </c>
      <c r="R183" s="34">
        <f>'Base facturation'!B173</f>
        <v>0</v>
      </c>
      <c r="S183" s="101">
        <f>'Base produits'!D169</f>
        <v>0</v>
      </c>
      <c r="T183" s="34">
        <v>169</v>
      </c>
      <c r="U183" s="34">
        <v>162</v>
      </c>
    </row>
    <row r="184" spans="2:21" ht="16.5" hidden="1" customHeight="1" outlineLevel="1" x14ac:dyDescent="0.25">
      <c r="B184" s="52"/>
      <c r="C184" s="176" t="str">
        <f t="shared" si="17"/>
        <v/>
      </c>
      <c r="D184" s="183" t="str">
        <f>IF(ISERROR(VLOOKUP(C184,'Base produits'!$A$8:$H$607,2,0)),"",VLOOKUP(C184,'Base produits'!$A$8:$H$607,2,0))</f>
        <v/>
      </c>
      <c r="E184" s="103" t="str">
        <f>IF(ISERROR(VLOOKUP(C184,'Base produits'!$A$8:$H$607,3,0)),"",VLOOKUP(C184,'Base produits'!$A$8:$H$607,3,0))</f>
        <v/>
      </c>
      <c r="F184" s="179" t="str">
        <f t="shared" si="18"/>
        <v/>
      </c>
      <c r="G184" s="104" t="str">
        <f t="shared" si="19"/>
        <v/>
      </c>
      <c r="H184" s="105" t="str">
        <f t="shared" si="20"/>
        <v/>
      </c>
      <c r="I184" s="59"/>
      <c r="K184">
        <f t="shared" si="22"/>
        <v>0</v>
      </c>
      <c r="L184">
        <f t="shared" si="22"/>
        <v>0</v>
      </c>
      <c r="M184">
        <f t="shared" si="22"/>
        <v>0</v>
      </c>
      <c r="N184" s="100">
        <f t="shared" si="21"/>
        <v>0</v>
      </c>
      <c r="O184" s="34" t="str">
        <f t="shared" si="16"/>
        <v/>
      </c>
      <c r="P184" s="34">
        <f>SUM($O$22:O184)</f>
        <v>1</v>
      </c>
      <c r="Q184" s="34" t="str">
        <f>'Base produits'!A170</f>
        <v>P0163</v>
      </c>
      <c r="R184" s="34">
        <f>'Base facturation'!B174</f>
        <v>0</v>
      </c>
      <c r="S184" s="101">
        <f>'Base produits'!D170</f>
        <v>0</v>
      </c>
      <c r="T184" s="34">
        <v>170</v>
      </c>
      <c r="U184" s="34">
        <v>163</v>
      </c>
    </row>
    <row r="185" spans="2:21" ht="16.5" hidden="1" customHeight="1" outlineLevel="1" x14ac:dyDescent="0.25">
      <c r="B185" s="52"/>
      <c r="C185" s="176" t="str">
        <f t="shared" si="17"/>
        <v/>
      </c>
      <c r="D185" s="183" t="str">
        <f>IF(ISERROR(VLOOKUP(C185,'Base produits'!$A$8:$H$607,2,0)),"",VLOOKUP(C185,'Base produits'!$A$8:$H$607,2,0))</f>
        <v/>
      </c>
      <c r="E185" s="103" t="str">
        <f>IF(ISERROR(VLOOKUP(C185,'Base produits'!$A$8:$H$607,3,0)),"",VLOOKUP(C185,'Base produits'!$A$8:$H$607,3,0))</f>
        <v/>
      </c>
      <c r="F185" s="179" t="str">
        <f t="shared" si="18"/>
        <v/>
      </c>
      <c r="G185" s="104" t="str">
        <f t="shared" si="19"/>
        <v/>
      </c>
      <c r="H185" s="105" t="str">
        <f t="shared" si="20"/>
        <v/>
      </c>
      <c r="I185" s="59"/>
      <c r="K185">
        <f t="shared" si="22"/>
        <v>0</v>
      </c>
      <c r="L185">
        <f t="shared" si="22"/>
        <v>0</v>
      </c>
      <c r="M185">
        <f t="shared" si="22"/>
        <v>0</v>
      </c>
      <c r="N185" s="100">
        <f t="shared" si="21"/>
        <v>0</v>
      </c>
      <c r="O185" s="34" t="str">
        <f t="shared" si="16"/>
        <v/>
      </c>
      <c r="P185" s="34">
        <f>SUM($O$22:O185)</f>
        <v>1</v>
      </c>
      <c r="Q185" s="34" t="str">
        <f>'Base produits'!A171</f>
        <v>P0164</v>
      </c>
      <c r="R185" s="34">
        <f>'Base facturation'!B175</f>
        <v>0</v>
      </c>
      <c r="S185" s="101">
        <f>'Base produits'!D171</f>
        <v>0</v>
      </c>
      <c r="T185" s="34">
        <v>171</v>
      </c>
      <c r="U185" s="34">
        <v>164</v>
      </c>
    </row>
    <row r="186" spans="2:21" ht="16.5" hidden="1" customHeight="1" outlineLevel="1" x14ac:dyDescent="0.25">
      <c r="B186" s="52"/>
      <c r="C186" s="176" t="str">
        <f t="shared" si="17"/>
        <v/>
      </c>
      <c r="D186" s="183" t="str">
        <f>IF(ISERROR(VLOOKUP(C186,'Base produits'!$A$8:$H$607,2,0)),"",VLOOKUP(C186,'Base produits'!$A$8:$H$607,2,0))</f>
        <v/>
      </c>
      <c r="E186" s="103" t="str">
        <f>IF(ISERROR(VLOOKUP(C186,'Base produits'!$A$8:$H$607,3,0)),"",VLOOKUP(C186,'Base produits'!$A$8:$H$607,3,0))</f>
        <v/>
      </c>
      <c r="F186" s="179" t="str">
        <f t="shared" si="18"/>
        <v/>
      </c>
      <c r="G186" s="104" t="str">
        <f t="shared" si="19"/>
        <v/>
      </c>
      <c r="H186" s="105" t="str">
        <f t="shared" si="20"/>
        <v/>
      </c>
      <c r="I186" s="59"/>
      <c r="K186">
        <f t="shared" si="22"/>
        <v>0</v>
      </c>
      <c r="L186">
        <f t="shared" si="22"/>
        <v>0</v>
      </c>
      <c r="M186">
        <f t="shared" si="22"/>
        <v>0</v>
      </c>
      <c r="N186" s="100">
        <f t="shared" si="21"/>
        <v>0</v>
      </c>
      <c r="O186" s="34" t="str">
        <f t="shared" si="16"/>
        <v/>
      </c>
      <c r="P186" s="34">
        <f>SUM($O$22:O186)</f>
        <v>1</v>
      </c>
      <c r="Q186" s="34" t="str">
        <f>'Base produits'!A172</f>
        <v>P0165</v>
      </c>
      <c r="R186" s="34">
        <f>'Base facturation'!B176</f>
        <v>0</v>
      </c>
      <c r="S186" s="101">
        <f>'Base produits'!D172</f>
        <v>0</v>
      </c>
      <c r="T186" s="34">
        <v>172</v>
      </c>
      <c r="U186" s="34">
        <v>165</v>
      </c>
    </row>
    <row r="187" spans="2:21" ht="16.5" hidden="1" customHeight="1" outlineLevel="1" x14ac:dyDescent="0.25">
      <c r="B187" s="52"/>
      <c r="C187" s="176" t="str">
        <f t="shared" si="17"/>
        <v/>
      </c>
      <c r="D187" s="183" t="str">
        <f>IF(ISERROR(VLOOKUP(C187,'Base produits'!$A$8:$H$607,2,0)),"",VLOOKUP(C187,'Base produits'!$A$8:$H$607,2,0))</f>
        <v/>
      </c>
      <c r="E187" s="103" t="str">
        <f>IF(ISERROR(VLOOKUP(C187,'Base produits'!$A$8:$H$607,3,0)),"",VLOOKUP(C187,'Base produits'!$A$8:$H$607,3,0))</f>
        <v/>
      </c>
      <c r="F187" s="179" t="str">
        <f t="shared" si="18"/>
        <v/>
      </c>
      <c r="G187" s="104" t="str">
        <f t="shared" si="19"/>
        <v/>
      </c>
      <c r="H187" s="105" t="str">
        <f t="shared" si="20"/>
        <v/>
      </c>
      <c r="I187" s="59"/>
      <c r="K187">
        <f t="shared" si="22"/>
        <v>0</v>
      </c>
      <c r="L187">
        <f t="shared" si="22"/>
        <v>0</v>
      </c>
      <c r="M187">
        <f t="shared" si="22"/>
        <v>0</v>
      </c>
      <c r="N187" s="100">
        <f t="shared" si="21"/>
        <v>0</v>
      </c>
      <c r="O187" s="34" t="str">
        <f t="shared" si="16"/>
        <v/>
      </c>
      <c r="P187" s="34">
        <f>SUM($O$22:O187)</f>
        <v>1</v>
      </c>
      <c r="Q187" s="34" t="str">
        <f>'Base produits'!A173</f>
        <v>P0166</v>
      </c>
      <c r="R187" s="34">
        <f>'Base facturation'!B177</f>
        <v>0</v>
      </c>
      <c r="S187" s="101">
        <f>'Base produits'!D173</f>
        <v>0</v>
      </c>
      <c r="T187" s="34">
        <v>173</v>
      </c>
      <c r="U187" s="34">
        <v>166</v>
      </c>
    </row>
    <row r="188" spans="2:21" ht="16.5" hidden="1" customHeight="1" outlineLevel="1" x14ac:dyDescent="0.25">
      <c r="B188" s="52"/>
      <c r="C188" s="176" t="str">
        <f t="shared" si="17"/>
        <v/>
      </c>
      <c r="D188" s="183" t="str">
        <f>IF(ISERROR(VLOOKUP(C188,'Base produits'!$A$8:$H$607,2,0)),"",VLOOKUP(C188,'Base produits'!$A$8:$H$607,2,0))</f>
        <v/>
      </c>
      <c r="E188" s="103" t="str">
        <f>IF(ISERROR(VLOOKUP(C188,'Base produits'!$A$8:$H$607,3,0)),"",VLOOKUP(C188,'Base produits'!$A$8:$H$607,3,0))</f>
        <v/>
      </c>
      <c r="F188" s="179" t="str">
        <f t="shared" si="18"/>
        <v/>
      </c>
      <c r="G188" s="104" t="str">
        <f t="shared" si="19"/>
        <v/>
      </c>
      <c r="H188" s="105" t="str">
        <f t="shared" si="20"/>
        <v/>
      </c>
      <c r="I188" s="59"/>
      <c r="K188">
        <f t="shared" si="22"/>
        <v>0</v>
      </c>
      <c r="L188">
        <f t="shared" si="22"/>
        <v>0</v>
      </c>
      <c r="M188">
        <f t="shared" si="22"/>
        <v>0</v>
      </c>
      <c r="N188" s="100">
        <f t="shared" si="21"/>
        <v>0</v>
      </c>
      <c r="O188" s="34" t="str">
        <f t="shared" si="16"/>
        <v/>
      </c>
      <c r="P188" s="34">
        <f>SUM($O$22:O188)</f>
        <v>1</v>
      </c>
      <c r="Q188" s="34" t="str">
        <f>'Base produits'!A174</f>
        <v>P0167</v>
      </c>
      <c r="R188" s="34">
        <f>'Base facturation'!B178</f>
        <v>0</v>
      </c>
      <c r="S188" s="101">
        <f>'Base produits'!D174</f>
        <v>0</v>
      </c>
      <c r="T188" s="34">
        <v>174</v>
      </c>
      <c r="U188" s="34">
        <v>167</v>
      </c>
    </row>
    <row r="189" spans="2:21" ht="16.5" hidden="1" customHeight="1" outlineLevel="1" x14ac:dyDescent="0.25">
      <c r="B189" s="52"/>
      <c r="C189" s="176" t="str">
        <f t="shared" si="17"/>
        <v/>
      </c>
      <c r="D189" s="183" t="str">
        <f>IF(ISERROR(VLOOKUP(C189,'Base produits'!$A$8:$H$607,2,0)),"",VLOOKUP(C189,'Base produits'!$A$8:$H$607,2,0))</f>
        <v/>
      </c>
      <c r="E189" s="103" t="str">
        <f>IF(ISERROR(VLOOKUP(C189,'Base produits'!$A$8:$H$607,3,0)),"",VLOOKUP(C189,'Base produits'!$A$8:$H$607,3,0))</f>
        <v/>
      </c>
      <c r="F189" s="179" t="str">
        <f t="shared" si="18"/>
        <v/>
      </c>
      <c r="G189" s="104" t="str">
        <f t="shared" si="19"/>
        <v/>
      </c>
      <c r="H189" s="105" t="str">
        <f t="shared" si="20"/>
        <v/>
      </c>
      <c r="I189" s="59"/>
      <c r="K189">
        <f t="shared" si="22"/>
        <v>0</v>
      </c>
      <c r="L189">
        <f t="shared" si="22"/>
        <v>0</v>
      </c>
      <c r="M189">
        <f t="shared" si="22"/>
        <v>0</v>
      </c>
      <c r="N189" s="100">
        <f t="shared" si="21"/>
        <v>0</v>
      </c>
      <c r="O189" s="34" t="str">
        <f t="shared" si="16"/>
        <v/>
      </c>
      <c r="P189" s="34">
        <f>SUM($O$22:O189)</f>
        <v>1</v>
      </c>
      <c r="Q189" s="34" t="str">
        <f>'Base produits'!A175</f>
        <v>P0168</v>
      </c>
      <c r="R189" s="34">
        <f>'Base facturation'!B179</f>
        <v>0</v>
      </c>
      <c r="S189" s="101">
        <f>'Base produits'!D175</f>
        <v>0</v>
      </c>
      <c r="T189" s="34">
        <v>175</v>
      </c>
      <c r="U189" s="34">
        <v>168</v>
      </c>
    </row>
    <row r="190" spans="2:21" ht="16.5" hidden="1" customHeight="1" outlineLevel="1" x14ac:dyDescent="0.25">
      <c r="B190" s="52"/>
      <c r="C190" s="176" t="str">
        <f t="shared" si="17"/>
        <v/>
      </c>
      <c r="D190" s="183" t="str">
        <f>IF(ISERROR(VLOOKUP(C190,'Base produits'!$A$8:$H$607,2,0)),"",VLOOKUP(C190,'Base produits'!$A$8:$H$607,2,0))</f>
        <v/>
      </c>
      <c r="E190" s="103" t="str">
        <f>IF(ISERROR(VLOOKUP(C190,'Base produits'!$A$8:$H$607,3,0)),"",VLOOKUP(C190,'Base produits'!$A$8:$H$607,3,0))</f>
        <v/>
      </c>
      <c r="F190" s="179" t="str">
        <f t="shared" si="18"/>
        <v/>
      </c>
      <c r="G190" s="104" t="str">
        <f t="shared" si="19"/>
        <v/>
      </c>
      <c r="H190" s="105" t="str">
        <f t="shared" si="20"/>
        <v/>
      </c>
      <c r="I190" s="59"/>
      <c r="K190">
        <f t="shared" si="22"/>
        <v>0</v>
      </c>
      <c r="L190">
        <f t="shared" si="22"/>
        <v>0</v>
      </c>
      <c r="M190">
        <f t="shared" si="22"/>
        <v>0</v>
      </c>
      <c r="N190" s="100">
        <f t="shared" si="21"/>
        <v>0</v>
      </c>
      <c r="O190" s="34" t="str">
        <f t="shared" si="16"/>
        <v/>
      </c>
      <c r="P190" s="34">
        <f>SUM($O$22:O190)</f>
        <v>1</v>
      </c>
      <c r="Q190" s="34" t="str">
        <f>'Base produits'!A176</f>
        <v>P0169</v>
      </c>
      <c r="R190" s="34">
        <f>'Base facturation'!B180</f>
        <v>0</v>
      </c>
      <c r="S190" s="101">
        <f>'Base produits'!D176</f>
        <v>0</v>
      </c>
      <c r="T190" s="34">
        <v>176</v>
      </c>
      <c r="U190" s="34">
        <v>169</v>
      </c>
    </row>
    <row r="191" spans="2:21" ht="16.5" hidden="1" customHeight="1" outlineLevel="1" x14ac:dyDescent="0.25">
      <c r="B191" s="52"/>
      <c r="C191" s="176" t="str">
        <f t="shared" si="17"/>
        <v/>
      </c>
      <c r="D191" s="183" t="str">
        <f>IF(ISERROR(VLOOKUP(C191,'Base produits'!$A$8:$H$607,2,0)),"",VLOOKUP(C191,'Base produits'!$A$8:$H$607,2,0))</f>
        <v/>
      </c>
      <c r="E191" s="103" t="str">
        <f>IF(ISERROR(VLOOKUP(C191,'Base produits'!$A$8:$H$607,3,0)),"",VLOOKUP(C191,'Base produits'!$A$8:$H$607,3,0))</f>
        <v/>
      </c>
      <c r="F191" s="179" t="str">
        <f t="shared" si="18"/>
        <v/>
      </c>
      <c r="G191" s="104" t="str">
        <f t="shared" si="19"/>
        <v/>
      </c>
      <c r="H191" s="105" t="str">
        <f t="shared" si="20"/>
        <v/>
      </c>
      <c r="I191" s="59"/>
      <c r="K191">
        <f t="shared" si="22"/>
        <v>0</v>
      </c>
      <c r="L191">
        <f t="shared" si="22"/>
        <v>0</v>
      </c>
      <c r="M191">
        <f t="shared" si="22"/>
        <v>0</v>
      </c>
      <c r="N191" s="100">
        <f t="shared" si="21"/>
        <v>0</v>
      </c>
      <c r="O191" s="34" t="str">
        <f t="shared" si="16"/>
        <v/>
      </c>
      <c r="P191" s="34">
        <f>SUM($O$22:O191)</f>
        <v>1</v>
      </c>
      <c r="Q191" s="34" t="str">
        <f>'Base produits'!A177</f>
        <v>P0170</v>
      </c>
      <c r="R191" s="34">
        <f>'Base facturation'!B181</f>
        <v>0</v>
      </c>
      <c r="S191" s="101">
        <f>'Base produits'!D177</f>
        <v>0</v>
      </c>
      <c r="T191" s="34">
        <v>177</v>
      </c>
      <c r="U191" s="34">
        <v>170</v>
      </c>
    </row>
    <row r="192" spans="2:21" ht="16.5" hidden="1" customHeight="1" outlineLevel="1" x14ac:dyDescent="0.25">
      <c r="B192" s="52"/>
      <c r="C192" s="176" t="str">
        <f t="shared" si="17"/>
        <v/>
      </c>
      <c r="D192" s="183" t="str">
        <f>IF(ISERROR(VLOOKUP(C192,'Base produits'!$A$8:$H$607,2,0)),"",VLOOKUP(C192,'Base produits'!$A$8:$H$607,2,0))</f>
        <v/>
      </c>
      <c r="E192" s="103" t="str">
        <f>IF(ISERROR(VLOOKUP(C192,'Base produits'!$A$8:$H$607,3,0)),"",VLOOKUP(C192,'Base produits'!$A$8:$H$607,3,0))</f>
        <v/>
      </c>
      <c r="F192" s="179" t="str">
        <f t="shared" si="18"/>
        <v/>
      </c>
      <c r="G192" s="104" t="str">
        <f t="shared" si="19"/>
        <v/>
      </c>
      <c r="H192" s="105" t="str">
        <f t="shared" si="20"/>
        <v/>
      </c>
      <c r="I192" s="59"/>
      <c r="K192">
        <f t="shared" si="22"/>
        <v>0</v>
      </c>
      <c r="L192">
        <f t="shared" si="22"/>
        <v>0</v>
      </c>
      <c r="M192">
        <f t="shared" si="22"/>
        <v>0</v>
      </c>
      <c r="N192" s="100">
        <f t="shared" si="21"/>
        <v>0</v>
      </c>
      <c r="O192" s="34" t="str">
        <f t="shared" si="16"/>
        <v/>
      </c>
      <c r="P192" s="34">
        <f>SUM($O$22:O192)</f>
        <v>1</v>
      </c>
      <c r="Q192" s="34" t="str">
        <f>'Base produits'!A178</f>
        <v>P0171</v>
      </c>
      <c r="R192" s="34">
        <f>'Base facturation'!B182</f>
        <v>0</v>
      </c>
      <c r="S192" s="101">
        <f>'Base produits'!D178</f>
        <v>0</v>
      </c>
      <c r="T192" s="34">
        <v>178</v>
      </c>
      <c r="U192" s="34">
        <v>171</v>
      </c>
    </row>
    <row r="193" spans="2:21" ht="16.5" hidden="1" customHeight="1" outlineLevel="1" x14ac:dyDescent="0.25">
      <c r="B193" s="52"/>
      <c r="C193" s="176" t="str">
        <f t="shared" si="17"/>
        <v/>
      </c>
      <c r="D193" s="183" t="str">
        <f>IF(ISERROR(VLOOKUP(C193,'Base produits'!$A$8:$H$607,2,0)),"",VLOOKUP(C193,'Base produits'!$A$8:$H$607,2,0))</f>
        <v/>
      </c>
      <c r="E193" s="103" t="str">
        <f>IF(ISERROR(VLOOKUP(C193,'Base produits'!$A$8:$H$607,3,0)),"",VLOOKUP(C193,'Base produits'!$A$8:$H$607,3,0))</f>
        <v/>
      </c>
      <c r="F193" s="179" t="str">
        <f t="shared" si="18"/>
        <v/>
      </c>
      <c r="G193" s="104" t="str">
        <f t="shared" si="19"/>
        <v/>
      </c>
      <c r="H193" s="105" t="str">
        <f t="shared" si="20"/>
        <v/>
      </c>
      <c r="I193" s="59"/>
      <c r="K193">
        <f t="shared" si="22"/>
        <v>0</v>
      </c>
      <c r="L193">
        <f t="shared" si="22"/>
        <v>0</v>
      </c>
      <c r="M193">
        <f t="shared" si="22"/>
        <v>0</v>
      </c>
      <c r="N193" s="100">
        <f t="shared" si="21"/>
        <v>0</v>
      </c>
      <c r="O193" s="34" t="str">
        <f t="shared" si="16"/>
        <v/>
      </c>
      <c r="P193" s="34">
        <f>SUM($O$22:O193)</f>
        <v>1</v>
      </c>
      <c r="Q193" s="34" t="str">
        <f>'Base produits'!A179</f>
        <v>P0172</v>
      </c>
      <c r="R193" s="34">
        <f>'Base facturation'!B183</f>
        <v>0</v>
      </c>
      <c r="S193" s="101">
        <f>'Base produits'!D179</f>
        <v>0</v>
      </c>
      <c r="T193" s="34">
        <v>179</v>
      </c>
      <c r="U193" s="34">
        <v>172</v>
      </c>
    </row>
    <row r="194" spans="2:21" ht="16.5" hidden="1" customHeight="1" outlineLevel="1" x14ac:dyDescent="0.25">
      <c r="B194" s="52"/>
      <c r="C194" s="176" t="str">
        <f t="shared" si="17"/>
        <v/>
      </c>
      <c r="D194" s="183" t="str">
        <f>IF(ISERROR(VLOOKUP(C194,'Base produits'!$A$8:$H$607,2,0)),"",VLOOKUP(C194,'Base produits'!$A$8:$H$607,2,0))</f>
        <v/>
      </c>
      <c r="E194" s="103" t="str">
        <f>IF(ISERROR(VLOOKUP(C194,'Base produits'!$A$8:$H$607,3,0)),"",VLOOKUP(C194,'Base produits'!$A$8:$H$607,3,0))</f>
        <v/>
      </c>
      <c r="F194" s="179" t="str">
        <f t="shared" si="18"/>
        <v/>
      </c>
      <c r="G194" s="104" t="str">
        <f t="shared" si="19"/>
        <v/>
      </c>
      <c r="H194" s="105" t="str">
        <f t="shared" si="20"/>
        <v/>
      </c>
      <c r="I194" s="59"/>
      <c r="K194">
        <f t="shared" si="22"/>
        <v>0</v>
      </c>
      <c r="L194">
        <f t="shared" si="22"/>
        <v>0</v>
      </c>
      <c r="M194">
        <f t="shared" si="22"/>
        <v>0</v>
      </c>
      <c r="N194" s="100">
        <f t="shared" si="21"/>
        <v>0</v>
      </c>
      <c r="O194" s="34" t="str">
        <f t="shared" si="16"/>
        <v/>
      </c>
      <c r="P194" s="34">
        <f>SUM($O$22:O194)</f>
        <v>1</v>
      </c>
      <c r="Q194" s="34" t="str">
        <f>'Base produits'!A180</f>
        <v>P0173</v>
      </c>
      <c r="R194" s="34">
        <f>'Base facturation'!B184</f>
        <v>0</v>
      </c>
      <c r="S194" s="101">
        <f>'Base produits'!D180</f>
        <v>0</v>
      </c>
      <c r="T194" s="34">
        <v>180</v>
      </c>
      <c r="U194" s="34">
        <v>173</v>
      </c>
    </row>
    <row r="195" spans="2:21" ht="16.5" hidden="1" customHeight="1" outlineLevel="1" x14ac:dyDescent="0.25">
      <c r="B195" s="52"/>
      <c r="C195" s="176" t="str">
        <f t="shared" si="17"/>
        <v/>
      </c>
      <c r="D195" s="183" t="str">
        <f>IF(ISERROR(VLOOKUP(C195,'Base produits'!$A$8:$H$607,2,0)),"",VLOOKUP(C195,'Base produits'!$A$8:$H$607,2,0))</f>
        <v/>
      </c>
      <c r="E195" s="103" t="str">
        <f>IF(ISERROR(VLOOKUP(C195,'Base produits'!$A$8:$H$607,3,0)),"",VLOOKUP(C195,'Base produits'!$A$8:$H$607,3,0))</f>
        <v/>
      </c>
      <c r="F195" s="179" t="str">
        <f t="shared" si="18"/>
        <v/>
      </c>
      <c r="G195" s="104" t="str">
        <f t="shared" si="19"/>
        <v/>
      </c>
      <c r="H195" s="105" t="str">
        <f t="shared" si="20"/>
        <v/>
      </c>
      <c r="I195" s="59"/>
      <c r="K195">
        <f t="shared" si="22"/>
        <v>0</v>
      </c>
      <c r="L195">
        <f t="shared" si="22"/>
        <v>0</v>
      </c>
      <c r="M195">
        <f t="shared" si="22"/>
        <v>0</v>
      </c>
      <c r="N195" s="100">
        <f t="shared" si="21"/>
        <v>0</v>
      </c>
      <c r="O195" s="34" t="str">
        <f t="shared" si="16"/>
        <v/>
      </c>
      <c r="P195" s="34">
        <f>SUM($O$22:O195)</f>
        <v>1</v>
      </c>
      <c r="Q195" s="34" t="str">
        <f>'Base produits'!A181</f>
        <v>P0174</v>
      </c>
      <c r="R195" s="34">
        <f>'Base facturation'!B185</f>
        <v>0</v>
      </c>
      <c r="S195" s="101">
        <f>'Base produits'!D181</f>
        <v>0</v>
      </c>
      <c r="T195" s="34">
        <v>181</v>
      </c>
      <c r="U195" s="34">
        <v>174</v>
      </c>
    </row>
    <row r="196" spans="2:21" ht="16.5" customHeight="1" collapsed="1" x14ac:dyDescent="0.25">
      <c r="B196" s="52"/>
      <c r="C196" s="177"/>
      <c r="D196" s="185" t="str">
        <f>IF(ISERROR(VLOOKUP(C196,'Base produits'!$A$8:$H$607,2,0)),"",VLOOKUP(C196,'Base produits'!$A$8:$H$607,2,0))</f>
        <v/>
      </c>
      <c r="E196" s="108" t="str">
        <f>IF(ISERROR(VLOOKUP(C196,'Base produits'!$A$8:$H$607,3,0)),"",VLOOKUP(C196,'Base produits'!$A$8:$H$607,3,0))</f>
        <v/>
      </c>
      <c r="F196" s="180"/>
      <c r="G196" s="109"/>
      <c r="H196" s="110"/>
      <c r="I196" s="59"/>
      <c r="O196" s="34" t="str">
        <f t="shared" si="16"/>
        <v/>
      </c>
      <c r="P196" s="34">
        <f>SUM($O$22:O196)</f>
        <v>1</v>
      </c>
      <c r="Q196" s="34" t="str">
        <f>'Base produits'!A182</f>
        <v>P0175</v>
      </c>
      <c r="R196" s="34">
        <f>'Base facturation'!B186</f>
        <v>0</v>
      </c>
      <c r="S196" s="101">
        <f>'Base produits'!D182</f>
        <v>0</v>
      </c>
      <c r="T196" s="34">
        <v>182</v>
      </c>
      <c r="U196" s="34">
        <v>175</v>
      </c>
    </row>
    <row r="197" spans="2:21" ht="9" customHeight="1" x14ac:dyDescent="0.25">
      <c r="B197" s="52"/>
      <c r="C197" s="111"/>
      <c r="D197" s="111"/>
      <c r="E197" s="31"/>
      <c r="F197" s="31"/>
      <c r="G197" s="31"/>
      <c r="H197" s="112"/>
      <c r="I197" s="59"/>
      <c r="O197" s="34" t="str">
        <f t="shared" si="16"/>
        <v/>
      </c>
      <c r="P197" s="34">
        <f>SUM($O$22:O197)</f>
        <v>1</v>
      </c>
      <c r="Q197" s="34" t="str">
        <f>'Base produits'!A183</f>
        <v>P0176</v>
      </c>
      <c r="R197" s="34">
        <f>'Base facturation'!B187</f>
        <v>0</v>
      </c>
      <c r="S197" s="101">
        <f>'Base produits'!D183</f>
        <v>0</v>
      </c>
      <c r="T197" s="34">
        <v>183</v>
      </c>
      <c r="U197" s="34">
        <v>176</v>
      </c>
    </row>
    <row r="198" spans="2:21" x14ac:dyDescent="0.25">
      <c r="B198" s="52"/>
      <c r="C198" s="113"/>
      <c r="D198" s="114"/>
      <c r="F198" s="115" t="s">
        <v>2440</v>
      </c>
      <c r="G198" s="116">
        <f>SUM(G20:G196)</f>
        <v>750000</v>
      </c>
      <c r="H198" s="117"/>
      <c r="I198" s="59"/>
      <c r="O198" s="34" t="str">
        <f t="shared" si="16"/>
        <v/>
      </c>
      <c r="P198" s="34">
        <f>SUM($O$22:O198)</f>
        <v>1</v>
      </c>
      <c r="Q198" s="34" t="str">
        <f>'Base produits'!A184</f>
        <v>P0177</v>
      </c>
      <c r="R198" s="34">
        <f>'Base facturation'!B188</f>
        <v>0</v>
      </c>
      <c r="S198" s="101">
        <f>'Base produits'!D184</f>
        <v>0</v>
      </c>
      <c r="T198" s="34">
        <v>184</v>
      </c>
      <c r="U198" s="34">
        <v>177</v>
      </c>
    </row>
    <row r="199" spans="2:21" ht="18.75" x14ac:dyDescent="0.3">
      <c r="B199" s="52"/>
      <c r="C199" s="113" t="s">
        <v>1390</v>
      </c>
      <c r="D199" s="114" t="str">
        <f>'Base facturation'!B10</f>
        <v>Espèces</v>
      </c>
      <c r="E199" s="118"/>
      <c r="F199" s="119" t="str">
        <f>IF(ISBLANK('Base facturation'!B11),"","Remise :")</f>
        <v>Remise :</v>
      </c>
      <c r="G199" s="120">
        <f>IF(ISBLANK('Base facturation'!B11),"",'Base facturation'!B11)</f>
        <v>0.25</v>
      </c>
      <c r="I199" s="59"/>
      <c r="O199" s="34" t="str">
        <f t="shared" si="16"/>
        <v/>
      </c>
      <c r="P199" s="34">
        <f>SUM($O$22:O199)</f>
        <v>1</v>
      </c>
      <c r="Q199" s="34" t="str">
        <f>'Base produits'!A185</f>
        <v>P0178</v>
      </c>
      <c r="R199" s="34">
        <f>'Base facturation'!B189</f>
        <v>0</v>
      </c>
      <c r="S199" s="101">
        <f>'Base produits'!D185</f>
        <v>0</v>
      </c>
      <c r="T199" s="34">
        <v>185</v>
      </c>
      <c r="U199" s="34">
        <v>178</v>
      </c>
    </row>
    <row r="200" spans="2:21" x14ac:dyDescent="0.25">
      <c r="B200" s="52"/>
      <c r="E200" s="169" t="s">
        <v>2439</v>
      </c>
      <c r="F200" s="115" t="s">
        <v>1391</v>
      </c>
      <c r="G200" s="116">
        <f>IF(ISERROR(G198-G199*G198),G198,(G198-G199*G198))</f>
        <v>562500</v>
      </c>
      <c r="H200" s="121"/>
      <c r="I200" s="59"/>
      <c r="O200" s="34" t="str">
        <f t="shared" si="16"/>
        <v/>
      </c>
      <c r="P200" s="34">
        <f>SUM($O$22:O200)</f>
        <v>1</v>
      </c>
      <c r="Q200" s="34" t="str">
        <f>'Base produits'!A186</f>
        <v>P0179</v>
      </c>
      <c r="R200" s="34">
        <f>'Base facturation'!B190</f>
        <v>0</v>
      </c>
      <c r="S200" s="101">
        <f>'Base produits'!D186</f>
        <v>0</v>
      </c>
      <c r="T200" s="34">
        <v>186</v>
      </c>
      <c r="U200" s="34">
        <v>179</v>
      </c>
    </row>
    <row r="201" spans="2:21" ht="15.75" x14ac:dyDescent="0.25">
      <c r="B201" s="52"/>
      <c r="C201" s="171" t="s">
        <v>1392</v>
      </c>
      <c r="D201" s="171"/>
      <c r="E201" s="170"/>
      <c r="F201" s="122" t="s">
        <v>1393</v>
      </c>
      <c r="G201" s="123">
        <f>G200+G206</f>
        <v>670781.25</v>
      </c>
      <c r="H201" s="121"/>
      <c r="I201" s="59"/>
      <c r="O201" s="34" t="str">
        <f t="shared" si="16"/>
        <v/>
      </c>
      <c r="P201" s="34">
        <f>SUM($O$22:O201)</f>
        <v>1</v>
      </c>
      <c r="Q201" s="34" t="str">
        <f>'Base produits'!A187</f>
        <v>P0180</v>
      </c>
      <c r="R201" s="34">
        <f>'Base facturation'!B191</f>
        <v>0</v>
      </c>
      <c r="S201" s="101">
        <f>'Base produits'!D187</f>
        <v>0</v>
      </c>
      <c r="T201" s="34">
        <v>187</v>
      </c>
      <c r="U201" s="34">
        <v>180</v>
      </c>
    </row>
    <row r="202" spans="2:21" x14ac:dyDescent="0.25">
      <c r="B202" s="52"/>
      <c r="C202" s="171"/>
      <c r="D202" s="171"/>
      <c r="H202" s="121"/>
      <c r="I202" s="59"/>
      <c r="O202" s="34" t="str">
        <f t="shared" si="16"/>
        <v/>
      </c>
      <c r="P202" s="34">
        <f>SUM($O$22:O202)</f>
        <v>1</v>
      </c>
      <c r="Q202" s="34" t="str">
        <f>'Base produits'!A188</f>
        <v>P0181</v>
      </c>
      <c r="R202" s="34">
        <f>'Base facturation'!B192</f>
        <v>0</v>
      </c>
      <c r="S202" s="101">
        <f>'Base produits'!D188</f>
        <v>0</v>
      </c>
      <c r="T202" s="34">
        <v>188</v>
      </c>
      <c r="U202" s="34">
        <v>181</v>
      </c>
    </row>
    <row r="203" spans="2:21" x14ac:dyDescent="0.25">
      <c r="B203" s="52"/>
      <c r="F203" s="124" t="str">
        <f>IF(ISBLANK('Digit-Tech-Innov'!B19),"","TVA à "&amp;'Digit-Tech-Innov'!B19*100&amp;"% :")</f>
        <v>TVA à 19.25% :</v>
      </c>
      <c r="G203" s="125">
        <f>IF(SUM(K22:K53)=0,"",IF(ISERROR(SUM(K22:K53)-G199*SUM(K22:K53)),SUM(K22:K53),SUM(K22:K53)-G199*SUM(K22:K53)))</f>
        <v>108281.25</v>
      </c>
      <c r="H203" s="121"/>
      <c r="I203" s="59"/>
      <c r="O203" s="34" t="str">
        <f t="shared" si="16"/>
        <v/>
      </c>
      <c r="P203" s="34">
        <f>SUM($O$22:O203)</f>
        <v>1</v>
      </c>
      <c r="Q203" s="34" t="str">
        <f>'Base produits'!A189</f>
        <v>P0182</v>
      </c>
      <c r="R203" s="34">
        <f>'Base facturation'!B193</f>
        <v>0</v>
      </c>
      <c r="S203" s="101">
        <f>'Base produits'!D189</f>
        <v>0</v>
      </c>
      <c r="T203" s="34">
        <v>189</v>
      </c>
      <c r="U203" s="34">
        <v>182</v>
      </c>
    </row>
    <row r="204" spans="2:21" x14ac:dyDescent="0.25">
      <c r="B204" s="52"/>
      <c r="F204" s="124" t="str">
        <f>IF(ISBLANK('Digit-Tech-Innov'!B20),"","TVA à "&amp;'Digit-Tech-Innov'!B20*100&amp;"% :")</f>
        <v>TVA à 5.5% :</v>
      </c>
      <c r="G204" s="127" t="str">
        <f>IF(SUM(L22:L53)=0,"",IF(ISERROR(SUM(L22:L53)-G199*SUM(L22:L53)),SUM(L22:L53),SUM(L22:L53)-G199*SUM(L22:L53)))</f>
        <v/>
      </c>
      <c r="H204" s="31"/>
      <c r="I204" s="59"/>
      <c r="O204" s="34" t="str">
        <f t="shared" si="16"/>
        <v/>
      </c>
      <c r="P204" s="34">
        <f>SUM($O$22:O204)</f>
        <v>1</v>
      </c>
      <c r="Q204" s="34" t="str">
        <f>'Base produits'!A190</f>
        <v>P0183</v>
      </c>
      <c r="R204" s="34">
        <f>'Base facturation'!B194</f>
        <v>0</v>
      </c>
      <c r="S204" s="101">
        <f>'Base produits'!D190</f>
        <v>0</v>
      </c>
      <c r="T204" s="34">
        <v>190</v>
      </c>
      <c r="U204" s="34">
        <v>183</v>
      </c>
    </row>
    <row r="205" spans="2:21" x14ac:dyDescent="0.25">
      <c r="B205" s="52"/>
      <c r="F205" s="124" t="str">
        <f>IF(ISBLANK('Digit-Tech-Innov'!B21),"","TVA à "&amp;'Digit-Tech-Innov'!B21*100&amp;"% :")</f>
        <v>TVA à 0% :</v>
      </c>
      <c r="G205" s="128" t="str">
        <f>IF(SUM(M22:M53)=0,"",IF(ISERROR(SUM(M22:M53)-G199*SUM(M22:M53)),SUM(M22:M53),SUM(M22:M53)-G199*SUM(M22:M53)))</f>
        <v/>
      </c>
      <c r="H205" s="31"/>
      <c r="I205" s="59"/>
      <c r="O205" s="34" t="str">
        <f t="shared" si="16"/>
        <v/>
      </c>
      <c r="P205" s="34">
        <f>SUM($O$22:O205)</f>
        <v>1</v>
      </c>
      <c r="Q205" s="34" t="str">
        <f>'Base produits'!A191</f>
        <v>P0184</v>
      </c>
      <c r="R205" s="34">
        <f>'Base facturation'!B195</f>
        <v>0</v>
      </c>
      <c r="S205" s="101">
        <f>'Base produits'!D191</f>
        <v>0</v>
      </c>
      <c r="T205" s="34">
        <v>191</v>
      </c>
      <c r="U205" s="34">
        <v>184</v>
      </c>
    </row>
    <row r="206" spans="2:21" x14ac:dyDescent="0.25">
      <c r="B206" s="52"/>
      <c r="C206" t="str">
        <f>IF('[1]Vos données'!A24="oui","Exonéré de TVA, article 293-B du CGI","")</f>
        <v/>
      </c>
      <c r="D206" s="31"/>
      <c r="F206" s="129" t="s">
        <v>1394</v>
      </c>
      <c r="G206" s="130">
        <f>SUM(G203:G205)</f>
        <v>108281.25</v>
      </c>
      <c r="H206" s="31"/>
      <c r="I206" s="59"/>
      <c r="O206" s="34" t="str">
        <f t="shared" si="16"/>
        <v/>
      </c>
      <c r="P206" s="34">
        <f>SUM($O$22:O206)</f>
        <v>1</v>
      </c>
      <c r="Q206" s="34" t="str">
        <f>'Base produits'!A192</f>
        <v>P0185</v>
      </c>
      <c r="R206" s="34">
        <f>'Base facturation'!B196</f>
        <v>0</v>
      </c>
      <c r="S206" s="101">
        <f>'Base produits'!D192</f>
        <v>0</v>
      </c>
      <c r="T206" s="34">
        <v>192</v>
      </c>
      <c r="U206" s="34">
        <v>185</v>
      </c>
    </row>
    <row r="207" spans="2:21" ht="15.75" thickBot="1" x14ac:dyDescent="0.3">
      <c r="B207" s="131"/>
      <c r="C207" s="132"/>
      <c r="D207" s="132"/>
      <c r="E207" s="132"/>
      <c r="F207" s="132"/>
      <c r="G207" s="132"/>
      <c r="H207" s="132"/>
      <c r="I207" s="133"/>
      <c r="O207" s="34" t="str">
        <f t="shared" si="16"/>
        <v/>
      </c>
      <c r="P207" s="34">
        <f>SUM($O$22:O207)</f>
        <v>1</v>
      </c>
      <c r="Q207" s="34" t="str">
        <f>'Base produits'!A193</f>
        <v>P0186</v>
      </c>
      <c r="R207" s="34">
        <f>'Base facturation'!B197</f>
        <v>0</v>
      </c>
      <c r="S207" s="101">
        <f>'Base produits'!D193</f>
        <v>0</v>
      </c>
      <c r="T207" s="34">
        <v>193</v>
      </c>
      <c r="U207" s="34">
        <v>186</v>
      </c>
    </row>
    <row r="208" spans="2:21" ht="15.75" thickTop="1" x14ac:dyDescent="0.25">
      <c r="O208" s="34" t="str">
        <f t="shared" si="16"/>
        <v/>
      </c>
      <c r="P208" s="34">
        <f>SUM($O$22:O208)</f>
        <v>1</v>
      </c>
      <c r="Q208" s="34" t="str">
        <f>'Base produits'!A194</f>
        <v>P0187</v>
      </c>
      <c r="R208" s="34">
        <f>'Base facturation'!B198</f>
        <v>0</v>
      </c>
      <c r="S208" s="101">
        <f>'Base produits'!D194</f>
        <v>0</v>
      </c>
      <c r="T208" s="34">
        <v>194</v>
      </c>
      <c r="U208" s="34">
        <v>187</v>
      </c>
    </row>
  </sheetData>
  <sheetProtection algorithmName="SHA-512" hashValue="biRrxOsSmo/AxgBx77F82U5t7jSzImzAgh1Lcf+QWa46zS7Z6CVxG8xkM+dpTAFFyvPyjdGzJh1c8mIjOD38BA==" saltValue="L42QAOaJ5Uv5K9JdcrKGIQ==" spinCount="100000" sheet="1" objects="1" scenarios="1"/>
  <mergeCells count="6">
    <mergeCell ref="C201:D202"/>
    <mergeCell ref="E6:F6"/>
    <mergeCell ref="G6:H6"/>
    <mergeCell ref="F13:G13"/>
    <mergeCell ref="F14:G14"/>
    <mergeCell ref="E200:E20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A871-EAAE-4EB7-9D00-B5783EB9BD61}">
  <dimension ref="A1"/>
  <sheetViews>
    <sheetView workbookViewId="0">
      <selection activeCell="E5" sqref="E5:M22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20DE-B14C-4C64-BF4B-CACC1837F514}">
  <dimension ref="A1"/>
  <sheetViews>
    <sheetView workbookViewId="0">
      <selection activeCell="L10" sqref="L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Digit-Tech-Innov</vt:lpstr>
      <vt:lpstr>Base clients</vt:lpstr>
      <vt:lpstr>Base produits</vt:lpstr>
      <vt:lpstr>Base facturation</vt:lpstr>
      <vt:lpstr>FACTURE</vt:lpstr>
      <vt:lpstr>DEVIS</vt:lpstr>
      <vt:lpstr>Chiffre affaires</vt:lpstr>
      <vt:lpstr>Nos Offres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</dc:creator>
  <cp:lastModifiedBy>Thierry</cp:lastModifiedBy>
  <dcterms:created xsi:type="dcterms:W3CDTF">2021-01-17T19:45:23Z</dcterms:created>
  <dcterms:modified xsi:type="dcterms:W3CDTF">2021-01-25T22:24:12Z</dcterms:modified>
</cp:coreProperties>
</file>