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LES" sheetId="1" r:id="rId1"/>
  </sheets>
  <calcPr calcId="152511"/>
</workbook>
</file>

<file path=xl/calcChain.xml><?xml version="1.0" encoding="utf-8"?>
<calcChain xmlns="http://schemas.openxmlformats.org/spreadsheetml/2006/main">
  <c r="E5" i="1" l="1"/>
  <c r="F5" i="1" s="1"/>
  <c r="G5" i="1" s="1"/>
  <c r="H5" i="1" s="1"/>
  <c r="I5" i="1" s="1"/>
  <c r="J5" i="1" s="1"/>
  <c r="K5" i="1" s="1"/>
  <c r="L5" i="1" s="1"/>
  <c r="M5" i="1" s="1"/>
  <c r="N5" i="1" s="1"/>
  <c r="O5" i="1" s="1"/>
  <c r="D5" i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D11" i="1"/>
  <c r="D13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D18" i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D24" i="1"/>
  <c r="E31" i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D31" i="1"/>
  <c r="D43" i="1"/>
  <c r="D46" i="1" s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C46" i="1"/>
  <c r="C44" i="1"/>
  <c r="C45" i="1" s="1"/>
  <c r="C38" i="1"/>
  <c r="C39" i="1" s="1"/>
  <c r="C32" i="1"/>
  <c r="C33" i="1" s="1"/>
  <c r="C25" i="1"/>
  <c r="C26" i="1" s="1"/>
  <c r="C13" i="1"/>
  <c r="C12" i="1"/>
  <c r="C19" i="1"/>
  <c r="C20" i="1" s="1"/>
  <c r="C7" i="1"/>
  <c r="C6" i="1"/>
  <c r="E7" i="1" l="1"/>
  <c r="O25" i="1"/>
  <c r="O26" i="1" s="1"/>
  <c r="O32" i="1"/>
  <c r="O33" i="1" s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D44" i="1"/>
  <c r="D45" i="1" s="1"/>
  <c r="D38" i="1"/>
  <c r="D39" i="1" s="1"/>
  <c r="E38" i="1"/>
  <c r="E39" i="1" s="1"/>
  <c r="L32" i="1"/>
  <c r="L33" i="1" s="1"/>
  <c r="K32" i="1"/>
  <c r="K33" i="1" s="1"/>
  <c r="D32" i="1"/>
  <c r="D33" i="1" s="1"/>
  <c r="J32" i="1"/>
  <c r="J33" i="1" s="1"/>
  <c r="F25" i="1"/>
  <c r="F26" i="1" s="1"/>
  <c r="I32" i="1"/>
  <c r="I33" i="1" s="1"/>
  <c r="H32" i="1"/>
  <c r="H33" i="1" s="1"/>
  <c r="G32" i="1"/>
  <c r="G33" i="1" s="1"/>
  <c r="N32" i="1"/>
  <c r="N33" i="1" s="1"/>
  <c r="F32" i="1"/>
  <c r="F33" i="1" s="1"/>
  <c r="M32" i="1"/>
  <c r="M33" i="1" s="1"/>
  <c r="E32" i="1"/>
  <c r="E33" i="1" s="1"/>
  <c r="N25" i="1"/>
  <c r="N26" i="1" s="1"/>
  <c r="L25" i="1"/>
  <c r="L26" i="1" s="1"/>
  <c r="D25" i="1"/>
  <c r="D26" i="1" s="1"/>
  <c r="K25" i="1"/>
  <c r="K26" i="1" s="1"/>
  <c r="J25" i="1"/>
  <c r="J26" i="1" s="1"/>
  <c r="I25" i="1"/>
  <c r="I26" i="1" s="1"/>
  <c r="M25" i="1"/>
  <c r="M26" i="1" s="1"/>
  <c r="H25" i="1"/>
  <c r="H26" i="1" s="1"/>
  <c r="G25" i="1"/>
  <c r="G26" i="1" s="1"/>
  <c r="E25" i="1"/>
  <c r="E26" i="1" s="1"/>
  <c r="D19" i="1"/>
  <c r="D20" i="1" s="1"/>
  <c r="I19" i="1"/>
  <c r="I20" i="1" s="1"/>
  <c r="G19" i="1"/>
  <c r="G20" i="1" s="1"/>
  <c r="J19" i="1"/>
  <c r="J20" i="1" s="1"/>
  <c r="H19" i="1"/>
  <c r="H20" i="1" s="1"/>
  <c r="O19" i="1"/>
  <c r="O20" i="1" s="1"/>
  <c r="N19" i="1"/>
  <c r="N20" i="1" s="1"/>
  <c r="F19" i="1"/>
  <c r="F20" i="1" s="1"/>
  <c r="M19" i="1"/>
  <c r="M20" i="1" s="1"/>
  <c r="E19" i="1"/>
  <c r="E20" i="1" s="1"/>
  <c r="L19" i="1"/>
  <c r="L20" i="1" s="1"/>
  <c r="K19" i="1"/>
  <c r="K20" i="1" s="1"/>
  <c r="D6" i="1"/>
  <c r="D7" i="1"/>
  <c r="E6" i="1"/>
  <c r="E44" i="1" l="1"/>
  <c r="E45" i="1" s="1"/>
  <c r="E46" i="1"/>
  <c r="F38" i="1"/>
  <c r="F39" i="1" s="1"/>
  <c r="E13" i="1"/>
  <c r="F7" i="1"/>
  <c r="F6" i="1"/>
  <c r="F44" i="1" l="1"/>
  <c r="F45" i="1" s="1"/>
  <c r="F46" i="1"/>
  <c r="G38" i="1"/>
  <c r="G39" i="1" s="1"/>
  <c r="F13" i="1"/>
  <c r="G7" i="1"/>
  <c r="G6" i="1"/>
  <c r="G44" i="1" l="1"/>
  <c r="G45" i="1" s="1"/>
  <c r="G46" i="1"/>
  <c r="H38" i="1"/>
  <c r="H39" i="1" s="1"/>
  <c r="G13" i="1"/>
  <c r="H7" i="1"/>
  <c r="H6" i="1"/>
  <c r="H46" i="1" l="1"/>
  <c r="H44" i="1"/>
  <c r="H45" i="1" s="1"/>
  <c r="I38" i="1"/>
  <c r="I39" i="1" s="1"/>
  <c r="H13" i="1"/>
  <c r="I7" i="1"/>
  <c r="I6" i="1"/>
  <c r="I46" i="1" l="1"/>
  <c r="I44" i="1"/>
  <c r="I45" i="1" s="1"/>
  <c r="J38" i="1"/>
  <c r="J39" i="1" s="1"/>
  <c r="I13" i="1"/>
  <c r="J7" i="1"/>
  <c r="J6" i="1"/>
  <c r="J46" i="1" l="1"/>
  <c r="J44" i="1"/>
  <c r="J45" i="1" s="1"/>
  <c r="K38" i="1"/>
  <c r="K39" i="1" s="1"/>
  <c r="J13" i="1"/>
  <c r="K7" i="1"/>
  <c r="K6" i="1"/>
  <c r="K44" i="1" l="1"/>
  <c r="K45" i="1" s="1"/>
  <c r="K46" i="1"/>
  <c r="L38" i="1"/>
  <c r="L39" i="1" s="1"/>
  <c r="K13" i="1"/>
  <c r="L7" i="1"/>
  <c r="L6" i="1"/>
  <c r="L44" i="1" l="1"/>
  <c r="L45" i="1" s="1"/>
  <c r="L46" i="1"/>
  <c r="M38" i="1"/>
  <c r="M39" i="1" s="1"/>
  <c r="L13" i="1"/>
  <c r="M7" i="1"/>
  <c r="M6" i="1"/>
  <c r="M44" i="1" l="1"/>
  <c r="M45" i="1" s="1"/>
  <c r="M46" i="1"/>
  <c r="O38" i="1"/>
  <c r="O39" i="1" s="1"/>
  <c r="N38" i="1"/>
  <c r="N39" i="1" s="1"/>
  <c r="M13" i="1"/>
  <c r="N7" i="1"/>
  <c r="N6" i="1"/>
  <c r="N46" i="1" l="1"/>
  <c r="N44" i="1"/>
  <c r="N45" i="1" s="1"/>
  <c r="O13" i="1"/>
  <c r="N13" i="1"/>
  <c r="O7" i="1"/>
  <c r="O6" i="1"/>
  <c r="O44" i="1" l="1"/>
  <c r="O45" i="1" s="1"/>
  <c r="O46" i="1"/>
</calcChain>
</file>

<file path=xl/sharedStrings.xml><?xml version="1.0" encoding="utf-8"?>
<sst xmlns="http://schemas.openxmlformats.org/spreadsheetml/2006/main" count="78" uniqueCount="40">
  <si>
    <t>Track Calculator</t>
  </si>
  <si>
    <t>TAS</t>
  </si>
  <si>
    <t>Accel</t>
  </si>
  <si>
    <t>StdTurn</t>
  </si>
  <si>
    <t>deg/sec</t>
  </si>
  <si>
    <t>kt/sec</t>
  </si>
  <si>
    <t>kt</t>
  </si>
  <si>
    <t>ft/min</t>
  </si>
  <si>
    <t>TURN</t>
  </si>
  <si>
    <t>deg</t>
  </si>
  <si>
    <t>Angle</t>
  </si>
  <si>
    <t xml:space="preserve">  Radius</t>
  </si>
  <si>
    <t xml:space="preserve">  Distance</t>
  </si>
  <si>
    <t>nm</t>
  </si>
  <si>
    <t>Dist</t>
  </si>
  <si>
    <t xml:space="preserve">  Time</t>
  </si>
  <si>
    <t>sec</t>
  </si>
  <si>
    <t xml:space="preserve">  TAS</t>
  </si>
  <si>
    <t>Min</t>
  </si>
  <si>
    <t>Length</t>
  </si>
  <si>
    <t>Time for a segment at fixed speed</t>
  </si>
  <si>
    <t>Distances for a fixed angle at speed</t>
  </si>
  <si>
    <t>Distances for angles at fixed speed</t>
  </si>
  <si>
    <t>Time for a fixed segment at speeds</t>
  </si>
  <si>
    <t>Constants</t>
  </si>
  <si>
    <t>Entry</t>
  </si>
  <si>
    <t>Const</t>
  </si>
  <si>
    <t>Derived</t>
  </si>
  <si>
    <t>Calc.</t>
  </si>
  <si>
    <t>Climb</t>
  </si>
  <si>
    <t xml:space="preserve">  Alt</t>
  </si>
  <si>
    <t xml:space="preserve">  VSI</t>
  </si>
  <si>
    <t>ft</t>
  </si>
  <si>
    <t>Time for an altitude change at VSI</t>
  </si>
  <si>
    <t>Speed Chng</t>
  </si>
  <si>
    <t xml:space="preserve">  From TAS</t>
  </si>
  <si>
    <t xml:space="preserve">  To TAS</t>
  </si>
  <si>
    <t xml:space="preserve">  Time </t>
  </si>
  <si>
    <t>Time and length for a speed change at constant Accel.</t>
  </si>
  <si>
    <t>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</si>
</sst>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0" borderId="0" xfId="0" applyFill="1"/>
    <xf numFmtId="0" fontId="3" fillId="0" borderId="0" xfId="0" applyFont="1"/>
    <xf numFmtId="0" fontId="0" fillId="7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2" fontId="0" fillId="6" borderId="1" xfId="0" applyNumberFormat="1" applyFill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6" xfId="0" applyFill="1" applyBorder="1"/>
    <xf numFmtId="2" fontId="0" fillId="6" borderId="6" xfId="0" applyNumberFormat="1" applyFill="1" applyBorder="1"/>
    <xf numFmtId="0" fontId="0" fillId="0" borderId="7" xfId="0" applyBorder="1"/>
    <xf numFmtId="0" fontId="0" fillId="0" borderId="8" xfId="0" applyBorder="1"/>
    <xf numFmtId="2" fontId="0" fillId="6" borderId="8" xfId="0" applyNumberFormat="1" applyFill="1" applyBorder="1"/>
    <xf numFmtId="2" fontId="0" fillId="6" borderId="9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0" fontId="0" fillId="0" borderId="6" xfId="0" applyFill="1" applyBorder="1"/>
    <xf numFmtId="2" fontId="0" fillId="0" borderId="6" xfId="0" applyNumberFormat="1" applyFill="1" applyBorder="1"/>
    <xf numFmtId="0" fontId="0" fillId="6" borderId="1" xfId="0" applyFill="1" applyBorder="1"/>
    <xf numFmtId="0" fontId="0" fillId="6" borderId="6" xfId="0" applyFill="1" applyBorder="1"/>
    <xf numFmtId="164" fontId="0" fillId="6" borderId="8" xfId="0" applyNumberFormat="1" applyFill="1" applyBorder="1"/>
    <xf numFmtId="164" fontId="0" fillId="6" borderId="9" xfId="0" applyNumberFormat="1" applyFill="1" applyBorder="1"/>
    <xf numFmtId="1" fontId="0" fillId="6" borderId="1" xfId="0" applyNumberFormat="1" applyFill="1" applyBorder="1"/>
    <xf numFmtId="1" fontId="0" fillId="6" borderId="6" xfId="0" applyNumberFormat="1" applyFill="1" applyBorder="1"/>
    <xf numFmtId="1" fontId="0" fillId="5" borderId="1" xfId="0" applyNumberFormat="1" applyFill="1" applyBorder="1"/>
    <xf numFmtId="1" fontId="0" fillId="5" borderId="6" xfId="0" applyNumberFormat="1" applyFill="1" applyBorder="1"/>
    <xf numFmtId="164" fontId="0" fillId="5" borderId="1" xfId="0" applyNumberFormat="1" applyFill="1" applyBorder="1"/>
    <xf numFmtId="164" fontId="0" fillId="5" borderId="6" xfId="0" applyNumberFormat="1" applyFill="1" applyBorder="1"/>
    <xf numFmtId="164" fontId="0" fillId="5" borderId="8" xfId="0" applyNumberFormat="1" applyFill="1" applyBorder="1"/>
    <xf numFmtId="164" fontId="0" fillId="5" borderId="9" xfId="0" applyNumberFormat="1" applyFill="1" applyBorder="1"/>
    <xf numFmtId="0" fontId="0" fillId="7" borderId="6" xfId="0" applyFill="1" applyBorder="1"/>
    <xf numFmtId="0" fontId="0" fillId="7" borderId="9" xfId="0" applyFill="1" applyBorder="1"/>
    <xf numFmtId="0" fontId="1" fillId="2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A7" workbookViewId="0">
      <selection activeCell="C44" sqref="C44"/>
    </sheetView>
  </sheetViews>
  <sheetFormatPr baseColWidth="10" defaultColWidth="9.140625" defaultRowHeight="15" x14ac:dyDescent="0.25"/>
  <cols>
    <col min="1" max="1" width="13.85546875" customWidth="1"/>
    <col min="3" max="3" width="12" bestFit="1" customWidth="1"/>
  </cols>
  <sheetData>
    <row r="1" spans="1:16" ht="18.75" x14ac:dyDescent="0.3">
      <c r="A1" s="5" t="s">
        <v>0</v>
      </c>
      <c r="D1" s="1" t="s">
        <v>25</v>
      </c>
      <c r="E1" s="3" t="s">
        <v>28</v>
      </c>
      <c r="G1" s="2" t="s">
        <v>27</v>
      </c>
      <c r="H1" s="6" t="s">
        <v>26</v>
      </c>
    </row>
    <row r="2" spans="1:16" ht="15.75" thickBot="1" x14ac:dyDescent="0.3">
      <c r="P2" t="s">
        <v>39</v>
      </c>
    </row>
    <row r="3" spans="1:16" x14ac:dyDescent="0.25">
      <c r="A3" s="11" t="s">
        <v>8</v>
      </c>
      <c r="B3" s="12" t="s">
        <v>21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</row>
    <row r="4" spans="1:16" x14ac:dyDescent="0.25">
      <c r="A4" s="14" t="s">
        <v>10</v>
      </c>
      <c r="B4" s="7" t="s">
        <v>9</v>
      </c>
      <c r="C4" s="8">
        <v>90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15"/>
    </row>
    <row r="5" spans="1:16" x14ac:dyDescent="0.25">
      <c r="A5" s="14" t="s">
        <v>1</v>
      </c>
      <c r="B5" s="7" t="s">
        <v>6</v>
      </c>
      <c r="C5" s="8">
        <v>60</v>
      </c>
      <c r="D5" s="9">
        <f>C5+$P5</f>
        <v>70</v>
      </c>
      <c r="E5" s="9">
        <f t="shared" ref="E5:O5" si="0">D5+$P5</f>
        <v>80</v>
      </c>
      <c r="F5" s="9">
        <f t="shared" si="0"/>
        <v>90</v>
      </c>
      <c r="G5" s="9">
        <f t="shared" si="0"/>
        <v>100</v>
      </c>
      <c r="H5" s="9">
        <f t="shared" si="0"/>
        <v>110</v>
      </c>
      <c r="I5" s="9">
        <f t="shared" si="0"/>
        <v>120</v>
      </c>
      <c r="J5" s="9">
        <f t="shared" si="0"/>
        <v>130</v>
      </c>
      <c r="K5" s="9">
        <f t="shared" si="0"/>
        <v>140</v>
      </c>
      <c r="L5" s="9">
        <f t="shared" si="0"/>
        <v>150</v>
      </c>
      <c r="M5" s="9">
        <f t="shared" si="0"/>
        <v>160</v>
      </c>
      <c r="N5" s="9">
        <f t="shared" si="0"/>
        <v>170</v>
      </c>
      <c r="O5" s="16">
        <f t="shared" si="0"/>
        <v>180</v>
      </c>
      <c r="P5" s="40">
        <v>10</v>
      </c>
    </row>
    <row r="6" spans="1:16" x14ac:dyDescent="0.25">
      <c r="A6" s="14" t="s">
        <v>11</v>
      </c>
      <c r="B6" s="7" t="s">
        <v>13</v>
      </c>
      <c r="C6" s="10">
        <f t="shared" ref="C6:O6" si="1">C$5/(20*PI()*$C$52)</f>
        <v>0.31830988618379069</v>
      </c>
      <c r="D6" s="10">
        <f t="shared" si="1"/>
        <v>0.37136153388108917</v>
      </c>
      <c r="E6" s="10">
        <f t="shared" si="1"/>
        <v>0.42441318157838759</v>
      </c>
      <c r="F6" s="10">
        <f t="shared" si="1"/>
        <v>0.47746482927568606</v>
      </c>
      <c r="G6" s="10">
        <f t="shared" si="1"/>
        <v>0.53051647697298454</v>
      </c>
      <c r="H6" s="10">
        <f t="shared" si="1"/>
        <v>0.58356812467028296</v>
      </c>
      <c r="I6" s="10">
        <f t="shared" si="1"/>
        <v>0.63661977236758138</v>
      </c>
      <c r="J6" s="10">
        <f t="shared" si="1"/>
        <v>0.68967142006487991</v>
      </c>
      <c r="K6" s="10">
        <f t="shared" si="1"/>
        <v>0.74272306776217834</v>
      </c>
      <c r="L6" s="10">
        <f t="shared" si="1"/>
        <v>0.79577471545947676</v>
      </c>
      <c r="M6" s="10">
        <f t="shared" si="1"/>
        <v>0.84882636315677518</v>
      </c>
      <c r="N6" s="10">
        <f t="shared" si="1"/>
        <v>0.90187801085407371</v>
      </c>
      <c r="O6" s="17">
        <f t="shared" si="1"/>
        <v>0.95492965855137213</v>
      </c>
    </row>
    <row r="7" spans="1:16" ht="15.75" thickBot="1" x14ac:dyDescent="0.3">
      <c r="A7" s="18" t="s">
        <v>12</v>
      </c>
      <c r="B7" s="19" t="s">
        <v>13</v>
      </c>
      <c r="C7" s="20">
        <f t="shared" ref="C7:O7" si="2">C$5/3600*($C$4/$C$52)</f>
        <v>0.5</v>
      </c>
      <c r="D7" s="20">
        <f t="shared" si="2"/>
        <v>0.58333333333333337</v>
      </c>
      <c r="E7" s="20">
        <f t="shared" si="2"/>
        <v>0.66666666666666674</v>
      </c>
      <c r="F7" s="20">
        <f t="shared" si="2"/>
        <v>0.75</v>
      </c>
      <c r="G7" s="20">
        <f t="shared" si="2"/>
        <v>0.83333333333333326</v>
      </c>
      <c r="H7" s="20">
        <f t="shared" si="2"/>
        <v>0.91666666666666663</v>
      </c>
      <c r="I7" s="20">
        <f t="shared" si="2"/>
        <v>1</v>
      </c>
      <c r="J7" s="20">
        <f t="shared" si="2"/>
        <v>1.0833333333333333</v>
      </c>
      <c r="K7" s="20">
        <f t="shared" si="2"/>
        <v>1.1666666666666667</v>
      </c>
      <c r="L7" s="20">
        <f t="shared" si="2"/>
        <v>1.25</v>
      </c>
      <c r="M7" s="20">
        <f t="shared" si="2"/>
        <v>1.3333333333333335</v>
      </c>
      <c r="N7" s="20">
        <f t="shared" si="2"/>
        <v>1.4166666666666665</v>
      </c>
      <c r="O7" s="21">
        <f t="shared" si="2"/>
        <v>1.5</v>
      </c>
    </row>
    <row r="8" spans="1:16" ht="15.75" thickBot="1" x14ac:dyDescent="0.3"/>
    <row r="9" spans="1:16" x14ac:dyDescent="0.25">
      <c r="A9" s="11" t="s">
        <v>8</v>
      </c>
      <c r="B9" s="12" t="s">
        <v>22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3"/>
    </row>
    <row r="10" spans="1:16" x14ac:dyDescent="0.25">
      <c r="A10" s="14" t="s">
        <v>1</v>
      </c>
      <c r="B10" s="7" t="s">
        <v>6</v>
      </c>
      <c r="C10" s="8">
        <v>60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4"/>
    </row>
    <row r="11" spans="1:16" x14ac:dyDescent="0.25">
      <c r="A11" s="14" t="s">
        <v>10</v>
      </c>
      <c r="B11" s="7" t="s">
        <v>9</v>
      </c>
      <c r="C11" s="8">
        <v>0</v>
      </c>
      <c r="D11" s="9">
        <f>C11+$P11</f>
        <v>30</v>
      </c>
      <c r="E11" s="9">
        <f t="shared" ref="E11:O11" si="3">D11+$P11</f>
        <v>60</v>
      </c>
      <c r="F11" s="9">
        <f t="shared" si="3"/>
        <v>90</v>
      </c>
      <c r="G11" s="9">
        <f t="shared" si="3"/>
        <v>120</v>
      </c>
      <c r="H11" s="9">
        <f t="shared" si="3"/>
        <v>150</v>
      </c>
      <c r="I11" s="9">
        <f t="shared" si="3"/>
        <v>180</v>
      </c>
      <c r="J11" s="9">
        <f t="shared" si="3"/>
        <v>210</v>
      </c>
      <c r="K11" s="9">
        <f t="shared" si="3"/>
        <v>240</v>
      </c>
      <c r="L11" s="9">
        <f t="shared" si="3"/>
        <v>270</v>
      </c>
      <c r="M11" s="9">
        <f t="shared" si="3"/>
        <v>300</v>
      </c>
      <c r="N11" s="9">
        <f t="shared" si="3"/>
        <v>330</v>
      </c>
      <c r="O11" s="16">
        <f t="shared" si="3"/>
        <v>360</v>
      </c>
      <c r="P11" s="40">
        <v>30</v>
      </c>
    </row>
    <row r="12" spans="1:16" x14ac:dyDescent="0.25">
      <c r="A12" s="14" t="s">
        <v>11</v>
      </c>
      <c r="B12" s="7" t="s">
        <v>13</v>
      </c>
      <c r="C12" s="10">
        <f>$C$10/(20*PI()*$C$52)</f>
        <v>0.31830988618379069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5"/>
    </row>
    <row r="13" spans="1:16" ht="15.75" thickBot="1" x14ac:dyDescent="0.3">
      <c r="A13" s="18" t="s">
        <v>12</v>
      </c>
      <c r="B13" s="19" t="s">
        <v>13</v>
      </c>
      <c r="C13" s="20">
        <f t="shared" ref="C13:O13" si="4">$C$10/3600*(C11/$C$52)</f>
        <v>0</v>
      </c>
      <c r="D13" s="20">
        <f t="shared" si="4"/>
        <v>0.16666666666666666</v>
      </c>
      <c r="E13" s="20">
        <f t="shared" si="4"/>
        <v>0.33333333333333331</v>
      </c>
      <c r="F13" s="20">
        <f t="shared" si="4"/>
        <v>0.5</v>
      </c>
      <c r="G13" s="20">
        <f t="shared" si="4"/>
        <v>0.66666666666666663</v>
      </c>
      <c r="H13" s="20">
        <f t="shared" si="4"/>
        <v>0.83333333333333337</v>
      </c>
      <c r="I13" s="20">
        <f t="shared" si="4"/>
        <v>1</v>
      </c>
      <c r="J13" s="20">
        <f t="shared" si="4"/>
        <v>1.1666666666666667</v>
      </c>
      <c r="K13" s="20">
        <f t="shared" si="4"/>
        <v>1.3333333333333333</v>
      </c>
      <c r="L13" s="20">
        <f t="shared" si="4"/>
        <v>1.5</v>
      </c>
      <c r="M13" s="20">
        <f t="shared" si="4"/>
        <v>1.6666666666666667</v>
      </c>
      <c r="N13" s="20">
        <f t="shared" si="4"/>
        <v>1.8333333333333333</v>
      </c>
      <c r="O13" s="21">
        <f t="shared" si="4"/>
        <v>2</v>
      </c>
    </row>
    <row r="15" spans="1:16" s="4" customFormat="1" ht="15.75" thickBot="1" x14ac:dyDescent="0.3"/>
    <row r="16" spans="1:16" x14ac:dyDescent="0.25">
      <c r="A16" s="11" t="s">
        <v>14</v>
      </c>
      <c r="B16" s="12" t="s">
        <v>20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</row>
    <row r="17" spans="1:16" x14ac:dyDescent="0.25">
      <c r="A17" s="14" t="s">
        <v>17</v>
      </c>
      <c r="B17" s="7" t="s">
        <v>6</v>
      </c>
      <c r="C17" s="8">
        <v>60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1:16" x14ac:dyDescent="0.25">
      <c r="A18" s="14" t="s">
        <v>19</v>
      </c>
      <c r="B18" s="7" t="s">
        <v>13</v>
      </c>
      <c r="C18" s="8">
        <v>1</v>
      </c>
      <c r="D18" s="9">
        <f>C18+$P18</f>
        <v>2</v>
      </c>
      <c r="E18" s="9">
        <f t="shared" ref="E18:O18" si="5">D18+$P18</f>
        <v>3</v>
      </c>
      <c r="F18" s="9">
        <f t="shared" si="5"/>
        <v>4</v>
      </c>
      <c r="G18" s="9">
        <f t="shared" si="5"/>
        <v>5</v>
      </c>
      <c r="H18" s="9">
        <f t="shared" si="5"/>
        <v>6</v>
      </c>
      <c r="I18" s="9">
        <f t="shared" si="5"/>
        <v>7</v>
      </c>
      <c r="J18" s="9">
        <f t="shared" si="5"/>
        <v>8</v>
      </c>
      <c r="K18" s="9">
        <f t="shared" si="5"/>
        <v>9</v>
      </c>
      <c r="L18" s="9">
        <f t="shared" si="5"/>
        <v>10</v>
      </c>
      <c r="M18" s="9">
        <f t="shared" si="5"/>
        <v>11</v>
      </c>
      <c r="N18" s="9">
        <f t="shared" si="5"/>
        <v>12</v>
      </c>
      <c r="O18" s="16">
        <f t="shared" si="5"/>
        <v>13</v>
      </c>
      <c r="P18" s="40">
        <v>1</v>
      </c>
    </row>
    <row r="19" spans="1:16" x14ac:dyDescent="0.25">
      <c r="A19" s="14" t="s">
        <v>15</v>
      </c>
      <c r="B19" s="7" t="s">
        <v>16</v>
      </c>
      <c r="C19" s="26">
        <f t="shared" ref="C19:O19" si="6">C18/($C$17/3600)</f>
        <v>60</v>
      </c>
      <c r="D19" s="26">
        <f t="shared" si="6"/>
        <v>120</v>
      </c>
      <c r="E19" s="26">
        <f t="shared" si="6"/>
        <v>180</v>
      </c>
      <c r="F19" s="26">
        <f t="shared" si="6"/>
        <v>240</v>
      </c>
      <c r="G19" s="26">
        <f t="shared" si="6"/>
        <v>300</v>
      </c>
      <c r="H19" s="26">
        <f t="shared" si="6"/>
        <v>360</v>
      </c>
      <c r="I19" s="26">
        <f t="shared" si="6"/>
        <v>420</v>
      </c>
      <c r="J19" s="26">
        <f t="shared" si="6"/>
        <v>480</v>
      </c>
      <c r="K19" s="26">
        <f t="shared" si="6"/>
        <v>540</v>
      </c>
      <c r="L19" s="26">
        <f t="shared" si="6"/>
        <v>600</v>
      </c>
      <c r="M19" s="26">
        <f t="shared" si="6"/>
        <v>660</v>
      </c>
      <c r="N19" s="26">
        <f t="shared" si="6"/>
        <v>720</v>
      </c>
      <c r="O19" s="27">
        <f t="shared" si="6"/>
        <v>780</v>
      </c>
    </row>
    <row r="20" spans="1:16" ht="15.75" thickBot="1" x14ac:dyDescent="0.3">
      <c r="A20" s="18"/>
      <c r="B20" s="19" t="s">
        <v>18</v>
      </c>
      <c r="C20" s="28">
        <f t="shared" ref="C20:O20" si="7">C19/60</f>
        <v>1</v>
      </c>
      <c r="D20" s="28">
        <f t="shared" si="7"/>
        <v>2</v>
      </c>
      <c r="E20" s="28">
        <f t="shared" si="7"/>
        <v>3</v>
      </c>
      <c r="F20" s="28">
        <f t="shared" si="7"/>
        <v>4</v>
      </c>
      <c r="G20" s="28">
        <f t="shared" si="7"/>
        <v>5</v>
      </c>
      <c r="H20" s="28">
        <f t="shared" si="7"/>
        <v>6</v>
      </c>
      <c r="I20" s="28">
        <f t="shared" si="7"/>
        <v>7</v>
      </c>
      <c r="J20" s="28">
        <f t="shared" si="7"/>
        <v>8</v>
      </c>
      <c r="K20" s="28">
        <f t="shared" si="7"/>
        <v>9</v>
      </c>
      <c r="L20" s="28">
        <f t="shared" si="7"/>
        <v>10</v>
      </c>
      <c r="M20" s="28">
        <f t="shared" si="7"/>
        <v>11</v>
      </c>
      <c r="N20" s="28">
        <f t="shared" si="7"/>
        <v>12</v>
      </c>
      <c r="O20" s="29">
        <f t="shared" si="7"/>
        <v>13</v>
      </c>
    </row>
    <row r="21" spans="1:16" ht="15.75" thickBot="1" x14ac:dyDescent="0.3"/>
    <row r="22" spans="1:16" x14ac:dyDescent="0.25">
      <c r="A22" s="11" t="s">
        <v>14</v>
      </c>
      <c r="B22" s="12" t="s">
        <v>23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1:16" x14ac:dyDescent="0.25">
      <c r="A23" s="14" t="s">
        <v>19</v>
      </c>
      <c r="B23" s="7" t="s">
        <v>13</v>
      </c>
      <c r="C23" s="8">
        <v>10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4"/>
    </row>
    <row r="24" spans="1:16" x14ac:dyDescent="0.25">
      <c r="A24" s="14" t="s">
        <v>17</v>
      </c>
      <c r="B24" s="7" t="s">
        <v>6</v>
      </c>
      <c r="C24" s="8">
        <v>60</v>
      </c>
      <c r="D24" s="9">
        <f>C24++$P24</f>
        <v>70</v>
      </c>
      <c r="E24" s="9">
        <f t="shared" ref="E24:O24" si="8">D24++$P24</f>
        <v>80</v>
      </c>
      <c r="F24" s="9">
        <f t="shared" si="8"/>
        <v>90</v>
      </c>
      <c r="G24" s="9">
        <f t="shared" si="8"/>
        <v>100</v>
      </c>
      <c r="H24" s="9">
        <f t="shared" si="8"/>
        <v>110</v>
      </c>
      <c r="I24" s="9">
        <f t="shared" si="8"/>
        <v>120</v>
      </c>
      <c r="J24" s="9">
        <f t="shared" si="8"/>
        <v>130</v>
      </c>
      <c r="K24" s="9">
        <f t="shared" si="8"/>
        <v>140</v>
      </c>
      <c r="L24" s="9">
        <f t="shared" si="8"/>
        <v>150</v>
      </c>
      <c r="M24" s="9">
        <f t="shared" si="8"/>
        <v>160</v>
      </c>
      <c r="N24" s="9">
        <f t="shared" si="8"/>
        <v>170</v>
      </c>
      <c r="O24" s="16">
        <f t="shared" si="8"/>
        <v>180</v>
      </c>
      <c r="P24" s="40">
        <v>10</v>
      </c>
    </row>
    <row r="25" spans="1:16" x14ac:dyDescent="0.25">
      <c r="A25" s="14" t="s">
        <v>15</v>
      </c>
      <c r="B25" s="7" t="s">
        <v>16</v>
      </c>
      <c r="C25" s="30">
        <f>$C23/(C24/3600)</f>
        <v>600</v>
      </c>
      <c r="D25" s="30">
        <f t="shared" ref="D25:O25" si="9">$C23/(D24/3600)</f>
        <v>514.28571428571422</v>
      </c>
      <c r="E25" s="30">
        <f t="shared" si="9"/>
        <v>450</v>
      </c>
      <c r="F25" s="30">
        <f t="shared" si="9"/>
        <v>400</v>
      </c>
      <c r="G25" s="30">
        <f t="shared" si="9"/>
        <v>360</v>
      </c>
      <c r="H25" s="30">
        <f t="shared" si="9"/>
        <v>327.27272727272731</v>
      </c>
      <c r="I25" s="30">
        <f t="shared" si="9"/>
        <v>300</v>
      </c>
      <c r="J25" s="30">
        <f t="shared" si="9"/>
        <v>276.92307692307696</v>
      </c>
      <c r="K25" s="30">
        <f t="shared" si="9"/>
        <v>257.14285714285711</v>
      </c>
      <c r="L25" s="30">
        <f t="shared" si="9"/>
        <v>240</v>
      </c>
      <c r="M25" s="30">
        <f t="shared" si="9"/>
        <v>225</v>
      </c>
      <c r="N25" s="30">
        <f t="shared" si="9"/>
        <v>211.76470588235296</v>
      </c>
      <c r="O25" s="31">
        <f t="shared" si="9"/>
        <v>200</v>
      </c>
    </row>
    <row r="26" spans="1:16" ht="15.75" thickBot="1" x14ac:dyDescent="0.3">
      <c r="A26" s="18"/>
      <c r="B26" s="19" t="s">
        <v>18</v>
      </c>
      <c r="C26" s="28">
        <f>C25/60</f>
        <v>10</v>
      </c>
      <c r="D26" s="28">
        <f t="shared" ref="D26:O26" si="10">D25/60</f>
        <v>8.5714285714285712</v>
      </c>
      <c r="E26" s="28">
        <f t="shared" si="10"/>
        <v>7.5</v>
      </c>
      <c r="F26" s="28">
        <f t="shared" si="10"/>
        <v>6.666666666666667</v>
      </c>
      <c r="G26" s="28">
        <f t="shared" si="10"/>
        <v>6</v>
      </c>
      <c r="H26" s="28">
        <f t="shared" si="10"/>
        <v>5.454545454545455</v>
      </c>
      <c r="I26" s="28">
        <f t="shared" si="10"/>
        <v>5</v>
      </c>
      <c r="J26" s="28">
        <f t="shared" si="10"/>
        <v>4.6153846153846159</v>
      </c>
      <c r="K26" s="28">
        <f t="shared" si="10"/>
        <v>4.2857142857142856</v>
      </c>
      <c r="L26" s="28">
        <f t="shared" si="10"/>
        <v>4</v>
      </c>
      <c r="M26" s="28">
        <f t="shared" si="10"/>
        <v>3.75</v>
      </c>
      <c r="N26" s="28">
        <f t="shared" si="10"/>
        <v>3.5294117647058827</v>
      </c>
      <c r="O26" s="29">
        <f t="shared" si="10"/>
        <v>3.3333333333333335</v>
      </c>
    </row>
    <row r="28" spans="1:16" ht="15.75" thickBot="1" x14ac:dyDescent="0.3"/>
    <row r="29" spans="1:16" x14ac:dyDescent="0.25">
      <c r="A29" s="11" t="s">
        <v>29</v>
      </c>
      <c r="B29" s="12" t="s">
        <v>33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</row>
    <row r="30" spans="1:16" x14ac:dyDescent="0.25">
      <c r="A30" s="14" t="s">
        <v>30</v>
      </c>
      <c r="B30" s="7" t="s">
        <v>32</v>
      </c>
      <c r="C30" s="8">
        <v>2000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15"/>
    </row>
    <row r="31" spans="1:16" x14ac:dyDescent="0.25">
      <c r="A31" s="14" t="s">
        <v>31</v>
      </c>
      <c r="B31" s="7" t="s">
        <v>7</v>
      </c>
      <c r="C31" s="8">
        <v>300</v>
      </c>
      <c r="D31" s="9">
        <f>C31+$P31</f>
        <v>400</v>
      </c>
      <c r="E31" s="9">
        <f t="shared" ref="E31:O31" si="11">D31+$P31</f>
        <v>500</v>
      </c>
      <c r="F31" s="9">
        <f t="shared" si="11"/>
        <v>600</v>
      </c>
      <c r="G31" s="9">
        <f t="shared" si="11"/>
        <v>700</v>
      </c>
      <c r="H31" s="9">
        <f t="shared" si="11"/>
        <v>800</v>
      </c>
      <c r="I31" s="9">
        <f t="shared" si="11"/>
        <v>900</v>
      </c>
      <c r="J31" s="9">
        <f t="shared" si="11"/>
        <v>1000</v>
      </c>
      <c r="K31" s="9">
        <f t="shared" si="11"/>
        <v>1100</v>
      </c>
      <c r="L31" s="9">
        <f t="shared" si="11"/>
        <v>1200</v>
      </c>
      <c r="M31" s="9">
        <f t="shared" si="11"/>
        <v>1300</v>
      </c>
      <c r="N31" s="9">
        <f t="shared" si="11"/>
        <v>1400</v>
      </c>
      <c r="O31" s="16">
        <f t="shared" si="11"/>
        <v>1500</v>
      </c>
      <c r="P31" s="40">
        <v>100</v>
      </c>
    </row>
    <row r="32" spans="1:16" x14ac:dyDescent="0.25">
      <c r="A32" s="14" t="s">
        <v>15</v>
      </c>
      <c r="B32" s="7" t="s">
        <v>16</v>
      </c>
      <c r="C32" s="30">
        <f>$C30/(C31/60)</f>
        <v>400</v>
      </c>
      <c r="D32" s="30">
        <f t="shared" ref="D32:O32" si="12">$C30/(D31/60)</f>
        <v>300</v>
      </c>
      <c r="E32" s="30">
        <f t="shared" si="12"/>
        <v>239.99999999999997</v>
      </c>
      <c r="F32" s="30">
        <f t="shared" si="12"/>
        <v>200</v>
      </c>
      <c r="G32" s="30">
        <f t="shared" si="12"/>
        <v>171.42857142857144</v>
      </c>
      <c r="H32" s="30">
        <f t="shared" si="12"/>
        <v>150</v>
      </c>
      <c r="I32" s="30">
        <f t="shared" si="12"/>
        <v>133.33333333333334</v>
      </c>
      <c r="J32" s="30">
        <f t="shared" si="12"/>
        <v>119.99999999999999</v>
      </c>
      <c r="K32" s="30">
        <f t="shared" si="12"/>
        <v>109.09090909090909</v>
      </c>
      <c r="L32" s="30">
        <f t="shared" si="12"/>
        <v>100</v>
      </c>
      <c r="M32" s="30">
        <f t="shared" si="12"/>
        <v>92.307692307692307</v>
      </c>
      <c r="N32" s="30">
        <f t="shared" si="12"/>
        <v>85.714285714285722</v>
      </c>
      <c r="O32" s="31">
        <f t="shared" si="12"/>
        <v>80</v>
      </c>
    </row>
    <row r="33" spans="1:16" ht="15.75" thickBot="1" x14ac:dyDescent="0.3">
      <c r="A33" s="18"/>
      <c r="B33" s="19" t="s">
        <v>18</v>
      </c>
      <c r="C33" s="28">
        <f>C32/60</f>
        <v>6.666666666666667</v>
      </c>
      <c r="D33" s="28">
        <f t="shared" ref="D33:O33" si="13">D32/60</f>
        <v>5</v>
      </c>
      <c r="E33" s="28">
        <f t="shared" si="13"/>
        <v>3.9999999999999996</v>
      </c>
      <c r="F33" s="28">
        <f t="shared" si="13"/>
        <v>3.3333333333333335</v>
      </c>
      <c r="G33" s="28">
        <f t="shared" si="13"/>
        <v>2.8571428571428572</v>
      </c>
      <c r="H33" s="28">
        <f t="shared" si="13"/>
        <v>2.5</v>
      </c>
      <c r="I33" s="28">
        <f t="shared" si="13"/>
        <v>2.2222222222222223</v>
      </c>
      <c r="J33" s="28">
        <f t="shared" si="13"/>
        <v>1.9999999999999998</v>
      </c>
      <c r="K33" s="28">
        <f t="shared" si="13"/>
        <v>1.8181818181818181</v>
      </c>
      <c r="L33" s="28">
        <f t="shared" si="13"/>
        <v>1.6666666666666667</v>
      </c>
      <c r="M33" s="28">
        <f t="shared" si="13"/>
        <v>1.5384615384615385</v>
      </c>
      <c r="N33" s="28">
        <f t="shared" si="13"/>
        <v>1.4285714285714286</v>
      </c>
      <c r="O33" s="29">
        <f t="shared" si="13"/>
        <v>1.3333333333333333</v>
      </c>
    </row>
    <row r="34" spans="1:16" ht="15.75" thickBot="1" x14ac:dyDescent="0.3"/>
    <row r="35" spans="1:16" x14ac:dyDescent="0.25">
      <c r="A35" s="11" t="s">
        <v>29</v>
      </c>
      <c r="B35" s="12" t="s">
        <v>33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3"/>
    </row>
    <row r="36" spans="1:16" x14ac:dyDescent="0.25">
      <c r="A36" s="14" t="s">
        <v>31</v>
      </c>
      <c r="B36" s="7" t="s">
        <v>7</v>
      </c>
      <c r="C36" s="8">
        <v>1000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4"/>
    </row>
    <row r="37" spans="1:16" x14ac:dyDescent="0.25">
      <c r="A37" s="14" t="s">
        <v>30</v>
      </c>
      <c r="B37" s="7" t="s">
        <v>32</v>
      </c>
      <c r="C37" s="8">
        <v>0</v>
      </c>
      <c r="D37" s="9">
        <f>C37+$P37</f>
        <v>200</v>
      </c>
      <c r="E37" s="9">
        <f t="shared" ref="E37:O37" si="14">D37+$P37</f>
        <v>400</v>
      </c>
      <c r="F37" s="9">
        <f t="shared" si="14"/>
        <v>600</v>
      </c>
      <c r="G37" s="9">
        <f t="shared" si="14"/>
        <v>800</v>
      </c>
      <c r="H37" s="9">
        <f t="shared" si="14"/>
        <v>1000</v>
      </c>
      <c r="I37" s="9">
        <f t="shared" si="14"/>
        <v>1200</v>
      </c>
      <c r="J37" s="9">
        <f t="shared" si="14"/>
        <v>1400</v>
      </c>
      <c r="K37" s="9">
        <f t="shared" si="14"/>
        <v>1600</v>
      </c>
      <c r="L37" s="9">
        <f t="shared" si="14"/>
        <v>1800</v>
      </c>
      <c r="M37" s="9">
        <f t="shared" si="14"/>
        <v>2000</v>
      </c>
      <c r="N37" s="9">
        <f t="shared" si="14"/>
        <v>2200</v>
      </c>
      <c r="O37" s="16">
        <f t="shared" si="14"/>
        <v>2400</v>
      </c>
      <c r="P37" s="40">
        <v>200</v>
      </c>
    </row>
    <row r="38" spans="1:16" x14ac:dyDescent="0.25">
      <c r="A38" s="14" t="s">
        <v>15</v>
      </c>
      <c r="B38" s="7" t="s">
        <v>16</v>
      </c>
      <c r="C38" s="30">
        <f>C37/($C36/60)</f>
        <v>0</v>
      </c>
      <c r="D38" s="30">
        <f t="shared" ref="D38:O38" si="15">D37/($C36/60)</f>
        <v>12</v>
      </c>
      <c r="E38" s="30">
        <f t="shared" si="15"/>
        <v>24</v>
      </c>
      <c r="F38" s="30">
        <f t="shared" si="15"/>
        <v>36</v>
      </c>
      <c r="G38" s="30">
        <f t="shared" si="15"/>
        <v>48</v>
      </c>
      <c r="H38" s="30">
        <f t="shared" si="15"/>
        <v>59.999999999999993</v>
      </c>
      <c r="I38" s="30">
        <f t="shared" si="15"/>
        <v>72</v>
      </c>
      <c r="J38" s="30">
        <f t="shared" si="15"/>
        <v>84</v>
      </c>
      <c r="K38" s="30">
        <f t="shared" si="15"/>
        <v>96</v>
      </c>
      <c r="L38" s="30">
        <f t="shared" si="15"/>
        <v>107.99999999999999</v>
      </c>
      <c r="M38" s="30">
        <f t="shared" si="15"/>
        <v>119.99999999999999</v>
      </c>
      <c r="N38" s="30">
        <f t="shared" si="15"/>
        <v>132</v>
      </c>
      <c r="O38" s="31">
        <f t="shared" si="15"/>
        <v>144</v>
      </c>
    </row>
    <row r="39" spans="1:16" ht="15.75" thickBot="1" x14ac:dyDescent="0.3">
      <c r="A39" s="18"/>
      <c r="B39" s="19" t="s">
        <v>18</v>
      </c>
      <c r="C39" s="28">
        <f>C38/60</f>
        <v>0</v>
      </c>
      <c r="D39" s="28">
        <f t="shared" ref="D39" si="16">D38/60</f>
        <v>0.2</v>
      </c>
      <c r="E39" s="28">
        <f t="shared" ref="E39" si="17">E38/60</f>
        <v>0.4</v>
      </c>
      <c r="F39" s="28">
        <f t="shared" ref="F39" si="18">F38/60</f>
        <v>0.6</v>
      </c>
      <c r="G39" s="28">
        <f t="shared" ref="G39" si="19">G38/60</f>
        <v>0.8</v>
      </c>
      <c r="H39" s="28">
        <f t="shared" ref="H39" si="20">H38/60</f>
        <v>0.99999999999999989</v>
      </c>
      <c r="I39" s="28">
        <f t="shared" ref="I39" si="21">I38/60</f>
        <v>1.2</v>
      </c>
      <c r="J39" s="28">
        <f t="shared" ref="J39" si="22">J38/60</f>
        <v>1.4</v>
      </c>
      <c r="K39" s="28">
        <f t="shared" ref="K39" si="23">K38/60</f>
        <v>1.6</v>
      </c>
      <c r="L39" s="28">
        <f t="shared" ref="L39" si="24">L38/60</f>
        <v>1.7999999999999998</v>
      </c>
      <c r="M39" s="28">
        <f t="shared" ref="M39" si="25">M38/60</f>
        <v>1.9999999999999998</v>
      </c>
      <c r="N39" s="28">
        <f t="shared" ref="N39" si="26">N38/60</f>
        <v>2.2000000000000002</v>
      </c>
      <c r="O39" s="29">
        <f t="shared" ref="O39" si="27">O38/60</f>
        <v>2.4</v>
      </c>
    </row>
    <row r="40" spans="1:16" ht="15.75" thickBot="1" x14ac:dyDescent="0.3"/>
    <row r="41" spans="1:16" x14ac:dyDescent="0.25">
      <c r="A41" s="11" t="s">
        <v>34</v>
      </c>
      <c r="B41" s="12" t="s">
        <v>38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3"/>
    </row>
    <row r="42" spans="1:16" x14ac:dyDescent="0.25">
      <c r="A42" s="14" t="s">
        <v>35</v>
      </c>
      <c r="B42" s="7" t="s">
        <v>6</v>
      </c>
      <c r="C42" s="8">
        <v>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15"/>
    </row>
    <row r="43" spans="1:16" x14ac:dyDescent="0.25">
      <c r="A43" s="14" t="s">
        <v>36</v>
      </c>
      <c r="B43" s="7" t="s">
        <v>6</v>
      </c>
      <c r="C43" s="8">
        <v>100</v>
      </c>
      <c r="D43" s="9">
        <f>C43+$P43</f>
        <v>110</v>
      </c>
      <c r="E43" s="9">
        <f t="shared" ref="E43:O43" si="28">D43+$P43</f>
        <v>120</v>
      </c>
      <c r="F43" s="9">
        <f t="shared" si="28"/>
        <v>130</v>
      </c>
      <c r="G43" s="9">
        <f t="shared" si="28"/>
        <v>140</v>
      </c>
      <c r="H43" s="9">
        <f t="shared" si="28"/>
        <v>150</v>
      </c>
      <c r="I43" s="9">
        <f t="shared" si="28"/>
        <v>160</v>
      </c>
      <c r="J43" s="9">
        <f t="shared" si="28"/>
        <v>170</v>
      </c>
      <c r="K43" s="9">
        <f t="shared" si="28"/>
        <v>180</v>
      </c>
      <c r="L43" s="9">
        <f t="shared" si="28"/>
        <v>190</v>
      </c>
      <c r="M43" s="9">
        <f t="shared" si="28"/>
        <v>200</v>
      </c>
      <c r="N43" s="9">
        <f t="shared" si="28"/>
        <v>210</v>
      </c>
      <c r="O43" s="16">
        <f t="shared" si="28"/>
        <v>220</v>
      </c>
      <c r="P43" s="40">
        <v>10</v>
      </c>
    </row>
    <row r="44" spans="1:16" x14ac:dyDescent="0.25">
      <c r="A44" s="14" t="s">
        <v>37</v>
      </c>
      <c r="B44" s="7" t="s">
        <v>16</v>
      </c>
      <c r="C44" s="32">
        <f>(C43-$C42)/$C$51</f>
        <v>33.333333333333336</v>
      </c>
      <c r="D44" s="32">
        <f t="shared" ref="D44:O44" si="29">(D43-$C42)/$C$51</f>
        <v>36.666666666666664</v>
      </c>
      <c r="E44" s="32">
        <f t="shared" si="29"/>
        <v>40</v>
      </c>
      <c r="F44" s="32">
        <f t="shared" si="29"/>
        <v>43.333333333333336</v>
      </c>
      <c r="G44" s="32">
        <f t="shared" si="29"/>
        <v>46.666666666666664</v>
      </c>
      <c r="H44" s="32">
        <f t="shared" si="29"/>
        <v>50</v>
      </c>
      <c r="I44" s="32">
        <f t="shared" si="29"/>
        <v>53.333333333333336</v>
      </c>
      <c r="J44" s="32">
        <f t="shared" si="29"/>
        <v>56.666666666666664</v>
      </c>
      <c r="K44" s="32">
        <f t="shared" si="29"/>
        <v>60</v>
      </c>
      <c r="L44" s="32">
        <f t="shared" si="29"/>
        <v>63.333333333333336</v>
      </c>
      <c r="M44" s="32">
        <f t="shared" si="29"/>
        <v>66.666666666666671</v>
      </c>
      <c r="N44" s="32">
        <f t="shared" si="29"/>
        <v>70</v>
      </c>
      <c r="O44" s="33">
        <f t="shared" si="29"/>
        <v>73.333333333333329</v>
      </c>
    </row>
    <row r="45" spans="1:16" x14ac:dyDescent="0.25">
      <c r="A45" s="14"/>
      <c r="B45" s="7" t="s">
        <v>18</v>
      </c>
      <c r="C45" s="34">
        <f>C44/60</f>
        <v>0.55555555555555558</v>
      </c>
      <c r="D45" s="34">
        <f t="shared" ref="D45" si="30">D44/60</f>
        <v>0.61111111111111105</v>
      </c>
      <c r="E45" s="34">
        <f t="shared" ref="E45" si="31">E44/60</f>
        <v>0.66666666666666663</v>
      </c>
      <c r="F45" s="34">
        <f t="shared" ref="F45" si="32">F44/60</f>
        <v>0.72222222222222221</v>
      </c>
      <c r="G45" s="34">
        <f t="shared" ref="G45" si="33">G44/60</f>
        <v>0.77777777777777779</v>
      </c>
      <c r="H45" s="34">
        <f t="shared" ref="H45" si="34">H44/60</f>
        <v>0.83333333333333337</v>
      </c>
      <c r="I45" s="34">
        <f t="shared" ref="I45" si="35">I44/60</f>
        <v>0.88888888888888895</v>
      </c>
      <c r="J45" s="34">
        <f t="shared" ref="J45" si="36">J44/60</f>
        <v>0.94444444444444442</v>
      </c>
      <c r="K45" s="34">
        <f t="shared" ref="K45" si="37">K44/60</f>
        <v>1</v>
      </c>
      <c r="L45" s="34">
        <f t="shared" ref="L45" si="38">L44/60</f>
        <v>1.0555555555555556</v>
      </c>
      <c r="M45" s="34">
        <f t="shared" ref="M45" si="39">M44/60</f>
        <v>1.1111111111111112</v>
      </c>
      <c r="N45" s="34">
        <f t="shared" ref="N45" si="40">N44/60</f>
        <v>1.1666666666666667</v>
      </c>
      <c r="O45" s="35">
        <f t="shared" ref="O45" si="41">O44/60</f>
        <v>1.2222222222222221</v>
      </c>
    </row>
    <row r="46" spans="1:16" ht="15.75" thickBot="1" x14ac:dyDescent="0.3">
      <c r="A46" s="18" t="s">
        <v>14</v>
      </c>
      <c r="B46" s="19" t="s">
        <v>13</v>
      </c>
      <c r="C46" s="36">
        <f>(C43*C43-$C42*$C42)/(2*$C$51*3600)</f>
        <v>0.46296296296296297</v>
      </c>
      <c r="D46" s="36">
        <f t="shared" ref="D46:O46" si="42">(D43*D43-$C42*$C42)/(2*$C$51*3600)</f>
        <v>0.56018518518518523</v>
      </c>
      <c r="E46" s="36">
        <f t="shared" si="42"/>
        <v>0.66666666666666663</v>
      </c>
      <c r="F46" s="36">
        <f t="shared" si="42"/>
        <v>0.78240740740740744</v>
      </c>
      <c r="G46" s="36">
        <f t="shared" si="42"/>
        <v>0.90740740740740744</v>
      </c>
      <c r="H46" s="36">
        <f t="shared" si="42"/>
        <v>1.0416666666666667</v>
      </c>
      <c r="I46" s="36">
        <f t="shared" si="42"/>
        <v>1.1851851851851851</v>
      </c>
      <c r="J46" s="36">
        <f t="shared" si="42"/>
        <v>1.337962962962963</v>
      </c>
      <c r="K46" s="36">
        <f t="shared" si="42"/>
        <v>1.5</v>
      </c>
      <c r="L46" s="36">
        <f t="shared" si="42"/>
        <v>1.6712962962962963</v>
      </c>
      <c r="M46" s="36">
        <f t="shared" si="42"/>
        <v>1.8518518518518519</v>
      </c>
      <c r="N46" s="36">
        <f t="shared" si="42"/>
        <v>2.0416666666666665</v>
      </c>
      <c r="O46" s="37">
        <f t="shared" si="42"/>
        <v>2.2407407407407409</v>
      </c>
    </row>
    <row r="49" spans="1:3" ht="15.75" thickBot="1" x14ac:dyDescent="0.3"/>
    <row r="50" spans="1:3" x14ac:dyDescent="0.25">
      <c r="A50" s="11" t="s">
        <v>24</v>
      </c>
      <c r="B50" s="12"/>
      <c r="C50" s="13"/>
    </row>
    <row r="51" spans="1:3" x14ac:dyDescent="0.25">
      <c r="A51" s="14" t="s">
        <v>2</v>
      </c>
      <c r="B51" s="7" t="s">
        <v>5</v>
      </c>
      <c r="C51" s="38">
        <v>3</v>
      </c>
    </row>
    <row r="52" spans="1:3" ht="15.75" thickBot="1" x14ac:dyDescent="0.3">
      <c r="A52" s="18" t="s">
        <v>3</v>
      </c>
      <c r="B52" s="19" t="s">
        <v>4</v>
      </c>
      <c r="C52" s="3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2020-07-17T20:11:03Z</dcterms:modified>
</cp:coreProperties>
</file>