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Value of Information Workshop 2024 - Delta Smelt\2024-08-09 - Initial Results from IBMRv1 and CalSim\"/>
    </mc:Choice>
  </mc:AlternateContent>
  <xr:revisionPtr revIDLastSave="0" documentId="13_ncr:1_{57BB248F-2F98-4FA7-9CFC-2C57CFD89D20}" xr6:coauthVersionLast="47" xr6:coauthVersionMax="47" xr10:uidLastSave="{00000000-0000-0000-0000-000000000000}"/>
  <bookViews>
    <workbookView xWindow="28680" yWindow="-120" windowWidth="29040" windowHeight="15840" activeTab="1" xr2:uid="{9F8F4939-3C7D-4924-953A-51F1997FE89C}"/>
  </bookViews>
  <sheets>
    <sheet name="ConsequenceTable" sheetId="7" r:id="rId1"/>
    <sheet name="ConsequenceTable_WaterCostComb" sheetId="8" r:id="rId2"/>
    <sheet name="IBMRv1" sheetId="1" r:id="rId3"/>
    <sheet name="CalSim3 Water Cos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8" l="1"/>
  <c r="E14" i="8"/>
  <c r="E15" i="8"/>
  <c r="E12" i="8"/>
  <c r="K6" i="8"/>
  <c r="K7" i="8"/>
  <c r="K8" i="8"/>
  <c r="K9" i="8"/>
  <c r="K5" i="8"/>
  <c r="B27" i="8"/>
  <c r="D27" i="8"/>
  <c r="F27" i="8"/>
  <c r="H27" i="8"/>
  <c r="B28" i="8"/>
  <c r="D28" i="8"/>
  <c r="F28" i="8"/>
  <c r="H28" i="8"/>
  <c r="B29" i="8"/>
  <c r="D29" i="8"/>
  <c r="F29" i="8"/>
  <c r="H29" i="8"/>
  <c r="B30" i="8"/>
  <c r="D30" i="8"/>
  <c r="F30" i="8"/>
  <c r="H30" i="8"/>
  <c r="D26" i="8"/>
  <c r="F26" i="8"/>
  <c r="H26" i="8"/>
  <c r="B26" i="8"/>
  <c r="G14" i="6"/>
  <c r="G10" i="6"/>
  <c r="F10" i="6"/>
  <c r="F14" i="6"/>
  <c r="F20" i="6"/>
  <c r="G20" i="6"/>
  <c r="G19" i="6"/>
  <c r="F19" i="6"/>
  <c r="G18" i="6"/>
  <c r="F18" i="6"/>
  <c r="G17" i="6"/>
  <c r="F17" i="6"/>
  <c r="G16" i="6"/>
  <c r="F16" i="6"/>
  <c r="G13" i="6"/>
  <c r="F13" i="6"/>
  <c r="G12" i="6"/>
  <c r="F12" i="6"/>
  <c r="G9" i="6"/>
  <c r="F9" i="6"/>
  <c r="G8" i="6"/>
  <c r="F8" i="6"/>
  <c r="G7" i="6"/>
  <c r="F7" i="6"/>
  <c r="F5" i="6"/>
  <c r="G3" i="6"/>
  <c r="G4" i="6"/>
  <c r="G5" i="6"/>
  <c r="G2" i="6"/>
  <c r="F3" i="6"/>
  <c r="F4" i="6"/>
  <c r="F2" i="6"/>
  <c r="B32" i="1"/>
  <c r="B31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B34" i="1"/>
  <c r="B33" i="1"/>
</calcChain>
</file>

<file path=xl/sharedStrings.xml><?xml version="1.0" encoding="utf-8"?>
<sst xmlns="http://schemas.openxmlformats.org/spreadsheetml/2006/main" count="169" uniqueCount="70">
  <si>
    <t>S74</t>
  </si>
  <si>
    <t>OMR,Dist</t>
  </si>
  <si>
    <t>F80</t>
  </si>
  <si>
    <t>F74</t>
  </si>
  <si>
    <t>S74F80</t>
  </si>
  <si>
    <t>OMR</t>
  </si>
  <si>
    <t>NoX2</t>
  </si>
  <si>
    <t>OMR,Food</t>
  </si>
  <si>
    <t>OMR,Dist,Food</t>
  </si>
  <si>
    <t>nAB(t+1)/nAB(t)</t>
  </si>
  <si>
    <t>wet</t>
  </si>
  <si>
    <t>dry</t>
  </si>
  <si>
    <t>96 to 2014</t>
  </si>
  <si>
    <t>07 to 2014</t>
  </si>
  <si>
    <t>05 to 2014</t>
  </si>
  <si>
    <t>96 to 2006</t>
  </si>
  <si>
    <t>Alt F74</t>
  </si>
  <si>
    <t>CVP Exp Red</t>
  </si>
  <si>
    <t>CVP Storage Withdraw</t>
  </si>
  <si>
    <t>SWP Exp Red</t>
  </si>
  <si>
    <t>SWP Storage Withdraw</t>
  </si>
  <si>
    <t>Original calculation for CSAMP Delta Smelt SDM</t>
  </si>
  <si>
    <t>Historical X2/outflow</t>
  </si>
  <si>
    <t>Fall 80km</t>
  </si>
  <si>
    <t>Summer 70/75km</t>
  </si>
  <si>
    <t>Summer 70/75km; Fall 80km</t>
  </si>
  <si>
    <t>Aug</t>
  </si>
  <si>
    <t>% change from baseline</t>
  </si>
  <si>
    <t>-</t>
  </si>
  <si>
    <t>Not run on own</t>
  </si>
  <si>
    <t>Sep</t>
  </si>
  <si>
    <t>Water (TAF/yr) (averaged for W/AN yrs)</t>
  </si>
  <si>
    <t>Oct</t>
  </si>
  <si>
    <t>Water (TAF/yr) (averaged for 20 yrs)</t>
  </si>
  <si>
    <t>Total</t>
  </si>
  <si>
    <t>Alt F80</t>
  </si>
  <si>
    <t>Alt S74</t>
  </si>
  <si>
    <t>Jul</t>
  </si>
  <si>
    <t>Alt S74F80</t>
  </si>
  <si>
    <t>Consequence table (model predictions)</t>
  </si>
  <si>
    <t>Hypotheses</t>
  </si>
  <si>
    <t xml:space="preserve">H1 </t>
  </si>
  <si>
    <t>H2</t>
  </si>
  <si>
    <t>H3</t>
  </si>
  <si>
    <t>H4</t>
  </si>
  <si>
    <t>Objectives</t>
  </si>
  <si>
    <t>Delta Smelt</t>
  </si>
  <si>
    <t>Alternatives</t>
  </si>
  <si>
    <t>H1: Delta Smelt movement and food</t>
  </si>
  <si>
    <t>H4: None, only OMR adjusted</t>
  </si>
  <si>
    <t>H3: Delta Smelt movement only</t>
  </si>
  <si>
    <t>H2: Food change only</t>
  </si>
  <si>
    <t>Delta Smelt performance metric: geometric mean of population growth rate (lambda) under Alternative (simulated years of 1995-2014)</t>
  </si>
  <si>
    <t>Export Reduction Cost</t>
  </si>
  <si>
    <t>Storage Withdrawal Cost performance metric: Annual net additional water required from reservoirs during W/AN years to perform action for 1921-2021. Unit is in TAF/year</t>
  </si>
  <si>
    <t>Export Reduction Cost performance metric: Annual net reduction of south of Delta water export during W/AN years to perform action for 1921-2021. Unit is in TAF/year</t>
  </si>
  <si>
    <t>Storage Withdrawal Cost</t>
  </si>
  <si>
    <t>H1</t>
  </si>
  <si>
    <t>Storage Withdrawal Total</t>
  </si>
  <si>
    <t>Export Reduction Total</t>
  </si>
  <si>
    <t>Alt F80 Fall Flow Action (80 km in Sept and Oct for Wet and Above Normal yrs)</t>
  </si>
  <si>
    <t>Alt S74. Summer Flow Action (74 km in July and Aug for Wet and Above Normal yrs)</t>
  </si>
  <si>
    <t>Alt F74 Fall Flow Action (74 km in Sept and Oct for Wet and Above Normal yrs)</t>
  </si>
  <si>
    <t>Alt S74F80 Summer and Fall Flow Actions (Alt S74 and F80 combined)</t>
  </si>
  <si>
    <t>Alt NoX2. No X2 action (just OMR and SMSCG)</t>
  </si>
  <si>
    <t>Water Cost</t>
  </si>
  <si>
    <t>H2 (food change only)</t>
  </si>
  <si>
    <t>H4 (no food change, no distribution change)</t>
  </si>
  <si>
    <t>H3 (distribution change only)</t>
  </si>
  <si>
    <t>H1 (changes in food and distribution)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</si>
</sst>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1E4F5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wrapText="1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9" fontId="4" fillId="0" borderId="4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0" xfId="0" applyFont="1"/>
    <xf numFmtId="0" fontId="1" fillId="0" borderId="7" xfId="0" applyFont="1" applyBorder="1"/>
    <xf numFmtId="0" fontId="1" fillId="0" borderId="8" xfId="0" applyFont="1" applyBorder="1"/>
    <xf numFmtId="1" fontId="0" fillId="3" borderId="6" xfId="0" applyNumberFormat="1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3" borderId="7" xfId="0" applyFill="1" applyBorder="1"/>
    <xf numFmtId="0" fontId="0" fillId="3" borderId="0" xfId="0" applyFill="1"/>
    <xf numFmtId="1" fontId="0" fillId="3" borderId="8" xfId="0" applyNumberFormat="1" applyFill="1" applyBorder="1" applyAlignment="1">
      <alignment horizontal="right"/>
    </xf>
    <xf numFmtId="0" fontId="0" fillId="0" borderId="10" xfId="0" applyBorder="1"/>
    <xf numFmtId="0" fontId="1" fillId="0" borderId="0" xfId="0" applyFont="1" applyBorder="1" applyAlignment="1">
      <alignment horizontal="left"/>
    </xf>
    <xf numFmtId="0" fontId="0" fillId="3" borderId="0" xfId="0" applyFill="1" applyBorder="1" applyAlignment="1">
      <alignment horizontal="right"/>
    </xf>
    <xf numFmtId="0" fontId="1" fillId="0" borderId="0" xfId="0" applyFont="1" applyBorder="1"/>
    <xf numFmtId="0" fontId="1" fillId="0" borderId="7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0" fillId="3" borderId="8" xfId="0" applyFill="1" applyBorder="1"/>
    <xf numFmtId="0" fontId="0" fillId="3" borderId="5" xfId="0" applyFill="1" applyBorder="1"/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6" fontId="0" fillId="3" borderId="5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IBMRv1!$A$31</c:f>
              <c:strCache>
                <c:ptCount val="1"/>
                <c:pt idx="0">
                  <c:v>OMR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IBMRv1!$B$30:$F$30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IBMRv1!$B$31:$F$31</c:f>
              <c:numCache>
                <c:formatCode>General</c:formatCode>
                <c:ptCount val="5"/>
                <c:pt idx="0">
                  <c:v>0.91511695353989697</c:v>
                </c:pt>
                <c:pt idx="1">
                  <c:v>0.91218556295814801</c:v>
                </c:pt>
                <c:pt idx="2">
                  <c:v>0.91012541485662701</c:v>
                </c:pt>
                <c:pt idx="3">
                  <c:v>0.91559746394268504</c:v>
                </c:pt>
                <c:pt idx="4">
                  <c:v>0.91601113465794404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A-4A98-B204-C5AEF688B1DF}"/>
            </c:ext>
          </c:extLst>
        </c:ser>
        <c:ser>
          <c:idx val="1"/>
          <c:order val="1"/>
          <c:tx>
            <c:strRef>
              <c:f>IBMRv1!$A$32</c:f>
              <c:strCache>
                <c:ptCount val="1"/>
                <c:pt idx="0">
                  <c:v>OMR,Dist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IBMRv1!$B$30:$F$30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IBMRv1!$B$32:$F$32</c:f>
              <c:numCache>
                <c:formatCode>General</c:formatCode>
                <c:ptCount val="5"/>
                <c:pt idx="0">
                  <c:v>0.92198131632787095</c:v>
                </c:pt>
                <c:pt idx="1">
                  <c:v>0.94124028238980495</c:v>
                </c:pt>
                <c:pt idx="2">
                  <c:v>0.92931773797394701</c:v>
                </c:pt>
                <c:pt idx="3">
                  <c:v>0.92063356317311995</c:v>
                </c:pt>
                <c:pt idx="4">
                  <c:v>0.94301563587958204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A-4A98-B204-C5AEF688B1DF}"/>
            </c:ext>
          </c:extLst>
        </c:ser>
        <c:ser>
          <c:idx val="2"/>
          <c:order val="2"/>
          <c:tx>
            <c:strRef>
              <c:f>IBMRv1!$A$33</c:f>
              <c:strCache>
                <c:ptCount val="1"/>
                <c:pt idx="0">
                  <c:v>OMR,Food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IBMRv1!$B$30:$F$30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IBMRv1!$B$33:$F$33</c:f>
              <c:numCache>
                <c:formatCode>General</c:formatCode>
                <c:ptCount val="5"/>
                <c:pt idx="0">
                  <c:v>0.91563438280284104</c:v>
                </c:pt>
                <c:pt idx="1">
                  <c:v>0.86306409191945099</c:v>
                </c:pt>
                <c:pt idx="2">
                  <c:v>0.89236723257628503</c:v>
                </c:pt>
                <c:pt idx="3">
                  <c:v>0.86403530803068096</c:v>
                </c:pt>
                <c:pt idx="4">
                  <c:v>0.91168894887922303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A-4A98-B204-C5AEF688B1DF}"/>
            </c:ext>
          </c:extLst>
        </c:ser>
        <c:ser>
          <c:idx val="3"/>
          <c:order val="3"/>
          <c:tx>
            <c:strRef>
              <c:f>IBMRv1!$A$34</c:f>
              <c:strCache>
                <c:ptCount val="1"/>
                <c:pt idx="0">
                  <c:v>OMR,Dist,Food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IBMRv1!$B$30:$F$30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IBMRv1!$B$34:$F$34</c:f>
              <c:numCache>
                <c:formatCode>General</c:formatCode>
                <c:ptCount val="5"/>
                <c:pt idx="0">
                  <c:v>0.92238942042408401</c:v>
                </c:pt>
                <c:pt idx="1">
                  <c:v>0.89759599555444802</c:v>
                </c:pt>
                <c:pt idx="2">
                  <c:v>0.91610985876268902</c:v>
                </c:pt>
                <c:pt idx="3">
                  <c:v>0.87061354893443998</c:v>
                </c:pt>
                <c:pt idx="4">
                  <c:v>0.95748000545715595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AA-4A98-B204-C5AEF688B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182975"/>
        <c:axId val="1932882351"/>
      </c:barChart>
      <c:catAx>
        <c:axId val="192218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82351"/>
        <c:crosses val="autoZero"/>
        <c:auto val="1"/>
        <c:lblAlgn val="ctr"/>
        <c:lblOffset val="100"/>
        <c:noMultiLvlLbl val="0"/>
      </c:catAx>
      <c:valAx>
        <c:axId val="19328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</xdr:colOff>
      <xdr:row>29</xdr:row>
      <xdr:rowOff>62865</xdr:rowOff>
    </xdr:from>
    <xdr:to>
      <xdr:col>13</xdr:col>
      <xdr:colOff>400050</xdr:colOff>
      <xdr:row>44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4E32E-CCF7-6390-F89A-589E3E6E4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F044-F77E-4FDD-86EA-42F2BA4D6274}">
  <dimension ref="A1:M25"/>
  <sheetViews>
    <sheetView workbookViewId="0">
      <selection activeCell="D6" sqref="D6"/>
    </sheetView>
  </sheetViews>
  <sheetFormatPr defaultRowHeight="14.4" x14ac:dyDescent="0.3"/>
  <cols>
    <col min="1" max="1" width="125.21875" bestFit="1" customWidth="1"/>
    <col min="2" max="2" width="12" customWidth="1"/>
    <col min="3" max="3" width="13.21875" customWidth="1"/>
  </cols>
  <sheetData>
    <row r="1" spans="1:13" ht="18" x14ac:dyDescent="0.35">
      <c r="B1" s="8" t="s">
        <v>39</v>
      </c>
      <c r="C1" s="8"/>
      <c r="G1" s="9"/>
    </row>
    <row r="2" spans="1:13" x14ac:dyDescent="0.3">
      <c r="A2" s="10" t="s">
        <v>40</v>
      </c>
      <c r="B2" s="11" t="s">
        <v>41</v>
      </c>
      <c r="C2" s="24" t="s">
        <v>57</v>
      </c>
      <c r="D2" s="12" t="s">
        <v>41</v>
      </c>
      <c r="E2" s="11" t="s">
        <v>42</v>
      </c>
      <c r="F2" s="24" t="s">
        <v>42</v>
      </c>
      <c r="G2" s="12" t="s">
        <v>42</v>
      </c>
      <c r="H2" s="11" t="s">
        <v>43</v>
      </c>
      <c r="I2" s="24" t="s">
        <v>43</v>
      </c>
      <c r="J2" s="12" t="s">
        <v>43</v>
      </c>
      <c r="K2" s="11" t="s">
        <v>44</v>
      </c>
      <c r="L2" s="24" t="s">
        <v>44</v>
      </c>
      <c r="M2" s="12" t="s">
        <v>44</v>
      </c>
    </row>
    <row r="3" spans="1:13" ht="43.2" x14ac:dyDescent="0.3">
      <c r="A3" s="10" t="s">
        <v>45</v>
      </c>
      <c r="B3" s="28" t="s">
        <v>46</v>
      </c>
      <c r="C3" s="29" t="s">
        <v>53</v>
      </c>
      <c r="D3" s="29" t="s">
        <v>56</v>
      </c>
      <c r="E3" s="28" t="s">
        <v>46</v>
      </c>
      <c r="F3" s="29" t="s">
        <v>53</v>
      </c>
      <c r="G3" s="29" t="s">
        <v>56</v>
      </c>
      <c r="H3" s="28" t="s">
        <v>46</v>
      </c>
      <c r="I3" s="29" t="s">
        <v>53</v>
      </c>
      <c r="J3" s="29" t="s">
        <v>56</v>
      </c>
      <c r="K3" s="28" t="s">
        <v>46</v>
      </c>
      <c r="L3" s="29" t="s">
        <v>53</v>
      </c>
      <c r="M3" s="29" t="s">
        <v>56</v>
      </c>
    </row>
    <row r="4" spans="1:13" x14ac:dyDescent="0.3">
      <c r="A4" s="15" t="s">
        <v>47</v>
      </c>
      <c r="B4" s="13"/>
      <c r="C4" s="25"/>
      <c r="D4" s="14"/>
      <c r="E4" s="16"/>
      <c r="F4" s="16"/>
      <c r="G4" s="14"/>
      <c r="H4" s="17"/>
      <c r="I4" s="27"/>
      <c r="J4" s="14"/>
      <c r="K4" s="17"/>
      <c r="L4" s="27"/>
      <c r="M4" s="18"/>
    </row>
    <row r="5" spans="1:13" x14ac:dyDescent="0.3">
      <c r="A5" s="17" t="s">
        <v>60</v>
      </c>
      <c r="B5" s="31">
        <v>0.89759599555444802</v>
      </c>
      <c r="C5" s="20">
        <v>257</v>
      </c>
      <c r="D5" s="19">
        <v>471</v>
      </c>
      <c r="E5" s="31">
        <v>0.86306409191945099</v>
      </c>
      <c r="F5" s="20">
        <v>257</v>
      </c>
      <c r="G5" s="19">
        <v>471</v>
      </c>
      <c r="H5" s="31">
        <v>0.94124028238980495</v>
      </c>
      <c r="I5" s="20">
        <v>257</v>
      </c>
      <c r="J5" s="19">
        <v>471</v>
      </c>
      <c r="K5" s="31">
        <v>0.91218556295814801</v>
      </c>
      <c r="L5" s="20">
        <v>257</v>
      </c>
      <c r="M5" s="19">
        <v>471</v>
      </c>
    </row>
    <row r="6" spans="1:13" x14ac:dyDescent="0.3">
      <c r="A6" s="27" t="s">
        <v>62</v>
      </c>
      <c r="B6" s="21">
        <v>0.91610985876268902</v>
      </c>
      <c r="C6" s="26">
        <v>379</v>
      </c>
      <c r="D6" s="23">
        <v>900</v>
      </c>
      <c r="E6" s="22">
        <v>0.89236723257628503</v>
      </c>
      <c r="F6" s="26">
        <v>379</v>
      </c>
      <c r="G6" s="23">
        <v>900</v>
      </c>
      <c r="H6" s="22">
        <v>0.92931773797394701</v>
      </c>
      <c r="I6" s="26">
        <v>379</v>
      </c>
      <c r="J6" s="23">
        <v>900</v>
      </c>
      <c r="K6" s="22">
        <v>0.91012541485662701</v>
      </c>
      <c r="L6" s="26">
        <v>379</v>
      </c>
      <c r="M6" s="23">
        <v>900</v>
      </c>
    </row>
    <row r="7" spans="1:13" x14ac:dyDescent="0.3">
      <c r="A7" s="9" t="s">
        <v>61</v>
      </c>
      <c r="B7" s="21">
        <v>0.92238942042408401</v>
      </c>
      <c r="C7" s="22">
        <v>323</v>
      </c>
      <c r="D7" s="30">
        <v>536</v>
      </c>
      <c r="E7" s="22">
        <v>0.91563438280284104</v>
      </c>
      <c r="F7" s="22">
        <v>323</v>
      </c>
      <c r="G7" s="30">
        <v>536</v>
      </c>
      <c r="H7" s="22">
        <v>0.92198131632787095</v>
      </c>
      <c r="I7" s="22">
        <v>323</v>
      </c>
      <c r="J7" s="30">
        <v>536</v>
      </c>
      <c r="K7" s="22">
        <v>0.91511695353989697</v>
      </c>
      <c r="L7" s="22">
        <v>323</v>
      </c>
      <c r="M7" s="30">
        <v>536</v>
      </c>
    </row>
    <row r="8" spans="1:13" x14ac:dyDescent="0.3">
      <c r="A8" s="16" t="s">
        <v>63</v>
      </c>
      <c r="B8" s="21">
        <v>0.95748000545715595</v>
      </c>
      <c r="C8" s="26">
        <v>518</v>
      </c>
      <c r="D8" s="23">
        <v>864</v>
      </c>
      <c r="E8" s="22">
        <v>0.91168894887922303</v>
      </c>
      <c r="F8" s="26">
        <v>518</v>
      </c>
      <c r="G8" s="23">
        <v>864</v>
      </c>
      <c r="H8" s="22">
        <v>0.94301563587958204</v>
      </c>
      <c r="I8" s="26">
        <v>518</v>
      </c>
      <c r="J8" s="23">
        <v>864</v>
      </c>
      <c r="K8" s="22">
        <v>0.91601113465794404</v>
      </c>
      <c r="L8" s="26">
        <v>518</v>
      </c>
      <c r="M8" s="23">
        <v>864</v>
      </c>
    </row>
    <row r="9" spans="1:13" x14ac:dyDescent="0.3">
      <c r="A9" s="16" t="s">
        <v>64</v>
      </c>
      <c r="B9" s="21">
        <v>0.87061354893443998</v>
      </c>
      <c r="C9" s="26">
        <v>0</v>
      </c>
      <c r="D9" s="23">
        <v>0</v>
      </c>
      <c r="E9" s="22">
        <v>0.86403530803068096</v>
      </c>
      <c r="F9" s="26">
        <v>0</v>
      </c>
      <c r="G9" s="23">
        <v>0</v>
      </c>
      <c r="H9" s="22">
        <v>0.92063356317311995</v>
      </c>
      <c r="I9" s="26">
        <v>0</v>
      </c>
      <c r="J9" s="23">
        <v>0</v>
      </c>
      <c r="K9" s="22">
        <v>0.91559746394268504</v>
      </c>
      <c r="L9" s="26">
        <v>0</v>
      </c>
      <c r="M9" s="23">
        <v>0</v>
      </c>
    </row>
    <row r="12" spans="1:13" x14ac:dyDescent="0.3">
      <c r="A12" t="s">
        <v>52</v>
      </c>
    </row>
    <row r="13" spans="1:13" x14ac:dyDescent="0.3">
      <c r="A13" t="s">
        <v>55</v>
      </c>
    </row>
    <row r="14" spans="1:13" x14ac:dyDescent="0.3">
      <c r="A14" t="s">
        <v>54</v>
      </c>
    </row>
    <row r="16" spans="1:13" x14ac:dyDescent="0.3">
      <c r="A16" t="s">
        <v>48</v>
      </c>
    </row>
    <row r="17" spans="1:7" x14ac:dyDescent="0.3">
      <c r="A17" t="s">
        <v>51</v>
      </c>
    </row>
    <row r="18" spans="1:7" x14ac:dyDescent="0.3">
      <c r="A18" t="s">
        <v>50</v>
      </c>
    </row>
    <row r="19" spans="1:7" x14ac:dyDescent="0.3">
      <c r="A19" t="s">
        <v>49</v>
      </c>
    </row>
    <row r="21" spans="1:7" x14ac:dyDescent="0.3">
      <c r="C21" t="s">
        <v>0</v>
      </c>
      <c r="D21" t="s">
        <v>2</v>
      </c>
      <c r="E21" t="s">
        <v>3</v>
      </c>
      <c r="F21" t="s">
        <v>6</v>
      </c>
      <c r="G21" t="s">
        <v>4</v>
      </c>
    </row>
    <row r="22" spans="1:7" x14ac:dyDescent="0.3">
      <c r="B22" t="s">
        <v>5</v>
      </c>
      <c r="C22">
        <v>0.91511695353989697</v>
      </c>
      <c r="D22">
        <v>0.91218556295814801</v>
      </c>
      <c r="E22">
        <v>0.91012541485662701</v>
      </c>
      <c r="F22">
        <v>0.91559746394268504</v>
      </c>
      <c r="G22">
        <v>0.91601113465794404</v>
      </c>
    </row>
    <row r="23" spans="1:7" x14ac:dyDescent="0.3">
      <c r="B23" t="s">
        <v>1</v>
      </c>
      <c r="C23">
        <v>0.92198131632787095</v>
      </c>
      <c r="D23">
        <v>0.94124028238980495</v>
      </c>
      <c r="E23">
        <v>0.92931773797394701</v>
      </c>
      <c r="F23">
        <v>0.92063356317311995</v>
      </c>
      <c r="G23">
        <v>0.94301563587958204</v>
      </c>
    </row>
    <row r="24" spans="1:7" x14ac:dyDescent="0.3">
      <c r="B24" t="s">
        <v>7</v>
      </c>
      <c r="C24">
        <v>0.91563438280284104</v>
      </c>
      <c r="D24">
        <v>0.86306409191945099</v>
      </c>
      <c r="E24">
        <v>0.89236723257628503</v>
      </c>
      <c r="F24">
        <v>0.86403530803068096</v>
      </c>
      <c r="G24">
        <v>0.91168894887922303</v>
      </c>
    </row>
    <row r="25" spans="1:7" x14ac:dyDescent="0.3">
      <c r="B25" t="s">
        <v>8</v>
      </c>
      <c r="C25">
        <v>0.92238942042408401</v>
      </c>
      <c r="D25">
        <v>0.89759599555444802</v>
      </c>
      <c r="E25">
        <v>0.91610985876268902</v>
      </c>
      <c r="F25">
        <v>0.87061354893443998</v>
      </c>
      <c r="G25">
        <v>0.95748000545715595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4B28-53E0-46AA-B1DE-CDC776358AA2}">
  <dimension ref="A1:K30"/>
  <sheetViews>
    <sheetView tabSelected="1" zoomScale="130" zoomScaleNormal="130" workbookViewId="0">
      <selection activeCell="J16" sqref="J16"/>
    </sheetView>
  </sheetViews>
  <sheetFormatPr defaultRowHeight="14.4" x14ac:dyDescent="0.3"/>
  <cols>
    <col min="1" max="1" width="76" customWidth="1"/>
    <col min="2" max="2" width="12" customWidth="1"/>
    <col min="3" max="3" width="11.44140625" customWidth="1"/>
    <col min="4" max="4" width="10.88671875" customWidth="1"/>
    <col min="5" max="5" width="10.6640625" customWidth="1"/>
    <col min="6" max="6" width="12.44140625" customWidth="1"/>
    <col min="7" max="7" width="13.77734375" customWidth="1"/>
    <col min="8" max="8" width="12.6640625" customWidth="1"/>
    <col min="9" max="9" width="12.109375" customWidth="1"/>
  </cols>
  <sheetData>
    <row r="1" spans="1:11" ht="18" x14ac:dyDescent="0.35">
      <c r="B1" s="8" t="s">
        <v>39</v>
      </c>
      <c r="C1" s="8"/>
    </row>
    <row r="2" spans="1:11" ht="100.8" x14ac:dyDescent="0.3">
      <c r="A2" s="10" t="s">
        <v>40</v>
      </c>
      <c r="B2" s="32" t="s">
        <v>69</v>
      </c>
      <c r="C2" s="32" t="s">
        <v>69</v>
      </c>
      <c r="D2" s="32" t="s">
        <v>66</v>
      </c>
      <c r="E2" s="32" t="s">
        <v>66</v>
      </c>
      <c r="F2" s="32" t="s">
        <v>68</v>
      </c>
      <c r="G2" s="32" t="s">
        <v>68</v>
      </c>
      <c r="H2" s="32" t="s">
        <v>67</v>
      </c>
      <c r="I2" s="32" t="s">
        <v>67</v>
      </c>
    </row>
    <row r="3" spans="1:11" ht="28.8" x14ac:dyDescent="0.3">
      <c r="A3" s="10" t="s">
        <v>45</v>
      </c>
      <c r="B3" s="33" t="s">
        <v>46</v>
      </c>
      <c r="C3" s="34" t="s">
        <v>65</v>
      </c>
      <c r="D3" s="33" t="s">
        <v>46</v>
      </c>
      <c r="E3" s="34" t="s">
        <v>65</v>
      </c>
      <c r="F3" s="33" t="s">
        <v>46</v>
      </c>
      <c r="G3" s="34" t="s">
        <v>65</v>
      </c>
      <c r="H3" s="33" t="s">
        <v>46</v>
      </c>
      <c r="I3" s="34" t="s">
        <v>65</v>
      </c>
    </row>
    <row r="4" spans="1:11" x14ac:dyDescent="0.3">
      <c r="A4" s="15" t="s">
        <v>47</v>
      </c>
      <c r="B4" s="13"/>
      <c r="C4" s="25"/>
      <c r="D4" s="16"/>
      <c r="E4" s="16"/>
      <c r="F4" s="17"/>
      <c r="G4" s="27"/>
      <c r="H4" s="17"/>
      <c r="I4" s="27"/>
    </row>
    <row r="5" spans="1:11" x14ac:dyDescent="0.3">
      <c r="A5" s="17" t="s">
        <v>60</v>
      </c>
      <c r="B5" s="35">
        <v>0.89759599555444802</v>
      </c>
      <c r="C5" s="36">
        <v>728</v>
      </c>
      <c r="D5" s="37">
        <v>0.86306409191945099</v>
      </c>
      <c r="E5" s="36">
        <v>728</v>
      </c>
      <c r="F5" s="37">
        <v>0.94124028238980495</v>
      </c>
      <c r="G5" s="36">
        <v>728</v>
      </c>
      <c r="H5" s="37">
        <v>0.91218556295814801</v>
      </c>
      <c r="I5" s="38">
        <v>728</v>
      </c>
      <c r="K5">
        <f>(MAX($I$5:$I$9)-I5)/(MAX($I$5:$I$9))</f>
        <v>0.47322720694645443</v>
      </c>
    </row>
    <row r="6" spans="1:11" x14ac:dyDescent="0.3">
      <c r="A6" s="27" t="s">
        <v>62</v>
      </c>
      <c r="B6" s="39">
        <v>0.91610985876268902</v>
      </c>
      <c r="C6" s="40">
        <v>1279</v>
      </c>
      <c r="D6" s="41">
        <v>0.89236723257628503</v>
      </c>
      <c r="E6" s="40">
        <v>1279</v>
      </c>
      <c r="F6" s="41">
        <v>0.92931773797394701</v>
      </c>
      <c r="G6" s="40">
        <v>1279</v>
      </c>
      <c r="H6" s="41">
        <v>0.91012541485662701</v>
      </c>
      <c r="I6" s="42">
        <v>1279</v>
      </c>
      <c r="K6">
        <f t="shared" ref="K6:K9" si="0">(MAX($I$5:$I$9)-I6)/(MAX($I$5:$I$9))</f>
        <v>7.4529667149059328E-2</v>
      </c>
    </row>
    <row r="7" spans="1:11" x14ac:dyDescent="0.3">
      <c r="A7" s="9" t="s">
        <v>61</v>
      </c>
      <c r="B7" s="39">
        <v>0.92238942042408401</v>
      </c>
      <c r="C7" s="40">
        <v>859</v>
      </c>
      <c r="D7" s="41">
        <v>0.91563438280284104</v>
      </c>
      <c r="E7" s="40">
        <v>859</v>
      </c>
      <c r="F7" s="41">
        <v>0.92198131632787095</v>
      </c>
      <c r="G7" s="40">
        <v>859</v>
      </c>
      <c r="H7" s="41">
        <v>0.91511695353989697</v>
      </c>
      <c r="I7" s="42">
        <v>859</v>
      </c>
      <c r="K7">
        <f t="shared" si="0"/>
        <v>0.37843704775687409</v>
      </c>
    </row>
    <row r="8" spans="1:11" x14ac:dyDescent="0.3">
      <c r="A8" s="16" t="s">
        <v>63</v>
      </c>
      <c r="B8" s="39">
        <v>0.95748000545715595</v>
      </c>
      <c r="C8" s="40">
        <v>1382</v>
      </c>
      <c r="D8" s="41">
        <v>0.91168894887922303</v>
      </c>
      <c r="E8" s="40">
        <v>1382</v>
      </c>
      <c r="F8" s="41">
        <v>0.94301563587958204</v>
      </c>
      <c r="G8" s="40">
        <v>1382</v>
      </c>
      <c r="H8" s="41">
        <v>0.91601113465794404</v>
      </c>
      <c r="I8" s="42">
        <v>1382</v>
      </c>
      <c r="K8">
        <f t="shared" si="0"/>
        <v>0</v>
      </c>
    </row>
    <row r="9" spans="1:11" x14ac:dyDescent="0.3">
      <c r="A9" s="16" t="s">
        <v>64</v>
      </c>
      <c r="B9" s="39">
        <v>0.87061354893443998</v>
      </c>
      <c r="C9" s="40">
        <v>0</v>
      </c>
      <c r="D9" s="41">
        <v>0.86403530803068096</v>
      </c>
      <c r="E9" s="40">
        <v>0</v>
      </c>
      <c r="F9" s="41">
        <v>0.92063356317311995</v>
      </c>
      <c r="G9" s="40">
        <v>0</v>
      </c>
      <c r="H9" s="41">
        <v>0.91559746394268504</v>
      </c>
      <c r="I9" s="42">
        <v>0</v>
      </c>
      <c r="K9">
        <f t="shared" si="0"/>
        <v>1</v>
      </c>
    </row>
    <row r="12" spans="1:11" x14ac:dyDescent="0.3">
      <c r="A12" t="s">
        <v>52</v>
      </c>
      <c r="E12">
        <f>B5/C5</f>
        <v>1.2329615323550111E-3</v>
      </c>
    </row>
    <row r="13" spans="1:11" x14ac:dyDescent="0.3">
      <c r="A13" t="s">
        <v>55</v>
      </c>
      <c r="E13">
        <f t="shared" ref="E13:E15" si="1">B6/C6</f>
        <v>7.1627041341883429E-4</v>
      </c>
    </row>
    <row r="14" spans="1:11" x14ac:dyDescent="0.3">
      <c r="A14" t="s">
        <v>54</v>
      </c>
      <c r="E14">
        <f t="shared" si="1"/>
        <v>1.0737944358836834E-3</v>
      </c>
    </row>
    <row r="15" spans="1:11" x14ac:dyDescent="0.3">
      <c r="E15">
        <f t="shared" si="1"/>
        <v>6.9282200105438201E-4</v>
      </c>
    </row>
    <row r="16" spans="1:11" x14ac:dyDescent="0.3">
      <c r="A16" t="s">
        <v>48</v>
      </c>
    </row>
    <row r="17" spans="1:9" x14ac:dyDescent="0.3">
      <c r="A17" t="s">
        <v>51</v>
      </c>
    </row>
    <row r="18" spans="1:9" x14ac:dyDescent="0.3">
      <c r="A18" t="s">
        <v>50</v>
      </c>
    </row>
    <row r="19" spans="1:9" x14ac:dyDescent="0.3">
      <c r="A19" t="s">
        <v>49</v>
      </c>
    </row>
    <row r="20" spans="1:9" x14ac:dyDescent="0.3">
      <c r="B20" s="31">
        <v>0.89759599555444802</v>
      </c>
      <c r="D20" s="31">
        <v>0.86306409191945099</v>
      </c>
      <c r="F20" s="31">
        <v>0.94124028238980495</v>
      </c>
      <c r="H20" s="31">
        <v>0.91218556295814801</v>
      </c>
    </row>
    <row r="21" spans="1:9" x14ac:dyDescent="0.3">
      <c r="B21" s="21">
        <v>0.91610985876268902</v>
      </c>
      <c r="D21" s="22">
        <v>0.89236723257628503</v>
      </c>
      <c r="F21" s="22">
        <v>0.92931773797394701</v>
      </c>
      <c r="H21" s="22">
        <v>0.91012541485662701</v>
      </c>
    </row>
    <row r="22" spans="1:9" x14ac:dyDescent="0.3">
      <c r="B22" s="21">
        <v>0.92238942042408401</v>
      </c>
      <c r="D22" s="22">
        <v>0.91563438280284104</v>
      </c>
      <c r="F22" s="22">
        <v>0.92198131632787095</v>
      </c>
      <c r="H22" s="22">
        <v>0.91511695353989697</v>
      </c>
    </row>
    <row r="23" spans="1:9" x14ac:dyDescent="0.3">
      <c r="B23" s="21">
        <v>0.95748000545715595</v>
      </c>
      <c r="D23" s="22">
        <v>0.91168894887922303</v>
      </c>
      <c r="F23" s="22">
        <v>0.94301563587958204</v>
      </c>
      <c r="H23" s="22">
        <v>0.91601113465794404</v>
      </c>
    </row>
    <row r="24" spans="1:9" x14ac:dyDescent="0.3">
      <c r="B24" s="21">
        <v>0.87061354893443998</v>
      </c>
      <c r="D24" s="22">
        <v>0.86403530803068096</v>
      </c>
      <c r="F24" s="22">
        <v>0.92063356317311995</v>
      </c>
      <c r="H24" s="22">
        <v>0.91559746394268504</v>
      </c>
    </row>
    <row r="26" spans="1:9" x14ac:dyDescent="0.3">
      <c r="B26">
        <f>(B20-MIN($B$20:$H$24))/(MAX($B$20:$H$24)-MIN($B$20:$H$24))</f>
        <v>0.36574240867993857</v>
      </c>
      <c r="C26">
        <v>0.47322720694645443</v>
      </c>
      <c r="D26">
        <f t="shared" ref="D26:H26" si="2">(D20-MIN($B$20:$H$24))/(MAX($B$20:$H$24)-MIN($B$20:$H$24))</f>
        <v>0</v>
      </c>
      <c r="E26">
        <v>0.47322720694645443</v>
      </c>
      <c r="F26">
        <f t="shared" si="2"/>
        <v>0.8279980306406115</v>
      </c>
      <c r="G26">
        <v>0.47322720694645443</v>
      </c>
      <c r="H26">
        <f t="shared" si="2"/>
        <v>0.52026686178363757</v>
      </c>
      <c r="I26">
        <v>0.47322720694645443</v>
      </c>
    </row>
    <row r="27" spans="1:9" x14ac:dyDescent="0.3">
      <c r="B27">
        <f t="shared" ref="B27:H27" si="3">(B21-MIN($B$20:$H$24))/(MAX($B$20:$H$24)-MIN($B$20:$H$24))</f>
        <v>0.56183078525268126</v>
      </c>
      <c r="C27">
        <v>7.4529667149059328E-2</v>
      </c>
      <c r="D27">
        <f t="shared" si="3"/>
        <v>0.31036230608658827</v>
      </c>
      <c r="E27">
        <v>7.4529667149059328E-2</v>
      </c>
      <c r="F27">
        <f t="shared" si="3"/>
        <v>0.70172117783976806</v>
      </c>
      <c r="G27">
        <v>7.4529667149059328E-2</v>
      </c>
      <c r="H27">
        <f t="shared" si="3"/>
        <v>0.49844693732039252</v>
      </c>
      <c r="I27">
        <v>7.4529667149059328E-2</v>
      </c>
    </row>
    <row r="28" spans="1:9" x14ac:dyDescent="0.3">
      <c r="B28">
        <f t="shared" ref="B28:H28" si="4">(B22-MIN($B$20:$H$24))/(MAX($B$20:$H$24)-MIN($B$20:$H$24))</f>
        <v>0.6283403536729163</v>
      </c>
      <c r="C28">
        <v>0.37843704775687409</v>
      </c>
      <c r="D28">
        <f t="shared" si="4"/>
        <v>0.55679481258629271</v>
      </c>
      <c r="E28">
        <v>0.37843704775687409</v>
      </c>
      <c r="F28">
        <f t="shared" si="4"/>
        <v>0.6240179457130538</v>
      </c>
      <c r="G28">
        <v>0.37843704775687409</v>
      </c>
      <c r="H28">
        <f t="shared" si="4"/>
        <v>0.55131449424210344</v>
      </c>
      <c r="I28">
        <v>0.37843704775687409</v>
      </c>
    </row>
    <row r="29" spans="1:9" x14ac:dyDescent="0.3">
      <c r="B29">
        <f t="shared" ref="B29:H29" si="5">(B23-MIN($B$20:$H$24))/(MAX($B$20:$H$24)-MIN($B$20:$H$24))</f>
        <v>1</v>
      </c>
      <c r="C29">
        <v>0</v>
      </c>
      <c r="D29">
        <f t="shared" si="5"/>
        <v>0.5150070061055303</v>
      </c>
      <c r="E29">
        <v>0</v>
      </c>
      <c r="F29">
        <f t="shared" si="5"/>
        <v>0.84680157151900493</v>
      </c>
      <c r="G29">
        <v>0</v>
      </c>
      <c r="H29">
        <f t="shared" si="5"/>
        <v>0.56078515532605278</v>
      </c>
      <c r="I29">
        <v>0</v>
      </c>
    </row>
    <row r="30" spans="1:9" x14ac:dyDescent="0.3">
      <c r="B30">
        <f t="shared" ref="B30:H30" si="6">(B24-MIN($B$20:$H$24))/(MAX($B$20:$H$24)-MIN($B$20:$H$24))</f>
        <v>7.9959582363984857E-2</v>
      </c>
      <c r="C30">
        <v>1</v>
      </c>
      <c r="D30">
        <f t="shared" si="6"/>
        <v>1.0286572197833068E-2</v>
      </c>
      <c r="E30">
        <v>1</v>
      </c>
      <c r="F30">
        <f t="shared" si="6"/>
        <v>0.60974330593834281</v>
      </c>
      <c r="G30">
        <v>1</v>
      </c>
      <c r="H30">
        <f t="shared" si="6"/>
        <v>0.55640378888305597</v>
      </c>
      <c r="I30">
        <v>1</v>
      </c>
    </row>
  </sheetData>
  <conditionalFormatting sqref="B5:B9 D5:D9 F5:F9 H5:H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9 E5:E9 G5:G9 I5:I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29C3-DFB1-4324-838D-20404E986B8C}">
  <dimension ref="A1:U34"/>
  <sheetViews>
    <sheetView topLeftCell="A12" workbookViewId="0">
      <selection activeCell="A30" sqref="A30:F34"/>
    </sheetView>
  </sheetViews>
  <sheetFormatPr defaultRowHeight="14.4" x14ac:dyDescent="0.3"/>
  <cols>
    <col min="1" max="1" width="20.88671875" bestFit="1" customWidth="1"/>
  </cols>
  <sheetData>
    <row r="1" spans="1:21" x14ac:dyDescent="0.3">
      <c r="B1" t="s">
        <v>1</v>
      </c>
      <c r="G1" t="s">
        <v>5</v>
      </c>
      <c r="L1" t="s">
        <v>7</v>
      </c>
      <c r="Q1" t="s">
        <v>8</v>
      </c>
    </row>
    <row r="2" spans="1:21" x14ac:dyDescent="0.3">
      <c r="A2" t="s">
        <v>9</v>
      </c>
      <c r="B2" t="s">
        <v>0</v>
      </c>
      <c r="C2" t="s">
        <v>2</v>
      </c>
      <c r="D2" t="s">
        <v>3</v>
      </c>
      <c r="E2" t="s">
        <v>6</v>
      </c>
      <c r="F2" t="s">
        <v>4</v>
      </c>
      <c r="G2" t="s">
        <v>0</v>
      </c>
      <c r="H2" t="s">
        <v>2</v>
      </c>
      <c r="I2" t="s">
        <v>3</v>
      </c>
      <c r="J2" t="s">
        <v>6</v>
      </c>
      <c r="K2" t="s">
        <v>4</v>
      </c>
      <c r="L2" t="s">
        <v>0</v>
      </c>
      <c r="M2" t="s">
        <v>2</v>
      </c>
      <c r="N2" t="s">
        <v>3</v>
      </c>
      <c r="O2" t="s">
        <v>6</v>
      </c>
      <c r="P2" t="s">
        <v>4</v>
      </c>
      <c r="Q2" t="s">
        <v>0</v>
      </c>
      <c r="R2" t="s">
        <v>2</v>
      </c>
      <c r="S2" t="s">
        <v>3</v>
      </c>
      <c r="T2" t="s">
        <v>6</v>
      </c>
      <c r="U2" t="s">
        <v>4</v>
      </c>
    </row>
    <row r="3" spans="1:21" x14ac:dyDescent="0.3">
      <c r="A3">
        <v>1996</v>
      </c>
      <c r="B3">
        <v>1.6621368258145699</v>
      </c>
      <c r="C3">
        <v>1.68405868406676</v>
      </c>
      <c r="D3">
        <v>1.84043388846584</v>
      </c>
      <c r="E3">
        <v>1.4689332374533199</v>
      </c>
      <c r="F3">
        <v>1.88102007706348</v>
      </c>
      <c r="G3">
        <v>2.3653737259343099</v>
      </c>
      <c r="H3">
        <v>2.35987352220282</v>
      </c>
      <c r="I3">
        <v>2.3378032969068299</v>
      </c>
      <c r="J3">
        <v>2.3390417448062402</v>
      </c>
      <c r="K3">
        <v>2.3764807692307701</v>
      </c>
      <c r="L3">
        <v>1.97993391768909</v>
      </c>
      <c r="M3">
        <v>1.82990303517452</v>
      </c>
      <c r="N3">
        <v>1.8870176808905399</v>
      </c>
      <c r="O3">
        <v>1.85738459648502</v>
      </c>
      <c r="P3">
        <v>1.92146269982238</v>
      </c>
      <c r="Q3">
        <v>1.3862938071784801</v>
      </c>
      <c r="R3">
        <v>1.36099316441606</v>
      </c>
      <c r="S3">
        <v>1.4604857142857099</v>
      </c>
      <c r="T3">
        <v>1.1304288061069301</v>
      </c>
      <c r="U3">
        <v>1.52139112428749</v>
      </c>
    </row>
    <row r="4" spans="1:21" x14ac:dyDescent="0.3">
      <c r="A4">
        <v>1997</v>
      </c>
      <c r="B4">
        <v>0.90846169091867901</v>
      </c>
      <c r="C4">
        <v>0.90210073493975895</v>
      </c>
      <c r="D4">
        <v>0.83481800948673102</v>
      </c>
      <c r="E4">
        <v>0.96196973611685299</v>
      </c>
      <c r="F4">
        <v>0.98962962962962997</v>
      </c>
      <c r="G4">
        <v>0.89527954835184798</v>
      </c>
      <c r="H4">
        <v>0.88307831507649204</v>
      </c>
      <c r="I4">
        <v>0.87551933064050802</v>
      </c>
      <c r="J4">
        <v>0.88450974986430297</v>
      </c>
      <c r="K4">
        <v>0.89838633221410202</v>
      </c>
      <c r="L4">
        <v>0.81333458529462399</v>
      </c>
      <c r="M4">
        <v>0.70300548497898097</v>
      </c>
      <c r="N4">
        <v>0.75322076462572296</v>
      </c>
      <c r="O4">
        <v>0.65107667170831096</v>
      </c>
      <c r="P4">
        <v>0.82184029943855297</v>
      </c>
      <c r="Q4">
        <v>0.94441742654508598</v>
      </c>
      <c r="R4">
        <v>0.78326273306764904</v>
      </c>
      <c r="S4">
        <v>0.79585742882562305</v>
      </c>
      <c r="T4">
        <v>0.81118376298028905</v>
      </c>
      <c r="U4">
        <v>0.94645932880505201</v>
      </c>
    </row>
    <row r="5" spans="1:21" x14ac:dyDescent="0.3">
      <c r="A5">
        <v>1998</v>
      </c>
      <c r="B5">
        <v>1.1421154426400899</v>
      </c>
      <c r="C5">
        <v>1.2821099676892</v>
      </c>
      <c r="D5">
        <v>1.23759865662596</v>
      </c>
      <c r="E5">
        <v>1.1153769415902699</v>
      </c>
      <c r="F5">
        <v>1.3792500997207799</v>
      </c>
      <c r="G5">
        <v>1.2078303672851201</v>
      </c>
      <c r="H5">
        <v>1.20135587750881</v>
      </c>
      <c r="I5">
        <v>1.18605216148625</v>
      </c>
      <c r="J5">
        <v>1.20165675106174</v>
      </c>
      <c r="K5">
        <v>1.17675852405418</v>
      </c>
      <c r="L5">
        <v>1.4083153926565299</v>
      </c>
      <c r="M5">
        <v>1.1841513339466401</v>
      </c>
      <c r="N5">
        <v>1.2467611245172301</v>
      </c>
      <c r="O5">
        <v>1.2607895614101401</v>
      </c>
      <c r="P5">
        <v>1.37308013672617</v>
      </c>
      <c r="Q5">
        <v>1.3238830617392601</v>
      </c>
      <c r="R5">
        <v>1.2956225353112201</v>
      </c>
      <c r="S5">
        <v>1.37572434234902</v>
      </c>
      <c r="T5">
        <v>1.18475517955801</v>
      </c>
      <c r="U5">
        <v>1.56497221340688</v>
      </c>
    </row>
    <row r="6" spans="1:21" x14ac:dyDescent="0.3">
      <c r="A6">
        <v>1999</v>
      </c>
      <c r="B6">
        <v>2.33357860541419</v>
      </c>
      <c r="C6">
        <v>2.32866985783481</v>
      </c>
      <c r="D6">
        <v>2.4186177357017402</v>
      </c>
      <c r="E6">
        <v>2.2668837090059601</v>
      </c>
      <c r="F6">
        <v>2.39363706863125</v>
      </c>
      <c r="G6">
        <v>2.34261555312158</v>
      </c>
      <c r="H6">
        <v>2.2778572443934801</v>
      </c>
      <c r="I6">
        <v>2.2738119210632299</v>
      </c>
      <c r="J6">
        <v>2.3640593256245102</v>
      </c>
      <c r="K6">
        <v>2.2986245424773699</v>
      </c>
      <c r="L6">
        <v>2.1099974474097598</v>
      </c>
      <c r="M6">
        <v>2.0323065330514298</v>
      </c>
      <c r="N6">
        <v>2.0475021271293201</v>
      </c>
      <c r="O6">
        <v>2.0551611291054801</v>
      </c>
      <c r="P6">
        <v>2.1012137844160499</v>
      </c>
      <c r="Q6">
        <v>2.1310574840866301</v>
      </c>
      <c r="R6">
        <v>2.0646406511725299</v>
      </c>
      <c r="S6">
        <v>2.1130769230769202</v>
      </c>
      <c r="T6">
        <v>1.98364751258573</v>
      </c>
      <c r="U6">
        <v>2.15678075093374</v>
      </c>
    </row>
    <row r="7" spans="1:21" x14ac:dyDescent="0.3">
      <c r="A7">
        <v>2000</v>
      </c>
      <c r="B7">
        <v>2.1930670798161902</v>
      </c>
      <c r="C7">
        <v>1.9317577341088299</v>
      </c>
      <c r="D7">
        <v>1.8184921730494299</v>
      </c>
      <c r="E7">
        <v>2.1706278728176498</v>
      </c>
      <c r="F7">
        <v>2.0300602409638602</v>
      </c>
      <c r="G7">
        <v>1.6226079734219301</v>
      </c>
      <c r="H7">
        <v>1.6813109525796099</v>
      </c>
      <c r="I7">
        <v>1.6204748396975499</v>
      </c>
      <c r="J7">
        <v>1.6347454975117499</v>
      </c>
      <c r="K7">
        <v>1.6632127628290001</v>
      </c>
      <c r="L7">
        <v>1.6024352207293699</v>
      </c>
      <c r="M7">
        <v>1.4138347074200699</v>
      </c>
      <c r="N7">
        <v>1.47956201224324</v>
      </c>
      <c r="O7">
        <v>1.46501352082207</v>
      </c>
      <c r="P7">
        <v>1.62528678797468</v>
      </c>
      <c r="Q7">
        <v>2.2083741033658302</v>
      </c>
      <c r="R7">
        <v>1.88060341555977</v>
      </c>
      <c r="S7">
        <v>1.8161440677966101</v>
      </c>
      <c r="T7">
        <v>2.0780547603153199</v>
      </c>
      <c r="U7">
        <v>2.1804490657129598</v>
      </c>
    </row>
    <row r="8" spans="1:21" x14ac:dyDescent="0.3">
      <c r="A8">
        <v>2001</v>
      </c>
      <c r="B8">
        <v>1.5093506889816199</v>
      </c>
      <c r="C8">
        <v>1.5433139590207701</v>
      </c>
      <c r="D8">
        <v>1.3542974066584299</v>
      </c>
      <c r="E8">
        <v>1.5739079159321001</v>
      </c>
      <c r="F8">
        <v>1.44235654840123</v>
      </c>
      <c r="G8">
        <v>0.69872347066167295</v>
      </c>
      <c r="H8">
        <v>0.70297897192900505</v>
      </c>
      <c r="I8">
        <v>0.70701668436518195</v>
      </c>
      <c r="J8">
        <v>0.69668626509809595</v>
      </c>
      <c r="K8">
        <v>0.70662023460410595</v>
      </c>
      <c r="L8">
        <v>0.73728875826598095</v>
      </c>
      <c r="M8">
        <v>0.68576271186440696</v>
      </c>
      <c r="N8">
        <v>0.72421933944554295</v>
      </c>
      <c r="O8">
        <v>0.65510177108115297</v>
      </c>
      <c r="P8">
        <v>0.75050838112042295</v>
      </c>
      <c r="Q8">
        <v>1.70434192672999</v>
      </c>
      <c r="R8">
        <v>1.5260073176309199</v>
      </c>
      <c r="S8">
        <v>1.38812511567648</v>
      </c>
      <c r="T8">
        <v>1.49322743178116</v>
      </c>
      <c r="U8">
        <v>1.71597986244023</v>
      </c>
    </row>
    <row r="9" spans="1:21" x14ac:dyDescent="0.3">
      <c r="A9">
        <v>2002</v>
      </c>
      <c r="B9">
        <v>1.6923190391832701</v>
      </c>
      <c r="C9">
        <v>1.66740329997184</v>
      </c>
      <c r="D9">
        <v>1.6546524466099899</v>
      </c>
      <c r="E9">
        <v>1.68670353340079</v>
      </c>
      <c r="F9">
        <v>1.60438530967943</v>
      </c>
      <c r="G9">
        <v>0.77459016393442603</v>
      </c>
      <c r="H9">
        <v>0.75292497231450695</v>
      </c>
      <c r="I9">
        <v>0.77262931084354203</v>
      </c>
      <c r="J9">
        <v>0.78004396940947696</v>
      </c>
      <c r="K9">
        <v>0.79801615015277205</v>
      </c>
      <c r="L9">
        <v>0.82950304987441703</v>
      </c>
      <c r="M9">
        <v>0.83333523700742396</v>
      </c>
      <c r="N9">
        <v>0.86055099955124104</v>
      </c>
      <c r="O9">
        <v>0.83542649727767704</v>
      </c>
      <c r="P9">
        <v>0.83883460152182598</v>
      </c>
      <c r="Q9">
        <v>1.8608040201005001</v>
      </c>
      <c r="R9">
        <v>1.8335232644936501</v>
      </c>
      <c r="S9">
        <v>1.8664244878513601</v>
      </c>
      <c r="T9">
        <v>1.81785468789659</v>
      </c>
      <c r="U9">
        <v>1.86735450781249</v>
      </c>
    </row>
    <row r="10" spans="1:21" x14ac:dyDescent="0.3">
      <c r="A10">
        <v>2003</v>
      </c>
      <c r="B10">
        <v>1.9592641348120301</v>
      </c>
      <c r="C10">
        <v>1.9413530846631</v>
      </c>
      <c r="D10">
        <v>1.9495680267333799</v>
      </c>
      <c r="E10">
        <v>1.93642495430898</v>
      </c>
      <c r="F10">
        <v>1.92521284829721</v>
      </c>
      <c r="G10">
        <v>1.21501677852349</v>
      </c>
      <c r="H10">
        <v>1.2000578346203301</v>
      </c>
      <c r="I10">
        <v>1.20485734819834</v>
      </c>
      <c r="J10">
        <v>1.2050018422641999</v>
      </c>
      <c r="K10">
        <v>1.1980130695867199</v>
      </c>
      <c r="L10">
        <v>1.2108333333333301</v>
      </c>
      <c r="M10">
        <v>1.20834213615023</v>
      </c>
      <c r="N10">
        <v>1.22790625185244</v>
      </c>
      <c r="O10">
        <v>1.2304789135096501</v>
      </c>
      <c r="P10">
        <v>1.23338386901152</v>
      </c>
      <c r="Q10">
        <v>1.9455848648648599</v>
      </c>
      <c r="R10">
        <v>1.9248489391143899</v>
      </c>
      <c r="S10">
        <v>1.9217692820626799</v>
      </c>
      <c r="T10">
        <v>1.8622699662184401</v>
      </c>
      <c r="U10">
        <v>1.94979437561472</v>
      </c>
    </row>
    <row r="11" spans="1:21" x14ac:dyDescent="0.3">
      <c r="A11">
        <v>2004</v>
      </c>
      <c r="B11">
        <v>1.03044647198777</v>
      </c>
      <c r="C11">
        <v>1.0014735773039201</v>
      </c>
      <c r="D11">
        <v>0.95240602470444802</v>
      </c>
      <c r="E11">
        <v>0.99109543665819999</v>
      </c>
      <c r="F11">
        <v>1.04884852094501</v>
      </c>
      <c r="G11">
        <v>0.55838888888888905</v>
      </c>
      <c r="H11">
        <v>0.55517870276991099</v>
      </c>
      <c r="I11">
        <v>0.552839177444162</v>
      </c>
      <c r="J11">
        <v>0.55292162866844496</v>
      </c>
      <c r="K11">
        <v>0.56325315551321697</v>
      </c>
      <c r="L11">
        <v>0.54957903780068695</v>
      </c>
      <c r="M11">
        <v>0.51598212128533505</v>
      </c>
      <c r="N11">
        <v>0.53918968588204597</v>
      </c>
      <c r="O11">
        <v>0.51356225572306002</v>
      </c>
      <c r="P11">
        <v>0.54701031877648798</v>
      </c>
      <c r="Q11">
        <v>1.0442509182292701</v>
      </c>
      <c r="R11">
        <v>0.91758560650028997</v>
      </c>
      <c r="S11">
        <v>0.94344673779954502</v>
      </c>
      <c r="T11">
        <v>0.88925359422056505</v>
      </c>
      <c r="U11">
        <v>1.0476461416018801</v>
      </c>
    </row>
    <row r="12" spans="1:21" x14ac:dyDescent="0.3">
      <c r="A12">
        <v>2005</v>
      </c>
      <c r="B12">
        <v>0.58118470991274396</v>
      </c>
      <c r="C12">
        <v>0.71468560361687405</v>
      </c>
      <c r="D12">
        <v>0.62852575610315198</v>
      </c>
      <c r="E12">
        <v>0.69065185110725602</v>
      </c>
      <c r="F12">
        <v>0.56565476190476205</v>
      </c>
      <c r="G12">
        <v>0.59216610549943904</v>
      </c>
      <c r="H12">
        <v>0.60400962580476303</v>
      </c>
      <c r="I12">
        <v>0.59030483987573501</v>
      </c>
      <c r="J12">
        <v>0.59672821755027405</v>
      </c>
      <c r="K12">
        <v>0.60102399314481603</v>
      </c>
      <c r="L12">
        <v>0.709420138888889</v>
      </c>
      <c r="M12">
        <v>0.635625</v>
      </c>
      <c r="N12">
        <v>0.65435524814108803</v>
      </c>
      <c r="O12">
        <v>0.62905236907730699</v>
      </c>
      <c r="P12">
        <v>0.70677952545987699</v>
      </c>
      <c r="Q12">
        <v>0.67599772598067098</v>
      </c>
      <c r="R12">
        <v>0.78311691739245204</v>
      </c>
      <c r="S12">
        <v>0.74694323144104802</v>
      </c>
      <c r="T12">
        <v>0.75759201110777596</v>
      </c>
      <c r="U12">
        <v>0.71187511253512203</v>
      </c>
    </row>
    <row r="13" spans="1:21" x14ac:dyDescent="0.3">
      <c r="A13">
        <v>2006</v>
      </c>
      <c r="B13">
        <v>1.0932607093833699</v>
      </c>
      <c r="C13">
        <v>1.15928371190905</v>
      </c>
      <c r="D13">
        <v>1.1806065137596899</v>
      </c>
      <c r="E13">
        <v>1.1475646714008401</v>
      </c>
      <c r="F13">
        <v>1.1843558282208599</v>
      </c>
      <c r="G13">
        <v>0.91598546944858406</v>
      </c>
      <c r="H13">
        <v>0.92628670213255904</v>
      </c>
      <c r="I13">
        <v>0.91735151043213103</v>
      </c>
      <c r="J13">
        <v>0.93999629408943597</v>
      </c>
      <c r="K13">
        <v>0.945770353551735</v>
      </c>
      <c r="L13">
        <v>0.90618324901630098</v>
      </c>
      <c r="M13">
        <v>0.89601015228426395</v>
      </c>
      <c r="N13">
        <v>0.92154046729295302</v>
      </c>
      <c r="O13">
        <v>0.89951119800924295</v>
      </c>
      <c r="P13">
        <v>0.91250810110174996</v>
      </c>
      <c r="Q13">
        <v>0.98063180827886698</v>
      </c>
      <c r="R13">
        <v>1.0304890656063601</v>
      </c>
      <c r="S13">
        <v>1.0833225178455499</v>
      </c>
      <c r="T13">
        <v>1.0335525614382499</v>
      </c>
      <c r="U13">
        <v>1.0577808866193801</v>
      </c>
    </row>
    <row r="14" spans="1:21" x14ac:dyDescent="0.3">
      <c r="A14">
        <v>2007</v>
      </c>
      <c r="B14">
        <v>0.379181496917812</v>
      </c>
      <c r="C14">
        <v>0.44606347281180497</v>
      </c>
      <c r="D14">
        <v>0.406827868654344</v>
      </c>
      <c r="E14">
        <v>0.34623048662559602</v>
      </c>
      <c r="F14">
        <v>0.42919117647058802</v>
      </c>
      <c r="G14">
        <v>0.61548390970220901</v>
      </c>
      <c r="H14">
        <v>0.61575365079123201</v>
      </c>
      <c r="I14">
        <v>0.61893125405014104</v>
      </c>
      <c r="J14">
        <v>0.60895203801592701</v>
      </c>
      <c r="K14">
        <v>0.61718025949953703</v>
      </c>
      <c r="L14">
        <v>0.63627432930036798</v>
      </c>
      <c r="M14">
        <v>0.54959612277867498</v>
      </c>
      <c r="N14">
        <v>0.59995034318061602</v>
      </c>
      <c r="O14">
        <v>0.55035631652012995</v>
      </c>
      <c r="P14">
        <v>0.640250222090613</v>
      </c>
      <c r="Q14">
        <v>0.36442201327433599</v>
      </c>
      <c r="R14">
        <v>0.39301791389771701</v>
      </c>
      <c r="S14">
        <v>0.40797810218978098</v>
      </c>
      <c r="T14">
        <v>0.30075149821243002</v>
      </c>
      <c r="U14">
        <v>0.44510031661698402</v>
      </c>
    </row>
    <row r="15" spans="1:21" x14ac:dyDescent="0.3">
      <c r="A15">
        <v>2008</v>
      </c>
      <c r="B15">
        <v>0.53510259181112196</v>
      </c>
      <c r="C15">
        <v>0.54095379946302002</v>
      </c>
      <c r="D15">
        <v>0.52955824746456104</v>
      </c>
      <c r="E15">
        <v>0.56598235944375697</v>
      </c>
      <c r="F15">
        <v>0.52018457481872105</v>
      </c>
      <c r="G15">
        <v>0.72407496012759198</v>
      </c>
      <c r="H15">
        <v>0.70718349679916104</v>
      </c>
      <c r="I15">
        <v>0.71482614797426502</v>
      </c>
      <c r="J15">
        <v>0.72071946427758304</v>
      </c>
      <c r="K15">
        <v>0.72138392857142897</v>
      </c>
      <c r="L15">
        <v>0.79044376098418301</v>
      </c>
      <c r="M15">
        <v>0.77290500424088204</v>
      </c>
      <c r="N15">
        <v>0.73771673151334904</v>
      </c>
      <c r="O15">
        <v>0.74654771451483604</v>
      </c>
      <c r="P15">
        <v>0.72299303944315596</v>
      </c>
      <c r="Q15">
        <v>0.57030184460592503</v>
      </c>
      <c r="R15">
        <v>0.566011560693642</v>
      </c>
      <c r="S15">
        <v>0.558724727838258</v>
      </c>
      <c r="T15">
        <v>0.57536207119923199</v>
      </c>
      <c r="U15">
        <v>0.56138993120700398</v>
      </c>
    </row>
    <row r="16" spans="1:21" x14ac:dyDescent="0.3">
      <c r="A16">
        <v>2009</v>
      </c>
      <c r="B16">
        <v>0.84115032213324603</v>
      </c>
      <c r="C16">
        <v>0.84209601187906102</v>
      </c>
      <c r="D16">
        <v>0.82929941932948603</v>
      </c>
      <c r="E16">
        <v>0.83284852932297804</v>
      </c>
      <c r="F16">
        <v>0.83968128747238902</v>
      </c>
      <c r="G16">
        <v>0.98705776173285198</v>
      </c>
      <c r="H16">
        <v>0.99330377213199905</v>
      </c>
      <c r="I16">
        <v>0.97390532250954998</v>
      </c>
      <c r="J16">
        <v>0.97388160723013295</v>
      </c>
      <c r="K16">
        <v>0.98728808622196296</v>
      </c>
      <c r="L16">
        <v>0.99958398744112997</v>
      </c>
      <c r="M16">
        <v>0.97282696857046302</v>
      </c>
      <c r="N16">
        <v>0.98668709456367898</v>
      </c>
      <c r="O16">
        <v>0.97505326016784999</v>
      </c>
      <c r="P16">
        <v>0.98016993464052304</v>
      </c>
      <c r="Q16">
        <v>0.85978464154151302</v>
      </c>
      <c r="R16">
        <v>0.88909338168631002</v>
      </c>
      <c r="S16">
        <v>0.87570046697798498</v>
      </c>
      <c r="T16">
        <v>0.87775684866907</v>
      </c>
      <c r="U16">
        <v>0.87898688482570098</v>
      </c>
    </row>
    <row r="17" spans="1:21" x14ac:dyDescent="0.3">
      <c r="A17">
        <v>2010</v>
      </c>
      <c r="B17">
        <v>0.54010949263502495</v>
      </c>
      <c r="C17">
        <v>0.54379432401806205</v>
      </c>
      <c r="D17">
        <v>0.53887908748198599</v>
      </c>
      <c r="E17">
        <v>0.53733260838058305</v>
      </c>
      <c r="F17">
        <v>0.53305667389284594</v>
      </c>
      <c r="G17">
        <v>0.85313807531380703</v>
      </c>
      <c r="H17">
        <v>0.84871965990677301</v>
      </c>
      <c r="I17">
        <v>0.86682032638518802</v>
      </c>
      <c r="J17">
        <v>0.84603465480378703</v>
      </c>
      <c r="K17">
        <v>0.85041085731236998</v>
      </c>
      <c r="L17">
        <v>0.89867219917012398</v>
      </c>
      <c r="M17">
        <v>0.91071708976707699</v>
      </c>
      <c r="N17">
        <v>0.90463225605618303</v>
      </c>
      <c r="O17">
        <v>0.90554063129617202</v>
      </c>
      <c r="P17">
        <v>0.91229183187946095</v>
      </c>
      <c r="Q17">
        <v>0.49746163682864403</v>
      </c>
      <c r="R17">
        <v>0.49384316267012301</v>
      </c>
      <c r="S17">
        <v>0.51264612114771502</v>
      </c>
      <c r="T17">
        <v>0.49752331285685403</v>
      </c>
      <c r="U17">
        <v>0.50190419013334597</v>
      </c>
    </row>
    <row r="18" spans="1:21" x14ac:dyDescent="0.3">
      <c r="A18">
        <v>2011</v>
      </c>
      <c r="B18">
        <v>0.46393216306742302</v>
      </c>
      <c r="C18">
        <v>0.47952269052152002</v>
      </c>
      <c r="D18">
        <v>0.47464256584036901</v>
      </c>
      <c r="E18">
        <v>0.467238835306657</v>
      </c>
      <c r="F18">
        <v>0.472509738452977</v>
      </c>
      <c r="G18">
        <v>0.81083806818181803</v>
      </c>
      <c r="H18">
        <v>0.80494613547179295</v>
      </c>
      <c r="I18">
        <v>0.80044244492407302</v>
      </c>
      <c r="J18">
        <v>0.80776128633271504</v>
      </c>
      <c r="K18">
        <v>0.79381889763779501</v>
      </c>
      <c r="L18">
        <v>0.76178190255220402</v>
      </c>
      <c r="M18">
        <v>0.755268667131891</v>
      </c>
      <c r="N18">
        <v>0.74769579754012805</v>
      </c>
      <c r="O18">
        <v>0.76842560553633199</v>
      </c>
      <c r="P18">
        <v>0.754591938293108</v>
      </c>
      <c r="Q18">
        <v>0.45325666795516101</v>
      </c>
      <c r="R18">
        <v>0.45675413022351802</v>
      </c>
      <c r="S18">
        <v>0.45030718701700201</v>
      </c>
      <c r="T18">
        <v>0.45745663211339099</v>
      </c>
      <c r="U18">
        <v>0.44674380280661502</v>
      </c>
    </row>
    <row r="19" spans="1:21" x14ac:dyDescent="0.3">
      <c r="A19">
        <v>2012</v>
      </c>
      <c r="B19">
        <v>0.84468849774120203</v>
      </c>
      <c r="C19">
        <v>0.79810579673550397</v>
      </c>
      <c r="D19">
        <v>0.92686773315140703</v>
      </c>
      <c r="E19">
        <v>0.77453350683199196</v>
      </c>
      <c r="F19">
        <v>0.84741200000000005</v>
      </c>
      <c r="G19">
        <v>1.04305490926012</v>
      </c>
      <c r="H19">
        <v>1.0502756358799299</v>
      </c>
      <c r="I19">
        <v>1.0628286921301899</v>
      </c>
      <c r="J19">
        <v>1.08054623450424</v>
      </c>
      <c r="K19">
        <v>1.0490126939351201</v>
      </c>
      <c r="L19">
        <v>0.95982426165487</v>
      </c>
      <c r="M19">
        <v>0.86903466055571499</v>
      </c>
      <c r="N19">
        <v>0.98572743058600698</v>
      </c>
      <c r="O19">
        <v>0.89247826086956505</v>
      </c>
      <c r="P19">
        <v>0.938910741301059</v>
      </c>
      <c r="Q19">
        <v>0.79587847385774901</v>
      </c>
      <c r="R19">
        <v>0.72096649484536102</v>
      </c>
      <c r="S19">
        <v>0.84201524282169404</v>
      </c>
      <c r="T19">
        <v>0.65753615396379295</v>
      </c>
      <c r="U19">
        <v>0.84267180859760504</v>
      </c>
    </row>
    <row r="20" spans="1:21" x14ac:dyDescent="0.3">
      <c r="A20">
        <v>2013</v>
      </c>
      <c r="B20">
        <v>0.46298397669337199</v>
      </c>
      <c r="C20">
        <v>0.47614711130141002</v>
      </c>
      <c r="D20">
        <v>0.506463422457336</v>
      </c>
      <c r="E20">
        <v>0.47772273945635801</v>
      </c>
      <c r="F20">
        <v>0.47425471415743797</v>
      </c>
      <c r="G20">
        <v>0.59621490803485</v>
      </c>
      <c r="H20">
        <v>0.59900589729131304</v>
      </c>
      <c r="I20">
        <v>0.59575440698828197</v>
      </c>
      <c r="J20">
        <v>0.59970908605329898</v>
      </c>
      <c r="K20">
        <v>0.59562184571016596</v>
      </c>
      <c r="L20">
        <v>0.54341810022438297</v>
      </c>
      <c r="M20">
        <v>0.53000269541778999</v>
      </c>
      <c r="N20">
        <v>0.561912879128589</v>
      </c>
      <c r="O20">
        <v>0.53664114166376597</v>
      </c>
      <c r="P20">
        <v>0.54809911966090596</v>
      </c>
      <c r="Q20">
        <v>0.41211521152115199</v>
      </c>
      <c r="R20">
        <v>0.40753790175864202</v>
      </c>
      <c r="S20">
        <v>0.45920972644376901</v>
      </c>
      <c r="T20">
        <v>0.43061101290389597</v>
      </c>
      <c r="U20">
        <v>0.44582146731889299</v>
      </c>
    </row>
    <row r="21" spans="1:21" x14ac:dyDescent="0.3">
      <c r="A21">
        <v>2014</v>
      </c>
      <c r="B21">
        <v>0.44175061022120499</v>
      </c>
      <c r="C21">
        <v>0.43271689740769098</v>
      </c>
      <c r="D21">
        <v>0.44841538757344201</v>
      </c>
      <c r="E21">
        <v>0.43766969413725498</v>
      </c>
      <c r="F21">
        <v>0.44255065285907302</v>
      </c>
      <c r="G21">
        <v>0.50587320574162697</v>
      </c>
      <c r="H21">
        <v>0.49595418133897601</v>
      </c>
      <c r="I21">
        <v>0.50078642576038401</v>
      </c>
      <c r="J21">
        <v>0.506916561107847</v>
      </c>
      <c r="K21">
        <v>0.49028571428571399</v>
      </c>
      <c r="L21">
        <v>0.52030184174624805</v>
      </c>
      <c r="M21">
        <v>0.52396039603960398</v>
      </c>
      <c r="N21">
        <v>0.52577616881228395</v>
      </c>
      <c r="O21">
        <v>0.51896169673947501</v>
      </c>
      <c r="P21">
        <v>0.52943256578947395</v>
      </c>
      <c r="Q21">
        <v>0.46795420607267302</v>
      </c>
      <c r="R21">
        <v>0.45799180327868799</v>
      </c>
      <c r="S21">
        <v>0.45532659409020199</v>
      </c>
      <c r="T21">
        <v>0.46596972842068901</v>
      </c>
      <c r="U21">
        <v>0.45322881425989697</v>
      </c>
    </row>
    <row r="23" spans="1:21" x14ac:dyDescent="0.3">
      <c r="A23" t="s">
        <v>12</v>
      </c>
      <c r="B23">
        <v>0.92198131632787095</v>
      </c>
      <c r="C23">
        <v>0.94124028238980495</v>
      </c>
      <c r="D23">
        <v>0.92931773797394701</v>
      </c>
      <c r="E23">
        <v>0.92063356317311995</v>
      </c>
      <c r="F23">
        <v>0.94301563587958204</v>
      </c>
      <c r="G23">
        <v>0.91511695353989697</v>
      </c>
      <c r="H23">
        <v>0.91218556295814801</v>
      </c>
      <c r="I23">
        <v>0.91012541485662701</v>
      </c>
      <c r="J23">
        <v>0.91559746394268504</v>
      </c>
      <c r="K23">
        <v>0.91601113465794404</v>
      </c>
      <c r="L23">
        <v>0.91563438280284104</v>
      </c>
      <c r="M23">
        <v>0.86306409191945099</v>
      </c>
      <c r="N23">
        <v>0.89236723257628503</v>
      </c>
      <c r="O23">
        <v>0.86403530803068096</v>
      </c>
      <c r="P23">
        <v>0.91168894887922303</v>
      </c>
      <c r="Q23">
        <v>0.92238942042408401</v>
      </c>
      <c r="R23">
        <v>0.89759599555444802</v>
      </c>
      <c r="S23">
        <v>0.91610985876268902</v>
      </c>
      <c r="T23">
        <v>0.87061354893443998</v>
      </c>
      <c r="U23">
        <v>0.95748000545715595</v>
      </c>
    </row>
    <row r="24" spans="1:21" x14ac:dyDescent="0.3">
      <c r="A24" t="s">
        <v>13</v>
      </c>
      <c r="B24">
        <v>0.54146043121141996</v>
      </c>
      <c r="C24">
        <v>0.55274009542846803</v>
      </c>
      <c r="D24">
        <v>0.55961908913617298</v>
      </c>
      <c r="E24">
        <v>0.53423811488191497</v>
      </c>
      <c r="F24">
        <v>0.55020181196883999</v>
      </c>
      <c r="G24">
        <v>0.74581479083664404</v>
      </c>
      <c r="H24">
        <v>0.742319771564946</v>
      </c>
      <c r="I24">
        <v>0.74490387377400102</v>
      </c>
      <c r="J24">
        <v>0.746029316618678</v>
      </c>
      <c r="K24">
        <v>0.74100587630402803</v>
      </c>
      <c r="L24">
        <v>0.743521406308149</v>
      </c>
      <c r="M24">
        <v>0.71538198054086899</v>
      </c>
      <c r="N24">
        <v>0.73591222121760203</v>
      </c>
      <c r="O24">
        <v>0.71627875283088804</v>
      </c>
      <c r="P24">
        <v>0.73492099654438703</v>
      </c>
      <c r="Q24">
        <v>0.52955241403426201</v>
      </c>
      <c r="R24">
        <v>0.52759378180846805</v>
      </c>
      <c r="S24">
        <v>0.54783070015622104</v>
      </c>
      <c r="T24">
        <v>0.50977805575364699</v>
      </c>
      <c r="U24">
        <v>0.55009811116390195</v>
      </c>
    </row>
    <row r="25" spans="1:21" x14ac:dyDescent="0.3">
      <c r="A25" t="s">
        <v>14</v>
      </c>
      <c r="B25">
        <v>0.58500175892972905</v>
      </c>
      <c r="C25">
        <v>0.61072718524318903</v>
      </c>
      <c r="D25">
        <v>0.61003793405761597</v>
      </c>
      <c r="E25">
        <v>0.59168632278486999</v>
      </c>
      <c r="F25">
        <v>0.59569091680894104</v>
      </c>
      <c r="G25">
        <v>0.74394016472579905</v>
      </c>
      <c r="H25">
        <v>0.743449975310571</v>
      </c>
      <c r="I25">
        <v>0.74308996877029798</v>
      </c>
      <c r="J25">
        <v>0.74661203629914197</v>
      </c>
      <c r="K25">
        <v>0.74357550069098599</v>
      </c>
      <c r="L25">
        <v>0.75482579926696702</v>
      </c>
      <c r="M25">
        <v>0.723072404647506</v>
      </c>
      <c r="N25">
        <v>0.74386412192465501</v>
      </c>
      <c r="O25">
        <v>0.72332752651189003</v>
      </c>
      <c r="P25">
        <v>0.74807405578577901</v>
      </c>
      <c r="Q25">
        <v>0.57712818305758895</v>
      </c>
      <c r="R25">
        <v>0.58684949345563098</v>
      </c>
      <c r="S25">
        <v>0.60495299288958704</v>
      </c>
      <c r="T25">
        <v>0.56922203642411195</v>
      </c>
      <c r="U25">
        <v>0.60260409075294596</v>
      </c>
    </row>
    <row r="26" spans="1:21" x14ac:dyDescent="0.3">
      <c r="A26" t="s">
        <v>15</v>
      </c>
      <c r="B26">
        <v>1.35779790799717</v>
      </c>
      <c r="C26">
        <v>1.3862165427615001</v>
      </c>
      <c r="D26">
        <v>1.3438841483405399</v>
      </c>
      <c r="E26">
        <v>1.3676630687300999</v>
      </c>
      <c r="F26">
        <v>1.39539910765317</v>
      </c>
      <c r="G26">
        <v>1.0619194851938301</v>
      </c>
      <c r="H26">
        <v>1.05966455156978</v>
      </c>
      <c r="I26">
        <v>1.05286988368455</v>
      </c>
      <c r="J26">
        <v>1.0626604935747599</v>
      </c>
      <c r="K26">
        <v>1.06872845224589</v>
      </c>
      <c r="L26">
        <v>1.06534030621826</v>
      </c>
      <c r="M26">
        <v>0.98928050073503504</v>
      </c>
      <c r="N26">
        <v>1.02666590990192</v>
      </c>
      <c r="O26">
        <v>0.99030149013507296</v>
      </c>
      <c r="P26">
        <v>1.0664090131492701</v>
      </c>
      <c r="Q26">
        <v>1.38099128908006</v>
      </c>
      <c r="R26">
        <v>1.32105776097841</v>
      </c>
      <c r="S26">
        <v>1.33152223393714</v>
      </c>
      <c r="T26">
        <v>1.28491917639894</v>
      </c>
      <c r="U26">
        <v>1.4327706160632101</v>
      </c>
    </row>
    <row r="27" spans="1:21" x14ac:dyDescent="0.3">
      <c r="A27" t="s">
        <v>10</v>
      </c>
      <c r="B27">
        <v>1.17884702152576</v>
      </c>
      <c r="C27">
        <v>1.19098268312319</v>
      </c>
      <c r="D27">
        <v>1.1687023241455301</v>
      </c>
      <c r="E27">
        <v>1.13969566239033</v>
      </c>
      <c r="F27">
        <v>1.23867208954008</v>
      </c>
      <c r="G27">
        <v>1.1039500975291401</v>
      </c>
      <c r="H27">
        <v>1.1031806127710599</v>
      </c>
      <c r="I27">
        <v>1.0969575755210701</v>
      </c>
      <c r="J27">
        <v>1.10395344126586</v>
      </c>
      <c r="K27">
        <v>1.1059397228333501</v>
      </c>
      <c r="L27">
        <v>1.07376581765634</v>
      </c>
      <c r="M27">
        <v>0.96705761216277097</v>
      </c>
      <c r="N27">
        <v>1.02416329965681</v>
      </c>
      <c r="O27">
        <v>0.96976723522374497</v>
      </c>
      <c r="P27">
        <v>1.06928482546277</v>
      </c>
      <c r="Q27">
        <v>1.17320035352491</v>
      </c>
      <c r="R27">
        <v>1.08751414582771</v>
      </c>
      <c r="S27">
        <v>1.1194471684115099</v>
      </c>
      <c r="T27">
        <v>1.01817232543467</v>
      </c>
      <c r="U27">
        <v>1.2442104442250801</v>
      </c>
    </row>
    <row r="28" spans="1:21" x14ac:dyDescent="0.3">
      <c r="A28" t="s">
        <v>11</v>
      </c>
      <c r="B28">
        <v>0.84189412311332101</v>
      </c>
      <c r="C28">
        <v>0.83827062864250401</v>
      </c>
      <c r="D28">
        <v>0.83638650912188905</v>
      </c>
      <c r="E28">
        <v>0.84424079875941604</v>
      </c>
      <c r="F28">
        <v>0.82629024186510402</v>
      </c>
      <c r="G28">
        <v>0.81371731735266795</v>
      </c>
      <c r="H28">
        <v>0.80253192248148197</v>
      </c>
      <c r="I28">
        <v>0.80947033177053296</v>
      </c>
      <c r="J28">
        <v>0.81024676739173296</v>
      </c>
      <c r="K28">
        <v>0.81070018444997705</v>
      </c>
      <c r="L28">
        <v>0.84769876145755496</v>
      </c>
      <c r="M28">
        <v>0.84393478751040796</v>
      </c>
      <c r="N28">
        <v>0.84569542007403298</v>
      </c>
      <c r="O28">
        <v>0.84014051659809597</v>
      </c>
      <c r="P28">
        <v>0.84112218656297</v>
      </c>
      <c r="Q28">
        <v>0.86304751010785896</v>
      </c>
      <c r="R28">
        <v>0.85898138260112</v>
      </c>
      <c r="S28">
        <v>0.86178905262840599</v>
      </c>
      <c r="T28">
        <v>0.85706692019157205</v>
      </c>
      <c r="U28">
        <v>0.86145677184637603</v>
      </c>
    </row>
    <row r="30" spans="1:21" x14ac:dyDescent="0.3">
      <c r="B30" t="s">
        <v>0</v>
      </c>
      <c r="C30" t="s">
        <v>2</v>
      </c>
      <c r="D30" t="s">
        <v>3</v>
      </c>
      <c r="E30" t="s">
        <v>6</v>
      </c>
      <c r="F30" t="s">
        <v>4</v>
      </c>
    </row>
    <row r="31" spans="1:21" x14ac:dyDescent="0.3">
      <c r="A31" t="s">
        <v>5</v>
      </c>
      <c r="B31">
        <f>G23</f>
        <v>0.91511695353989697</v>
      </c>
      <c r="C31">
        <f t="shared" ref="C31:F31" si="0">H23</f>
        <v>0.91218556295814801</v>
      </c>
      <c r="D31">
        <f t="shared" si="0"/>
        <v>0.91012541485662701</v>
      </c>
      <c r="E31">
        <f t="shared" si="0"/>
        <v>0.91559746394268504</v>
      </c>
      <c r="F31">
        <f t="shared" si="0"/>
        <v>0.91601113465794404</v>
      </c>
    </row>
    <row r="32" spans="1:21" x14ac:dyDescent="0.3">
      <c r="A32" t="s">
        <v>1</v>
      </c>
      <c r="B32">
        <f>B23</f>
        <v>0.92198131632787095</v>
      </c>
      <c r="C32">
        <f t="shared" ref="C32:F32" si="1">C23</f>
        <v>0.94124028238980495</v>
      </c>
      <c r="D32">
        <f t="shared" si="1"/>
        <v>0.92931773797394701</v>
      </c>
      <c r="E32">
        <f t="shared" si="1"/>
        <v>0.92063356317311995</v>
      </c>
      <c r="F32">
        <f t="shared" si="1"/>
        <v>0.94301563587958204</v>
      </c>
    </row>
    <row r="33" spans="1:6" x14ac:dyDescent="0.3">
      <c r="A33" t="s">
        <v>7</v>
      </c>
      <c r="B33">
        <f>L23</f>
        <v>0.91563438280284104</v>
      </c>
      <c r="C33">
        <f t="shared" ref="C33:F33" si="2">M23</f>
        <v>0.86306409191945099</v>
      </c>
      <c r="D33">
        <f t="shared" si="2"/>
        <v>0.89236723257628503</v>
      </c>
      <c r="E33">
        <f t="shared" si="2"/>
        <v>0.86403530803068096</v>
      </c>
      <c r="F33">
        <f t="shared" si="2"/>
        <v>0.91168894887922303</v>
      </c>
    </row>
    <row r="34" spans="1:6" x14ac:dyDescent="0.3">
      <c r="A34" t="s">
        <v>8</v>
      </c>
      <c r="B34">
        <f>Q23</f>
        <v>0.92238942042408401</v>
      </c>
      <c r="C34">
        <f t="shared" ref="C34:F34" si="3">R23</f>
        <v>0.89759599555444802</v>
      </c>
      <c r="D34">
        <f t="shared" si="3"/>
        <v>0.91610985876268902</v>
      </c>
      <c r="E34">
        <f t="shared" si="3"/>
        <v>0.87061354893443998</v>
      </c>
      <c r="F34">
        <f t="shared" si="3"/>
        <v>0.95748000545715595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CDC3-440D-4832-A074-1B6C158E3CA4}">
  <dimension ref="A1:O20"/>
  <sheetViews>
    <sheetView workbookViewId="0">
      <selection activeCell="N3" sqref="N3"/>
    </sheetView>
  </sheetViews>
  <sheetFormatPr defaultRowHeight="14.4" x14ac:dyDescent="0.3"/>
  <cols>
    <col min="11" max="11" width="38.33203125" customWidth="1"/>
  </cols>
  <sheetData>
    <row r="1" spans="1:15" ht="93.6" thickBot="1" x14ac:dyDescent="0.3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59</v>
      </c>
      <c r="G1" s="1" t="s">
        <v>58</v>
      </c>
      <c r="K1" s="2" t="s">
        <v>21</v>
      </c>
      <c r="L1" s="3" t="s">
        <v>22</v>
      </c>
      <c r="M1" s="3" t="s">
        <v>23</v>
      </c>
      <c r="N1" s="3" t="s">
        <v>24</v>
      </c>
      <c r="O1" s="3" t="s">
        <v>25</v>
      </c>
    </row>
    <row r="2" spans="1:15" ht="15" thickBot="1" x14ac:dyDescent="0.35">
      <c r="A2" s="1" t="s">
        <v>26</v>
      </c>
      <c r="B2" s="1">
        <v>29</v>
      </c>
      <c r="C2" s="1">
        <v>73</v>
      </c>
      <c r="D2" s="1">
        <v>0</v>
      </c>
      <c r="E2" s="1">
        <v>45</v>
      </c>
      <c r="F2">
        <f>B2+D2</f>
        <v>29</v>
      </c>
      <c r="G2">
        <f>C2+E2</f>
        <v>118</v>
      </c>
      <c r="K2" s="4" t="s">
        <v>27</v>
      </c>
      <c r="L2" s="5" t="s">
        <v>28</v>
      </c>
      <c r="M2" s="6">
        <v>0</v>
      </c>
      <c r="N2" s="6">
        <v>0.06</v>
      </c>
      <c r="O2" s="5" t="s">
        <v>29</v>
      </c>
    </row>
    <row r="3" spans="1:15" ht="15" thickBot="1" x14ac:dyDescent="0.35">
      <c r="A3" s="1" t="s">
        <v>30</v>
      </c>
      <c r="B3" s="1">
        <v>77</v>
      </c>
      <c r="C3" s="1">
        <v>322</v>
      </c>
      <c r="D3" s="1">
        <v>68</v>
      </c>
      <c r="E3" s="1">
        <v>254</v>
      </c>
      <c r="F3">
        <f t="shared" ref="F3:F4" si="0">B3+D3</f>
        <v>145</v>
      </c>
      <c r="G3">
        <f t="shared" ref="G3:G5" si="1">C3+E3</f>
        <v>576</v>
      </c>
      <c r="K3" s="4" t="s">
        <v>31</v>
      </c>
      <c r="L3" s="7">
        <v>0</v>
      </c>
      <c r="M3" s="7">
        <v>129</v>
      </c>
      <c r="N3" s="7">
        <v>345</v>
      </c>
      <c r="O3" s="7">
        <v>412</v>
      </c>
    </row>
    <row r="4" spans="1:15" ht="15" thickBot="1" x14ac:dyDescent="0.35">
      <c r="A4" s="1" t="s">
        <v>32</v>
      </c>
      <c r="B4" s="1">
        <v>70</v>
      </c>
      <c r="C4" s="1">
        <v>161</v>
      </c>
      <c r="D4" s="1">
        <v>135</v>
      </c>
      <c r="E4" s="1">
        <v>45</v>
      </c>
      <c r="F4">
        <f t="shared" si="0"/>
        <v>205</v>
      </c>
      <c r="G4">
        <f t="shared" si="1"/>
        <v>206</v>
      </c>
      <c r="K4" s="4" t="s">
        <v>33</v>
      </c>
      <c r="L4" s="7">
        <v>0</v>
      </c>
      <c r="M4" s="7">
        <v>58</v>
      </c>
      <c r="N4" s="7">
        <v>157</v>
      </c>
      <c r="O4" s="7">
        <v>188</v>
      </c>
    </row>
    <row r="5" spans="1:15" x14ac:dyDescent="0.3">
      <c r="A5" s="1" t="s">
        <v>34</v>
      </c>
      <c r="B5" s="1">
        <v>176</v>
      </c>
      <c r="C5" s="1">
        <v>556</v>
      </c>
      <c r="D5" s="1">
        <v>203</v>
      </c>
      <c r="E5" s="1">
        <v>344</v>
      </c>
      <c r="F5">
        <f>B5+D5</f>
        <v>379</v>
      </c>
      <c r="G5">
        <f t="shared" si="1"/>
        <v>900</v>
      </c>
    </row>
    <row r="6" spans="1:15" ht="57.6" x14ac:dyDescent="0.3">
      <c r="A6" s="1" t="s">
        <v>35</v>
      </c>
      <c r="B6" s="1" t="s">
        <v>17</v>
      </c>
      <c r="C6" s="1" t="s">
        <v>18</v>
      </c>
      <c r="D6" s="1" t="s">
        <v>19</v>
      </c>
      <c r="E6" s="1" t="s">
        <v>20</v>
      </c>
    </row>
    <row r="7" spans="1:15" x14ac:dyDescent="0.3">
      <c r="A7" s="1" t="s">
        <v>26</v>
      </c>
      <c r="B7" s="1">
        <v>24</v>
      </c>
      <c r="C7" s="1">
        <v>45</v>
      </c>
      <c r="D7" s="1">
        <v>0</v>
      </c>
      <c r="E7" s="1">
        <v>31</v>
      </c>
      <c r="F7">
        <f>B7+D7</f>
        <v>24</v>
      </c>
      <c r="G7">
        <f>C7+E7</f>
        <v>76</v>
      </c>
    </row>
    <row r="8" spans="1:15" x14ac:dyDescent="0.3">
      <c r="A8" s="1" t="s">
        <v>30</v>
      </c>
      <c r="B8" s="1">
        <v>50</v>
      </c>
      <c r="C8" s="1">
        <v>128</v>
      </c>
      <c r="D8" s="1">
        <v>57</v>
      </c>
      <c r="E8" s="1">
        <v>176</v>
      </c>
      <c r="F8">
        <f t="shared" ref="F8:F9" si="2">B8+D8</f>
        <v>107</v>
      </c>
      <c r="G8">
        <f t="shared" ref="G8:G9" si="3">C8+E8</f>
        <v>304</v>
      </c>
    </row>
    <row r="9" spans="1:15" x14ac:dyDescent="0.3">
      <c r="A9" s="1" t="s">
        <v>32</v>
      </c>
      <c r="B9" s="1">
        <v>46</v>
      </c>
      <c r="C9" s="1">
        <v>57</v>
      </c>
      <c r="D9" s="1">
        <v>80</v>
      </c>
      <c r="E9" s="1">
        <v>34</v>
      </c>
      <c r="F9">
        <f t="shared" si="2"/>
        <v>126</v>
      </c>
      <c r="G9">
        <f t="shared" si="3"/>
        <v>91</v>
      </c>
    </row>
    <row r="10" spans="1:15" x14ac:dyDescent="0.3">
      <c r="A10" s="1" t="s">
        <v>34</v>
      </c>
      <c r="B10" s="1">
        <v>120</v>
      </c>
      <c r="C10" s="1">
        <v>230</v>
      </c>
      <c r="D10" s="1">
        <v>137</v>
      </c>
      <c r="E10" s="1">
        <v>241</v>
      </c>
      <c r="F10">
        <f>B10+D10</f>
        <v>257</v>
      </c>
      <c r="G10">
        <f>C10+E10</f>
        <v>471</v>
      </c>
    </row>
    <row r="11" spans="1:15" ht="57.6" x14ac:dyDescent="0.3">
      <c r="A11" s="1" t="s">
        <v>36</v>
      </c>
      <c r="B11" s="1" t="s">
        <v>17</v>
      </c>
      <c r="C11" s="1" t="s">
        <v>18</v>
      </c>
      <c r="D11" s="1" t="s">
        <v>20</v>
      </c>
      <c r="E11" s="1" t="s">
        <v>19</v>
      </c>
    </row>
    <row r="12" spans="1:15" x14ac:dyDescent="0.3">
      <c r="A12" s="1" t="s">
        <v>37</v>
      </c>
      <c r="B12" s="1">
        <v>86</v>
      </c>
      <c r="C12" s="1">
        <v>187</v>
      </c>
      <c r="D12" s="1">
        <v>50</v>
      </c>
      <c r="E12" s="1">
        <v>18</v>
      </c>
      <c r="F12">
        <f>B12+D12</f>
        <v>136</v>
      </c>
      <c r="G12">
        <f>C12+E12</f>
        <v>205</v>
      </c>
    </row>
    <row r="13" spans="1:15" x14ac:dyDescent="0.3">
      <c r="A13" s="1" t="s">
        <v>26</v>
      </c>
      <c r="B13" s="1">
        <v>49</v>
      </c>
      <c r="C13" s="1">
        <v>326</v>
      </c>
      <c r="D13" s="1">
        <v>138</v>
      </c>
      <c r="E13" s="1">
        <v>5</v>
      </c>
      <c r="F13">
        <f t="shared" ref="F13" si="4">B13+D13</f>
        <v>187</v>
      </c>
      <c r="G13">
        <f t="shared" ref="G13" si="5">C13+E13</f>
        <v>331</v>
      </c>
    </row>
    <row r="14" spans="1:15" x14ac:dyDescent="0.3">
      <c r="A14" s="1" t="s">
        <v>34</v>
      </c>
      <c r="B14" s="1">
        <v>136</v>
      </c>
      <c r="C14" s="1">
        <v>513</v>
      </c>
      <c r="D14" s="1">
        <v>187</v>
      </c>
      <c r="E14" s="1">
        <v>23</v>
      </c>
      <c r="F14">
        <f>B14+D14</f>
        <v>323</v>
      </c>
      <c r="G14">
        <f>C14+E14</f>
        <v>536</v>
      </c>
    </row>
    <row r="15" spans="1:15" ht="57.6" x14ac:dyDescent="0.3">
      <c r="A15" s="1" t="s">
        <v>38</v>
      </c>
      <c r="B15" s="1" t="s">
        <v>17</v>
      </c>
      <c r="C15" s="1" t="s">
        <v>18</v>
      </c>
      <c r="D15" s="1" t="s">
        <v>20</v>
      </c>
      <c r="E15" s="1" t="s">
        <v>19</v>
      </c>
    </row>
    <row r="16" spans="1:15" x14ac:dyDescent="0.3">
      <c r="A16" s="1" t="s">
        <v>37</v>
      </c>
      <c r="B16" s="1">
        <v>87</v>
      </c>
      <c r="C16" s="1">
        <v>185</v>
      </c>
      <c r="D16" s="1">
        <v>48</v>
      </c>
      <c r="E16" s="1">
        <v>20</v>
      </c>
      <c r="F16">
        <f>B16+D16</f>
        <v>135</v>
      </c>
      <c r="G16">
        <f>C16+E16</f>
        <v>205</v>
      </c>
    </row>
    <row r="17" spans="1:7" x14ac:dyDescent="0.3">
      <c r="A17" s="1" t="s">
        <v>26</v>
      </c>
      <c r="B17" s="1">
        <v>48</v>
      </c>
      <c r="C17" s="1">
        <v>328</v>
      </c>
      <c r="D17" s="1">
        <v>137</v>
      </c>
      <c r="E17" s="1">
        <v>5</v>
      </c>
      <c r="F17">
        <f t="shared" ref="F17:F18" si="6">B17+D17</f>
        <v>185</v>
      </c>
      <c r="G17">
        <f t="shared" ref="G17:G19" si="7">C17+E17</f>
        <v>333</v>
      </c>
    </row>
    <row r="18" spans="1:7" x14ac:dyDescent="0.3">
      <c r="A18" s="1" t="s">
        <v>30</v>
      </c>
      <c r="B18" s="1">
        <v>22</v>
      </c>
      <c r="C18" s="1">
        <v>29</v>
      </c>
      <c r="D18" s="1">
        <v>72</v>
      </c>
      <c r="E18" s="1">
        <v>57</v>
      </c>
      <c r="F18">
        <f t="shared" si="6"/>
        <v>94</v>
      </c>
      <c r="G18">
        <f t="shared" si="7"/>
        <v>86</v>
      </c>
    </row>
    <row r="19" spans="1:7" x14ac:dyDescent="0.3">
      <c r="A19" s="1" t="s">
        <v>32</v>
      </c>
      <c r="B19" s="1">
        <v>68</v>
      </c>
      <c r="C19" s="1">
        <v>117</v>
      </c>
      <c r="D19" s="1">
        <v>35</v>
      </c>
      <c r="E19" s="1">
        <v>123</v>
      </c>
      <c r="F19">
        <f>B19+D19</f>
        <v>103</v>
      </c>
      <c r="G19">
        <f t="shared" si="7"/>
        <v>240</v>
      </c>
    </row>
    <row r="20" spans="1:7" x14ac:dyDescent="0.3">
      <c r="A20" s="1" t="s">
        <v>34</v>
      </c>
      <c r="B20" s="1">
        <v>226</v>
      </c>
      <c r="C20" s="1">
        <v>659</v>
      </c>
      <c r="D20" s="1">
        <v>292</v>
      </c>
      <c r="E20" s="1">
        <v>205</v>
      </c>
      <c r="F20">
        <f>B20+D20</f>
        <v>518</v>
      </c>
      <c r="G20">
        <f t="shared" ref="G20" si="8">C20+E20</f>
        <v>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ConsequenceTable</vt:lpstr>
      <vt:lpstr>ConsequenceTable_WaterCostComb</vt:lpstr>
      <vt:lpstr>IBMRv1</vt:lpstr>
      <vt:lpstr>CalSim3 Water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William E</dc:creator>
  <cp:lastModifiedBy>Mahardja, Brian</cp:lastModifiedBy>
  <dcterms:created xsi:type="dcterms:W3CDTF">2024-08-02T14:02:41Z</dcterms:created>
  <dcterms:modified xsi:type="dcterms:W3CDTF">2024-08-19T17:26:56Z</dcterms:modified>
</cp:coreProperties>
</file>