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ClassWork\Homework_1\"/>
    </mc:Choice>
  </mc:AlternateContent>
  <xr:revisionPtr revIDLastSave="0" documentId="13_ncr:1_{B6E1AE37-5BDF-45E9-9BA8-12A5EE4D7DE0}" xr6:coauthVersionLast="38" xr6:coauthVersionMax="38" xr10:uidLastSave="{00000000-0000-0000-0000-000000000000}"/>
  <bookViews>
    <workbookView xWindow="0" yWindow="0" windowWidth="21570" windowHeight="7920" activeTab="5" xr2:uid="{FCDA95A5-842E-4C14-8283-C9F757FC5DD2}"/>
  </bookViews>
  <sheets>
    <sheet name="Main" sheetId="1" r:id="rId1"/>
    <sheet name="StackedByCategory" sheetId="2" r:id="rId2"/>
    <sheet name="StackedBySubCat" sheetId="3" r:id="rId3"/>
    <sheet name="StateByYear" sheetId="4" r:id="rId4"/>
    <sheet name="BackersCount" sheetId="5" r:id="rId5"/>
    <sheet name="GoalOutcomes" sheetId="6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J3" i="6" l="1"/>
  <c r="J4" i="6"/>
  <c r="J5" i="6"/>
  <c r="J6" i="6"/>
  <c r="J7" i="6"/>
  <c r="J8" i="6"/>
  <c r="J9" i="6"/>
  <c r="J10" i="6"/>
  <c r="J11" i="6"/>
  <c r="J12" i="6"/>
  <c r="J2" i="6"/>
  <c r="I3" i="6"/>
  <c r="I4" i="6"/>
  <c r="I5" i="6"/>
  <c r="I6" i="6"/>
  <c r="I7" i="6"/>
  <c r="I8" i="6"/>
  <c r="I9" i="6"/>
  <c r="I10" i="6"/>
  <c r="I11" i="6"/>
  <c r="I12" i="6"/>
  <c r="I2" i="6"/>
  <c r="H3" i="6"/>
  <c r="H4" i="6"/>
  <c r="H5" i="6"/>
  <c r="H6" i="6"/>
  <c r="H7" i="6"/>
  <c r="H8" i="6"/>
  <c r="H9" i="6"/>
  <c r="H10" i="6"/>
  <c r="H11" i="6"/>
  <c r="H12" i="6"/>
  <c r="H2" i="6"/>
  <c r="G12" i="6"/>
  <c r="G11" i="6"/>
  <c r="G10" i="6"/>
  <c r="G9" i="6"/>
  <c r="G8" i="6"/>
  <c r="G7" i="6"/>
  <c r="G6" i="6"/>
  <c r="G5" i="6"/>
  <c r="G4" i="6"/>
  <c r="G3" i="6"/>
  <c r="G2" i="6"/>
  <c r="F4" i="6"/>
  <c r="F5" i="6"/>
  <c r="F6" i="6"/>
  <c r="F7" i="6"/>
  <c r="F8" i="6"/>
  <c r="F9" i="6"/>
  <c r="F10" i="6"/>
  <c r="F11" i="6"/>
  <c r="F12" i="6"/>
  <c r="F3" i="6"/>
  <c r="F2" i="6"/>
  <c r="E2" i="6"/>
  <c r="D4" i="6"/>
  <c r="D8" i="6"/>
  <c r="D12" i="6"/>
  <c r="D2" i="6"/>
  <c r="C4" i="6"/>
  <c r="E4" i="6" s="1"/>
  <c r="C5" i="6"/>
  <c r="D5" i="6" s="1"/>
  <c r="C6" i="6"/>
  <c r="D6" i="6" s="1"/>
  <c r="C7" i="6"/>
  <c r="C8" i="6"/>
  <c r="E8" i="6" s="1"/>
  <c r="C9" i="6"/>
  <c r="D9" i="6" s="1"/>
  <c r="C10" i="6"/>
  <c r="D10" i="6" s="1"/>
  <c r="C11" i="6"/>
  <c r="C12" i="6"/>
  <c r="E12" i="6" s="1"/>
  <c r="C3" i="6"/>
  <c r="D3" i="6" s="1"/>
  <c r="B4" i="6"/>
  <c r="B5" i="6"/>
  <c r="B6" i="6"/>
  <c r="B7" i="6"/>
  <c r="D7" i="6" s="1"/>
  <c r="B8" i="6"/>
  <c r="B9" i="6"/>
  <c r="B10" i="6"/>
  <c r="B11" i="6"/>
  <c r="D11" i="6" s="1"/>
  <c r="B12" i="6"/>
  <c r="B3" i="6"/>
  <c r="E10" i="6" l="1"/>
  <c r="E6" i="6"/>
  <c r="E3" i="6"/>
  <c r="E9" i="6"/>
  <c r="E5" i="6"/>
  <c r="E11" i="6"/>
  <c r="E7" i="6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<sst xmlns="http://schemas.openxmlformats.org/spreadsheetml/2006/main" count="24840" uniqueCount="8398">
  <si>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</si>
  <si>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</si>
  <si>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</si>
  <si>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</si>
  <si>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</si>
  <si>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</si>
  <si>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</si>
  <si>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</si>
  <si>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</si>
  <si>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</si>
  <si>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</si>
  <si>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</si>
  <si>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</si>
  <si>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</si>
  <si>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</si>
  <si>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</si>
  <si>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</si>
  <si>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</si>
  <si>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</si>
  <si>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</si>
  <si>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</si>
  <si>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</si>
  <si>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</si>
  <si>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</si>
  <si>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</si>
  <si>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</si>
  <si>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</si>
  <si>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</si>
  <si>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</si>
  <si>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</si>
  <si>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</si>
  <si>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</si>
  <si>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</si>
  <si>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</si>
  <si>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</si>
  <si>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</si>
  <si>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</si>
  <si>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</si>
  <si>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</si>
  <si>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</si>
  <si>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</si>
  <si>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</si>
  <si>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</si>
  <si>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</si>
  <si>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</si>
  <si>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</si>
  <si>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</si>
  <si>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</si>
  <si>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</si>
  <si>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</si>
  <si>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</si>
  <si>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</si>
  <si>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</si>
  <si>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</si>
  <si>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</si>
  <si>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</si>
  <si>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</si>
  <si>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</si>
  <si>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</si>
  <si>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</si>
  <si>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</si>
  <si>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</si>
  <si>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</si>
  <si>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</si>
  <si>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</si>
  <si>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</si>
  <si>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</si>
  <si>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</si>
  <si>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</si>
  <si>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</si>
  <si>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</si>
  <si>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</si>
  <si>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</si>
  <si>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</si>
  <si>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</si>
  <si>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</si>
  <si>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</si>
  <si>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</si>
  <si>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</si>
  <si>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</si>
  <si>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</si>
  <si>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</si>
  <si>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</si>
  <si>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</si>
  <si>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</si>
  <si>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</si>
  <si>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</si>
  <si>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</si>
  <si>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</si>
  <si>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</si>
  <si>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</si>
  <si>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</si>
  <si>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</si>
  <si>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</si>
  <si>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</si>
  <si>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</si>
  <si>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</si>
  <si>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</si>
  <si>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</si>
  <si>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</si>
  <si>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</si>
  <si>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</si>
  <si>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</si>
  <si>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</si>
  <si>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</si>
  <si>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</si>
  <si>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</si>
  <si>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</si>
  <si>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</si>
  <si>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</si>
  <si>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</si>
  <si>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</si>
  <si>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</si>
  <si>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</si>
  <si>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</si>
  <si>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</si>
  <si>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</si>
  <si>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</si>
  <si>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</si>
  <si>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</si>
  <si>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</si>
  <si>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</si>
  <si>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</si>
  <si>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</si>
  <si>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</si>
  <si>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</si>
  <si>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</si>
  <si>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</si>
  <si>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</si>
  <si>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</si>
  <si>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</si>
  <si>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</si>
  <si>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</si>
  <si>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</si>
  <si>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</si>
  <si>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</si>
  <si>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</si>
  <si>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</si>
  <si>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</si>
  <si>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</si>
  <si>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</si>
  <si>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</si>
  <si>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</si>
  <si>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</si>
  <si>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</si>
  <si>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</si>
  <si>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</si>
  <si>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</si>
  <si>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</si>
  <si>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</si>
  <si>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</si>
  <si>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</si>
  <si>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</si>
  <si>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</si>
  <si>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</si>
  <si>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</si>
  <si>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</si>
  <si>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</si>
  <si>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</si>
  <si>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</si>
  <si>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</si>
  <si>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</si>
  <si>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</si>
  <si>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</si>
  <si>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</si>
  <si>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</si>
  <si>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</si>
  <si>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</si>
  <si>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</si>
  <si>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</si>
  <si>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</si>
  <si>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</si>
  <si>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</si>
  <si>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</si>
  <si>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</si>
  <si>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</si>
  <si>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</si>
  <si>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</si>
  <si>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</si>
  <si>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</si>
  <si>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</si>
  <si>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</si>
  <si>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</si>
  <si>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</si>
  <si>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</si>
  <si>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</si>
  <si>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</si>
  <si>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</si>
  <si>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</si>
  <si>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</si>
  <si>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</si>
  <si>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</si>
  <si>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</si>
  <si>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</si>
  <si>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</si>
  <si>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</si>
  <si>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</si>
  <si>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</si>
  <si>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</si>
  <si>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</si>
  <si>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</si>
  <si>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</si>
  <si>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</si>
  <si>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</si>
  <si>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</si>
  <si>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</si>
  <si>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</si>
  <si>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</si>
  <si>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</si>
  <si>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</si>
  <si>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</si>
  <si>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</si>
  <si>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</si>
  <si>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</si>
  <si>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</si>
  <si>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</si>
  <si>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</si>
  <si>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</si>
  <si>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</si>
  <si>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</si>
  <si>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</si>
  <si>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</si>
  <si>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</si>
  <si>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</si>
  <si>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</si>
  <si>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</si>
  <si>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</si>
  <si>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</si>
  <si>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</si>
  <si>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</si>
  <si>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</si>
  <si>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</si>
  <si>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</si>
  <si>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</si>
  <si>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</si>
  <si>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</si>
  <si>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</si>
  <si>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</si>
  <si>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</si>
  <si>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</si>
  <si>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</si>
  <si>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</si>
  <si>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</si>
  <si>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</si>
  <si>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</si>
  <si>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</si>
  <si>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</si>
  <si>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</si>
  <si>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</si>
  <si>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</si>
  <si>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</si>
  <si>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</si>
  <si>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</si>
  <si>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</si>
  <si>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</si>
  <si>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</si>
  <si>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</si>
  <si>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</si>
  <si>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</si>
  <si>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</si>
  <si>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</si>
  <si>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</si>
  <si>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</si>
  <si>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</si>
  <si>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</si>
  <si>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</si>
  <si>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</si>
  <si>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</si>
  <si>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</si>
  <si>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</si>
  <si>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</si>
  <si>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</si>
  <si>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</si>
  <si>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</si>
  <si>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</si>
  <si>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</si>
  <si>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</si>
  <si>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</si>
  <si>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</si>
  <si>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</si>
  <si>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</si>
  <si>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</si>
  <si>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</si>
  <si>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</si>
  <si>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</si>
  <si>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</si>
  <si>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</si>
  <si>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</si>
  <si>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</si>
  <si>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</si>
  <si>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</si>
  <si>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</si>
  <si>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</si>
  <si>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</si>
  <si>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</si>
  <si>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</si>
  <si>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</si>
  <si>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</si>
  <si>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</si>
  <si>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</si>
  <si>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</si>
  <si>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</si>
  <si>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</si>
  <si>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</si>
  <si>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</si>
  <si>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</si>
  <si>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</si>
  <si>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</si>
  <si>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</si>
  <si>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</si>
  <si>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</si>
  <si>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</si>
  <si>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</si>
  <si>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</si>
  <si>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</si>
  <si>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</si>
  <si>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</si>
  <si>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</si>
  <si>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</si>
  <si>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</si>
  <si>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</si>
  <si>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</si>
  <si>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</si>
  <si>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</si>
  <si>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</si>
  <si>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</si>
  <si>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</si>
  <si>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</si>
  <si>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</si>
  <si>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</si>
  <si>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</si>
  <si>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</si>
  <si>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</si>
  <si>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</si>
  <si>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</si>
  <si>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</si>
  <si>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</si>
  <si>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</si>
  <si>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</si>
  <si>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</si>
  <si>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</si>
  <si>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</si>
  <si>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</si>
  <si>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</si>
  <si>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</si>
  <si>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</si>
  <si>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</si>
  <si>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</si>
  <si>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</si>
  <si>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</si>
  <si>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</si>
  <si>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</si>
  <si>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</si>
  <si>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</si>
  <si>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</si>
  <si>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</si>
  <si>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</si>
  <si>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</si>
  <si>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</si>
  <si>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</si>
  <si>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</si>
  <si>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</si>
  <si>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</si>
  <si>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</si>
  <si>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</si>
  <si>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</si>
  <si>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</si>
  <si>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</si>
  <si>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</si>
  <si>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</si>
  <si>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</si>
  <si>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</si>
  <si>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</si>
  <si>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</si>
  <si>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</si>
  <si>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</si>
  <si>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</si>
  <si>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</si>
  <si>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</si>
  <si>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</si>
  <si>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</si>
  <si>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</si>
  <si>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</si>
  <si>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</si>
  <si>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</si>
  <si>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</si>
  <si>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</si>
  <si>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</si>
  <si>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</si>
  <si>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</si>
  <si>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</si>
  <si>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</si>
  <si>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</si>
  <si>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</si>
  <si>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</si>
  <si>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</si>
  <si>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</si>
  <si>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</si>
  <si>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</si>
  <si>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</si>
  <si>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</si>
  <si>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</si>
  <si>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</si>
  <si>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</si>
  <si>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</si>
  <si>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</si>
  <si>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</si>
  <si>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</si>
  <si>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</si>
  <si>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</si>
  <si>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</si>
  <si>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</si>
  <si>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</si>
  <si>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</si>
  <si>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</si>
  <si>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</si>
  <si>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</si>
  <si>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</si>
  <si>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</si>
  <si>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</si>
  <si>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</si>
  <si>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</si>
  <si>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</si>
  <si>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</si>
  <si>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</si>
  <si>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</si>
  <si>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</si>
  <si>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</si>
  <si>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</si>
  <si>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</si>
  <si>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</si>
  <si>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</si>
  <si>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</si>
  <si>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</si>
  <si>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</si>
  <si>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</si>
  <si>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</si>
  <si>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</si>
  <si>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</si>
  <si>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</si>
  <si>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</si>
  <si>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</si>
  <si>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</si>
  <si>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</si>
  <si>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</si>
  <si>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</si>
  <si>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</si>
  <si>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</si>
  <si>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</si>
  <si>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</si>
  <si>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</si>
  <si>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</si>
  <si>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</si>
  <si>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</si>
  <si>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</si>
  <si>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</si>
  <si>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</si>
  <si>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</si>
  <si>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</si>
  <si>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</si>
  <si>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</si>
  <si>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</si>
  <si>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</si>
  <si>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</si>
  <si>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</si>
  <si>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</si>
  <si>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</si>
  <si>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</si>
  <si>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</si>
  <si>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</si>
  <si>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</si>
  <si>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</si>
  <si>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</si>
  <si>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</si>
  <si>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</si>
  <si>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</si>
  <si>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</si>
  <si>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</si>
  <si>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</si>
  <si>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</si>
  <si>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</si>
  <si>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</si>
  <si>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</si>
  <si>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</si>
  <si>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</si>
  <si>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</si>
  <si>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</si>
  <si>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</si>
  <si>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</si>
  <si>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</si>
  <si>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</si>
  <si>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</si>
  <si>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</si>
  <si>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</si>
  <si>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</si>
  <si>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</si>
  <si>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</si>
  <si>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</si>
  <si>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</si>
  <si>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</si>
  <si>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</si>
  <si>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</si>
  <si>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</si>
  <si>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</si>
  <si>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</si>
  <si>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</si>
  <si>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</si>
  <si>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</si>
  <si>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</si>
  <si>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</si>
  <si>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</si>
  <si>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</si>
  <si>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</si>
  <si>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</si>
  <si>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</si>
  <si>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</si>
  <si>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</si>
  <si>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</si>
  <si>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</si>
  <si>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</si>
  <si>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</si>
  <si>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</si>
  <si>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</si>
  <si>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</si>
  <si>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</si>
  <si>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</si>
  <si>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</si>
  <si>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</si>
  <si>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</si>
  <si>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</si>
  <si>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</si>
  <si>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</si>
  <si>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</si>
  <si>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</si>
  <si>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</si>
  <si>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</si>
  <si>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</si>
  <si>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</si>
  <si>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</si>
  <si>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</si>
  <si>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</si>
  <si>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</si>
  <si>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</si>
  <si>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</si>
  <si>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</si>
  <si>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</si>
  <si>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</si>
  <si>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</si>
  <si>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</si>
  <si>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</si>
  <si>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</si>
  <si>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</si>
  <si>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</si>
  <si>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</si>
  <si>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</si>
  <si>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</si>
  <si>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</si>
  <si>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</si>
  <si>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</si>
  <si>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</si>
  <si>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</si>
  <si>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</si>
  <si>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</si>
  <si>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</si>
  <si>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</si>
  <si>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</si>
  <si>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</si>
  <si>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</si>
  <si>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</si>
  <si>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</si>
  <si>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</si>
  <si>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</si>
  <si>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</si>
  <si>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</si>
  <si>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</si>
  <si>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</si>
  <si>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</si>
  <si>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</si>
  <si>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</si>
  <si>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</si>
  <si>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</si>
  <si>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</si>
  <si>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</si>
  <si>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</si>
  <si>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</si>
  <si>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</si>
  <si>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</si>
  <si>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</si>
  <si>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</si>
  <si>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</si>
  <si>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</si>
  <si>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</si>
  <si>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</si>
  <si>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</si>
  <si>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</si>
  <si>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</si>
  <si>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</si>
  <si>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</si>
  <si>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</si>
  <si>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</si>
  <si>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</si>
  <si>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</si>
  <si>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</si>
  <si>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</si>
  <si>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</si>
  <si>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</si>
  <si>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</si>
  <si>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</si>
  <si>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</si>
  <si>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</si>
  <si>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</si>
  <si>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</si>
  <si>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</si>
  <si>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</si>
  <si>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</si>
  <si>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</si>
  <si>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</si>
  <si>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</si>
  <si>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</si>
  <si>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</si>
  <si>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</si>
  <si>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</si>
  <si>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</si>
  <si>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</si>
  <si>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</si>
  <si>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</si>
  <si>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</si>
  <si>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</si>
  <si>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</si>
  <si>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</si>
  <si>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</si>
  <si>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</si>
  <si>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</si>
  <si>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</si>
  <si>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</si>
  <si>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</si>
  <si>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</si>
  <si>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</si>
  <si>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</si>
  <si>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</si>
  <si>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</si>
  <si>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</si>
  <si>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</si>
  <si>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</si>
  <si>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</si>
  <si>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</si>
  <si>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</si>
  <si>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</si>
  <si>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</si>
  <si>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</si>
  <si>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</si>
  <si>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</si>
  <si>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</si>
  <si>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</si>
  <si>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</si>
  <si>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</si>
  <si>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</si>
  <si>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</si>
  <si>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</si>
  <si>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</si>
  <si>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</si>
  <si>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</si>
  <si>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</si>
  <si>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</si>
  <si>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</si>
  <si>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</si>
  <si>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</si>
  <si>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</si>
  <si>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</si>
  <si>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</si>
  <si>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</si>
  <si>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</si>
  <si>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</si>
  <si>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</si>
  <si>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</si>
  <si>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</si>
  <si>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</si>
  <si>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</si>
  <si>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</si>
  <si>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</si>
  <si>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</si>
  <si>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</si>
  <si>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</si>
  <si>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</si>
  <si>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</si>
  <si>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</si>
  <si>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</si>
  <si>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</si>
  <si>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</si>
  <si>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</si>
  <si>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</si>
  <si>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</si>
  <si>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</si>
  <si>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</si>
  <si>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</si>
  <si>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</si>
  <si>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</si>
  <si>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</si>
  <si>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</si>
  <si>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</si>
  <si>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</si>
  <si>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</si>
  <si>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</si>
  <si>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</si>
  <si>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</si>
  <si>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</si>
  <si>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</si>
  <si>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</si>
  <si>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</si>
  <si>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</si>
  <si>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</si>
  <si>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</si>
  <si>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</si>
  <si>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</si>
  <si>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</si>
  <si>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</si>
  <si>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</si>
  <si>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</si>
  <si>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</si>
  <si>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</si>
  <si>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</si>
  <si>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</si>
  <si>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</si>
  <si>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</si>
  <si>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</si>
  <si>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</si>
  <si>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</si>
  <si>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</si>
  <si>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</si>
  <si>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</si>
  <si>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</si>
  <si>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</si>
  <si>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</si>
  <si>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</si>
  <si>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</si>
  <si>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</si>
  <si>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</si>
  <si>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</si>
  <si>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</si>
  <si>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</si>
  <si>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</si>
  <si>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</si>
  <si>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</si>
  <si>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</si>
  <si>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</si>
  <si>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</si>
  <si>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</si>
  <si>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</si>
  <si>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</si>
  <si>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</si>
  <si>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</si>
  <si>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</si>
  <si>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</si>
  <si>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</si>
  <si>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</si>
  <si>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</si>
  <si>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</si>
  <si>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</si>
  <si>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</si>
  <si>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</si>
  <si>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</si>
  <si>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</si>
  <si>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</si>
  <si>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</si>
  <si>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</si>
  <si>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</si>
  <si>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</si>
  <si>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</si>
  <si>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</si>
  <si>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</si>
  <si>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</si>
  <si>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</si>
  <si>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</si>
  <si>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</si>
  <si>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</si>
  <si>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</si>
  <si>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</si>
  <si>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</si>
  <si>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</si>
  <si>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</si>
  <si>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</si>
  <si>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</si>
  <si>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</si>
  <si>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</si>
  <si>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</si>
  <si>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</si>
  <si>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</si>
  <si>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</si>
  <si>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</si>
  <si>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</si>
  <si>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</si>
  <si>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</si>
  <si>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</si>
  <si>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</si>
  <si>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</si>
  <si>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</si>
  <si>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</si>
  <si>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</si>
  <si>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</si>
  <si>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</si>
  <si>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</si>
  <si>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</si>
  <si>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</si>
  <si>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</si>
  <si>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</si>
  <si>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</si>
  <si>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</si>
  <si>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</si>
  <si>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</si>
  <si>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</si>
  <si>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</si>
  <si>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</si>
  <si>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</si>
  <si>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</si>
  <si>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</si>
  <si>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</si>
  <si>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</si>
  <si>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</si>
  <si>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</si>
  <si>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</si>
  <si>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</si>
  <si>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</si>
  <si>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</si>
  <si>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</si>
  <si>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</si>
  <si>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</si>
  <si>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</si>
  <si>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</si>
  <si>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</si>
  <si>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</si>
  <si>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</si>
  <si>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</si>
  <si>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</si>
  <si>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</si>
  <si>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</si>
  <si>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</si>
  <si>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</si>
  <si>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</si>
  <si>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</si>
  <si>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</si>
  <si>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</si>
  <si>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</si>
  <si>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</si>
  <si>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</si>
  <si>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</si>
  <si>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</si>
  <si>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</si>
  <si>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</si>
  <si>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</si>
  <si>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</si>
  <si>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</si>
  <si>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</si>
  <si>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</si>
  <si>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</si>
  <si>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</si>
  <si>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</si>
  <si>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</si>
  <si>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</si>
  <si>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</si>
  <si>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</si>
  <si>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</si>
  <si>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</si>
  <si>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</si>
  <si>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</si>
  <si>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</si>
  <si>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</si>
  <si>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</si>
  <si>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</si>
  <si>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</si>
  <si>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</si>
  <si>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</si>
  <si>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</si>
  <si>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</si>
  <si>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</si>
  <si>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</si>
  <si>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</si>
  <si>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</si>
  <si>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</si>
  <si>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</si>
  <si>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</si>
  <si>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</si>
  <si>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</si>
  <si>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</si>
  <si>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</si>
  <si>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</si>
  <si>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</si>
  <si>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</si>
  <si>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</si>
  <si>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</si>
  <si>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</si>
  <si>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</si>
  <si>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</si>
  <si>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</si>
  <si>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</si>
  <si>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</si>
  <si>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</si>
  <si>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</si>
  <si>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</si>
  <si>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</si>
  <si>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</si>
  <si>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</si>
  <si>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</si>
  <si>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</si>
  <si>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</si>
  <si>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</si>
  <si>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</si>
  <si>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</si>
  <si>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</si>
  <si>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</si>
  <si>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</si>
  <si>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</si>
  <si>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</si>
  <si>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</si>
  <si>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</si>
  <si>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</si>
  <si>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</si>
  <si>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</si>
  <si>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</si>
  <si>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</si>
  <si>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</si>
  <si>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</si>
  <si>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</si>
  <si>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</si>
  <si>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</si>
  <si>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</si>
  <si>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</si>
  <si>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</si>
  <si>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</si>
  <si>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</si>
  <si>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</si>
  <si>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</si>
  <si>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</si>
  <si>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</si>
  <si>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</si>
  <si>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</si>
  <si>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</si>
  <si>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</si>
  <si>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</si>
  <si>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</si>
  <si>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</si>
  <si>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</si>
  <si>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</si>
  <si>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</si>
  <si>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</si>
  <si>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</si>
  <si>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</si>
  <si>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</si>
  <si>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</si>
  <si>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</si>
  <si>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</si>
  <si>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</si>
  <si>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</si>
  <si>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</si>
  <si>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</si>
  <si>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</si>
  <si>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</si>
  <si>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</si>
  <si>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</si>
  <si>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</si>
  <si>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</si>
  <si>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</si>
  <si>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</si>
  <si>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</si>
  <si>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</si>
  <si>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</si>
  <si>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</si>
  <si>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</si>
  <si>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</si>
  <si>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</si>
  <si>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</si>
  <si>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</si>
  <si>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</si>
  <si>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</si>
  <si>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</si>
  <si>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</si>
  <si>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</si>
  <si>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</si>
  <si>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</si>
  <si>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</si>
  <si>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</si>
  <si>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</si>
  <si>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</si>
  <si>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</si>
  <si>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</si>
  <si>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</si>
  <si>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</si>
  <si>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</si>
  <si>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</si>
  <si>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</si>
  <si>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</si>
  <si>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</si>
  <si>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</si>
  <si>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</si>
  <si>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</si>
  <si>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</si>
  <si>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</si>
  <si>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</si>
  <si>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</si>
  <si>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</si>
  <si>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</si>
  <si>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</si>
  <si>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</si>
  <si>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</si>
  <si>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</si>
  <si>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</si>
  <si>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</si>
  <si>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</si>
  <si>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</si>
  <si>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</si>
  <si>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</si>
  <si>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</si>
  <si>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</si>
  <si>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</si>
  <si>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</si>
  <si>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</si>
  <si>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</si>
  <si>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</si>
  <si>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</si>
  <si>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</si>
  <si>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</si>
  <si>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</si>
  <si>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</si>
  <si>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</si>
  <si>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</si>
  <si>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</si>
  <si>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</si>
  <si>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</si>
  <si>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</si>
  <si>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</si>
  <si>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</si>
  <si>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</si>
  <si>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</si>
  <si>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</si>
  <si>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</si>
  <si>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</si>
  <si>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</si>
  <si>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</si>
  <si>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</si>
  <si>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</si>
  <si>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</si>
  <si>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</si>
  <si>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</si>
  <si>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</si>
  <si>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</si>
  <si>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</si>
  <si>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</si>
  <si>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</si>
  <si>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</si>
  <si>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</si>
  <si>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</si>
  <si>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</si>
  <si>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</si>
  <si>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</si>
  <si>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</si>
  <si>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</si>
  <si>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</si>
  <si>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</si>
  <si>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</si>
  <si>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</si>
  <si>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</si>
  <si>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</si>
  <si>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</si>
  <si>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</si>
  <si>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</si>
  <si>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</si>
  <si>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</si>
  <si>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</si>
  <si>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</si>
  <si>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</si>
  <si>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</si>
  <si>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</si>
  <si>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</si>
  <si>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</si>
  <si>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</si>
  <si>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</si>
  <si>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</si>
  <si>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</si>
  <si>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</si>
  <si>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</si>
  <si>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</si>
  <si>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</si>
  <si>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</si>
  <si>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</si>
  <si>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</si>
  <si>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</si>
  <si>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</si>
  <si>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</si>
  <si>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</si>
  <si>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</si>
  <si>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</si>
  <si>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</si>
  <si>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</si>
  <si>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</si>
  <si>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</si>
  <si>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</si>
  <si>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</si>
  <si>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</si>
  <si>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</si>
  <si>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</si>
  <si>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</si>
  <si>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</si>
  <si>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</si>
  <si>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</si>
  <si>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</si>
  <si>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</si>
  <si>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</si>
  <si>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</si>
  <si>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</si>
  <si>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</si>
  <si>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</si>
  <si>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</si>
  <si>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</si>
  <si>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</si>
  <si>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</si>
  <si>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</si>
  <si>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</si>
  <si>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</si>
  <si>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</si>
  <si>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</si>
  <si>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</si>
  <si>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</si>
  <si>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</si>
  <si>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</si>
  <si>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</si>
  <si>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</si>
  <si>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</si>
  <si>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</si>
  <si>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</si>
  <si>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</si>
  <si>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</si>
  <si>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</si>
  <si>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</si>
  <si>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</si>
  <si>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</si>
  <si>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</si>
  <si>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</si>
  <si>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</si>
  <si>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</si>
  <si>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</si>
  <si>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</si>
  <si>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</si>
  <si>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</si>
  <si>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</si>
  <si>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</si>
  <si>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</si>
  <si>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</si>
  <si>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</si>
  <si>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</si>
  <si>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</si>
  <si>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</si>
  <si>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</si>
  <si>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</si>
  <si>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</si>
  <si>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</si>
  <si>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</si>
  <si>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</si>
  <si>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</si>
  <si>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</si>
  <si>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</si>
  <si>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</si>
  <si>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</si>
  <si>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</si>
  <si>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</si>
  <si>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</si>
  <si>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</si>
  <si>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</si>
  <si>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</si>
  <si>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</si>
  <si>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</si>
  <si>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</si>
  <si>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</si>
  <si>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</si>
  <si>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</si>
  <si>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</si>
  <si>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</si>
  <si>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</si>
  <si>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</si>
  <si>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</si>
  <si>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</si>
  <si>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</si>
  <si>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</si>
  <si>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</si>
  <si>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</si>
  <si>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</si>
  <si>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</si>
  <si>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</si>
  <si>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</si>
  <si>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</si>
  <si>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</si>
  <si>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</si>
  <si>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</si>
  <si>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</si>
  <si>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</si>
  <si>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</si>
  <si>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</si>
  <si>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</si>
  <si>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</si>
  <si>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</si>
  <si>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</si>
  <si>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</si>
  <si>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</si>
  <si>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</si>
  <si>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</si>
  <si>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</si>
  <si>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</si>
  <si>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</si>
  <si>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</si>
  <si>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</si>
  <si>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</si>
  <si>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</si>
  <si>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</si>
  <si>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</si>
  <si>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</si>
  <si>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</si>
  <si>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</si>
  <si>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</si>
  <si>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</si>
  <si>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</si>
  <si>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</si>
  <si>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</si>
  <si>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</si>
  <si>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</si>
  <si>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</si>
  <si>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</si>
  <si>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</si>
  <si>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</si>
  <si>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</si>
  <si>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</si>
  <si>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</si>
  <si>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</si>
  <si>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</si>
  <si>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</si>
  <si>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</si>
  <si>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</si>
  <si>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</si>
  <si>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</si>
  <si>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</si>
  <si>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</si>
  <si>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</si>
  <si>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</si>
  <si>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</si>
  <si>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</si>
  <si>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</si>
  <si>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</si>
  <si>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</si>
  <si>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</si>
  <si>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</si>
  <si>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</si>
  <si>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</si>
  <si>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</si>
  <si>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</si>
  <si>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</si>
  <si>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</si>
  <si>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</si>
  <si>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</si>
  <si>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</si>
  <si>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</si>
  <si>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</si>
  <si>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</si>
  <si>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</si>
  <si>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</si>
  <si>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</si>
  <si>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</si>
  <si>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</si>
  <si>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</si>
  <si>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</si>
  <si>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</si>
  <si>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</si>
  <si>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</si>
  <si>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</si>
  <si>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</si>
  <si>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</si>
  <si>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</si>
  <si>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</si>
  <si>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</si>
  <si>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</si>
  <si>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</si>
  <si>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</si>
  <si>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</si>
  <si>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</si>
  <si>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</si>
  <si>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</si>
  <si>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</si>
  <si>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</si>
  <si>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</si>
  <si>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</si>
  <si>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</si>
  <si>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</si>
  <si>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</si>
  <si>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</si>
  <si>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</si>
  <si>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</si>
  <si>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</si>
  <si>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</si>
  <si>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</si>
  <si>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</si>
  <si>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</si>
  <si>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</si>
  <si>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</si>
  <si>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</si>
  <si>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</si>
  <si>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</si>
  <si>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</si>
  <si>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</si>
  <si>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</si>
  <si>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</si>
  <si>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</si>
  <si>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</si>
  <si>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</si>
  <si>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</si>
  <si>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</si>
  <si>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</si>
  <si>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</si>
  <si>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</si>
  <si>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</si>
  <si>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</si>
  <si>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</si>
  <si>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</si>
  <si>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</si>
  <si>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</si>
  <si>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</si>
  <si>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</si>
  <si>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</si>
  <si>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</si>
  <si>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</si>
  <si>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</si>
  <si>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</si>
  <si>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</si>
  <si>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</si>
  <si>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</si>
  <si>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</si>
  <si>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</si>
  <si>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</si>
  <si>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</si>
  <si>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</si>
  <si>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</si>
  <si>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</si>
  <si>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</si>
  <si>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</si>
  <si>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</si>
  <si>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</si>
  <si>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</si>
  <si>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</si>
  <si>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</si>
  <si>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</si>
  <si>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</si>
  <si>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</si>
  <si>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</si>
  <si>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</si>
  <si>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</si>
  <si>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</si>
  <si>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</si>
  <si>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</si>
  <si>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</si>
  <si>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</si>
  <si>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</si>
  <si>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</si>
  <si>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</si>
  <si>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</si>
  <si>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</si>
  <si>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</si>
  <si>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</si>
  <si>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</si>
  <si>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</si>
  <si>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</si>
  <si>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</si>
  <si>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</si>
  <si>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</si>
  <si>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</si>
  <si>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</si>
  <si>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</si>
  <si>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</si>
  <si>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</si>
  <si>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</si>
  <si>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</si>
  <si>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</si>
  <si>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</si>
  <si>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</si>
  <si>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</si>
  <si>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</si>
  <si>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</si>
  <si>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</si>
  <si>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</si>
  <si>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</si>
  <si>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</si>
  <si>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</si>
  <si>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</si>
  <si>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</si>
  <si>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</si>
  <si>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</si>
  <si>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</si>
  <si>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</si>
  <si>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</si>
  <si>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</si>
  <si>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</si>
  <si>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</si>
  <si>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</si>
  <si>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</si>
  <si>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</si>
  <si>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</si>
  <si>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</si>
  <si>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</si>
  <si>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</si>
  <si>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</si>
  <si>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</si>
  <si>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</si>
  <si>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</si>
  <si>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</si>
  <si>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</si>
  <si>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</si>
  <si>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</si>
  <si>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</si>
  <si>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</si>
  <si>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</si>
  <si>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</si>
  <si>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</si>
  <si>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</si>
  <si>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</si>
  <si>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</si>
  <si>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</si>
  <si>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</si>
  <si>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</si>
  <si>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</si>
  <si>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</si>
  <si>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</si>
  <si>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</si>
  <si>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</si>
  <si>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</si>
  <si>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</si>
  <si>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</si>
  <si>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</si>
  <si>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</si>
  <si>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</si>
  <si>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</si>
  <si>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</si>
  <si>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</si>
  <si>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</si>
  <si>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</si>
  <si>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</si>
  <si>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</si>
  <si>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</si>
  <si>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</si>
  <si>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</si>
  <si>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</si>
  <si>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</si>
  <si>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</si>
  <si>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</si>
  <si>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</si>
  <si>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</si>
  <si>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</si>
  <si>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</si>
  <si>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</si>
  <si>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</si>
  <si>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</si>
  <si>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</si>
  <si>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</si>
  <si>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</si>
  <si>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</si>
  <si>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</si>
  <si>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</si>
  <si>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</si>
  <si>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</si>
  <si>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</si>
  <si>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</si>
  <si>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</si>
  <si>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</si>
  <si>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</si>
  <si>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</si>
  <si>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</si>
  <si>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</si>
  <si>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</si>
  <si>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</si>
  <si>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</si>
  <si>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</si>
  <si>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</si>
  <si>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</si>
  <si>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</si>
  <si>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</si>
  <si>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</si>
  <si>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</si>
  <si>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</si>
  <si>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</si>
  <si>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</si>
  <si>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</si>
  <si>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</si>
  <si>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</si>
  <si>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</si>
  <si>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</si>
  <si>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</si>
  <si>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</si>
  <si>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</si>
  <si>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</si>
  <si>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</si>
  <si>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</si>
  <si>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</si>
  <si>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</si>
  <si>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</si>
  <si>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</si>
  <si>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</si>
  <si>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</si>
  <si>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</si>
  <si>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</si>
  <si>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</si>
  <si>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</si>
  <si>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</si>
  <si>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</si>
  <si>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</si>
  <si>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</si>
  <si>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</si>
  <si>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</si>
  <si>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</si>
  <si>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</si>
  <si>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</si>
  <si>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</si>
  <si>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</si>
  <si>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</si>
  <si>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</si>
  <si>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</si>
  <si>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</si>
  <si>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</si>
  <si>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</si>
  <si>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</si>
  <si>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</si>
  <si>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</si>
  <si>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</si>
  <si>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</si>
  <si>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</si>
  <si>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</si>
  <si>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</si>
  <si>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</si>
  <si>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</si>
  <si>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</si>
  <si>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</si>
  <si>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</si>
  <si>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</si>
  <si>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</si>
  <si>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</si>
  <si>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</si>
  <si>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</si>
  <si>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</si>
  <si>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</si>
  <si>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</si>
  <si>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</si>
  <si>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</si>
  <si>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</si>
  <si>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</si>
  <si>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</si>
  <si>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</si>
  <si>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</si>
  <si>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</si>
  <si>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</si>
  <si>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</si>
  <si>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</si>
  <si>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</si>
  <si>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</si>
  <si>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</si>
  <si>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</si>
  <si>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</si>
  <si>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</si>
  <si>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</si>
  <si>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</si>
  <si>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</si>
  <si>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</si>
  <si>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</si>
  <si>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</si>
  <si>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</si>
  <si>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</si>
  <si>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</si>
  <si>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</si>
  <si>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</si>
  <si>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</si>
  <si>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</si>
  <si>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</si>
  <si>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</si>
  <si>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</si>
  <si>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</si>
  <si>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</si>
  <si>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</si>
  <si>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</si>
  <si>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</si>
  <si>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</si>
  <si>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</si>
  <si>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</si>
  <si>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</si>
  <si>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</si>
  <si>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</si>
  <si>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</si>
  <si>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</si>
  <si>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</si>
  <si>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</si>
  <si>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</si>
  <si>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</si>
  <si>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</si>
  <si>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</si>
  <si>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</si>
  <si>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</si>
  <si>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</si>
  <si>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</si>
  <si>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</si>
  <si>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</si>
  <si>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</si>
  <si>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</si>
  <si>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</si>
  <si>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</si>
  <si>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</si>
  <si>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</si>
  <si>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</si>
  <si>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</si>
  <si>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</si>
  <si>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</si>
  <si>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</si>
  <si>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</si>
  <si>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</si>
  <si>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</si>
  <si>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</si>
  <si>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</si>
  <si>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</si>
  <si>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</si>
  <si>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</si>
  <si>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</si>
  <si>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</si>
  <si>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</si>
  <si>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</si>
  <si>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</si>
  <si>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</si>
  <si>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</si>
  <si>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</si>
  <si>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</si>
  <si>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</si>
  <si>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</si>
  <si>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</si>
  <si>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</si>
  <si>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</si>
  <si>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</si>
  <si>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</si>
  <si>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</si>
  <si>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</si>
  <si>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</si>
  <si>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</si>
  <si>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</si>
  <si>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</si>
  <si>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</si>
  <si>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</si>
  <si>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</si>
  <si>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</si>
  <si>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</si>
  <si>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</si>
  <si>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</si>
  <si>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</si>
  <si>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</si>
  <si>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</si>
  <si>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</si>
  <si>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</si>
  <si>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</si>
  <si>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</si>
  <si>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</si>
  <si>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</si>
  <si>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</si>
  <si>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</si>
  <si>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</si>
  <si>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</si>
  <si>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</si>
  <si>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</si>
  <si>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</si>
  <si>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</si>
  <si>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</si>
  <si>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</si>
  <si>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</si>
  <si>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</si>
  <si>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</si>
  <si>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</si>
  <si>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</si>
  <si>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</si>
  <si>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</si>
  <si>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</si>
  <si>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</si>
  <si>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</si>
  <si>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</si>
  <si>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</si>
  <si>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</si>
  <si>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</si>
  <si>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</si>
  <si>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</si>
  <si>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</si>
  <si>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</si>
  <si>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</si>
  <si>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</si>
  <si>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</si>
  <si>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</si>
  <si>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</si>
  <si>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</si>
  <si>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</si>
  <si>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</si>
  <si>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</si>
  <si>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</si>
  <si>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</si>
  <si>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</si>
  <si>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</si>
  <si>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</si>
  <si>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</si>
  <si>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</si>
  <si>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</si>
  <si>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</si>
  <si>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</si>
  <si>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</si>
  <si>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</si>
  <si>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</si>
  <si>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</si>
  <si>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</si>
  <si>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</si>
  <si>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</si>
  <si>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</si>
  <si>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</si>
  <si>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</si>
  <si>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</si>
  <si>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</si>
  <si>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</si>
  <si>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</si>
  <si>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</si>
  <si>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</si>
  <si>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</si>
  <si>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</si>
  <si>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</si>
  <si>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</si>
  <si>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</si>
  <si>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</si>
  <si>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</si>
  <si>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</si>
  <si>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</si>
  <si>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</si>
  <si>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</si>
  <si>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</si>
  <si>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</si>
  <si>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</si>
  <si>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</si>
  <si>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</si>
  <si>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</si>
  <si>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</si>
  <si>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</si>
  <si>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</si>
  <si>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</si>
  <si>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</si>
  <si>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</si>
  <si>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</si>
  <si>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</si>
  <si>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</si>
  <si>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</si>
  <si>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</si>
  <si>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</si>
  <si>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</si>
  <si>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</si>
  <si>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</si>
  <si>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</si>
  <si>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</si>
  <si>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</si>
  <si>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</si>
  <si>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</si>
  <si>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</si>
  <si>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</si>
  <si>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</si>
  <si>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</si>
  <si>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</si>
  <si>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</si>
  <si>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</si>
  <si>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</si>
  <si>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</si>
  <si>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</si>
  <si>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</si>
  <si>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</si>
  <si>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</si>
  <si>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</si>
  <si>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</si>
  <si>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</si>
  <si>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</si>
  <si>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</si>
  <si>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</si>
  <si>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</si>
  <si>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</si>
  <si>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</si>
  <si>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</si>
  <si>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</si>
  <si>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</si>
  <si>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</si>
  <si>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</si>
  <si>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</si>
  <si>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</si>
  <si>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</si>
  <si>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</si>
  <si>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</si>
  <si>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</si>
  <si>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</si>
  <si>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</si>
  <si>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</si>
  <si>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</si>
  <si>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</si>
  <si>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</si>
  <si>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</si>
  <si>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</si>
  <si>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</si>
  <si>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</si>
  <si>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</si>
  <si>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</si>
  <si>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</si>
  <si>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</si>
  <si>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</si>
  <si>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</si>
  <si>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</si>
  <si>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</si>
  <si>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</si>
  <si>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</si>
  <si>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</si>
  <si>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</si>
  <si>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</si>
  <si>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</si>
  <si>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</si>
  <si>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</si>
  <si>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</si>
  <si>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</si>
  <si>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</si>
  <si>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</si>
  <si>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</si>
  <si>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</si>
  <si>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</si>
  <si>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</si>
  <si>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</si>
  <si>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</si>
  <si>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</si>
  <si>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</si>
  <si>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</si>
  <si>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</si>
  <si>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</si>
  <si>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</si>
  <si>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</si>
  <si>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</si>
  <si>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</si>
  <si>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</si>
  <si>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</si>
  <si>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</si>
  <si>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</si>
  <si>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</si>
  <si>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</si>
  <si>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</si>
  <si>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</si>
  <si>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</si>
  <si>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</si>
  <si>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</si>
  <si>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</si>
  <si>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</si>
  <si>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</si>
  <si>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</si>
  <si>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</si>
  <si>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</si>
  <si>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</si>
  <si>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</si>
  <si>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</si>
  <si>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</si>
  <si>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</si>
  <si>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</si>
  <si>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</si>
  <si>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</si>
  <si>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</si>
  <si>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</si>
  <si>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</si>
  <si>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</si>
  <si>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</si>
  <si>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</si>
  <si>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</si>
  <si>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</si>
  <si>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</si>
  <si>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</si>
  <si>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</si>
  <si>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</si>
  <si>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</si>
  <si>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</si>
  <si>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</si>
  <si>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</si>
  <si>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</si>
  <si>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</si>
  <si>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</si>
  <si>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</si>
  <si>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</si>
  <si>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</si>
  <si>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</si>
  <si>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</si>
  <si>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</si>
  <si>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</si>
  <si>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</si>
  <si>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</si>
  <si>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</si>
  <si>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</si>
  <si>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</si>
  <si>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</si>
  <si>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</si>
  <si>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</si>
  <si>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</si>
  <si>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</si>
  <si>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</si>
  <si>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</si>
  <si>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</si>
  <si>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</si>
  <si>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</si>
  <si>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</si>
  <si>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</si>
  <si>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</si>
  <si>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</si>
  <si>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</si>
  <si>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</si>
  <si>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</si>
  <si>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</si>
  <si>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</si>
  <si>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</si>
  <si>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</si>
  <si>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</si>
  <si>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</si>
  <si>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</si>
  <si>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</si>
  <si>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</si>
  <si>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</si>
  <si>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</si>
  <si>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</si>
  <si>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</si>
  <si>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</si>
  <si>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</si>
  <si>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</si>
  <si>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</si>
  <si>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</si>
  <si>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</si>
  <si>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</si>
  <si>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</si>
  <si>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</si>
  <si>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</si>
  <si>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</si>
  <si>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</si>
  <si>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</si>
  <si>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</si>
  <si>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</si>
  <si>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</si>
  <si>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</si>
  <si>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</si>
  <si>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</si>
  <si>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</si>
  <si>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</si>
  <si>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</si>
  <si>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</si>
  <si>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</si>
  <si>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</si>
  <si>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</si>
  <si>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</si>
  <si>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</si>
  <si>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</si>
  <si>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</si>
  <si>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</si>
  <si>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</si>
  <si>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</si>
  <si>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</si>
  <si>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</si>
  <si>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</si>
  <si>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</si>
  <si>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</si>
  <si>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</si>
  <si>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</si>
  <si>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</si>
  <si>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</si>
  <si>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</si>
  <si>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</si>
  <si>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</si>
  <si>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</si>
  <si>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</si>
  <si>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</si>
  <si>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</si>
  <si>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</si>
  <si>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</si>
  <si>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</si>
  <si>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</si>
  <si>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</si>
  <si>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</si>
  <si>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</si>
  <si>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</si>
  <si>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</si>
  <si>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</si>
  <si>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</si>
  <si>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</si>
  <si>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</si>
  <si>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</si>
  <si>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</si>
  <si>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</si>
  <si>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</si>
  <si>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</si>
  <si>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</si>
  <si>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</si>
  <si>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</si>
  <si>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</si>
  <si>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</si>
  <si>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</si>
  <si>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</si>
  <si>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</si>
  <si>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</si>
  <si>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</si>
  <si>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</si>
  <si>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</si>
  <si>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</si>
  <si>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</si>
  <si>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</si>
  <si>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</si>
  <si>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</si>
  <si>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</si>
  <si>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</si>
  <si>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</si>
  <si>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</si>
  <si>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</si>
  <si>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</si>
  <si>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</si>
  <si>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</si>
  <si>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</si>
  <si>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</si>
  <si>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</si>
  <si>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</si>
  <si>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</si>
  <si>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</si>
  <si>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</si>
  <si>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</si>
  <si>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</si>
  <si>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</si>
  <si>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</si>
  <si>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</si>
  <si>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</si>
  <si>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</si>
  <si>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</si>
  <si>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</si>
  <si>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</si>
  <si>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</si>
  <si>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</si>
  <si>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</si>
  <si>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</si>
  <si>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</si>
  <si>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</si>
  <si>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</si>
  <si>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</si>
  <si>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</si>
  <si>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</si>
  <si>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</si>
  <si>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</si>
  <si>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</si>
  <si>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</si>
  <si>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</si>
  <si>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</si>
  <si>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</si>
  <si>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</si>
  <si>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</si>
  <si>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</si>
  <si>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</si>
  <si>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</si>
  <si>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</si>
  <si>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</si>
  <si>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</si>
  <si>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</si>
  <si>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</si>
  <si>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</si>
  <si>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</si>
  <si>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</si>
  <si>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</si>
  <si>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</si>
  <si>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</si>
  <si>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</si>
  <si>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</si>
  <si>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</si>
  <si>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</si>
  <si>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</si>
  <si>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</si>
  <si>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</si>
  <si>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</si>
  <si>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</si>
  <si>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</si>
  <si>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</si>
  <si>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</si>
  <si>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</si>
  <si>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</si>
  <si>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</si>
  <si>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</si>
  <si>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</si>
  <si>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</si>
  <si>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</si>
  <si>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</si>
  <si>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</si>
  <si>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</si>
  <si>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</si>
  <si>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</si>
  <si>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</si>
  <si>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</si>
  <si>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</si>
  <si>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</si>
  <si>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</si>
  <si>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</si>
  <si>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</si>
  <si>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</si>
  <si>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</si>
  <si>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</si>
  <si>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</si>
  <si>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</si>
  <si>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</si>
  <si>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</si>
  <si>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</si>
  <si>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</si>
  <si>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</si>
  <si>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</si>
  <si>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</si>
  <si>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</si>
  <si>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</si>
  <si>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</si>
  <si>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</si>
  <si>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</si>
  <si>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</si>
  <si>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</si>
  <si>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</si>
  <si>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</si>
  <si>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</si>
  <si>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</si>
  <si>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</si>
  <si>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</si>
  <si>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</si>
  <si>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</si>
  <si>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</si>
  <si>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</si>
  <si>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</si>
  <si>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</si>
  <si>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</si>
  <si>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</si>
  <si>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</si>
  <si>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</si>
  <si>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</si>
  <si>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</si>
  <si>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</si>
  <si>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</si>
  <si>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</si>
  <si>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</si>
  <si>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</si>
  <si>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</si>
  <si>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</si>
  <si>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</si>
  <si>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</si>
  <si>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</si>
  <si>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</si>
  <si>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</si>
  <si>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</si>
  <si>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</si>
  <si>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</si>
  <si>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</si>
  <si>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</si>
  <si>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</si>
  <si>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</si>
  <si>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</si>
  <si>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</si>
  <si>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</si>
  <si>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</si>
  <si>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</si>
  <si>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</si>
  <si>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</si>
  <si>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</si>
  <si>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</si>
  <si>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</si>
  <si>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</si>
  <si>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</si>
  <si>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</si>
  <si>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</si>
  <si>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</si>
  <si>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</si>
  <si>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</si>
  <si>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</si>
  <si>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</si>
  <si>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</si>
  <si>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</si>
  <si>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</si>
  <si>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</si>
  <si>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</si>
  <si>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</si>
  <si>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</si>
  <si>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</si>
  <si>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</si>
  <si>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</si>
  <si>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</si>
  <si>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</si>
  <si>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</si>
  <si>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</si>
  <si>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</si>
  <si>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</si>
  <si>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</si>
  <si>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</si>
  <si>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</si>
  <si>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</si>
  <si>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</si>
  <si>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</si>
  <si>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</si>
  <si>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</si>
  <si>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</si>
  <si>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</si>
  <si>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</si>
  <si>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</si>
  <si>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</si>
  <si>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</si>
  <si>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</si>
  <si>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</si>
  <si>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</si>
  <si>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</si>
  <si>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</si>
  <si>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</si>
  <si>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</si>
  <si>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</si>
  <si>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</si>
  <si>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</si>
  <si>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</si>
  <si>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</si>
  <si>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</si>
  <si>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</si>
  <si>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</si>
  <si>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</si>
  <si>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</si>
  <si>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</si>
  <si>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</si>
  <si>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</si>
  <si>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</si>
  <si>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</si>
  <si>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</si>
  <si>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</si>
  <si>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</si>
  <si>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</si>
  <si>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</si>
  <si>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</si>
  <si>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</si>
  <si>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</si>
  <si>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</si>
  <si>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</si>
  <si>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</si>
  <si>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</si>
  <si>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</si>
  <si>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</si>
  <si>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</si>
  <si>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</si>
  <si>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</si>
  <si>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</si>
  <si>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</si>
  <si>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</si>
  <si>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</si>
  <si>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</si>
  <si>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</si>
  <si>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</si>
  <si>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</si>
  <si>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</si>
  <si>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</si>
  <si>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</si>
  <si>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</si>
  <si>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</si>
  <si>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</si>
  <si>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</si>
  <si>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</si>
  <si>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</si>
  <si>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</si>
  <si>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</si>
  <si>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</si>
  <si>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</si>
  <si>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</si>
  <si>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</si>
  <si>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</si>
  <si>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</si>
  <si>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</si>
  <si>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</si>
  <si>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</si>
  <si>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</si>
  <si>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</si>
  <si>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</si>
  <si>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</si>
  <si>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</si>
  <si>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</si>
  <si>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</si>
  <si>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</si>
  <si>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</si>
  <si>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</si>
  <si>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</si>
  <si>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</si>
  <si>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</si>
  <si>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</si>
  <si>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</si>
  <si>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</si>
  <si>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</si>
  <si>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</si>
  <si>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</si>
  <si>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</si>
  <si>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</si>
  <si>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</si>
  <si>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</si>
  <si>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</si>
  <si>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</si>
  <si>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</si>
  <si>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</si>
  <si>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</si>
  <si>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</si>
  <si>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</si>
  <si>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</si>
  <si>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</si>
  <si>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</si>
  <si>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</si>
  <si>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</si>
  <si>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</si>
  <si>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</si>
  <si>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</si>
  <si>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</si>
  <si>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</si>
  <si>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</si>
  <si>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</si>
  <si>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</si>
  <si>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</si>
  <si>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</si>
  <si>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</si>
  <si>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</si>
  <si>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</si>
  <si>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</si>
  <si>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</si>
  <si>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</si>
  <si>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</si>
  <si>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</si>
  <si>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</si>
  <si>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</si>
  <si>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</si>
  <si>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</si>
  <si>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</si>
  <si>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</si>
  <si>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</si>
  <si>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</si>
  <si>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</si>
  <si>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</si>
  <si>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</si>
  <si>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</si>
  <si>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</si>
  <si>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</si>
  <si>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</si>
  <si>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</si>
  <si>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</si>
  <si>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</si>
  <si>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</si>
  <si>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</si>
  <si>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</si>
  <si>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</si>
  <si>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</si>
  <si>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</si>
  <si>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</si>
  <si>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</si>
  <si>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</si>
  <si>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</si>
  <si>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</si>
  <si>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</si>
  <si>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</si>
  <si>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</si>
  <si>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</si>
  <si>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</si>
  <si>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</si>
  <si>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</si>
  <si>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</si>
  <si>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</si>
  <si>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</si>
  <si>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</si>
  <si>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</si>
  <si>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</si>
  <si>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</si>
  <si>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</si>
  <si>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</si>
  <si>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</si>
  <si>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</si>
  <si>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</si>
  <si>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</si>
  <si>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</si>
  <si>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</si>
  <si>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</si>
  <si>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</si>
  <si>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</si>
  <si>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</si>
  <si>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</si>
  <si>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</si>
  <si>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</si>
  <si>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</si>
  <si>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</si>
  <si>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</si>
  <si>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</si>
  <si>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</si>
  <si>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</si>
  <si>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</si>
  <si>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</si>
  <si>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</si>
  <si>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</si>
  <si>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</si>
  <si>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</si>
  <si>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</si>
  <si>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</si>
  <si>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</si>
  <si>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</si>
  <si>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</si>
  <si>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</si>
  <si>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</si>
  <si>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</si>
  <si>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</si>
  <si>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</si>
  <si>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</si>
  <si>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</si>
  <si>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</si>
  <si>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</si>
  <si>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</si>
  <si>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</si>
  <si>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</si>
  <si>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</si>
  <si>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</si>
  <si>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</si>
  <si>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</si>
  <si>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</si>
  <si>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</si>
  <si>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</si>
  <si>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</si>
  <si>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</si>
  <si>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</si>
  <si>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</si>
  <si>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</si>
  <si>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</si>
  <si>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</si>
  <si>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</si>
  <si>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</si>
  <si>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</si>
  <si>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</si>
  <si>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</si>
  <si>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</si>
  <si>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</si>
  <si>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</si>
  <si>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</si>
  <si>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</si>
  <si>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</si>
  <si>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</si>
  <si>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</si>
  <si>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</si>
  <si>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</si>
  <si>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</si>
  <si>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</si>
  <si>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</si>
  <si>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</si>
  <si>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</si>
  <si>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</si>
  <si>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</si>
  <si>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</si>
  <si>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</si>
  <si>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</si>
  <si>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</si>
  <si>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</si>
  <si>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</si>
  <si>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</si>
  <si>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</si>
  <si>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</si>
  <si>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</si>
  <si>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</si>
  <si>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</si>
  <si>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</si>
  <si>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</si>
  <si>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</si>
  <si>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</si>
  <si>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</si>
  <si>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</si>
  <si>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</si>
  <si>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</si>
  <si>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</si>
  <si>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</si>
  <si>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</si>
  <si>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</si>
  <si>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</si>
  <si>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</si>
  <si>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</si>
  <si>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</si>
  <si>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</si>
  <si>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</si>
  <si>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</si>
  <si>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</si>
  <si>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</si>
  <si>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</si>
  <si>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</si>
  <si>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</si>
  <si>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</si>
  <si>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</si>
  <si>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</si>
  <si>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</si>
  <si>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</si>
  <si>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</si>
  <si>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</si>
  <si>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</si>
  <si>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</si>
  <si>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</si>
  <si>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</si>
  <si>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</si>
  <si>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</si>
  <si>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</si>
  <si>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</si>
  <si>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</si>
  <si>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</si>
  <si>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</si>
  <si>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</si>
  <si>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</si>
  <si>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</si>
  <si>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</si>
  <si>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</si>
  <si>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</si>
  <si>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</si>
  <si>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</si>
  <si>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</si>
  <si>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</si>
  <si>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</si>
  <si>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</si>
  <si>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</si>
  <si>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</si>
  <si>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</si>
  <si>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</si>
  <si>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</si>
  <si>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</si>
  <si>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</si>
  <si>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</si>
  <si>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</si>
  <si>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</si>
  <si>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</si>
  <si>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</si>
  <si>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</si>
  <si>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</si>
  <si>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</si>
  <si>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</si>
  <si>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</si>
  <si>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</si>
  <si>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</si>
  <si>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</si>
  <si>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</si>
  <si>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</si>
  <si>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</si>
  <si>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</si>
  <si>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</si>
  <si>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</si>
  <si>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</si>
  <si>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</si>
  <si>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</si>
  <si>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</si>
  <si>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</si>
  <si>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</si>
  <si>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</si>
  <si>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</si>
  <si>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</si>
  <si>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</si>
  <si>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</si>
  <si>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</si>
  <si>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</si>
  <si>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</si>
  <si>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</si>
  <si>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</si>
  <si>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</si>
  <si>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</si>
  <si>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</si>
  <si>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</si>
  <si>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</si>
  <si>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</si>
  <si>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</si>
  <si>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</si>
  <si>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</si>
  <si>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</si>
  <si>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</si>
  <si>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</si>
  <si>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</si>
  <si>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</si>
  <si>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</si>
  <si>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</si>
  <si>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</si>
  <si>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</si>
  <si>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</si>
  <si>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</si>
  <si>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</si>
  <si>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</si>
  <si>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</si>
  <si>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</si>
  <si>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</si>
  <si>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</si>
  <si>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</si>
  <si>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</si>
  <si>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</si>
  <si>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</si>
  <si>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</si>
  <si>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</si>
  <si>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</si>
  <si>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</si>
  <si>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</si>
  <si>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</si>
  <si>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</si>
  <si>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</si>
  <si>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</si>
  <si>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</si>
  <si>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</si>
  <si>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</si>
  <si>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</si>
  <si>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</si>
  <si>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</si>
  <si>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</si>
  <si>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</si>
  <si>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</si>
  <si>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</si>
  <si>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</si>
  <si>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</si>
  <si>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</si>
  <si>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</si>
  <si>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</si>
  <si>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</si>
  <si>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</si>
  <si>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</si>
  <si>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</si>
  <si>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</si>
  <si>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</si>
  <si>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</si>
  <si>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</si>
  <si>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</si>
  <si>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</si>
  <si>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</si>
  <si>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</si>
  <si>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</si>
  <si>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</si>
  <si>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</si>
  <si>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</si>
  <si>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</si>
  <si>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</si>
  <si>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</si>
  <si>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</si>
  <si>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</si>
  <si>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</si>
  <si>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</si>
  <si>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</si>
  <si>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</si>
  <si>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</si>
  <si>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</si>
  <si>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</si>
  <si>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</si>
  <si>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</si>
  <si>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</si>
  <si>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</si>
  <si>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</si>
  <si>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</si>
  <si>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</si>
  <si>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</si>
  <si>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</si>
  <si>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</si>
  <si>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</si>
  <si>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</si>
  <si>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</si>
  <si>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</si>
  <si>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</si>
  <si>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</si>
  <si>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</si>
  <si>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</si>
  <si>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</si>
  <si>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</si>
  <si>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</si>
  <si>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</si>
  <si>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</si>
  <si>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</si>
  <si>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</si>
  <si>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</si>
  <si>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</si>
  <si>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</si>
  <si>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</si>
  <si>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</si>
  <si>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</si>
  <si>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</si>
  <si>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</si>
  <si>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</si>
  <si>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</si>
  <si>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</si>
  <si>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</si>
  <si>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</si>
  <si>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</si>
  <si>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</si>
  <si>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</si>
  <si>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</si>
  <si>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</si>
  <si>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</si>
  <si>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</si>
  <si>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</si>
  <si>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</si>
  <si>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</si>
  <si>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</si>
  <si>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</si>
  <si>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</si>
  <si>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</si>
  <si>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</si>
  <si>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</si>
  <si>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</si>
  <si>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</si>
  <si>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</si>
  <si>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</si>
  <si>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</si>
  <si>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</si>
  <si>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</si>
  <si>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</si>
  <si>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</si>
  <si>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</si>
  <si>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</si>
  <si>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</si>
  <si>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</si>
  <si>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</si>
  <si>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</si>
  <si>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</si>
  <si>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</si>
  <si>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</si>
  <si>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</si>
  <si>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</si>
  <si>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</si>
  <si>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</si>
  <si>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</si>
  <si>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</si>
  <si>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</si>
  <si>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</si>
  <si>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</si>
  <si>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</si>
  <si>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</si>
  <si>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</si>
  <si>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</si>
  <si>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</si>
  <si>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</si>
  <si>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</si>
  <si>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</si>
  <si>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</si>
  <si>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</si>
  <si>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</si>
  <si>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</si>
  <si>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</si>
  <si>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</si>
  <si>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</si>
  <si>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</si>
  <si>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</si>
  <si>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</si>
  <si>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</si>
  <si>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</si>
  <si>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</si>
  <si>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</si>
  <si>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</si>
  <si>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</si>
  <si>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</si>
  <si>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</si>
  <si>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</si>
  <si>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</si>
  <si>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</si>
  <si>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</si>
  <si>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</si>
  <si>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</si>
  <si>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</si>
  <si>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</si>
  <si>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</si>
  <si>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</si>
  <si>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</si>
  <si>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</si>
  <si>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</si>
  <si>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</si>
  <si>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</si>
  <si>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</si>
  <si>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</si>
  <si>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</si>
  <si>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</si>
  <si>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</si>
  <si>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</si>
  <si>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</si>
  <si>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</si>
  <si>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</si>
  <si>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</si>
  <si>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</si>
  <si>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</si>
  <si>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</si>
  <si>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</si>
  <si>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</si>
  <si>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</si>
  <si>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</si>
  <si>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</si>
  <si>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</si>
  <si>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</si>
  <si>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</si>
  <si>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</si>
  <si>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</si>
  <si>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</si>
  <si>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</si>
  <si>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</si>
  <si>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</si>
  <si>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</si>
  <si>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</si>
  <si>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</si>
  <si>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</si>
  <si>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</si>
  <si>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</si>
  <si>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</si>
  <si>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</si>
  <si>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</si>
  <si>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</si>
  <si>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</si>
  <si>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</si>
  <si>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</si>
  <si>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</si>
  <si>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</si>
  <si>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</si>
  <si>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</si>
  <si>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</si>
  <si>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</si>
  <si>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</si>
  <si>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</si>
  <si>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</si>
  <si>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</si>
  <si>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</si>
  <si>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</si>
  <si>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</si>
  <si>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</si>
  <si>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</si>
  <si>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</si>
  <si>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</si>
  <si>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</si>
  <si>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</si>
  <si>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</si>
  <si>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</si>
  <si>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</si>
  <si>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</si>
  <si>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</si>
  <si>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</si>
  <si>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</si>
  <si>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</si>
  <si>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</si>
  <si>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</si>
  <si>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</si>
  <si>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</si>
  <si>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</si>
  <si>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</si>
  <si>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</si>
  <si>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</si>
  <si>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</si>
  <si>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</si>
  <si>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</si>
  <si>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</si>
  <si>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</si>
  <si>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</si>
  <si>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</si>
  <si>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</si>
  <si>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</si>
  <si>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</si>
  <si>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</si>
  <si>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</si>
  <si>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</si>
  <si>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</si>
  <si>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</si>
  <si>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</si>
  <si>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</si>
  <si>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</si>
  <si>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</si>
  <si>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</si>
  <si>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</si>
  <si>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</si>
  <si>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</si>
  <si>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</si>
  <si>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</si>
  <si>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</si>
  <si>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</si>
  <si>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</si>
  <si>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</si>
  <si>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</si>
  <si>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</si>
  <si>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</si>
  <si>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</si>
  <si>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</si>
  <si>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</si>
  <si>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</si>
  <si>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</si>
  <si>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</si>
  <si>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</si>
  <si>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</si>
  <si>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</si>
  <si>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</si>
  <si>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</si>
  <si>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</si>
  <si>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</si>
  <si>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</si>
  <si>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</si>
  <si>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</si>
  <si>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</si>
  <si>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</si>
  <si>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</si>
  <si>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</si>
  <si>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</si>
  <si>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</si>
  <si>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</si>
  <si>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</si>
  <si>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</si>
  <si>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</si>
  <si>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</si>
  <si>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</si>
  <si>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</si>
  <si>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</si>
  <si>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</si>
  <si>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</si>
  <si>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</si>
  <si>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</si>
  <si>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</si>
  <si>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</si>
  <si>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</si>
  <si>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</si>
  <si>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</si>
  <si>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</si>
  <si>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</si>
  <si>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</si>
  <si>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</si>
  <si>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</si>
  <si>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</si>
  <si>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</si>
  <si>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</si>
  <si>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</si>
  <si>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</si>
  <si>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</si>
  <si>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</si>
  <si>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</si>
  <si>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</si>
  <si>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</si>
  <si>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</si>
  <si>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</si>
  <si>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</si>
  <si>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</si>
  <si>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</si>
  <si>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</si>
  <si>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</si>
  <si>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</si>
  <si>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</si>
  <si>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</si>
  <si>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</si>
  <si>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</si>
  <si>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</si>
  <si>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</si>
  <si>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</si>
  <si>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</si>
  <si>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</si>
  <si>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</si>
  <si>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</si>
  <si>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</si>
  <si>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</si>
  <si>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</si>
  <si>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</si>
  <si>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</si>
  <si>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</si>
  <si>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</si>
  <si>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</si>
  <si>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</si>
  <si>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</si>
  <si>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</si>
  <si>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</si>
  <si>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</si>
  <si>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</si>
  <si>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</si>
  <si>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</si>
  <si>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</si>
  <si>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</si>
  <si>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</si>
  <si>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</si>
  <si>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</si>
  <si>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</si>
  <si>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</si>
  <si>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</si>
  <si>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</si>
  <si>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</si>
  <si>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</si>
  <si>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</si>
  <si>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</si>
  <si>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</si>
  <si>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</si>
  <si>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</si>
  <si>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</si>
  <si>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</si>
  <si>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</si>
  <si>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</si>
  <si>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</si>
  <si>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</si>
  <si>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</si>
  <si>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</si>
  <si>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</si>
  <si>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</si>
  <si>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</si>
  <si>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</si>
  <si>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</si>
  <si>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</si>
  <si>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</si>
  <si>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</si>
  <si>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</si>
  <si>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</si>
  <si>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</si>
  <si>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</si>
  <si>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</si>
  <si>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</si>
  <si>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</si>
  <si>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</si>
  <si>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</si>
  <si>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</si>
  <si>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</si>
  <si>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</si>
  <si>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</si>
  <si>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</si>
  <si>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</si>
  <si>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</si>
  <si>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</si>
  <si>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</si>
  <si>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</si>
  <si>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</si>
  <si>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</si>
  <si>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</si>
  <si>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</si>
  <si>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</si>
  <si>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</si>
  <si>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</si>
  <si>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</si>
  <si>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</si>
  <si>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</si>
  <si>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</si>
  <si>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</si>
  <si>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</si>
  <si>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</si>
  <si>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</si>
  <si>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</si>
  <si>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</si>
  <si>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</si>
  <si>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</si>
  <si>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</si>
  <si>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</si>
  <si>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</si>
  <si>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</si>
  <si>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</si>
  <si>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</si>
  <si>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</si>
  <si>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</si>
  <si>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</si>
  <si>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</si>
  <si>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</si>
  <si>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</si>
  <si>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</si>
  <si>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</si>
  <si>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</si>
  <si>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</si>
  <si>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</si>
  <si>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</si>
  <si>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</si>
  <si>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</si>
  <si>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</si>
  <si>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</si>
  <si>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</si>
  <si>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</si>
  <si>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</si>
  <si>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</si>
  <si>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</si>
  <si>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</si>
  <si>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</si>
  <si>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</si>
  <si>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</si>
  <si>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</si>
  <si>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</si>
  <si>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</si>
  <si>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</si>
  <si>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</si>
  <si>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</si>
  <si>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</si>
  <si>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</si>
  <si>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</si>
  <si>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</si>
  <si>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</si>
  <si>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</si>
  <si>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</si>
  <si>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</si>
  <si>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</si>
  <si>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</si>
  <si>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</si>
  <si>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</si>
  <si>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</si>
  <si>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</si>
  <si>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</si>
  <si>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</si>
  <si>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</si>
  <si>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</si>
  <si>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</si>
  <si>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</si>
  <si>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</si>
  <si>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</si>
  <si>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</si>
  <si>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</si>
  <si>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</si>
  <si>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</si>
  <si>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</si>
  <si>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</si>
  <si>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</si>
  <si>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</si>
  <si>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</si>
  <si>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</si>
  <si>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</si>
  <si>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</si>
  <si>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</si>
  <si>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</si>
  <si>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</si>
  <si>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</si>
  <si>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</si>
  <si>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</si>
  <si>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</si>
  <si>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</si>
  <si>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</si>
  <si>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</si>
  <si>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</si>
  <si>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</si>
  <si>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</si>
  <si>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</si>
  <si>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</si>
  <si>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</si>
  <si>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</si>
  <si>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</si>
  <si>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</si>
  <si>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</si>
  <si>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</si>
  <si>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</si>
  <si>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</si>
  <si>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</si>
  <si>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</si>
  <si>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</si>
  <si>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</si>
  <si>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</si>
  <si>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</si>
  <si>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</si>
  <si>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</si>
  <si>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</si>
  <si>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</si>
  <si>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</si>
  <si>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</si>
  <si>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</si>
  <si>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</si>
  <si>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</si>
  <si>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</si>
  <si>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</si>
  <si>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</si>
  <si>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</si>
  <si>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</si>
  <si>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</si>
  <si>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</si>
  <si>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</si>
  <si>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</si>
  <si>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</si>
  <si>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</si>
  <si>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</si>
  <si>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</si>
  <si>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</si>
  <si>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</si>
  <si>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</si>
  <si>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</si>
  <si>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</si>
  <si>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</si>
  <si>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</si>
  <si>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</si>
  <si>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</si>
  <si>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</si>
  <si>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</si>
  <si>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</si>
  <si>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</si>
  <si>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</si>
  <si>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</si>
  <si>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</si>
  <si>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</si>
  <si>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</si>
  <si>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</si>
  <si>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</si>
  <si>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</si>
  <si>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</si>
  <si>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</si>
  <si>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</si>
  <si>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</si>
  <si>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</si>
  <si>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</si>
  <si>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</si>
  <si>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</si>
  <si>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</si>
  <si>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</si>
  <si>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</si>
  <si>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</si>
  <si>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</si>
  <si>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</si>
  <si>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</si>
  <si>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</si>
  <si>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</si>
  <si>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</si>
  <si>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</si>
  <si>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</si>
  <si>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</si>
  <si>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</si>
  <si>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</si>
  <si>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</si>
  <si>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</si>
  <si>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</si>
  <si>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</si>
  <si>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</si>
  <si>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</si>
  <si>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</si>
  <si>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</si>
  <si>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</si>
  <si>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</si>
  <si>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</si>
  <si>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</si>
  <si>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</si>
  <si>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</si>
  <si>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</si>
  <si>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</si>
  <si>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</si>
  <si>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</si>
  <si>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</si>
  <si>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</si>
  <si>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</si>
  <si>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</si>
  <si>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</si>
  <si>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</si>
  <si>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</si>
  <si>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</si>
  <si>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</si>
  <si>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</si>
  <si>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</si>
  <si>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</si>
  <si>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</si>
  <si>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</si>
  <si>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</si>
  <si>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</si>
  <si>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</si>
  <si>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</si>
  <si>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</si>
  <si>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</si>
  <si>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</si>
  <si>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</si>
  <si>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</si>
  <si>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</si>
  <si>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</si>
  <si>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</si>
  <si>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</si>
  <si>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</si>
  <si>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</si>
  <si>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</si>
  <si>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</si>
  <si>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</si>
  <si>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</si>
  <si>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</si>
  <si>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</si>
  <si>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</si>
  <si>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</si>
  <si>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</si>
  <si>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</si>
  <si>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</si>
  <si>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</si>
  <si>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</si>
  <si>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</si>
  <si>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</si>
  <si>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</si>
  <si>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</si>
  <si>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</si>
  <si>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</si>
  <si>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</si>
  <si>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</si>
  <si>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</si>
  <si>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</si>
  <si>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</si>
  <si>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</si>
  <si>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</si>
  <si>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</si>
  <si>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</si>
  <si>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</si>
  <si>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</si>
  <si>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</si>
  <si>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</si>
  <si>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</si>
  <si>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</si>
  <si>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</si>
  <si>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</si>
  <si>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</si>
  <si>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</si>
  <si>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</si>
  <si>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</si>
  <si>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</si>
  <si>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</si>
  <si>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</si>
  <si>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</si>
  <si>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</si>
  <si>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</si>
  <si>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</si>
  <si>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</si>
  <si>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</si>
  <si>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</si>
  <si>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</si>
  <si>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</si>
  <si>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</si>
  <si>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</si>
  <si>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</si>
  <si>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</si>
  <si>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</si>
  <si>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</si>
  <si>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</si>
  <si>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</si>
  <si>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</si>
  <si>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</si>
  <si>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</si>
  <si>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</si>
  <si>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</si>
  <si>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</si>
  <si>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</si>
  <si>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</si>
  <si>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</si>
  <si>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</si>
  <si>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</si>
  <si>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</si>
  <si>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</si>
  <si>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</si>
  <si>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</si>
  <si>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</si>
  <si>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</si>
  <si>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</si>
  <si>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</si>
  <si>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</si>
  <si>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</si>
  <si>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</si>
  <si>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</si>
  <si>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</si>
  <si>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</si>
  <si>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</si>
  <si>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</si>
  <si>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</si>
  <si>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</si>
  <si>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</si>
  <si>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</si>
  <si>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</si>
  <si>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</si>
  <si>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</si>
  <si>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</si>
  <si>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</si>
  <si>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</si>
  <si>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</si>
  <si>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</si>
  <si>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</si>
  <si>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</si>
  <si>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</si>
  <si>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</si>
  <si>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</si>
  <si>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</si>
  <si>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</si>
  <si>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</si>
  <si>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</si>
  <si>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</si>
  <si>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</si>
  <si>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</si>
  <si>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</si>
  <si>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</si>
  <si>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</si>
  <si>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</si>
  <si>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</si>
  <si>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</si>
  <si>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</si>
  <si>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</si>
  <si>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</si>
  <si>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</si>
  <si>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</si>
  <si>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</si>
  <si>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</si>
  <si>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</si>
  <si>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</si>
  <si>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</si>
  <si>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</si>
  <si>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</si>
  <si>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</si>
  <si>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</si>
  <si>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</si>
  <si>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</si>
  <si>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</si>
  <si>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</si>
  <si>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</si>
  <si>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</si>
  <si>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</si>
  <si>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</si>
  <si>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</si>
  <si>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</si>
  <si>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</si>
  <si>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</si>
  <si>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</si>
  <si>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</si>
  <si>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</si>
  <si>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</si>
  <si>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</si>
  <si>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</si>
  <si>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</si>
  <si>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</si>
  <si>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</si>
  <si>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</si>
  <si>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</si>
  <si>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</si>
  <si>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</si>
  <si>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</si>
  <si>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</si>
  <si>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</si>
  <si>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</si>
  <si>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</si>
  <si>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</si>
  <si>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</si>
  <si>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</si>
  <si>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</si>
  <si>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</si>
  <si>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</si>
  <si>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</si>
  <si>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</si>
  <si>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</si>
  <si>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</si>
  <si>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</si>
  <si>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</si>
  <si>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</si>
  <si>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</si>
  <si>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</si>
  <si>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</si>
  <si>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</si>
  <si>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</si>
  <si>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</si>
  <si>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</si>
  <si>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</si>
  <si>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</si>
  <si>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</si>
  <si>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</si>
  <si>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</si>
  <si>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</si>
  <si>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</si>
  <si>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</si>
  <si>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</si>
  <si>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</si>
  <si>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</si>
  <si>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</si>
  <si>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</si>
  <si>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</si>
  <si>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</si>
  <si>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</si>
  <si>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</si>
  <si>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</si>
  <si>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</si>
  <si>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</si>
  <si>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</si>
  <si>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</si>
  <si>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</si>
  <si>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</si>
  <si>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</si>
  <si>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</si>
  <si>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</si>
  <si>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</si>
  <si>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</si>
  <si>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</si>
  <si>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</si>
  <si>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</si>
  <si>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</si>
  <si>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</si>
  <si>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</si>
  <si>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</si>
  <si>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</si>
  <si>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</si>
  <si>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</si>
  <si>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</si>
  <si>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</si>
  <si>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</si>
  <si>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</si>
  <si>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</si>
  <si>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</si>
  <si>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</si>
  <si>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</si>
  <si>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</si>
  <si>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</si>
  <si>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</si>
  <si>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</si>
  <si>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</si>
  <si>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</si>
  <si>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</si>
  <si>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</si>
  <si>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</si>
  <si>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</si>
  <si>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</si>
  <si>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</si>
  <si>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</si>
  <si>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</si>
  <si>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</si>
  <si>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</si>
  <si>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</si>
  <si>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</si>
  <si>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</si>
  <si>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</si>
  <si>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</si>
  <si>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</si>
  <si>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</si>
  <si>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</si>
  <si>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</si>
  <si>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</si>
  <si>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</si>
  <si>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</si>
  <si>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</si>
  <si>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</si>
  <si>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</si>
  <si>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</si>
  <si>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</si>
  <si>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</si>
  <si>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</si>
  <si>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</si>
  <si>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</si>
  <si>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</si>
  <si>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</si>
  <si>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</si>
  <si>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</si>
  <si>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</si>
  <si>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</si>
  <si>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</si>
  <si>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</si>
  <si>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</si>
  <si>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</si>
  <si>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</si>
  <si>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</si>
  <si>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</si>
  <si>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</si>
  <si>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</si>
  <si>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</si>
  <si>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</si>
  <si>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</si>
  <si>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</si>
  <si>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</si>
  <si>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</si>
  <si>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</si>
  <si>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</si>
  <si>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</si>
  <si>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</si>
  <si>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</si>
  <si>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</si>
  <si>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</si>
  <si>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</si>
  <si>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</si>
  <si>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</si>
  <si>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</si>
  <si>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</si>
  <si>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</si>
  <si>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</si>
  <si>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</si>
  <si>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</si>
  <si>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</si>
  <si>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</si>
  <si>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</si>
  <si>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</si>
  <si>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</si>
  <si>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</si>
  <si>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</si>
  <si>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</si>
  <si>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</si>
  <si>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</si>
  <si>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</si>
  <si>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</si>
  <si>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</si>
  <si>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</si>
  <si>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</si>
  <si>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</si>
  <si>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</si>
  <si>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</si>
  <si>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</si>
  <si>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</si>
  <si>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</si>
  <si>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</si>
  <si>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</si>
  <si>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</si>
  <si>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</si>
  <si>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</si>
  <si>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</si>
  <si>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</si>
  <si>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</si>
  <si>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</si>
  <si>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</si>
  <si>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</si>
  <si>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</si>
  <si>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</si>
  <si>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</si>
  <si>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</si>
  <si>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</si>
  <si>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</si>
  <si>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</si>
  <si>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</si>
  <si>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</si>
  <si>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</si>
  <si>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</si>
  <si>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</si>
  <si>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</si>
  <si>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</si>
  <si>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</si>
  <si>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</si>
  <si>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</si>
  <si>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</si>
  <si>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</si>
  <si>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</si>
  <si>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</si>
  <si>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</si>
  <si>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</si>
  <si>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</si>
  <si>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</si>
  <si>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</si>
  <si>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</si>
  <si>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</si>
  <si>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</si>
  <si>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</si>
  <si>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</si>
  <si>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</si>
  <si>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</si>
  <si>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</si>
  <si>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</si>
  <si>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</si>
  <si>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</si>
  <si>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</si>
  <si>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</si>
  <si>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</si>
  <si>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</si>
  <si>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</si>
  <si>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</si>
  <si>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</si>
  <si>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</si>
  <si>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</si>
  <si>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</si>
  <si>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</si>
  <si>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</si>
  <si>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</si>
  <si>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</si>
  <si>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</si>
  <si>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</si>
  <si>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</si>
  <si>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</si>
  <si>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</si>
  <si>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</si>
  <si>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</si>
  <si>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</si>
  <si>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</si>
  <si>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</si>
  <si>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</si>
  <si>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</si>
  <si>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</si>
  <si>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</si>
  <si>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</si>
  <si>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</si>
  <si>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</si>
  <si>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</si>
  <si>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</si>
  <si>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</si>
  <si>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</si>
  <si>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</si>
  <si>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</si>
  <si>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</si>
  <si>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</si>
  <si>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</si>
  <si>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</si>
  <si>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</si>
  <si>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</si>
  <si>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</si>
  <si>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</si>
  <si>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</si>
  <si>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</si>
  <si>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</si>
  <si>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</si>
  <si>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</si>
  <si>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</si>
  <si>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</si>
  <si>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</si>
  <si>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</si>
  <si>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</si>
  <si>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</si>
  <si>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</si>
  <si>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</si>
  <si>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</si>
  <si>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</si>
  <si>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</si>
  <si>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</si>
  <si>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</si>
  <si>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</si>
  <si>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</si>
  <si>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</si>
  <si>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</si>
  <si>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</si>
  <si>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</si>
  <si>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</si>
  <si>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</si>
  <si>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</si>
  <si>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</si>
  <si>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</si>
  <si>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</si>
  <si>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</si>
  <si>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</si>
  <si>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</si>
  <si>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</si>
  <si>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</si>
  <si>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</si>
  <si>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</si>
  <si>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</si>
  <si>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</si>
  <si>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</si>
  <si>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</si>
  <si>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</si>
  <si>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</si>
  <si>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</si>
  <si>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</si>
  <si>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</si>
  <si>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</si>
  <si>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</si>
  <si>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</si>
  <si>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</si>
  <si>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</si>
  <si>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</si>
  <si>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</si>
  <si>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</si>
  <si>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</si>
  <si>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</si>
  <si>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</si>
  <si>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</si>
  <si>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</si>
  <si>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</si>
  <si>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</si>
  <si>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</si>
  <si>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</si>
  <si>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</si>
  <si>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</si>
  <si>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</si>
  <si>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</si>
  <si>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</si>
  <si>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</si>
  <si>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</si>
  <si>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</si>
  <si>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</si>
  <si>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</si>
  <si>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</si>
  <si>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</si>
  <si>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</si>
  <si>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</si>
  <si>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</si>
  <si>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</si>
  <si>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</si>
  <si>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</si>
  <si>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</si>
  <si>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</si>
  <si>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</si>
  <si>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</si>
  <si>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</si>
  <si>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</si>
  <si>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</si>
  <si>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</si>
  <si>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</si>
  <si>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</si>
  <si>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</si>
  <si>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</si>
  <si>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</si>
  <si>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</si>
  <si>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</si>
  <si>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</si>
  <si>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</si>
  <si>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</si>
  <si>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</si>
  <si>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</si>
  <si>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</si>
  <si>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</si>
  <si>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</si>
  <si>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</si>
  <si>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</si>
  <si>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</si>
  <si>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</si>
  <si>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</si>
  <si>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</si>
  <si>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</si>
  <si>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</si>
  <si>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</si>
  <si>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</si>
  <si>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</si>
  <si>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</si>
  <si>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</si>
  <si>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</si>
  <si>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</si>
  <si>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</si>
  <si>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</si>
  <si>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</si>
  <si>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</si>
  <si>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</si>
  <si>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</si>
  <si>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</si>
  <si>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</si>
  <si>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</si>
  <si>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</si>
  <si>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</si>
  <si>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</si>
  <si>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</si>
  <si>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</si>
  <si>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</si>
  <si>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</si>
  <si>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</si>
  <si>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</si>
  <si>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</si>
  <si>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</si>
  <si>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</si>
  <si>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</si>
  <si>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</si>
  <si>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</si>
  <si>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</si>
  <si>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</si>
  <si>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</si>
  <si>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</si>
  <si>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</si>
  <si>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</si>
  <si>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</si>
  <si>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</si>
  <si>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</si>
  <si>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</si>
  <si>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</si>
  <si>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</si>
  <si>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</si>
  <si>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</si>
  <si>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</si>
  <si>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</si>
  <si>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</si>
  <si>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</si>
  <si>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</si>
  <si>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</si>
  <si>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</si>
  <si>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</si>
  <si>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</si>
  <si>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</si>
  <si>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</si>
  <si>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</si>
  <si>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</si>
  <si>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</si>
  <si>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</si>
  <si>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</si>
  <si>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</si>
  <si>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</si>
  <si>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</si>
  <si>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</si>
  <si>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</si>
  <si>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</si>
  <si>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</si>
  <si>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</si>
  <si>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</si>
  <si>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</si>
  <si>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</si>
  <si>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</si>
  <si>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</si>
  <si>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</si>
  <si>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</si>
  <si>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</si>
  <si>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</si>
  <si>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</si>
  <si>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</si>
  <si>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</si>
  <si>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</si>
  <si>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</si>
  <si>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</si>
  <si>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</si>
  <si>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</si>
  <si>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</si>
  <si>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</si>
  <si>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</si>
  <si>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</si>
  <si>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</si>
  <si>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</si>
  <si>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</si>
  <si>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</si>
  <si>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</si>
  <si>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</si>
  <si>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</si>
  <si>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</si>
  <si>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</si>
  <si>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</si>
  <si>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</si>
  <si>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</si>
  <si>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</si>
  <si>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</si>
  <si>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</si>
  <si>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</si>
  <si>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</si>
  <si>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</si>
  <si>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</si>
  <si>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</si>
  <si>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</si>
  <si>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</si>
  <si>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</si>
  <si>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</si>
  <si>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</si>
  <si>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</si>
  <si>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</si>
  <si>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</si>
  <si>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</si>
  <si>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</si>
  <si>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</si>
  <si>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</si>
  <si>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</si>
  <si>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</si>
  <si>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</si>
  <si>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</si>
  <si>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</si>
  <si>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</si>
  <si>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</si>
  <si>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</si>
  <si>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</si>
  <si>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</si>
  <si>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</si>
  <si>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</si>
  <si>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</si>
  <si>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</si>
  <si>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</si>
  <si>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</si>
  <si>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</si>
  <si>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</si>
  <si>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</si>
  <si>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</si>
  <si>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</si>
  <si>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</si>
  <si>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</si>
  <si>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</si>
  <si>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</si>
  <si>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</si>
  <si>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</si>
  <si>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</si>
  <si>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</si>
  <si>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</si>
  <si>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</si>
  <si>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</si>
  <si>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</si>
  <si>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</si>
  <si>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</si>
  <si>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</si>
  <si>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</si>
  <si>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</si>
  <si>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</si>
  <si>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</si>
  <si>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</si>
  <si>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</si>
  <si>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</si>
  <si>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</si>
  <si>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</si>
  <si>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</si>
  <si>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</si>
  <si>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</si>
  <si>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</si>
  <si>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</si>
  <si>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</si>
  <si>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</si>
  <si>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</si>
  <si>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</si>
  <si>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</si>
  <si>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</si>
  <si>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</si>
  <si>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</si>
  <si>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</si>
  <si>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</si>
  <si>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</si>
  <si>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</si>
  <si>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</si>
  <si>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</si>
  <si>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</si>
  <si>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</si>
  <si>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</si>
  <si>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</si>
  <si>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</si>
  <si>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</si>
  <si>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</si>
  <si>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</si>
  <si>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</si>
  <si>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</si>
  <si>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</si>
  <si>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</si>
  <si>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</si>
  <si>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</si>
  <si>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</si>
  <si>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</si>
  <si>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</si>
  <si>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</si>
  <si>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</si>
  <si>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</si>
  <si>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</si>
  <si>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</si>
  <si>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</si>
  <si>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</si>
  <si>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</si>
  <si>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</si>
  <si>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</si>
  <si>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</si>
  <si>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</si>
  <si>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</si>
  <si>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</si>
  <si>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</si>
  <si>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</si>
  <si>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</si>
  <si>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</si>
  <si>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</si>
  <si>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</si>
  <si>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</si>
  <si>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</si>
  <si>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</si>
  <si>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</si>
  <si>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</si>
  <si>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</si>
  <si>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</si>
  <si>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</si>
  <si>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</si>
  <si>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</si>
  <si>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</si>
  <si>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</si>
  <si>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</si>
  <si>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</si>
  <si>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</si>
  <si>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</si>
  <si>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</si>
  <si>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</si>
  <si>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</si>
  <si>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</si>
  <si>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</si>
  <si>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</si>
  <si>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</si>
  <si>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</si>
  <si>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</si>
  <si>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</si>
  <si>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</si>
  <si>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</si>
  <si>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</si>
  <si>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</si>
  <si>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</si>
  <si>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</si>
  <si>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</si>
  <si>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</si>
  <si>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</si>
  <si>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</si>
  <si>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</si>
  <si>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</si>
  <si>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</si>
  <si>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</si>
  <si>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</si>
  <si>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</si>
  <si>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</si>
  <si>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</si>
  <si>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</si>
  <si>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</si>
  <si>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</si>
  <si>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</si>
  <si>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</si>
  <si>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</si>
  <si>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</si>
  <si>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</si>
  <si>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</si>
  <si>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</si>
  <si>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</si>
  <si>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</si>
  <si>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</si>
  <si>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</si>
  <si>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</si>
  <si>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</si>
  <si>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</si>
  <si>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</si>
  <si>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</si>
  <si>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</si>
  <si>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</si>
  <si>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</si>
  <si>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</si>
  <si>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</si>
  <si>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</si>
  <si>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</si>
  <si>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</si>
  <si>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</si>
  <si>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</si>
  <si>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</si>
  <si>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</si>
  <si>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</si>
  <si>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</si>
  <si>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</si>
  <si>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</si>
  <si>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</si>
  <si>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</si>
  <si>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</si>
  <si>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</si>
  <si>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</si>
  <si>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</si>
  <si>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</si>
  <si>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</si>
  <si>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</si>
  <si>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</si>
  <si>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</si>
  <si>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</si>
  <si>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</si>
  <si>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</si>
  <si>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</si>
  <si>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</si>
  <si>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</si>
  <si>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</si>
  <si>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</si>
  <si>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</si>
  <si>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</si>
  <si>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</si>
  <si>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</si>
  <si>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</si>
  <si>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</si>
  <si>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</si>
  <si>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</si>
  <si>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</si>
  <si>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</si>
  <si>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</si>
  <si>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</si>
  <si>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</si>
  <si>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</si>
  <si>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</si>
  <si>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</si>
  <si>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</si>
  <si>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</si>
  <si>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</si>
  <si>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</si>
  <si>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</si>
  <si>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</si>
  <si>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</si>
  <si>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</si>
  <si>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</si>
  <si>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</si>
  <si>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</si>
  <si>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</si>
  <si>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</si>
  <si>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</si>
  <si>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</si>
  <si>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</si>
  <si>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</si>
  <si>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</si>
  <si>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</si>
  <si>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</si>
  <si>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</si>
  <si>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</si>
  <si>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</si>
  <si>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</si>
  <si>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</si>
  <si>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</si>
  <si>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</si>
  <si>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</si>
  <si>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</si>
  <si>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</si>
  <si>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</si>
  <si>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</si>
  <si>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</si>
  <si>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</si>
  <si>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</si>
  <si>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</si>
  <si>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</si>
  <si>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</si>
  <si>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</si>
  <si>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</si>
  <si>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</si>
  <si>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</si>
  <si>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</si>
  <si>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</si>
  <si>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</si>
  <si>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</si>
  <si>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</si>
  <si>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</si>
  <si>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</si>
  <si>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</si>
  <si>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</si>
  <si>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</si>
  <si>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</si>
  <si>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</si>
  <si>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</si>
  <si>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</si>
  <si>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</si>
  <si>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</si>
  <si>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</si>
  <si>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</si>
  <si>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</si>
  <si>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</si>
  <si>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</si>
  <si>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</si>
  <si>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</si>
  <si>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</si>
  <si>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</si>
  <si>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</si>
  <si>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</si>
  <si>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</si>
  <si>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</si>
  <si>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</si>
  <si>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</si>
  <si>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</si>
  <si>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</si>
  <si>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</si>
  <si>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</si>
  <si>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</si>
  <si>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</si>
  <si>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</si>
  <si>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</si>
  <si>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</si>
  <si>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</si>
  <si>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</si>
  <si>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</si>
  <si>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</si>
  <si>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</si>
  <si>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</si>
  <si>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</si>
  <si>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</si>
  <si>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</si>
  <si>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</si>
  <si>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</si>
  <si>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</si>
  <si>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</si>
  <si>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</si>
  <si>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</si>
  <si>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</si>
  <si>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</si>
  <si>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</si>
  <si>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</si>
  <si>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</si>
  <si>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</si>
  <si>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</si>
  <si>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</si>
  <si>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</si>
  <si>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</si>
  <si>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</si>
  <si>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</si>
  <si>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</si>
  <si>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</si>
  <si>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</si>
  <si>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</si>
  <si>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</si>
  <si>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</si>
  <si>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</si>
  <si>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</si>
  <si>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</si>
  <si>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</si>
  <si>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</si>
  <si>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</si>
  <si>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</si>
  <si>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</si>
  <si>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</si>
  <si>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</si>
  <si>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</si>
  <si>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</si>
  <si>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</si>
  <si>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</si>
  <si>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</si>
  <si>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</si>
  <si>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</si>
  <si>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</si>
  <si>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</si>
  <si>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</si>
  <si>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</si>
  <si>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</si>
  <si>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</si>
  <si>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</si>
  <si>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</si>
  <si>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</si>
  <si>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</si>
  <si>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</si>
  <si>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</si>
  <si>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</si>
  <si>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</si>
  <si>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</si>
  <si>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</si>
  <si>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</si>
  <si>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</si>
  <si>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</si>
  <si>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</si>
  <si>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</si>
  <si>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</si>
  <si>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</si>
  <si>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</si>
  <si>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</si>
  <si>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</si>
  <si>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</si>
  <si>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</si>
  <si>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</si>
  <si>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</si>
  <si>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</si>
  <si>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</si>
  <si>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</si>
  <si>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</si>
  <si>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</si>
  <si>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</si>
  <si>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</si>
  <si>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</si>
  <si>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</si>
  <si>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</si>
  <si>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</si>
  <si>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</si>
  <si>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</si>
  <si>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</si>
  <si>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</si>
  <si>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</si>
  <si>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</si>
  <si>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</si>
  <si>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</si>
  <si>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</si>
  <si>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</si>
  <si>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</si>
  <si>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</si>
  <si>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</si>
  <si>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</si>
  <si>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</si>
  <si>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</si>
  <si>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</si>
  <si>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</si>
  <si>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</si>
  <si>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</si>
  <si>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</si>
  <si>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</si>
  <si>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</si>
  <si>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</si>
  <si>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</si>
  <si>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</si>
  <si>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</si>
  <si>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</si>
  <si>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</si>
  <si>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</si>
  <si>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</si>
  <si>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</si>
  <si>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</si>
  <si>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</si>
  <si>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</si>
  <si>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</si>
  <si>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</si>
  <si>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</si>
  <si>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</si>
  <si>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</si>
  <si>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</si>
  <si>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</si>
  <si>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</si>
  <si>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</si>
  <si>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</si>
  <si>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</si>
  <si>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</si>
  <si>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</si>
  <si>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</si>
  <si>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</si>
  <si>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</si>
  <si>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</si>
  <si>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</si>
  <si>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</si>
  <si>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</si>
  <si>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</si>
  <si>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</si>
  <si>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</si>
  <si>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</si>
  <si>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</si>
  <si>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</si>
  <si>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</si>
  <si>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</si>
  <si>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</si>
  <si>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</si>
  <si>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</si>
  <si>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</si>
  <si>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</si>
  <si>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</si>
  <si>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</si>
  <si>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</si>
  <si>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</si>
  <si>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</si>
  <si>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</si>
  <si>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</si>
  <si>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</si>
  <si>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</si>
  <si>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</si>
  <si>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</si>
  <si>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</si>
  <si>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</si>
  <si>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</si>
  <si>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</si>
  <si>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</si>
  <si>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</si>
  <si>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</si>
  <si>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</si>
  <si>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</si>
  <si>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</si>
  <si>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</si>
  <si>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</si>
  <si>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</si>
  <si>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</si>
  <si>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</si>
  <si>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</si>
  <si>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</si>
  <si>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</si>
  <si>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</si>
  <si>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</si>
  <si>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</si>
  <si>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</si>
  <si>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</si>
  <si>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</si>
  <si>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</si>
  <si>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</si>
  <si>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</si>
  <si>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</si>
  <si>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</si>
  <si>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</si>
  <si>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</si>
  <si>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</si>
  <si>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</si>
  <si>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</si>
  <si>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</si>
  <si>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</si>
  <si>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</si>
  <si>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</si>
  <si>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</si>
  <si>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</si>
  <si>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</si>
  <si>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</si>
  <si>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</si>
  <si>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</si>
  <si>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</si>
  <si>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</si>
  <si>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</si>
  <si>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</si>
  <si>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</si>
  <si>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</si>
  <si>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</si>
  <si>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</si>
  <si>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</si>
  <si>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</si>
  <si>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</si>
  <si>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</si>
  <si>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</si>
  <si>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</si>
  <si>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</si>
  <si>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</si>
  <si>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</si>
  <si>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</si>
  <si>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</si>
  <si>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</si>
  <si>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</si>
  <si>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</si>
  <si>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</si>
  <si>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</si>
  <si>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</si>
  <si>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</si>
  <si>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</si>
  <si>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</si>
  <si>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</si>
  <si>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</si>
  <si>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</si>
  <si>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</si>
  <si>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</si>
  <si>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</si>
  <si>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</si>
  <si>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</si>
  <si>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</si>
  <si>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</si>
  <si>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</si>
  <si>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</si>
  <si>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</si>
  <si>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</si>
  <si>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</si>
  <si>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</si>
  <si>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</si>
  <si>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</si>
  <si>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</si>
  <si>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</si>
  <si>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</si>
  <si>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</si>
  <si>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</si>
  <si>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</si>
  <si>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</si>
  <si>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</si>
  <si>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</si>
  <si>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</si>
  <si>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</si>
  <si>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</si>
  <si>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</si>
  <si>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</si>
  <si>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</si>
  <si>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</si>
  <si>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</si>
  <si>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</si>
  <si>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</si>
  <si>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</si>
  <si>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</si>
  <si>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</si>
  <si>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</si>
  <si>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</si>
  <si>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</si>
  <si>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</si>
  <si>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</si>
  <si>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</si>
  <si>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</si>
  <si>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</si>
  <si>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</si>
  <si>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</si>
  <si>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</si>
  <si>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</si>
  <si>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</si>
  <si>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</si>
  <si>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</si>
  <si>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</si>
  <si>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</si>
  <si>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</si>
  <si>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</si>
  <si>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</si>
  <si>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</si>
  <si>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</si>
  <si>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</si>
  <si>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</si>
  <si>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</si>
  <si>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</si>
  <si>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</si>
  <si>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</si>
  <si>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</si>
  <si>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</si>
  <si>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</si>
  <si>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</si>
  <si>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</si>
  <si>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</si>
  <si>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</si>
  <si>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</si>
  <si>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</si>
  <si>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</si>
  <si>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</si>
  <si>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</si>
  <si>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</si>
  <si>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</si>
  <si>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</si>
  <si>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</si>
  <si>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</si>
  <si>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</si>
  <si>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</si>
  <si>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</si>
  <si>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</si>
  <si>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</si>
  <si>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</si>
  <si>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</si>
  <si>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</si>
  <si>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</si>
  <si>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</si>
  <si>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</si>
  <si>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</si>
  <si>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</si>
  <si>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</si>
  <si>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</si>
  <si>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</si>
  <si>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</si>
  <si>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</si>
  <si>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</si>
  <si>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</si>
  <si>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</si>
  <si>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</si>
  <si>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</si>
  <si>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</si>
  <si>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</si>
  <si>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</si>
  <si>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</si>
  <si>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</si>
  <si>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</si>
  <si>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</si>
  <si>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</si>
  <si>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</si>
  <si>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</si>
  <si>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</si>
  <si>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</si>
  <si>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</si>
  <si>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</si>
  <si>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</si>
  <si>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</si>
  <si>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</si>
  <si>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</si>
  <si>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</si>
  <si>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</si>
  <si>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</si>
  <si>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</si>
  <si>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</si>
  <si>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</si>
  <si>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</si>
  <si>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</si>
  <si>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</si>
  <si>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</si>
  <si>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</si>
  <si>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</si>
  <si>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</si>
  <si>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</si>
  <si>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</si>
  <si>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</si>
  <si>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</si>
  <si>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</si>
  <si>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</si>
  <si>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</si>
  <si>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</si>
  <si>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</si>
  <si>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</si>
  <si>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</si>
  <si>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</si>
  <si>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</si>
  <si>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</si>
  <si>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</si>
  <si>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</si>
  <si>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</si>
  <si>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</si>
  <si>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</si>
  <si>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</si>
  <si>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</si>
  <si>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</si>
  <si>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</si>
  <si>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</si>
  <si>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</si>
  <si>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</si>
  <si>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</si>
  <si>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</si>
  <si>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</si>
  <si>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</si>
  <si>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</si>
  <si>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</si>
  <si>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</si>
  <si>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</si>
  <si>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</si>
  <si>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</si>
  <si>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</si>
  <si>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</si>
  <si>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</si>
  <si>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</si>
  <si>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</si>
  <si>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</si>
  <si>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</si>
  <si>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</si>
  <si>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</si>
  <si>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</si>
  <si>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</si>
  <si>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</si>
  <si>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</si>
  <si>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</si>
  <si>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</si>
  <si>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</si>
  <si>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</si>
  <si>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</si>
  <si>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</si>
  <si>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</si>
  <si>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</si>
  <si>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</si>
  <si>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</si>
  <si>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</si>
  <si>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</si>
  <si>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</si>
  <si>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</si>
  <si>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</si>
  <si>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</si>
  <si>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</si>
  <si>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</si>
  <si>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</si>
  <si>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</si>
  <si>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</si>
  <si>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</si>
  <si>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</si>
  <si>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</si>
  <si>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</si>
  <si>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</si>
  <si>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</si>
  <si>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</si>
  <si>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</si>
  <si>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</si>
  <si>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</si>
  <si>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</si>
  <si>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</si>
  <si>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</si>
  <si>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</si>
  <si>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</si>
  <si>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</si>
  <si>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</si>
  <si>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</si>
  <si>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</si>
  <si>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</si>
  <si>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</si>
  <si>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</si>
  <si>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</si>
  <si>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</si>
  <si>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</si>
  <si>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</si>
  <si>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</si>
  <si>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</si>
  <si>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</si>
  <si>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</si>
  <si>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</si>
  <si>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</si>
  <si>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</si>
  <si>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</si>
  <si>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</si>
  <si>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</si>
  <si>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</si>
  <si>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</si>
  <si>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</si>
  <si>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</si>
  <si>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</si>
  <si>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</si>
  <si>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</si>
  <si>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</si>
  <si>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</si>
  <si>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</si>
  <si>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</si>
  <si>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</si>
  <si>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</si>
  <si>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</si>
  <si>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</si>
  <si>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</si>
  <si>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</si>
  <si>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</si>
  <si>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</si>
  <si>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</si>
  <si>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</si>
  <si>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</si>
  <si>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</si>
  <si>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</si>
  <si>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</si>
  <si>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</si>
  <si>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</si>
  <si>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</si>
  <si>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</si>
  <si>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</si>
  <si>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</si>
  <si>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</si>
  <si>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</si>
  <si>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</si>
  <si>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</si>
  <si>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</si>
  <si>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</si>
  <si>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</si>
  <si>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</si>
  <si>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</si>
  <si>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</si>
  <si>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</si>
  <si>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</si>
  <si>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</si>
  <si>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</si>
  <si>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</si>
  <si>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</si>
  <si>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</si>
  <si>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</si>
  <si>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</si>
  <si>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</si>
  <si>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</si>
  <si>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</si>
  <si>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</si>
  <si>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</si>
  <si>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</si>
  <si>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</si>
  <si>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</si>
  <si>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</si>
  <si>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</si>
  <si>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</si>
  <si>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</si>
  <si>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</si>
  <si>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</si>
  <si>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</si>
  <si>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</si>
  <si>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</si>
  <si>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</si>
  <si>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</si>
  <si>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</si>
  <si>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</si>
  <si>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</si>
  <si>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</si>
  <si>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</si>
  <si>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</si>
  <si>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</si>
  <si>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</si>
  <si>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</si>
  <si>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</si>
  <si>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</si>
  <si>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</si>
  <si>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</si>
  <si>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</si>
  <si>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</si>
  <si>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</si>
  <si>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</si>
  <si>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</si>
  <si>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</si>
  <si>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</si>
  <si>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</si>
  <si>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</si>
  <si>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</si>
  <si>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</si>
  <si>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</si>
  <si>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</si>
  <si>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</si>
  <si>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</si>
  <si>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</si>
  <si>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</si>
  <si>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</si>
  <si>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</si>
  <si>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</si>
  <si>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</si>
  <si>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</si>
  <si>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</si>
  <si>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</si>
  <si>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</si>
  <si>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</si>
  <si>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</si>
  <si>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</si>
  <si>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</si>
  <si>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</si>
  <si>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</si>
  <si>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</si>
  <si>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</si>
  <si>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</si>
  <si>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</si>
  <si>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</si>
  <si>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</si>
  <si>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</si>
  <si>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</si>
  <si>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</si>
  <si>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</si>
  <si>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</si>
  <si>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</si>
  <si>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</si>
  <si>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</si>
  <si>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</si>
  <si>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</si>
  <si>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</si>
  <si>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</si>
  <si>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</si>
  <si>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</si>
  <si>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</si>
  <si>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</si>
  <si>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</si>
  <si>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</si>
  <si>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</si>
  <si>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</si>
  <si>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</si>
  <si>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</si>
  <si>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</si>
  <si>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</si>
  <si>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</si>
  <si>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</si>
  <si>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</si>
  <si>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</si>
  <si>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</si>
  <si>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</si>
  <si>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</si>
  <si>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</si>
  <si>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</si>
  <si>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</si>
  <si>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</si>
  <si>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</si>
  <si>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</si>
  <si>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</si>
  <si>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</si>
  <si>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</si>
  <si>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</si>
  <si>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</si>
  <si>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</si>
  <si>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</si>
  <si>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</si>
  <si>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</si>
  <si>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</si>
  <si>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</si>
  <si>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</si>
  <si>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</si>
  <si>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</si>
  <si>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</si>
  <si>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</si>
  <si>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</si>
  <si>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</si>
  <si>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</si>
  <si>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</si>
  <si>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</si>
  <si>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</si>
  <si>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</si>
  <si>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</si>
  <si>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</si>
  <si>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</si>
  <si>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</si>
  <si>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</si>
  <si>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</si>
  <si>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</si>
  <si>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</si>
  <si>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</si>
  <si>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</si>
  <si>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</si>
  <si>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</si>
  <si>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</si>
  <si>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</si>
  <si>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</si>
  <si>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</si>
  <si>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</si>
  <si>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</si>
  <si>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</si>
  <si>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</si>
  <si>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</si>
  <si>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</si>
  <si>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</si>
  <si>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</si>
  <si>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</si>
  <si>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</si>
  <si>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</si>
  <si>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</si>
  <si>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</si>
  <si>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</si>
  <si>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</si>
  <si>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</si>
  <si>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</si>
  <si>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</si>
  <si>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</si>
  <si>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</si>
  <si>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</si>
  <si>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</si>
  <si>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</si>
  <si>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</si>
  <si>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</si>
  <si>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</si>
  <si>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</si>
  <si>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</si>
  <si>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</si>
  <si>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</si>
  <si>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</si>
  <si>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</si>
  <si>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</si>
  <si>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</si>
  <si>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</si>
  <si>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</si>
  <si>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</si>
  <si>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</si>
  <si>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</si>
  <si>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</si>
  <si>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</si>
  <si>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</si>
  <si>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</si>
  <si>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</si>
  <si>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</si>
  <si>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</si>
  <si>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</si>
  <si>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</si>
  <si>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</si>
  <si>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</si>
  <si>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</si>
  <si>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</si>
  <si>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</si>
  <si>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</si>
  <si>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</si>
  <si>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</si>
  <si>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</si>
  <si>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</si>
  <si>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</si>
  <si>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</si>
  <si>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</si>
  <si>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</si>
  <si>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</si>
  <si>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</si>
  <si>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</si>
  <si>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</si>
  <si>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</si>
  <si>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</si>
  <si>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</si>
  <si>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</si>
  <si>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</si>
  <si>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</si>
  <si>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</si>
  <si>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</si>
  <si>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</si>
  <si>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</si>
  <si>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</si>
  <si>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</si>
  <si>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</si>
  <si>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</si>
  <si>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</si>
  <si>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</si>
  <si>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</si>
  <si>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</si>
  <si>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</si>
  <si>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</si>
  <si>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</si>
  <si>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</si>
  <si>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</si>
  <si>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</si>
  <si>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</si>
  <si>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</si>
  <si>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</si>
  <si>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</si>
  <si>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</si>
  <si>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</si>
  <si>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</si>
  <si>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</si>
  <si>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</si>
  <si>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</si>
  <si>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</si>
  <si>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</si>
  <si>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</si>
  <si>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</si>
  <si>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</si>
  <si>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</si>
  <si>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</si>
  <si>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</si>
  <si>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</si>
  <si>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</si>
  <si>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</si>
  <si>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</si>
  <si>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</si>
  <si>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</si>
  <si>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</si>
  <si>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</si>
  <si>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</si>
  <si>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</si>
  <si>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</si>
  <si>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</si>
  <si>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</si>
  <si>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</si>
  <si>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</si>
  <si>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</si>
  <si>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</si>
  <si>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</si>
  <si>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</si>
  <si>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</si>
  <si>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</si>
  <si>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</si>
  <si>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</si>
  <si>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</si>
  <si>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</si>
  <si>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</si>
  <si>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</si>
  <si>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</si>
  <si>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</si>
  <si>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</si>
  <si>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</si>
  <si>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</si>
  <si>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</si>
  <si>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</si>
  <si>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</si>
  <si>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</si>
  <si>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</si>
  <si>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</si>
  <si>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</si>
  <si>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</si>
  <si>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</si>
  <si>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</si>
  <si>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</si>
  <si>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</si>
  <si>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</si>
  <si>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</si>
  <si>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</si>
  <si>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</si>
  <si>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</si>
  <si>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</si>
  <si>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</si>
  <si>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</si>
  <si>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</si>
  <si>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</si>
  <si>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</si>
  <si>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</si>
  <si>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</si>
  <si>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</si>
  <si>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</si>
  <si>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</si>
  <si>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</si>
  <si>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</si>
  <si>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</si>
  <si>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</si>
  <si>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</si>
  <si>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</si>
  <si>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</si>
  <si>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</si>
  <si>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</si>
  <si>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</si>
  <si>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</si>
  <si>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</si>
  <si>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</si>
  <si>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</si>
  <si>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</si>
  <si>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</si>
  <si>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</si>
  <si>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</si>
  <si>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</si>
  <si>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</si>
  <si>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</si>
  <si>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</si>
  <si>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</si>
  <si>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</si>
  <si>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</si>
  <si>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</si>
  <si>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</si>
  <si>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</si>
  <si>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</si>
  <si>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</si>
  <si>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</si>
  <si>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</si>
  <si>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</si>
  <si>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</si>
  <si>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</si>
  <si>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</si>
  <si>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</si>
  <si>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</si>
  <si>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</si>
  <si>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</si>
  <si>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</si>
  <si>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</si>
  <si>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</si>
  <si>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</si>
  <si>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</si>
  <si>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</si>
  <si>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</si>
  <si>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</si>
  <si>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</si>
  <si>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</si>
  <si>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</si>
  <si>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</si>
  <si>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</si>
  <si>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</si>
  <si>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</si>
  <si>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</si>
  <si>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</si>
  <si>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</si>
  <si>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</si>
  <si>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</si>
  <si>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</si>
  <si>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</si>
  <si>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</si>
  <si>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</si>
  <si>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</si>
  <si>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</si>
  <si>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</si>
  <si>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</si>
  <si>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</si>
  <si>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</si>
  <si>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</si>
  <si>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</si>
  <si>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</si>
  <si>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</si>
  <si>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</si>
  <si>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</si>
  <si>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</si>
  <si>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</si>
  <si>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</si>
  <si>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</si>
  <si>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</si>
  <si>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</si>
  <si>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</si>
  <si>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</si>
  <si>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</si>
  <si>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</si>
  <si>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</si>
  <si>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</si>
  <si>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</si>
  <si>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</si>
  <si>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</si>
  <si>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</si>
  <si>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</si>
  <si>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</si>
  <si>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</si>
  <si>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</si>
  <si>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</si>
  <si>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</si>
  <si>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</si>
  <si>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</si>
  <si>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</si>
  <si>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</si>
  <si>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</si>
  <si>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</si>
  <si>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</si>
  <si>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</si>
  <si>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</si>
  <si>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</si>
  <si>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</si>
  <si>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</si>
  <si>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</si>
  <si>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</si>
  <si>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</si>
  <si>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</si>
  <si>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</si>
  <si>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</si>
  <si>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</si>
  <si>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</si>
  <si>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</si>
  <si>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</si>
  <si>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</si>
  <si>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</si>
  <si>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</si>
  <si>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</si>
  <si>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</si>
  <si>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</si>
  <si>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</si>
  <si>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</si>
  <si>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</si>
  <si>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</si>
  <si>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</si>
  <si>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</si>
  <si>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</si>
  <si>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</si>
  <si>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</si>
  <si>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</si>
  <si>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</si>
  <si>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</si>
  <si>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</si>
  <si>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</si>
  <si>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</si>
  <si>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</si>
  <si>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</si>
  <si>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</si>
  <si>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</si>
  <si>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</si>
  <si>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</si>
  <si>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</si>
  <si>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</si>
  <si>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</si>
  <si>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</si>
  <si>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</si>
  <si>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</si>
  <si>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</si>
  <si>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</si>
  <si>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</si>
  <si>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</si>
  <si>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</si>
  <si>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</si>
  <si>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</si>
  <si>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</si>
  <si>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</si>
  <si>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</si>
  <si>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</si>
  <si>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</si>
  <si>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</si>
  <si>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</si>
  <si>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</si>
  <si>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</si>
  <si>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</si>
  <si>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</si>
  <si>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</si>
  <si>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</si>
  <si>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</si>
  <si>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</si>
  <si>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</si>
  <si>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</si>
  <si>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</si>
  <si>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</si>
  <si>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</si>
  <si>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</si>
  <si>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</si>
  <si>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</si>
  <si>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</si>
  <si>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</si>
  <si>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</si>
  <si>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</si>
  <si>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</si>
  <si>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</si>
  <si>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</si>
  <si>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</si>
  <si>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</si>
  <si>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</si>
  <si>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</si>
  <si>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</si>
  <si>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</si>
  <si>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</si>
  <si>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</si>
  <si>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</si>
  <si>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</si>
  <si>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</si>
  <si>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</si>
  <si>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</si>
  <si>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</si>
  <si>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</si>
  <si>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</si>
  <si>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</si>
  <si>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</si>
  <si>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</si>
  <si>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</si>
  <si>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</si>
  <si>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</si>
  <si>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</si>
  <si>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</si>
  <si>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</si>
  <si>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</si>
  <si>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</si>
  <si>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</si>
  <si>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</si>
  <si>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</si>
  <si>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</si>
  <si>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</si>
  <si>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</si>
  <si>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</si>
  <si>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</si>
  <si>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</si>
  <si>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</si>
  <si>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</si>
  <si>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</si>
  <si>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</si>
  <si>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</si>
  <si>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</si>
  <si>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</si>
  <si>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</si>
  <si>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</si>
  <si>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</si>
  <si>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</si>
  <si>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</si>
  <si>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</si>
  <si>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</si>
  <si>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</si>
  <si>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</si>
  <si>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</si>
  <si>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</si>
  <si>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</si>
  <si>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</si>
  <si>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</si>
  <si>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</si>
  <si>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</si>
  <si>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</si>
  <si>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</si>
  <si>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</si>
  <si>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</si>
  <si>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</si>
  <si>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</si>
  <si>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</si>
  <si>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</si>
  <si>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</si>
  <si>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</si>
  <si>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</si>
  <si>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</si>
  <si>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</si>
  <si>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</si>
  <si>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</si>
  <si>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</si>
  <si>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</si>
  <si>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</si>
  <si>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</si>
  <si>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</si>
  <si>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</si>
  <si>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</si>
  <si>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</si>
  <si>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</si>
  <si>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</si>
  <si>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</si>
  <si>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</si>
  <si>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</si>
  <si>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</si>
  <si>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</si>
  <si>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</si>
  <si>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</si>
  <si>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</si>
  <si>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</si>
  <si>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</si>
  <si>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</si>
  <si>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</si>
  <si>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</si>
  <si>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</si>
  <si>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</si>
  <si>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</si>
  <si>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</si>
  <si>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</si>
  <si>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</si>
  <si>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</si>
  <si>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</si>
  <si>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</si>
  <si>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</si>
  <si>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</si>
  <si>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</si>
  <si>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</si>
  <si>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</si>
  <si>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</si>
  <si>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</si>
  <si>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</si>
  <si>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</si>
  <si>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</si>
  <si>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</si>
  <si>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</si>
  <si>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</si>
  <si>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</si>
  <si>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</si>
  <si>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</si>
  <si>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</si>
  <si>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</si>
  <si>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</si>
  <si>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</si>
  <si>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</si>
  <si>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</si>
  <si>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</si>
  <si>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</si>
  <si>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</si>
  <si>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</si>
  <si>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</si>
  <si>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</si>
  <si>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</si>
  <si>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</si>
  <si>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</si>
  <si>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</si>
  <si>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</si>
  <si>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</si>
  <si>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</si>
  <si>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</si>
  <si>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</si>
  <si>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</si>
  <si>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</si>
  <si>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</si>
  <si>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</si>
  <si>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</si>
  <si>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</si>
  <si>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</si>
  <si>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</si>
  <si>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</si>
  <si>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</si>
  <si>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</si>
  <si>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</si>
  <si>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</si>
  <si>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</si>
  <si>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</si>
  <si>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</si>
  <si>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</si>
  <si>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</si>
  <si>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</si>
  <si>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</si>
  <si>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</si>
  <si>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</si>
  <si>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</si>
  <si>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</si>
  <si>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</si>
  <si>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</si>
  <si>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</si>
  <si>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</si>
  <si>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</si>
  <si>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</si>
  <si>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</si>
  <si>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</si>
  <si>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</si>
  <si>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</si>
  <si>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</si>
  <si>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</si>
  <si>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</si>
  <si>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</si>
  <si>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</si>
  <si>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</si>
  <si>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</si>
  <si>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</si>
  <si>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</si>
  <si>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</si>
  <si>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</si>
  <si>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</si>
  <si>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</si>
  <si>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</si>
  <si>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</si>
  <si>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</si>
  <si>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</si>
  <si>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</si>
  <si>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</si>
  <si>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</si>
  <si>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</si>
  <si>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</si>
  <si>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</si>
  <si>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</si>
  <si>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</si>
  <si>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</si>
  <si>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</si>
  <si>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</si>
  <si>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</si>
  <si>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</si>
  <si>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</si>
  <si>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</si>
  <si>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</si>
  <si>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</si>
  <si>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</si>
  <si>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</si>
  <si>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</si>
  <si>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</si>
  <si>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</si>
  <si>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</si>
  <si>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</si>
  <si>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</si>
  <si>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</si>
  <si>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</si>
  <si>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</si>
  <si>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</si>
  <si>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</si>
  <si>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</si>
  <si>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</si>
  <si>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</si>
  <si>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</si>
  <si>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</si>
  <si>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</si>
  <si>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</si>
  <si>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</si>
  <si>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</si>
  <si>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</si>
  <si>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</si>
  <si>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</si>
  <si>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</si>
  <si>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</si>
  <si>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</si>
  <si>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</si>
  <si>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</si>
  <si>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</si>
  <si>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</si>
  <si>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</si>
  <si>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</si>
  <si>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</si>
  <si>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</si>
  <si>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</si>
  <si>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</si>
  <si>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</si>
  <si>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</si>
  <si>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</si>
  <si>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</si>
  <si>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</si>
  <si>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</si>
  <si>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</si>
  <si>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</si>
  <si>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</si>
  <si>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</si>
  <si>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</si>
  <si>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</si>
  <si>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</si>
  <si>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</si>
  <si>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</si>
  <si>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</si>
  <si>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</si>
  <si>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</si>
  <si>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</si>
  <si>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</si>
  <si>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</si>
  <si>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</si>
  <si>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</si>
  <si>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</si>
  <si>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</si>
  <si>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</si>
  <si>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</si>
  <si>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</si>
  <si>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</si>
  <si>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</si>
  <si>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</si>
  <si>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</si>
  <si>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</si>
  <si>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</si>
  <si>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</si>
  <si>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</si>
  <si>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</si>
  <si>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</si>
  <si>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</si>
  <si>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</si>
  <si>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</si>
  <si>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</si>
  <si>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</si>
  <si>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</si>
  <si>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</si>
  <si>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</si>
  <si>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</si>
  <si>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</si>
  <si>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</si>
  <si>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</si>
  <si>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</si>
  <si>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</si>
  <si>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</si>
  <si>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</si>
  <si>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</si>
  <si>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</si>
  <si>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</si>
  <si>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</si>
  <si>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</si>
  <si>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</si>
  <si>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</si>
  <si>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</si>
  <si>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</si>
  <si>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</si>
  <si>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</si>
  <si>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</si>
  <si>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</si>
  <si>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</si>
  <si>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</si>
  <si>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</si>
  <si>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</si>
  <si>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</si>
  <si>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</si>
  <si>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</si>
  <si>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</si>
  <si>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</si>
  <si>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</si>
  <si>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</si>
  <si>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</si>
  <si>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</si>
  <si>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</si>
  <si>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</si>
  <si>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</si>
  <si>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</si>
  <si>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</si>
  <si>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</si>
  <si>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</si>
  <si>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</si>
  <si>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</si>
  <si>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</si>
  <si>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</si>
  <si>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</si>
  <si>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</si>
  <si>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</si>
  <si>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</si>
  <si>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</si>
  <si>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</si>
  <si>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</si>
  <si>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</si>
  <si>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</si>
  <si>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</si>
  <si>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</si>
  <si>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</si>
  <si>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</si>
  <si>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</si>
  <si>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</si>
  <si>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</si>
  <si>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</si>
  <si>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</si>
  <si>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</si>
  <si>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</si>
  <si>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</si>
  <si>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</si>
  <si>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</si>
  <si>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</si>
  <si>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</si>
  <si>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</si>
  <si>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</si>
  <si>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</si>
  <si>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</si>
  <si>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</si>
  <si>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</si>
  <si>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</si>
  <si>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</si>
  <si>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</si>
  <si>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</si>
  <si>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</si>
  <si>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</si>
  <si>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</si>
  <si>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</si>
  <si>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</si>
  <si>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</si>
  <si>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</si>
  <si>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</si>
  <si>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</si>
  <si>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</si>
  <si>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</si>
  <si>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</si>
  <si>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</si>
  <si>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</si>
  <si>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</si>
  <si>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</si>
  <si>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</si>
  <si>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</si>
  <si>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</si>
  <si>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</si>
  <si>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</si>
  <si>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</si>
  <si>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</si>
  <si>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</si>
  <si>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</si>
  <si>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</si>
  <si>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</si>
  <si>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</si>
  <si>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</si>
  <si>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</si>
  <si>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</si>
  <si>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</si>
  <si>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</si>
  <si>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</si>
  <si>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</si>
  <si>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</si>
  <si>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</si>
  <si>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</si>
  <si>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</si>
  <si>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</si>
  <si>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</si>
  <si>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</si>
  <si>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</si>
  <si>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</si>
  <si>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</si>
  <si>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</si>
  <si>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</si>
  <si>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</si>
  <si>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</si>
  <si>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</si>
  <si>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</si>
  <si>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</si>
  <si>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</si>
  <si>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</si>
  <si>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</si>
  <si>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</si>
  <si>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</si>
  <si>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</si>
  <si>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</si>
  <si>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</si>
  <si>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</si>
  <si>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</si>
  <si>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</si>
  <si>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</si>
  <si>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</si>
  <si>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</si>
  <si>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</si>
  <si>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</si>
  <si>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</si>
  <si>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</si>
  <si>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</si>
  <si>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</si>
  <si>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</si>
  <si>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</si>
  <si>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</si>
  <si>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</si>
  <si>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</si>
  <si>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</si>
  <si>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</si>
  <si>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</si>
  <si>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</si>
  <si>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</si>
  <si>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</si>
  <si>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</si>
  <si>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</si>
  <si>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</si>
  <si>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</si>
  <si>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</si>
  <si>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</si>
  <si>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</si>
  <si>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</si>
  <si>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</si>
  <si>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</si>
  <si>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</si>
  <si>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</si>
  <si>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</si>
  <si>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</si>
  <si>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</si>
  <si>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</si>
  <si>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</si>
  <si>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</si>
  <si>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</si>
  <si>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</si>
  <si>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</si>
  <si>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</si>
  <si>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</si>
  <si>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</si>
  <si>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</si>
  <si>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</si>
  <si>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</si>
  <si>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</si>
  <si>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</si>
  <si>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</si>
  <si>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</si>
  <si>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</si>
  <si>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</si>
  <si>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</si>
  <si>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</si>
  <si>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</si>
  <si>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</si>
  <si>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</si>
  <si>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</si>
  <si>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</si>
  <si>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</si>
  <si>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</si>
  <si>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</si>
  <si>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</si>
  <si>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</si>
  <si>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</si>
  <si>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</si>
  <si>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</si>
  <si>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</si>
  <si>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</si>
  <si>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</si>
  <si>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</si>
  <si>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</si>
  <si>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</si>
  <si>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</si>
  <si>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</si>
  <si>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</si>
  <si>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</si>
  <si>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</si>
  <si>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</si>
  <si>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</si>
  <si>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</si>
  <si>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</si>
  <si>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</si>
  <si>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</si>
  <si>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</si>
  <si>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</si>
  <si>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</si>
  <si>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</si>
  <si>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</si>
  <si>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</si>
  <si>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</si>
  <si>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</si>
  <si>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</si>
  <si>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</si>
  <si>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</si>
  <si>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</si>
  <si>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</si>
  <si>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</si>
  <si>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</si>
  <si>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</si>
  <si>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</si>
  <si>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</si>
  <si>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</si>
  <si>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</si>
  <si>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</si>
  <si>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</si>
  <si>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</si>
  <si>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</si>
  <si>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</si>
  <si>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</si>
  <si>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</si>
  <si>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</si>
  <si>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</si>
  <si>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</si>
  <si>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</si>
  <si>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</si>
  <si>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</si>
  <si>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</si>
  <si>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</si>
  <si>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</si>
  <si>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</si>
  <si>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</si>
  <si>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</si>
  <si>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</si>
  <si>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</si>
  <si>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</si>
  <si>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</si>
  <si>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</si>
  <si>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</si>
  <si>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</si>
  <si>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</si>
  <si>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</si>
  <si>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</si>
  <si>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</si>
  <si>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</si>
  <si>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</si>
  <si>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</si>
  <si>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</si>
  <si>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</si>
  <si>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</si>
  <si>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</si>
  <si>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</si>
  <si>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</si>
  <si>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</si>
  <si>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</si>
  <si>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</si>
  <si>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</si>
  <si>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</si>
  <si>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</si>
  <si>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</si>
  <si>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</si>
  <si>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</si>
  <si>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</si>
  <si>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</si>
  <si>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</si>
  <si>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</si>
  <si>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</si>
  <si>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</si>
  <si>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</si>
  <si>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</si>
  <si>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</si>
  <si>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</si>
  <si>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</si>
  <si>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</si>
  <si>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</si>
  <si>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</si>
  <si>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</si>
  <si>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</si>
  <si>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</si>
  <si>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</si>
  <si>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</si>
  <si>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</si>
  <si>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</si>
  <si>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</si>
  <si>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</si>
  <si>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</si>
  <si>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</si>
  <si>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</si>
  <si>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</si>
  <si>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</si>
  <si>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</si>
  <si>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</si>
  <si>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</si>
  <si>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</si>
  <si>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</si>
  <si>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</si>
  <si>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</si>
  <si>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</si>
  <si>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</si>
  <si>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</si>
  <si>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</si>
  <si>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</si>
  <si>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</si>
  <si>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</si>
  <si>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</si>
  <si>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</si>
  <si>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</si>
  <si>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</si>
  <si>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</si>
  <si>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</si>
  <si>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</si>
  <si>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</si>
  <si>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</si>
  <si>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</si>
  <si>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</si>
  <si>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</si>
  <si>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</si>
  <si>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</si>
  <si>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</si>
  <si>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</si>
  <si>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</si>
  <si>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</si>
  <si>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</si>
  <si>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</si>
  <si>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</si>
  <si>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</si>
  <si>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</si>
  <si>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</si>
  <si>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</si>
  <si>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</si>
  <si>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</si>
  <si>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</si>
  <si>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</si>
  <si>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</si>
  <si>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</si>
  <si>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</si>
  <si>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</si>
  <si>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</si>
  <si>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</si>
  <si>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</si>
  <si>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</si>
  <si>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</si>
  <si>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</si>
  <si>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</si>
  <si>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</si>
  <si>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</si>
  <si>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</si>
  <si>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</si>
  <si>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</si>
  <si>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</si>
  <si>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</si>
  <si>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</si>
  <si>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</si>
  <si>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</si>
  <si>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</si>
  <si>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</si>
  <si>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</si>
  <si>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</si>
  <si>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</si>
  <si>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</si>
  <si>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</si>
  <si>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</si>
  <si>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</si>
  <si>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</si>
  <si>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</si>
  <si>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</si>
  <si>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</si>
  <si>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</si>
  <si>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</si>
  <si>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</si>
  <si>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</si>
  <si>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</si>
  <si>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</si>
  <si>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</si>
  <si>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</si>
  <si>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</si>
  <si>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</si>
  <si>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</si>
  <si>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</si>
  <si>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</si>
  <si>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</si>
  <si>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</si>
  <si>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</si>
  <si>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</si>
  <si>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</si>
  <si>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</si>
  <si>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</si>
  <si>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</si>
  <si>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</si>
  <si>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</si>
  <si>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</si>
  <si>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</si>
  <si>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</si>
  <si>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</si>
  <si>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</si>
  <si>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</si>
  <si>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</si>
  <si>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</si>
  <si>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</si>
  <si>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</si>
  <si>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</si>
  <si>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</si>
  <si>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</si>
  <si>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</si>
  <si>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</si>
  <si>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</si>
  <si>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</si>
  <si>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</si>
  <si>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</si>
  <si>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</si>
  <si>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</si>
  <si>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</si>
  <si>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</si>
  <si>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</si>
  <si>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</si>
  <si>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</si>
  <si>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</si>
  <si>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</si>
  <si>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</si>
  <si>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</si>
  <si>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</si>
  <si>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</si>
  <si>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</si>
  <si>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</si>
  <si>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</si>
  <si>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</si>
  <si>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</si>
  <si>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</si>
  <si>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</si>
  <si>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</si>
  <si>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</si>
  <si>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</si>
  <si>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</si>
  <si>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</si>
  <si>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</si>
  <si>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</si>
  <si>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</si>
  <si>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</si>
  <si>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</si>
  <si>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</si>
  <si>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</si>
  <si>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</si>
  <si>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</si>
  <si>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</si>
  <si>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</si>
  <si>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</si>
  <si>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</si>
  <si>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</si>
  <si>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</si>
  <si>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</si>
  <si>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</si>
  <si>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</si>
  <si>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</si>
  <si>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</si>
  <si>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</si>
  <si>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</si>
  <si>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</si>
  <si>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</si>
  <si>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</si>
  <si>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</si>
  <si>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</si>
  <si>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</si>
  <si>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</si>
  <si>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</si>
  <si>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</si>
  <si>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</si>
  <si>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</si>
  <si>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</si>
  <si>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</si>
  <si>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</si>
  <si>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</si>
  <si>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</si>
  <si>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</si>
  <si>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</si>
  <si>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</si>
  <si>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</si>
  <si>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</si>
  <si>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</si>
  <si>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</si>
  <si>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</si>
  <si>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</si>
  <si>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</si>
  <si>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</si>
  <si>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</si>
  <si>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</si>
  <si>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</si>
  <si>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</si>
  <si>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</si>
  <si>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</si>
  <si>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</si>
  <si>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</si>
  <si>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</si>
  <si>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</si>
  <si>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</si>
  <si>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</si>
  <si>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</si>
  <si>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</si>
  <si>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</si>
  <si>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</si>
  <si>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</si>
  <si>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</si>
  <si>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</si>
  <si>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</si>
  <si>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</si>
  <si>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</si>
  <si>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</si>
  <si>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</si>
  <si>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</si>
  <si>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</si>
  <si>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</si>
  <si>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</si>
  <si>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</si>
  <si>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</si>
  <si>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</si>
  <si>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</si>
  <si>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</si>
  <si>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</si>
  <si>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</si>
  <si>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</si>
  <si>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</si>
  <si>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</si>
  <si>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</si>
  <si>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</si>
  <si>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</si>
  <si>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</si>
  <si>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</si>
  <si>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</si>
  <si>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</si>
  <si>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</si>
  <si>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</si>
  <si>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</si>
  <si>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</si>
  <si>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</si>
  <si>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</si>
  <si>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</si>
  <si>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</si>
  <si>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</si>
  <si>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</si>
  <si>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</si>
  <si>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</si>
  <si>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</si>
  <si>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</si>
  <si>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</si>
  <si>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</si>
  <si>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</si>
  <si>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</si>
  <si>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</si>
  <si>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</si>
  <si>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</si>
  <si>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</si>
  <si>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</si>
  <si>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</si>
  <si>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</si>
  <si>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</si>
  <si>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</si>
  <si>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</si>
  <si>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</si>
  <si>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</si>
  <si>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</si>
  <si>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</si>
  <si>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</si>
  <si>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</si>
  <si>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</si>
  <si>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</si>
  <si>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</si>
  <si>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</si>
  <si>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</si>
  <si>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</si>
  <si>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</si>
  <si>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</si>
  <si>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</si>
  <si>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</si>
  <si>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</si>
  <si>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</si>
  <si>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</si>
  <si>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</si>
  <si>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</si>
  <si>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</si>
  <si>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</si>
  <si>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</si>
  <si>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</si>
  <si>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</si>
  <si>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</si>
  <si>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</si>
  <si>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</si>
  <si>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</si>
  <si>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</si>
  <si>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</si>
  <si>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</si>
  <si>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</si>
  <si>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</si>
  <si>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</si>
  <si>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</si>
  <si>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</si>
  <si>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</si>
  <si>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</si>
  <si>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</si>
  <si>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</si>
  <si>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</si>
  <si>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</si>
  <si>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</si>
  <si>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</si>
  <si>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</si>
  <si>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</si>
  <si>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</si>
  <si>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</si>
  <si>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</si>
  <si>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</si>
  <si>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</si>
  <si>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</si>
  <si>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</si>
  <si>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</si>
  <si>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</si>
  <si>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</si>
  <si>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</si>
  <si>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</si>
  <si>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</si>
  <si>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</si>
  <si>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</si>
  <si>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</si>
  <si>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</si>
  <si>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</si>
  <si>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</si>
  <si>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</si>
  <si>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</si>
  <si>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</si>
  <si>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</si>
  <si>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</si>
  <si>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</si>
  <si>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</si>
  <si>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</si>
  <si>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</si>
  <si>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</si>
  <si>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</si>
  <si>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</si>
  <si>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</si>
  <si>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</si>
  <si>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</si>
  <si>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</si>
  <si>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</si>
  <si>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</si>
  <si>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</si>
  <si>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</si>
  <si>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</si>
  <si>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</si>
  <si>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</si>
  <si>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</si>
  <si>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</si>
  <si>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</si>
  <si>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</si>
  <si>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</si>
  <si>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</si>
  <si>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</si>
  <si>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</si>
  <si>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</si>
  <si>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</si>
  <si>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</si>
  <si>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</si>
  <si>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</si>
  <si>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</si>
  <si>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</si>
  <si>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</si>
  <si>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</si>
  <si>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</si>
  <si>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</si>
  <si>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</si>
  <si>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</si>
  <si>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</si>
  <si>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</si>
  <si>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</si>
  <si>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</si>
  <si>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</si>
  <si>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</si>
  <si>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</si>
  <si>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</si>
  <si>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</si>
  <si>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</si>
  <si>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</si>
  <si>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</si>
  <si>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</si>
  <si>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</si>
  <si>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</si>
  <si>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</si>
  <si>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</si>
  <si>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</si>
  <si>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</si>
  <si>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</si>
  <si>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</si>
  <si>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</si>
  <si>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</si>
  <si>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</si>
  <si>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</si>
  <si>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</si>
  <si>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</si>
  <si>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</si>
  <si>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</si>
  <si>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</si>
  <si>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</si>
  <si>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</si>
  <si>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</si>
  <si>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</si>
  <si>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</si>
  <si>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</si>
  <si>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</si>
  <si>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</si>
  <si>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</si>
  <si>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</si>
  <si>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</si>
  <si>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</si>
  <si>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</si>
  <si>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</si>
  <si>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</si>
  <si>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</si>
  <si>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</si>
  <si>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</si>
  <si>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</si>
  <si>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</si>
  <si>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</si>
  <si>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</si>
  <si>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</si>
  <si>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</si>
  <si>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</si>
  <si>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</si>
  <si>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</si>
  <si>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</si>
  <si>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</si>
  <si>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</si>
  <si>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</si>
  <si>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</si>
  <si>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</si>
  <si>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</si>
  <si>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</si>
  <si>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</si>
  <si>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</si>
  <si>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</si>
  <si>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</si>
  <si>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</si>
  <si>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</si>
  <si>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</si>
  <si>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</si>
  <si>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</si>
  <si>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</si>
  <si>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</si>
  <si>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</si>
  <si>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</si>
  <si>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</si>
  <si>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</si>
  <si>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</si>
  <si>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</si>
  <si>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</si>
  <si>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</si>
  <si>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</si>
  <si>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</si>
  <si>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</si>
  <si>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</si>
  <si>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</si>
  <si>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</si>
  <si>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</si>
  <si>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</si>
  <si>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</si>
  <si>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</si>
  <si>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</si>
  <si>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</si>
  <si>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</si>
  <si>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</si>
  <si>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</si>
  <si>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</si>
  <si>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</si>
  <si>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</si>
  <si>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</si>
  <si>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</si>
  <si>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</si>
  <si>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</si>
  <si>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</si>
  <si>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</si>
  <si>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</si>
  <si>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</si>
  <si>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</si>
  <si>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</si>
  <si>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</si>
  <si>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</si>
  <si>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</si>
  <si>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</si>
  <si>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</si>
  <si>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</si>
  <si>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</si>
  <si>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</si>
  <si>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</si>
  <si>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</si>
  <si>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</si>
  <si>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</si>
  <si>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</si>
  <si>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</si>
  <si>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</si>
  <si>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</si>
  <si>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</si>
  <si>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</si>
  <si>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</si>
  <si>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</si>
  <si>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</si>
  <si>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</si>
  <si>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</si>
  <si>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</si>
  <si>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</si>
  <si>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</si>
  <si>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</si>
  <si>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</si>
  <si>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</si>
  <si>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</si>
  <si>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</si>
  <si>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</si>
  <si>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</si>
  <si>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</si>
  <si>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</si>
  <si>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</si>
  <si>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</si>
  <si>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</si>
  <si>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</si>
  <si>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</si>
  <si>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</si>
  <si>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</si>
  <si>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</si>
  <si>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</si>
  <si>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</si>
  <si>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</si>
  <si>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</si>
  <si>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</si>
  <si>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</si>
  <si>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</si>
  <si>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</si>
  <si>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</si>
  <si>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</si>
  <si>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</si>
  <si>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</si>
  <si>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</si>
  <si>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</si>
  <si>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</si>
  <si>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</si>
  <si>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</si>
  <si>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</si>
  <si>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</si>
  <si>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</si>
  <si>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</si>
  <si>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</si>
  <si>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</si>
  <si>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</si>
  <si>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</si>
  <si>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</si>
  <si>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</si>
  <si>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</si>
  <si>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</si>
  <si>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</si>
  <si>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</si>
  <si>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</si>
  <si>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</si>
  <si>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</si>
  <si>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</si>
  <si>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</si>
  <si>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</si>
  <si>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</si>
  <si>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</si>
  <si>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</si>
  <si>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</si>
  <si>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</si>
  <si>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</si>
  <si>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</si>
  <si>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</si>
  <si>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</si>
  <si>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</si>
  <si>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</si>
  <si>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</si>
  <si>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</si>
  <si>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</si>
  <si>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</si>
  <si>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</si>
  <si>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</si>
  <si>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</si>
  <si>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</si>
  <si>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</si>
  <si>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</si>
  <si>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</si>
  <si>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</si>
  <si>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</si>
  <si>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</si>
  <si>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</si>
  <si>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</si>
  <si>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</si>
  <si>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</si>
  <si>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</si>
  <si>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</si>
  <si>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</si>
  <si>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</si>
  <si>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</si>
  <si>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</si>
  <si>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</si>
  <si>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</si>
  <si>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</si>
  <si>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</si>
  <si>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</si>
  <si>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</si>
  <si>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</si>
  <si>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</si>
  <si>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</si>
  <si>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</si>
  <si>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</si>
  <si>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</si>
  <si>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</si>
  <si>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</si>
  <si>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</si>
  <si>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</si>
  <si>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</si>
  <si>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</si>
  <si>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</si>
  <si>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</si>
  <si>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</si>
  <si>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</si>
  <si>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</si>
  <si>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</si>
  <si>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</si>
  <si>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</si>
  <si>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</si>
  <si>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</si>
  <si>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</si>
  <si>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</si>
  <si>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</si>
  <si>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</si>
  <si>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</si>
  <si>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</si>
  <si>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</si>
  <si>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</si>
  <si>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</si>
  <si>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</si>
  <si>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</si>
  <si>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</si>
  <si>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</si>
  <si>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</si>
  <si>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</si>
  <si>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</si>
  <si>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</si>
  <si>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</si>
  <si>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</si>
  <si>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</si>
  <si>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</si>
  <si>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</si>
  <si>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</si>
  <si>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</si>
  <si>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</si>
  <si>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</si>
  <si>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</si>
  <si>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</si>
  <si>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</si>
  <si>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</si>
  <si>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</si>
  <si>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</si>
  <si>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</si>
  <si>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</si>
  <si>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</si>
  <si>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</si>
  <si>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</si>
  <si>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</si>
  <si>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</si>
  <si>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</si>
  <si>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</si>
  <si>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</si>
  <si>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</si>
  <si>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</si>
  <si>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</si>
  <si>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</si>
  <si>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</si>
  <si>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</si>
  <si>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</si>
  <si>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</si>
  <si>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</si>
  <si>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</si>
  <si>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</si>
  <si>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</si>
  <si>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</si>
  <si>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</si>
  <si>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</si>
  <si>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</si>
  <si>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</si>
  <si>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</si>
  <si>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</si>
  <si>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</si>
  <si>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</si>
  <si>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</si>
  <si>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</si>
  <si>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</si>
  <si>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</si>
  <si>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</si>
  <si>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</si>
  <si>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</si>
  <si>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</si>
  <si>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</si>
  <si>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</si>
  <si>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</si>
  <si>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</si>
  <si>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</si>
  <si>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</si>
  <si>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</si>
  <si>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</si>
  <si>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</si>
  <si>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</si>
  <si>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</si>
  <si>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</si>
  <si>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</si>
  <si>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</si>
  <si>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</si>
  <si>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</si>
  <si>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</si>
  <si>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</si>
  <si>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</si>
  <si>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</si>
  <si>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</si>
  <si>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</si>
  <si>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</si>
  <si>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</si>
  <si>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</si>
  <si>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</si>
  <si>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</si>
  <si>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</si>
  <si>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</si>
  <si>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</si>
  <si>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</si>
  <si>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</si>
  <si>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</si>
  <si>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</si>
  <si>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</si>
  <si>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</si>
  <si>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</si>
  <si>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</si>
  <si>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</si>
  <si>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</si>
  <si>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</si>
  <si>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</si>
  <si>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</si>
  <si>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</si>
  <si>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</si>
  <si>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</si>
  <si>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</si>
  <si>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</si>
  <si>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</si>
  <si>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</si>
  <si>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</si>
  <si>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</si>
  <si>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</si>
  <si>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</si>
  <si>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</si>
  <si>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</si>
  <si>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</si>
  <si>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</si>
  <si>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</si>
  <si>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</si>
  <si>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</si>
  <si>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</si>
  <si>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</si>
  <si>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</si>
  <si>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</si>
  <si>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</si>
  <si>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</si>
  <si>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</si>
  <si>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</si>
  <si>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</si>
  <si>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</si>
  <si>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</si>
  <si>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</si>
  <si>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</si>
  <si>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</si>
  <si>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</si>
  <si>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</si>
  <si>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</si>
  <si>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</si>
  <si>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</si>
  <si>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</si>
  <si>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</si>
  <si>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</si>
  <si>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</si>
  <si>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</si>
  <si>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</si>
  <si>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</si>
  <si>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</si>
  <si>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</si>
  <si>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</si>
  <si>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</si>
  <si>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</si>
  <si>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</si>
  <si>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</si>
  <si>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</si>
  <si>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</si>
  <si>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</si>
  <si>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</si>
  <si>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</si>
  <si>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</si>
  <si>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</si>
  <si>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</si>
  <si>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</si>
  <si>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</si>
  <si>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</si>
  <si>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</si>
  <si>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</si>
  <si>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</si>
  <si>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</si>
  <si>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</si>
  <si>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</si>
  <si>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</si>
  <si>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</si>
  <si>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</si>
  <si>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</si>
  <si>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</si>
  <si>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</si>
  <si>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</si>
  <si>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</si>
  <si>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</si>
  <si>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</si>
  <si>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</si>
  <si>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</si>
  <si>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</si>
  <si>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</si>
  <si>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</si>
  <si>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</si>
  <si>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</si>
  <si>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</si>
  <si>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</si>
  <si>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</si>
  <si>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</si>
  <si>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</si>
  <si>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</si>
  <si>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</si>
  <si>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</si>
  <si>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</si>
  <si>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</si>
  <si>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</si>
  <si>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</si>
  <si>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</si>
  <si>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</si>
  <si>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</si>
  <si>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</si>
  <si>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</si>
  <si>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</si>
  <si>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</si>
  <si>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</si>
  <si>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</si>
  <si>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</si>
  <si>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</si>
  <si>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</si>
  <si>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</si>
  <si>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</si>
  <si>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</si>
  <si>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</si>
  <si>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</si>
  <si>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</si>
  <si>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</si>
  <si>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</si>
  <si>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</si>
  <si>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</si>
  <si>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</si>
  <si>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</si>
  <si>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</si>
  <si>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</si>
  <si>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</si>
  <si>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</si>
  <si>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</si>
  <si>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</si>
  <si>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</si>
  <si>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</si>
  <si>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</si>
  <si>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</si>
  <si>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</si>
  <si>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</si>
  <si>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</si>
  <si>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</si>
  <si>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</si>
  <si>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</si>
  <si>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</si>
  <si>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</si>
  <si>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</si>
  <si>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</si>
  <si>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</si>
  <si>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</si>
  <si>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</si>
  <si>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</si>
  <si>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</si>
  <si>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</si>
  <si>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</si>
  <si>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</si>
  <si>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</si>
  <si>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</si>
  <si>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</si>
  <si>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</si>
  <si>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</si>
  <si>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</si>
  <si>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</si>
  <si>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</si>
  <si>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</si>
  <si>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</si>
  <si>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</si>
  <si>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</si>
  <si>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</si>
  <si>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</si>
  <si>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</si>
  <si>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</si>
  <si>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</si>
  <si>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</si>
  <si>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</si>
  <si>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</si>
  <si>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</si>
  <si>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</si>
  <si>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</si>
  <si>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</si>
  <si>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</si>
  <si>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</si>
  <si>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</si>
  <si>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</si>
  <si>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</si>
  <si>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</si>
  <si>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</si>
  <si>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</si>
  <si>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</si>
  <si>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</si>
  <si>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</si>
  <si>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</si>
  <si>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</si>
  <si>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</si>
  <si>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</si>
  <si>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</si>
  <si>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</si>
  <si>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</si>
  <si>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</si>
  <si>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</si>
  <si>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</si>
  <si>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</si>
  <si>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</si>
  <si>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</si>
  <si>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</si>
  <si>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</si>
  <si>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</si>
  <si>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</si>
  <si>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</si>
  <si>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</si>
  <si>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</si>
  <si>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</si>
  <si>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</si>
  <si>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</si>
  <si>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</si>
  <si>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</si>
  <si>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</si>
  <si>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</si>
  <si>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</si>
  <si>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</si>
  <si>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</si>
  <si>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</si>
  <si>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</si>
  <si>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</si>
  <si>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</si>
  <si>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</si>
  <si>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</si>
  <si>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</si>
  <si>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</si>
  <si>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</si>
  <si>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</si>
  <si>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</si>
  <si>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</si>
  <si>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</si>
  <si>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</si>
  <si>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</si>
  <si>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</si>
  <si>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</si>
  <si>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</si>
  <si>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</si>
  <si>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</si>
  <si>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</si>
  <si>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</si>
  <si>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</si>
  <si>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</si>
  <si>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</si>
  <si>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</si>
  <si>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</si>
  <si>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</si>
  <si>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</si>
  <si>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</si>
  <si>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</si>
  <si>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</si>
  <si>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</si>
  <si>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</si>
  <si>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</si>
  <si>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</si>
  <si>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</si>
  <si>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</si>
  <si>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</si>
  <si>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</si>
  <si>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</si>
  <si>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</si>
  <si>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</si>
  <si>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</si>
  <si>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</si>
  <si>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</si>
  <si>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</si>
  <si>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</si>
  <si>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</si>
  <si>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</si>
  <si>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</si>
  <si>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</si>
  <si>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</si>
  <si>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</si>
  <si>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</si>
  <si>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</si>
  <si>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</si>
  <si>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</si>
  <si>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</si>
  <si>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</si>
  <si>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</si>
  <si>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</si>
  <si>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</si>
  <si>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</si>
  <si>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</si>
  <si>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</si>
  <si>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</si>
  <si>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</si>
  <si>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</si>
  <si>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</si>
  <si>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</si>
  <si>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</si>
  <si>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</si>
  <si>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</si>
  <si>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</si>
  <si>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</si>
  <si>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</si>
  <si>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</si>
  <si>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</si>
  <si>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</si>
  <si>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</si>
  <si>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</si>
  <si>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</si>
  <si>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</si>
  <si>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</si>
  <si>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</si>
  <si>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</si>
  <si>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</si>
  <si>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</si>
  <si>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</si>
  <si>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</si>
  <si>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</si>
  <si>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</si>
  <si>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</si>
  <si>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</si>
  <si>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</si>
  <si>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</si>
  <si>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</si>
  <si>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</si>
  <si>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</si>
  <si>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</si>
  <si>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</si>
  <si>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</si>
  <si>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</si>
  <si>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</si>
  <si>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</si>
  <si>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</si>
  <si>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</si>
  <si>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</si>
  <si>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</si>
  <si>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</si>
  <si>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</si>
  <si>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</si>
  <si>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</si>
  <si>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</si>
  <si>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</si>
  <si>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</si>
  <si>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</si>
  <si>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</si>
  <si>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</si>
  <si>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</si>
  <si>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</si>
  <si>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</si>
  <si>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</si>
  <si>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</si>
  <si>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</si>
  <si>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</si>
  <si>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</si>
  <si>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</si>
  <si>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</si>
  <si>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</si>
  <si>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</si>
  <si>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</si>
  <si>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</si>
  <si>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</si>
  <si>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</si>
  <si>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</si>
  <si>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</si>
  <si>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</si>
  <si>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</si>
  <si>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</si>
  <si>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</si>
  <si>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</si>
  <si>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</si>
  <si>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</si>
  <si>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</si>
  <si>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</si>
  <si>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</si>
  <si>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</si>
  <si>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</si>
  <si>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</si>
  <si>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</si>
  <si>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</si>
  <si>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</si>
  <si>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</si>
  <si>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</si>
  <si>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</si>
  <si>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</si>
  <si>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</si>
  <si>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</si>
  <si>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</si>
  <si>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</si>
  <si>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</si>
  <si>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</si>
  <si>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</si>
  <si>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</si>
  <si>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</si>
  <si>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</si>
  <si>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</si>
  <si>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</si>
  <si>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</si>
  <si>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</si>
  <si>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</si>
  <si>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</si>
  <si>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</si>
  <si>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</si>
  <si>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</si>
  <si>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</si>
  <si>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</si>
  <si>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</si>
  <si>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</si>
  <si>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</si>
  <si>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</si>
  <si>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</si>
  <si>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</si>
  <si>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</si>
  <si>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</si>
  <si>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</si>
  <si>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</si>
  <si>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</si>
  <si>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</si>
  <si>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</si>
  <si>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</si>
  <si>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</si>
  <si>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</si>
  <si>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</si>
  <si>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</si>
  <si>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</si>
  <si>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</si>
  <si>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</si>
  <si>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</si>
  <si>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</si>
  <si>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</si>
  <si>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</si>
  <si>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</si>
  <si>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</si>
  <si>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</si>
  <si>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</si>
  <si>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</si>
  <si>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</si>
  <si>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</si>
  <si>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</si>
  <si>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</si>
  <si>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</si>
  <si>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</si>
  <si>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</si>
  <si>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</si>
  <si>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</si>
  <si>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</si>
  <si>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</si>
  <si>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</si>
  <si>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</si>
  <si>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</si>
  <si>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</si>
  <si>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</si>
  <si>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</si>
  <si>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</si>
  <si>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</si>
  <si>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</si>
  <si>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</si>
  <si>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</si>
  <si>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</si>
  <si>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</si>
  <si>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</si>
  <si>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</si>
  <si>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</si>
  <si>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</si>
  <si>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</si>
  <si>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</si>
  <si>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</si>
  <si>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</si>
  <si>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</si>
  <si>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</si>
  <si>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</si>
  <si>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</si>
  <si>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</si>
  <si>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</si>
  <si>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</si>
  <si>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</si>
  <si>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</si>
  <si>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</si>
  <si>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</si>
  <si>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</si>
  <si>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</si>
  <si>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</si>
  <si>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</si>
  <si>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</si>
  <si>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</si>
  <si>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</si>
  <si>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</si>
  <si>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</si>
  <si>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</si>
  <si>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</si>
  <si>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</si>
  <si>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</si>
  <si>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</si>
  <si>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</si>
  <si>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</si>
  <si>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</si>
  <si>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</si>
  <si>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</si>
  <si>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</si>
  <si>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</si>
  <si>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</si>
  <si>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</si>
  <si>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</si>
  <si>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</si>
  <si>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</si>
  <si>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</si>
  <si>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</si>
  <si>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</si>
  <si>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</si>
  <si>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</si>
  <si>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</si>
  <si>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</si>
  <si>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</si>
  <si>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</si>
  <si>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</si>
  <si>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</si>
  <si>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</si>
  <si>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</si>
  <si>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</si>
  <si>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</si>
  <si>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</si>
  <si>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</si>
  <si>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</si>
  <si>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</si>
  <si>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</si>
  <si>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</si>
  <si>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</si>
  <si>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</si>
  <si>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</si>
  <si>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</si>
  <si>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</si>
  <si>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</si>
  <si>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</si>
  <si>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</si>
  <si>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</si>
  <si>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</si>
  <si>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</si>
  <si>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</si>
  <si>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</si>
  <si>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</si>
  <si>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</si>
  <si>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</si>
  <si>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</si>
  <si>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</si>
  <si>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</si>
  <si>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</si>
  <si>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</si>
  <si>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</si>
  <si>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</si>
  <si>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</si>
  <si>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</si>
  <si>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</si>
  <si>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</si>
  <si>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</si>
  <si>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</si>
  <si>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</si>
  <si>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</si>
  <si>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</si>
  <si>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</si>
  <si>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</si>
  <si>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</si>
  <si>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</si>
  <si>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</si>
  <si>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</si>
  <si>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</si>
  <si>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</si>
  <si>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</si>
  <si>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</si>
  <si>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</si>
  <si>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</si>
  <si>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</si>
  <si>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</si>
  <si>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</si>
  <si>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</si>
  <si>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</si>
  <si>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</si>
  <si>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</si>
  <si>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</si>
  <si>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</si>
  <si>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</si>
  <si>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</si>
  <si>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</si>
  <si>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</si>
  <si>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</si>
  <si>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</si>
  <si>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</si>
  <si>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</si>
  <si>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</si>
  <si>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</si>
  <si>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</si>
  <si>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</si>
  <si>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</si>
  <si>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</si>
  <si>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</si>
  <si>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</si>
  <si>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</si>
  <si>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</si>
  <si>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</si>
  <si>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</si>
  <si>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</si>
  <si>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</si>
  <si>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</si>
  <si>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</si>
  <si>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</si>
  <si>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</si>
  <si>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</si>
  <si>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</si>
  <si>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</si>
  <si>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</si>
  <si>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</si>
  <si>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</si>
  <si>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</si>
  <si>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</si>
  <si>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</si>
  <si>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</si>
  <si>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</si>
  <si>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</si>
  <si>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</si>
  <si>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</si>
  <si>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</si>
  <si>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</si>
  <si>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</si>
  <si>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</si>
  <si>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</si>
  <si>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</si>
  <si>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</si>
  <si>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</si>
  <si>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</si>
  <si>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</si>
  <si>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</si>
  <si>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</si>
  <si>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</si>
  <si>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</si>
  <si>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</si>
  <si>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</si>
  <si>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</si>
  <si>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</si>
  <si>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</si>
  <si>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</si>
  <si>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</si>
  <si>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</si>
  <si>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</si>
  <si>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</si>
  <si>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</si>
  <si>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</si>
  <si>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</si>
  <si>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</si>
  <si>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</si>
  <si>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</si>
  <si>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</si>
  <si>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</si>
  <si>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</si>
  <si>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</si>
  <si>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</si>
  <si>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</si>
  <si>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</si>
  <si>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</si>
  <si>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</si>
  <si>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</si>
  <si>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</si>
  <si>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</si>
  <si>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</si>
  <si>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</si>
  <si>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</si>
  <si>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</si>
  <si>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</si>
  <si>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</si>
  <si>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</si>
  <si>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</si>
  <si>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</si>
  <si>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</si>
  <si>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</si>
  <si>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</si>
  <si>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</si>
  <si>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</si>
  <si>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</si>
  <si>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</si>
  <si>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</si>
  <si>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</si>
  <si>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</si>
  <si>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</si>
  <si>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</si>
  <si>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</si>
  <si>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</si>
  <si>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</si>
  <si>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</si>
  <si>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</si>
  <si>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</si>
  <si>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</si>
  <si>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</si>
  <si>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</si>
  <si>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</si>
  <si>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</si>
  <si>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</si>
  <si>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</si>
  <si>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</si>
  <si>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</si>
  <si>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</si>
  <si>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</si>
  <si>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</si>
  <si>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</si>
  <si>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</si>
  <si>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</si>
  <si>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</si>
  <si>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</si>
  <si>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</si>
  <si>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</si>
  <si>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</si>
  <si>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</si>
  <si>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</si>
  <si>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</si>
  <si>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</si>
  <si>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</si>
  <si>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</si>
  <si>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</si>
  <si>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</si>
  <si>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</si>
  <si>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</si>
  <si>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</si>
  <si>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</si>
  <si>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</si>
  <si>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</si>
  <si>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</si>
  <si>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</si>
  <si>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</si>
  <si>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</si>
  <si>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</si>
  <si>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</si>
  <si>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</si>
  <si>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</si>
  <si>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</si>
  <si>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</si>
  <si>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</si>
  <si>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</si>
  <si>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</si>
  <si>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</si>
  <si>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</si>
  <si>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</si>
  <si>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</si>
  <si>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</si>
  <si>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</si>
  <si>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</si>
  <si>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</si>
  <si>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</si>
  <si>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</si>
  <si>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</si>
  <si>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</si>
  <si>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</si>
  <si>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</si>
  <si>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</si>
  <si>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</si>
  <si>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</si>
  <si>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</si>
  <si>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</si>
  <si>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</si>
  <si>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</si>
  <si>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</si>
  <si>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</si>
  <si>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</si>
  <si>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</si>
  <si>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</si>
  <si>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</si>
  <si>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</si>
  <si>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</si>
  <si>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</si>
  <si>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</si>
  <si>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</si>
  <si>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</si>
  <si>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</si>
  <si>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</si>
  <si>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</si>
  <si>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</si>
  <si>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</si>
  <si>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</si>
  <si>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</si>
  <si>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</si>
  <si>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</si>
  <si>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</si>
  <si>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</si>
  <si>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</si>
  <si>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</si>
  <si>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</si>
  <si>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</si>
  <si>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</si>
  <si>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</si>
  <si>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</si>
  <si>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</si>
  <si>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</si>
  <si>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</si>
  <si>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</si>
  <si>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</si>
  <si>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</si>
  <si>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</si>
  <si>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</si>
  <si>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</si>
  <si>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</si>
  <si>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</si>
  <si>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</si>
  <si>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</si>
  <si>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</si>
  <si>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</si>
  <si>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</si>
  <si>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</si>
  <si>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</si>
  <si>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</si>
  <si>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</si>
  <si>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</si>
  <si>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</si>
  <si>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</si>
  <si>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</si>
  <si>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</si>
  <si>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</si>
  <si>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</si>
  <si>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</si>
  <si>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</si>
  <si>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</si>
  <si>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</si>
  <si>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</si>
  <si>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</si>
  <si>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</si>
  <si>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</si>
  <si>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</si>
  <si>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</si>
  <si>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</si>
  <si>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</si>
  <si>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</si>
  <si>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</si>
  <si>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</si>
  <si>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</si>
  <si>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</si>
  <si>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</si>
  <si>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</si>
  <si>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</si>
  <si>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</si>
  <si>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</si>
  <si>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</si>
  <si>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</si>
  <si>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</si>
  <si>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</si>
  <si>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</si>
  <si>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</si>
  <si>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</si>
  <si>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</si>
  <si>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</si>
  <si>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</si>
  <si>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</si>
  <si>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</si>
  <si>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</si>
  <si>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</si>
  <si>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</si>
  <si>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</si>
  <si>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</si>
  <si>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</si>
  <si>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</si>
  <si>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</si>
  <si>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</si>
  <si>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</si>
  <si>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</si>
  <si>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</si>
  <si>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</si>
  <si>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</si>
  <si>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</si>
  <si>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</si>
  <si>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</si>
  <si>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</si>
  <si>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</si>
  <si>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</si>
  <si>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</si>
  <si>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</si>
  <si>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</si>
  <si>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</si>
  <si>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</si>
  <si>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</si>
  <si>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</si>
  <si>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</si>
  <si>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</si>
  <si>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</si>
  <si>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</si>
  <si>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</si>
  <si>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</si>
  <si>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</si>
  <si>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</si>
  <si>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</si>
  <si>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</si>
  <si>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</si>
  <si>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</si>
  <si>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</si>
  <si>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</si>
  <si>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</si>
  <si>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</si>
  <si>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</si>
  <si>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</si>
  <si>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</si>
  <si>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</si>
  <si>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</si>
  <si>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</si>
  <si>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</si>
  <si>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</si>
  <si>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</si>
  <si>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</si>
  <si>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</si>
  <si>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</si>
  <si>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</si>
  <si>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</si>
  <si>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</si>
  <si>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</si>
  <si>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</si>
  <si>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</si>
  <si>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</si>
  <si>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</si>
  <si>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</si>
  <si>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</si>
  <si>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</si>
  <si>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</si>
  <si>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</si>
  <si>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</si>
  <si>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</si>
  <si>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</si>
  <si>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</si>
  <si>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</si>
  <si>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</si>
  <si>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</si>
  <si>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</si>
  <si>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</si>
  <si>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</si>
  <si>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</si>
  <si>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</si>
  <si>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</si>
  <si>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</si>
  <si>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</si>
  <si>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</si>
  <si>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</si>
  <si>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</si>
  <si>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</si>
  <si>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</si>
  <si>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</si>
  <si>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</si>
  <si>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</si>
  <si>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</si>
  <si>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</si>
  <si>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</si>
  <si>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</si>
  <si>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</si>
  <si>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</si>
  <si>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</si>
  <si>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</si>
  <si>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</si>
  <si>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</si>
  <si>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</si>
  <si>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</si>
  <si>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</si>
  <si>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</si>
  <si>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</si>
  <si>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</si>
  <si>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</si>
  <si>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</si>
  <si>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</si>
  <si>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</si>
  <si>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</si>
  <si>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</si>
  <si>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</si>
  <si>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</si>
  <si>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</si>
  <si>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</si>
  <si>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</si>
  <si>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</si>
  <si>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</si>
  <si>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</si>
  <si>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</si>
  <si>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</si>
  <si>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</si>
  <si>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</si>
  <si>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</si>
  <si>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</si>
  <si>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</si>
  <si>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</si>
  <si>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</si>
  <si>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</si>
  <si>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</si>
  <si>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</si>
  <si>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</si>
  <si>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</si>
  <si>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</si>
  <si>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</si>
  <si>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</si>
  <si>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</si>
  <si>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</si>
  <si>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</si>
  <si>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</si>
  <si>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</si>
  <si>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</si>
  <si>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</si>
  <si>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</si>
  <si>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</si>
  <si>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</si>
  <si>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</si>
  <si>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</si>
  <si>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</si>
  <si>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</si>
  <si>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</si>
  <si>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</si>
  <si>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</si>
  <si>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</si>
  <si>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</si>
  <si>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</si>
  <si>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</si>
  <si>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</si>
  <si>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</si>
  <si>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</si>
  <si>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</si>
  <si>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</si>
  <si>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</si>
  <si>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</si>
  <si>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</si>
  <si>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</si>
  <si>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</si>
  <si>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</si>
  <si>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</si>
  <si>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</si>
  <si>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</si>
  <si>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</si>
  <si>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</si>
  <si>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</si>
  <si>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</si>
  <si>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</si>
  <si>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</si>
  <si>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</si>
  <si>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</si>
  <si>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</si>
  <si>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</si>
  <si>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</si>
  <si>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</si>
  <si>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</si>
  <si>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</si>
  <si>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</si>
  <si>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</si>
  <si>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</si>
  <si>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</si>
  <si>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</si>
  <si>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</si>
  <si>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</si>
  <si>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</si>
  <si>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</si>
  <si>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</si>
  <si>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</si>
  <si>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</si>
  <si>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</si>
  <si>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</si>
  <si>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</si>
  <si>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</si>
  <si>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</si>
  <si>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</si>
  <si>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</si>
  <si>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</si>
  <si>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</si>
  <si>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</si>
  <si>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</si>
  <si>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</si>
  <si>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</si>
  <si>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</si>
  <si>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</si>
  <si>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</si>
  <si>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</si>
  <si>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</si>
  <si>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</si>
  <si>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</si>
  <si>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</si>
  <si>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</si>
  <si>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</si>
  <si>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</si>
  <si>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</si>
  <si>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</si>
  <si>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</si>
  <si>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</si>
  <si>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</si>
  <si>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</si>
  <si>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</si>
  <si>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</si>
  <si>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</si>
  <si>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</si>
  <si>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</si>
  <si>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</si>
  <si>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</si>
  <si>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</si>
  <si>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</si>
  <si>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</si>
  <si>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</si>
  <si>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</si>
  <si>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</si>
  <si>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</si>
  <si>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</si>
  <si>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</si>
  <si>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</si>
  <si>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</si>
  <si>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</si>
  <si>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</si>
  <si>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</si>
  <si>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</si>
  <si>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</si>
  <si>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</si>
  <si>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</si>
  <si>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</si>
  <si>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</si>
  <si>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</si>
  <si>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</si>
  <si>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</si>
  <si>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</si>
  <si>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</si>
  <si>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</si>
  <si>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</si>
  <si>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</si>
  <si>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</si>
  <si>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</si>
  <si>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</si>
  <si>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</si>
  <si>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</si>
  <si>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</si>
  <si>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</si>
  <si>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</si>
  <si>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</si>
  <si>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</si>
  <si>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</si>
  <si>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</si>
  <si>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</si>
  <si>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</si>
  <si>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</si>
  <si>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</si>
  <si>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</si>
  <si>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</si>
  <si>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</si>
  <si>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</si>
  <si>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</si>
  <si>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</si>
  <si>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</si>
  <si>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</si>
  <si>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</si>
  <si>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</si>
  <si>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</si>
  <si>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</si>
  <si>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</si>
  <si>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</si>
  <si>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</si>
  <si>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</si>
  <si>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</si>
  <si>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</si>
  <si>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</si>
  <si>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</si>
  <si>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</si>
  <si>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</si>
  <si>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</si>
  <si>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</si>
  <si>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</si>
  <si>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</si>
  <si>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</si>
  <si>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</si>
  <si>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</si>
  <si>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</si>
  <si>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</si>
  <si>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</si>
  <si>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</si>
  <si>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</si>
  <si>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</si>
  <si>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</si>
  <si>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</si>
  <si>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</si>
  <si>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</si>
  <si>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</si>
  <si>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</si>
  <si>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</si>
  <si>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</si>
  <si>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</si>
  <si>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</si>
  <si>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</si>
  <si>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</si>
  <si>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</si>
  <si>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</si>
  <si>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</si>
  <si>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</si>
  <si>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</si>
  <si>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</si>
  <si>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</si>
  <si>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</si>
  <si>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</si>
  <si>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</si>
  <si>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</si>
  <si>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</si>
  <si>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</si>
  <si>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</si>
  <si>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</si>
  <si>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</si>
  <si>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</si>
  <si>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</si>
  <si>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</si>
  <si>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</si>
  <si>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</si>
  <si>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</si>
  <si>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</si>
  <si>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</si>
  <si>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</si>
  <si>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</si>
  <si>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</si>
  <si>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</si>
  <si>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</si>
  <si>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</si>
  <si>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</si>
  <si>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</si>
  <si>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</si>
  <si>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</si>
  <si>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</si>
  <si>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</si>
  <si>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</si>
  <si>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</si>
  <si>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</si>
  <si>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</si>
  <si>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</si>
  <si>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</si>
  <si>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</si>
  <si>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</si>
  <si>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</si>
  <si>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</si>
  <si>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</si>
  <si>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</si>
  <si>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</si>
  <si>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</si>
  <si>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</si>
  <si>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</si>
  <si>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</si>
  <si>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</si>
  <si>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</si>
  <si>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</si>
  <si>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</si>
  <si>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</si>
  <si>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</si>
  <si>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</si>
  <si>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</si>
  <si>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</si>
  <si>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</si>
  <si>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</si>
  <si>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</si>
  <si>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</si>
  <si>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</si>
  <si>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</si>
  <si>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</si>
  <si>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</si>
  <si>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</si>
  <si>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</si>
  <si>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</si>
  <si>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</si>
  <si>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</si>
  <si>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</si>
  <si>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</si>
  <si>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</si>
  <si>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</si>
  <si>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</si>
  <si>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</si>
  <si>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</si>
  <si>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</si>
  <si>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</si>
  <si>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</si>
  <si>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</si>
  <si>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</si>
  <si>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</si>
  <si>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</si>
  <si>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</si>
  <si>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</si>
  <si>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</si>
  <si>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</si>
  <si>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</si>
  <si>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</si>
  <si>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</si>
  <si>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</si>
  <si>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</si>
  <si>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</si>
  <si>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</si>
  <si>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</si>
  <si>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</si>
  <si>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</si>
  <si>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</si>
  <si>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</si>
  <si>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</si>
  <si>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</si>
  <si>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</si>
  <si>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</si>
  <si>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</si>
  <si>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</si>
  <si>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</si>
  <si>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</si>
  <si>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</si>
  <si>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</si>
  <si>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</si>
  <si>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</si>
  <si>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</si>
  <si>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</si>
  <si>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</si>
  <si>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</si>
  <si>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</si>
  <si>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</si>
  <si>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</si>
  <si>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</si>
  <si>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</si>
  <si>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</si>
  <si>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</si>
  <si>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</si>
  <si>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</si>
  <si>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</si>
  <si>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</si>
  <si>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</si>
  <si>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</si>
  <si>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</si>
  <si>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</si>
  <si>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</si>
  <si>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</si>
  <si>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</si>
  <si>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</si>
  <si>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</si>
  <si>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</si>
  <si>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</si>
  <si>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</si>
  <si>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</si>
  <si>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</si>
  <si>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</si>
  <si>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</si>
  <si>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</si>
  <si>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</si>
  <si>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</si>
  <si>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</si>
  <si>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</si>
  <si>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</si>
  <si>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</si>
  <si>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</si>
  <si>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</si>
  <si>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</si>
  <si>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</si>
  <si>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</si>
  <si>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</si>
  <si>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</si>
  <si>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</si>
  <si>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</si>
  <si>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</si>
  <si>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</si>
  <si>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</si>
  <si>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</si>
  <si>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</si>
  <si>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</si>
  <si>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</si>
  <si>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</si>
  <si>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</si>
  <si>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</si>
  <si>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</si>
  <si>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</si>
  <si>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</si>
  <si>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</si>
  <si>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</si>
  <si>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</si>
  <si>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</si>
  <si>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</si>
  <si>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</si>
  <si>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</si>
  <si>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</si>
  <si>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</si>
  <si>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</si>
  <si>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</si>
  <si>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</si>
  <si>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</si>
  <si>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</si>
  <si>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</si>
  <si>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</si>
  <si>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</si>
  <si>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</si>
  <si>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</si>
  <si>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</si>
  <si>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</si>
  <si>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</si>
  <si>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</si>
  <si>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</si>
  <si>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</si>
  <si>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</si>
  <si>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</si>
  <si>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</si>
  <si>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</si>
  <si>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</si>
  <si>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</si>
  <si>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</si>
  <si>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</si>
  <si>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</si>
  <si>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</si>
  <si>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</si>
  <si>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</si>
  <si>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</si>
  <si>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</si>
  <si>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</si>
  <si>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</si>
  <si>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</si>
  <si>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</si>
  <si>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</si>
  <si>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</si>
  <si>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</si>
  <si>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</si>
  <si>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</si>
  <si>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</si>
  <si>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</si>
  <si>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</si>
  <si>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</si>
  <si>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</si>
  <si>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</si>
  <si>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</si>
  <si>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</si>
  <si>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</si>
  <si>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</si>
  <si>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</si>
  <si>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</si>
  <si>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</si>
  <si>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</si>
  <si>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</si>
  <si>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</si>
  <si>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</si>
  <si>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</si>
  <si>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</si>
  <si>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</si>
  <si>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</si>
  <si>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</si>
  <si>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</si>
  <si>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</si>
  <si>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</si>
  <si>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</si>
  <si>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</si>
  <si>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</si>
  <si>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</si>
  <si>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</si>
  <si>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</si>
  <si>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</si>
  <si>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</si>
  <si>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</si>
  <si>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</si>
  <si>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</si>
  <si>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</si>
  <si>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</si>
  <si>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</si>
  <si>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</si>
  <si>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</si>
  <si>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</si>
  <si>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</si>
  <si>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</si>
  <si>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</si>
  <si>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</si>
  <si>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</si>
  <si>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</si>
  <si>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</si>
  <si>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</si>
  <si>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</si>
  <si>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</si>
  <si>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</si>
  <si>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</si>
  <si>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</si>
  <si>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</si>
  <si>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</si>
  <si>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</si>
  <si>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</si>
  <si>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</si>
  <si>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</si>
  <si>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</si>
  <si>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</si>
  <si>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</si>
  <si>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</si>
  <si>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</si>
  <si>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</si>
  <si>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</si>
  <si>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</si>
  <si>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</si>
  <si>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</si>
  <si>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</si>
  <si>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</si>
  <si>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</si>
  <si>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</si>
  <si>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</si>
  <si>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</si>
  <si>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</si>
  <si>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</si>
  <si>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</si>
  <si>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</si>
  <si>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</si>
  <si>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</si>
  <si>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</si>
  <si>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</si>
  <si>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</si>
  <si>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</si>
  <si>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</si>
  <si>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</si>
  <si>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</si>
  <si>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</si>
  <si>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</si>
  <si>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</si>
  <si>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</si>
  <si>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</si>
  <si>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</si>
  <si>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</si>
  <si>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</si>
  <si>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</si>
  <si>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</si>
  <si>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</si>
  <si>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</si>
  <si>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</si>
  <si>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</si>
  <si>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</si>
  <si>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</si>
  <si>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</si>
  <si>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</si>
  <si>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</si>
  <si>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</si>
  <si>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</si>
  <si>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</si>
  <si>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</si>
  <si>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</si>
  <si>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</si>
  <si>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</si>
  <si>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</si>
  <si>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</si>
  <si>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</si>
  <si>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</si>
  <si>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</si>
  <si>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</si>
  <si>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</si>
  <si>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</si>
  <si>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</si>
  <si>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</si>
  <si>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</si>
  <si>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</si>
  <si>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</si>
  <si>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</si>
  <si>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</si>
  <si>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</si>
  <si>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</si>
  <si>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</si>
  <si>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</si>
  <si>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</si>
  <si>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</si>
  <si>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</si>
  <si>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</si>
  <si>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</si>
  <si>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</si>
  <si>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</si>
  <si>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</si>
  <si>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</si>
  <si>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</si>
  <si>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</si>
  <si>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</si>
  <si>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</si>
  <si>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</si>
  <si>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</si>
  <si>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</si>
  <si>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</si>
  <si>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</si>
  <si>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</si>
  <si>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</si>
  <si>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</si>
  <si>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</si>
  <si>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</si>
  <si>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</si>
  <si>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</si>
  <si>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</si>
  <si>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</si>
  <si>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</si>
  <si>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</si>
  <si>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</si>
  <si>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</si>
  <si>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</si>
  <si>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</si>
  <si>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</si>
  <si>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</si>
  <si>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</si>
  <si>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</si>
  <si>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</si>
  <si>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</si>
  <si>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</si>
  <si>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</si>
  <si>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</si>
  <si>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</si>
  <si>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</si>
  <si>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</si>
  <si>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</si>
  <si>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</si>
  <si>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</si>
  <si>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</si>
  <si>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</si>
  <si>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</si>
  <si>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</si>
  <si>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</si>
  <si>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</si>
  <si>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</si>
  <si>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</si>
  <si>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</si>
  <si>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</si>
  <si>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</si>
  <si>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</si>
  <si>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</si>
  <si>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</si>
  <si>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</si>
  <si>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</si>
  <si>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</si>
  <si>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</si>
  <si>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</si>
  <si>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</si>
  <si>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</si>
  <si>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</si>
  <si>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</si>
  <si>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</si>
  <si>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</si>
  <si>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</si>
  <si>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</si>
  <si>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</si>
  <si>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</si>
  <si>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</si>
  <si>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</si>
  <si>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</si>
  <si>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</si>
  <si>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</si>
  <si>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</si>
  <si>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</si>
  <si>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</si>
  <si>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</si>
  <si>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</si>
  <si>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</si>
  <si>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</si>
  <si>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</si>
  <si>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</si>
  <si>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</si>
  <si>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</si>
  <si>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</si>
  <si>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</si>
  <si>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</si>
  <si>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</si>
  <si>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</si>
  <si>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</si>
  <si>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</si>
  <si>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</si>
  <si>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</si>
  <si>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</si>
  <si>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</si>
  <si>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</si>
  <si>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</si>
  <si>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</si>
  <si>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</si>
  <si>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</si>
  <si>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</si>
  <si>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</si>
  <si>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</si>
  <si>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</si>
  <si>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</si>
  <si>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</si>
  <si>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</si>
  <si>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</si>
  <si>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</si>
  <si>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</si>
  <si>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</si>
  <si>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</si>
  <si>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</si>
  <si>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</si>
  <si>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</si>
  <si>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</si>
  <si>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</si>
  <si>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</si>
  <si>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</si>
  <si>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</si>
  <si>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</si>
  <si>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</si>
  <si>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</si>
  <si>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</si>
  <si>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</si>
  <si>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</si>
  <si>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</si>
  <si>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</si>
  <si>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</si>
  <si>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</si>
  <si>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</si>
  <si>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</si>
  <si>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</si>
  <si>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</si>
  <si>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</si>
  <si>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</si>
  <si>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</si>
  <si>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</si>
  <si>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</si>
  <si>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</si>
  <si>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</si>
  <si>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</si>
  <si>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</si>
  <si>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</si>
  <si>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</si>
  <si>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</si>
  <si>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</si>
  <si>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</si>
  <si>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</si>
  <si>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</si>
  <si>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</si>
  <si>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</si>
  <si>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</si>
  <si>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</si>
  <si>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</si>
  <si>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</si>
  <si>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</si>
  <si>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</si>
  <si>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</si>
  <si>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</si>
  <si>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</si>
  <si>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</si>
  <si>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</si>
  <si>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</si>
  <si>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</si>
  <si>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</si>
  <si>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</si>
  <si>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</si>
  <si>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</si>
  <si>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</si>
  <si>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</si>
  <si>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</si>
  <si>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</si>
  <si>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</si>
  <si>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</si>
  <si>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</si>
  <si>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</si>
  <si>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</si>
  <si>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</si>
  <si>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</si>
  <si>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</si>
  <si>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</si>
  <si>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</si>
  <si>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</si>
  <si>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</si>
  <si>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</si>
  <si>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</si>
  <si>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</si>
  <si>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</si>
  <si>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</si>
  <si>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</si>
  <si>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</si>
  <si>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</si>
  <si>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</si>
  <si>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</si>
  <si>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</si>
  <si>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</si>
  <si>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</si>
  <si>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</si>
  <si>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</si>
  <si>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</si>
  <si>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</si>
  <si>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</si>
  <si>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</si>
  <si>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</si>
  <si>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</si>
  <si>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</si>
  <si>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</si>
  <si>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</si>
  <si>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</si>
  <si>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</si>
  <si>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</si>
  <si>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</si>
  <si>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</si>
  <si>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</si>
  <si>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</si>
  <si>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</si>
  <si>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</si>
  <si>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</si>
  <si>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</si>
  <si>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</si>
  <si>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</si>
  <si>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</si>
  <si>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</si>
  <si>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</si>
  <si>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</si>
  <si>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</si>
  <si>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</si>
  <si>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</si>
  <si>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</si>
  <si>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</si>
  <si>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</si>
  <si>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</si>
  <si>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</si>
  <si>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</si>
  <si>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</si>
  <si>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</si>
  <si>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</si>
  <si>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</si>
  <si>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</si>
  <si>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</si>
  <si>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</si>
  <si>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</si>
  <si>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</si>
  <si>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</si>
  <si>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</si>
  <si>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</si>
  <si>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</si>
  <si>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</si>
  <si>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</si>
  <si>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</si>
  <si>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</si>
  <si>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</si>
  <si>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</si>
  <si>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</si>
  <si>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</si>
  <si>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</si>
  <si>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</si>
  <si>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</si>
  <si>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</si>
  <si>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</si>
  <si>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Max of backers_count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</si>
  <si>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</si>
  <si>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</si>
  <si>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</si>
  <si>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</si>
  <si>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</si>
  <si>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</si>
  <si>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</si>
  <si>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</si>
  <si>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</si>
  <si>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</si>
  <si>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</si>
  <si>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Goal</t>
  </si>
  <si>
    <t>Number Successful</t>
  </si>
  <si>
    <t>Number Failed</t>
  </si>
  <si>
    <t>Number Cancelled</t>
  </si>
  <si>
    <t>Total Projects</t>
  </si>
  <si>
    <t>% Successful</t>
  </si>
  <si>
    <t>% Failed</t>
  </si>
  <si>
    <t>% Cancelled</t>
  </si>
  <si>
    <t>Lower</t>
  </si>
  <si>
    <t>Upper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</si>
</sst>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1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3" fillId="0" borderId="0" xfId="0" applyFont="1"/>
    <xf numFmtId="0" fontId="4" fillId="0" borderId="0" xfId="0" applyFont="1"/>
    <xf numFmtId="1" fontId="3" fillId="0" borderId="0" xfId="0" applyNumberFormat="1" applyFont="1" applyAlignment="1">
      <alignment horizontal="right" vertical="top"/>
    </xf>
    <xf numFmtId="1" fontId="3" fillId="0" borderId="0" xfId="0" applyNumberFormat="1" applyFont="1" applyAlignment="1">
      <alignment horizontal="right"/>
    </xf>
    <xf numFmtId="2" fontId="3" fillId="0" borderId="0" xfId="0" applyNumberFormat="1" applyFont="1" applyAlignment="1">
      <alignment horizontal="right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8" tint="0.59996337778862885"/>
        </patternFill>
      </fill>
    </dxf>
    <dxf>
      <font>
        <color theme="1" tint="0.499984740745262"/>
      </font>
      <fill>
        <patternFill>
          <bgColor theme="6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[Homework1CBA.xlsx]StackedByCategory!PivotTable1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StackedByCategory!$B$3:$B$4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StackedByCategory!$A$5:$A$14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StackedByCategory!$B$5:$B$14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1D-45F7-920F-625D5FA2A85F}"/>
            </c:ext>
          </c:extLst>
        </c:ser>
        <c:ser>
          <c:idx val="1"/>
          <c:order val="1"/>
          <c:tx>
            <c:strRef>
              <c:f>StackedByCategory!$C$3:$C$4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StackedByCategory!$A$5:$A$14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StackedByCategory!$C$5:$C$14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1D-45F7-920F-625D5FA2A85F}"/>
            </c:ext>
          </c:extLst>
        </c:ser>
        <c:ser>
          <c:idx val="2"/>
          <c:order val="2"/>
          <c:tx>
            <c:strRef>
              <c:f>StackedByCategory!$D$3:$D$4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StackedByCategory!$A$5:$A$14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StackedByCategory!$D$5:$D$14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1D-45F7-920F-625D5FA2A85F}"/>
            </c:ext>
          </c:extLst>
        </c:ser>
        <c:ser>
          <c:idx val="3"/>
          <c:order val="3"/>
          <c:tx>
            <c:strRef>
              <c:f>StackedByCategory!$E$3:$E$4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StackedByCategory!$A$5:$A$14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StackedByCategory!$E$5:$E$14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41D-45F7-920F-625D5FA2A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9741231"/>
        <c:axId val="1332940607"/>
      </c:barChart>
      <c:catAx>
        <c:axId val="122974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940607"/>
        <c:crosses val="autoZero"/>
        <c:auto val="1"/>
        <c:lblAlgn val="ctr"/>
        <c:lblOffset val="100"/>
        <c:noMultiLvlLbl val="0"/>
      </c:catAx>
      <c:valAx>
        <c:axId val="1332940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4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[Homework1CBA.xlsx]StackedBySubCat!PivotTable2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StackedBySubCat!$B$4:$B$5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StackedBySubCat!$A$6:$A$47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StackedBySubCat!$B$6:$B$47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3-4891-AD15-ECA1F5B19004}"/>
            </c:ext>
          </c:extLst>
        </c:ser>
        <c:ser>
          <c:idx val="1"/>
          <c:order val="1"/>
          <c:tx>
            <c:strRef>
              <c:f>StackedBySubCat!$C$4:$C$5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StackedBySubCat!$A$6:$A$47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StackedBySubCat!$C$6:$C$47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3-4891-AD15-ECA1F5B19004}"/>
            </c:ext>
          </c:extLst>
        </c:ser>
        <c:ser>
          <c:idx val="2"/>
          <c:order val="2"/>
          <c:tx>
            <c:strRef>
              <c:f>StackedBySubCat!$D$4:$D$5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StackedBySubCat!$A$6:$A$47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StackedBySubCat!$D$6:$D$47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3-4891-AD15-ECA1F5B19004}"/>
            </c:ext>
          </c:extLst>
        </c:ser>
        <c:ser>
          <c:idx val="3"/>
          <c:order val="3"/>
          <c:tx>
            <c:strRef>
              <c:f>StackedBySubCat!$E$4:$E$5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StackedBySubCat!$A$6:$A$47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StackedBySubCat!$E$6:$E$47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63-4891-AD15-ECA1F5B19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43716495"/>
        <c:axId val="1341127087"/>
      </c:barChart>
      <c:catAx>
        <c:axId val="1343716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127087"/>
        <c:crosses val="autoZero"/>
        <c:auto val="1"/>
        <c:lblAlgn val="ctr"/>
        <c:lblOffset val="100"/>
        <c:noMultiLvlLbl val="0"/>
      </c:catAx>
      <c:valAx>
        <c:axId val="1341127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716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[Homework1CBA.xlsx]StateByYear!PivotTable1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StateByYear!$B$4:$B$5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StateByYear!$A$6:$A$15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StateByYear!$B$6:$B$15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68</c:v>
                </c:pt>
                <c:pt idx="6">
                  <c:v>137</c:v>
                </c:pt>
                <c:pt idx="7">
                  <c:v>97</c:v>
                </c:pt>
                <c:pt idx="8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E3-49BE-9957-9E74C42BF0CE}"/>
            </c:ext>
          </c:extLst>
        </c:ser>
        <c:ser>
          <c:idx val="1"/>
          <c:order val="1"/>
          <c:tx>
            <c:strRef>
              <c:f>StateByYear!$C$4:$C$5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StateByYear!$A$6:$A$15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StateByYear!$C$6:$C$15</c:f>
              <c:numCache>
                <c:formatCode>General</c:formatCode>
                <c:ptCount val="9"/>
                <c:pt idx="0">
                  <c:v>4</c:v>
                </c:pt>
                <c:pt idx="1">
                  <c:v>14</c:v>
                </c:pt>
                <c:pt idx="2">
                  <c:v>24</c:v>
                </c:pt>
                <c:pt idx="3">
                  <c:v>58</c:v>
                </c:pt>
                <c:pt idx="4">
                  <c:v>67</c:v>
                </c:pt>
                <c:pt idx="5">
                  <c:v>381</c:v>
                </c:pt>
                <c:pt idx="6">
                  <c:v>540</c:v>
                </c:pt>
                <c:pt idx="7">
                  <c:v>380</c:v>
                </c:pt>
                <c:pt idx="8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E3-49BE-9957-9E74C42BF0CE}"/>
            </c:ext>
          </c:extLst>
        </c:ser>
        <c:ser>
          <c:idx val="2"/>
          <c:order val="2"/>
          <c:tx>
            <c:strRef>
              <c:f>StateByYear!$D$4:$D$5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StateByYear!$A$6:$A$15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StateByYear!$D$6:$D$15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E3-49BE-9957-9E74C42BF0CE}"/>
            </c:ext>
          </c:extLst>
        </c:ser>
        <c:ser>
          <c:idx val="3"/>
          <c:order val="3"/>
          <c:tx>
            <c:strRef>
              <c:f>StateByYear!$E$4:$E$5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StateByYear!$A$6:$A$15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StateByYear!$E$6:$E$15</c:f>
              <c:numCache>
                <c:formatCode>General</c:formatCode>
                <c:ptCount val="9"/>
                <c:pt idx="0">
                  <c:v>7</c:v>
                </c:pt>
                <c:pt idx="1">
                  <c:v>43</c:v>
                </c:pt>
                <c:pt idx="2">
                  <c:v>128</c:v>
                </c:pt>
                <c:pt idx="3">
                  <c:v>221</c:v>
                </c:pt>
                <c:pt idx="4">
                  <c:v>198</c:v>
                </c:pt>
                <c:pt idx="5">
                  <c:v>458</c:v>
                </c:pt>
                <c:pt idx="6">
                  <c:v>575</c:v>
                </c:pt>
                <c:pt idx="7">
                  <c:v>471</c:v>
                </c:pt>
                <c:pt idx="8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E3-49BE-9957-9E74C42BF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6677136"/>
        <c:axId val="2114107008"/>
      </c:lineChart>
      <c:catAx>
        <c:axId val="201667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107008"/>
        <c:crosses val="autoZero"/>
        <c:auto val="1"/>
        <c:lblAlgn val="ctr"/>
        <c:lblOffset val="100"/>
        <c:noMultiLvlLbl val="0"/>
      </c:catAx>
      <c:valAx>
        <c:axId val="211410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67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[Homework1CBA.xlsx]BackersCount!PivotTable2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BackersCount!$B$3:$B$4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BackersCount!$A$5:$A$14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BackersCount!$B$5:$B$14</c:f>
              <c:numCache>
                <c:formatCode>General</c:formatCode>
                <c:ptCount val="9"/>
                <c:pt idx="0">
                  <c:v>79</c:v>
                </c:pt>
                <c:pt idx="1">
                  <c:v>244</c:v>
                </c:pt>
                <c:pt idx="2">
                  <c:v>688</c:v>
                </c:pt>
                <c:pt idx="3">
                  <c:v>963</c:v>
                </c:pt>
                <c:pt idx="4">
                  <c:v>1062</c:v>
                </c:pt>
                <c:pt idx="5">
                  <c:v>2436</c:v>
                </c:pt>
                <c:pt idx="6">
                  <c:v>951</c:v>
                </c:pt>
                <c:pt idx="7">
                  <c:v>1293</c:v>
                </c:pt>
                <c:pt idx="8">
                  <c:v>1596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02-4EEB-BC8E-CF59E891493B}"/>
            </c:ext>
          </c:extLst>
        </c:ser>
        <c:ser>
          <c:idx val="1"/>
          <c:order val="1"/>
          <c:tx>
            <c:strRef>
              <c:f>BackersCount!$C$3:$C$4</c:f>
              <c:strCache>
                <c:ptCount val="1"/>
                <c:pt idx="0">
                  <c:v>food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BackersCount!$A$5:$A$14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BackersCount!$C$5:$C$14</c:f>
              <c:numCache>
                <c:formatCode>General</c:formatCode>
                <c:ptCount val="9"/>
                <c:pt idx="5">
                  <c:v>3355</c:v>
                </c:pt>
                <c:pt idx="6">
                  <c:v>537</c:v>
                </c:pt>
                <c:pt idx="7">
                  <c:v>1104</c:v>
                </c:pt>
                <c:pt idx="8">
                  <c:v>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02-4EEB-BC8E-CF59E891493B}"/>
            </c:ext>
          </c:extLst>
        </c:ser>
        <c:ser>
          <c:idx val="2"/>
          <c:order val="2"/>
          <c:tx>
            <c:strRef>
              <c:f>BackersCount!$D$3:$D$4</c:f>
              <c:strCache>
                <c:ptCount val="1"/>
                <c:pt idx="0">
                  <c:v>games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BackersCount!$A$5:$A$14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BackersCount!$D$5:$D$14</c:f>
              <c:numCache>
                <c:formatCode>General</c:formatCode>
                <c:ptCount val="9"/>
                <c:pt idx="1">
                  <c:v>5</c:v>
                </c:pt>
                <c:pt idx="2">
                  <c:v>27</c:v>
                </c:pt>
                <c:pt idx="3">
                  <c:v>207</c:v>
                </c:pt>
                <c:pt idx="4">
                  <c:v>2525</c:v>
                </c:pt>
                <c:pt idx="5">
                  <c:v>1980</c:v>
                </c:pt>
                <c:pt idx="6">
                  <c:v>4330</c:v>
                </c:pt>
                <c:pt idx="7">
                  <c:v>3238</c:v>
                </c:pt>
                <c:pt idx="8">
                  <c:v>2035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02-4EEB-BC8E-CF59E891493B}"/>
            </c:ext>
          </c:extLst>
        </c:ser>
        <c:ser>
          <c:idx val="3"/>
          <c:order val="3"/>
          <c:tx>
            <c:strRef>
              <c:f>BackersCount!$E$3:$E$4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BackersCount!$A$5:$A$14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BackersCount!$E$5:$E$14</c:f>
              <c:numCache>
                <c:formatCode>General</c:formatCode>
                <c:ptCount val="9"/>
                <c:pt idx="5">
                  <c:v>8</c:v>
                </c:pt>
                <c:pt idx="6">
                  <c:v>292</c:v>
                </c:pt>
                <c:pt idx="7">
                  <c:v>4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02-4EEB-BC8E-CF59E891493B}"/>
            </c:ext>
          </c:extLst>
        </c:ser>
        <c:ser>
          <c:idx val="4"/>
          <c:order val="4"/>
          <c:tx>
            <c:strRef>
              <c:f>BackersCount!$F$3:$F$4</c:f>
              <c:strCache>
                <c:ptCount val="1"/>
                <c:pt idx="0">
                  <c:v>music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BackersCount!$A$5:$A$14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BackersCount!$F$5:$F$14</c:f>
              <c:numCache>
                <c:formatCode>General</c:formatCode>
                <c:ptCount val="9"/>
                <c:pt idx="0">
                  <c:v>200</c:v>
                </c:pt>
                <c:pt idx="1">
                  <c:v>147</c:v>
                </c:pt>
                <c:pt idx="2">
                  <c:v>246</c:v>
                </c:pt>
                <c:pt idx="3">
                  <c:v>721</c:v>
                </c:pt>
                <c:pt idx="4">
                  <c:v>1224</c:v>
                </c:pt>
                <c:pt idx="5">
                  <c:v>711</c:v>
                </c:pt>
                <c:pt idx="6">
                  <c:v>1071</c:v>
                </c:pt>
                <c:pt idx="7">
                  <c:v>499</c:v>
                </c:pt>
                <c:pt idx="8">
                  <c:v>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02-4EEB-BC8E-CF59E891493B}"/>
            </c:ext>
          </c:extLst>
        </c:ser>
        <c:ser>
          <c:idx val="5"/>
          <c:order val="5"/>
          <c:tx>
            <c:strRef>
              <c:f>BackersCount!$G$3:$G$4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BackersCount!$A$5:$A$14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BackersCount!$G$5:$G$14</c:f>
              <c:numCache>
                <c:formatCode>General</c:formatCode>
                <c:ptCount val="9"/>
                <c:pt idx="1">
                  <c:v>33</c:v>
                </c:pt>
                <c:pt idx="5">
                  <c:v>615</c:v>
                </c:pt>
                <c:pt idx="6">
                  <c:v>885</c:v>
                </c:pt>
                <c:pt idx="7">
                  <c:v>740</c:v>
                </c:pt>
                <c:pt idx="8">
                  <c:v>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02-4EEB-BC8E-CF59E891493B}"/>
            </c:ext>
          </c:extLst>
        </c:ser>
        <c:ser>
          <c:idx val="6"/>
          <c:order val="6"/>
          <c:tx>
            <c:strRef>
              <c:f>BackersCount!$H$3:$H$4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BackersCount!$A$5:$A$14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BackersCount!$H$5:$H$14</c:f>
              <c:numCache>
                <c:formatCode>General</c:formatCode>
                <c:ptCount val="9"/>
                <c:pt idx="0">
                  <c:v>1</c:v>
                </c:pt>
                <c:pt idx="1">
                  <c:v>19</c:v>
                </c:pt>
                <c:pt idx="2">
                  <c:v>916</c:v>
                </c:pt>
                <c:pt idx="3">
                  <c:v>2602</c:v>
                </c:pt>
                <c:pt idx="4">
                  <c:v>20242</c:v>
                </c:pt>
                <c:pt idx="5">
                  <c:v>441</c:v>
                </c:pt>
                <c:pt idx="6">
                  <c:v>343</c:v>
                </c:pt>
                <c:pt idx="7">
                  <c:v>248</c:v>
                </c:pt>
                <c:pt idx="8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02-4EEB-BC8E-CF59E891493B}"/>
            </c:ext>
          </c:extLst>
        </c:ser>
        <c:ser>
          <c:idx val="7"/>
          <c:order val="7"/>
          <c:tx>
            <c:strRef>
              <c:f>BackersCount!$I$3:$I$4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BackersCount!$A$5:$A$14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BackersCount!$I$5:$I$14</c:f>
              <c:numCache>
                <c:formatCode>General</c:formatCode>
                <c:ptCount val="9"/>
                <c:pt idx="0">
                  <c:v>23</c:v>
                </c:pt>
                <c:pt idx="1">
                  <c:v>137</c:v>
                </c:pt>
                <c:pt idx="2">
                  <c:v>1876</c:v>
                </c:pt>
                <c:pt idx="3">
                  <c:v>3468</c:v>
                </c:pt>
                <c:pt idx="4">
                  <c:v>26457</c:v>
                </c:pt>
                <c:pt idx="5">
                  <c:v>8359</c:v>
                </c:pt>
                <c:pt idx="6">
                  <c:v>2174</c:v>
                </c:pt>
                <c:pt idx="7">
                  <c:v>4562</c:v>
                </c:pt>
                <c:pt idx="8">
                  <c:v>3663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B02-4EEB-BC8E-CF59E891493B}"/>
            </c:ext>
          </c:extLst>
        </c:ser>
        <c:ser>
          <c:idx val="8"/>
          <c:order val="8"/>
          <c:tx>
            <c:strRef>
              <c:f>BackersCount!$J$3:$J$4</c:f>
              <c:strCache>
                <c:ptCount val="1"/>
                <c:pt idx="0">
                  <c:v>theater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BackersCount!$A$5:$A$14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BackersCount!$J$5:$J$14</c:f>
              <c:numCache>
                <c:formatCode>General</c:formatCode>
                <c:ptCount val="9"/>
                <c:pt idx="1">
                  <c:v>32</c:v>
                </c:pt>
                <c:pt idx="2">
                  <c:v>241</c:v>
                </c:pt>
                <c:pt idx="3">
                  <c:v>302</c:v>
                </c:pt>
                <c:pt idx="4">
                  <c:v>394</c:v>
                </c:pt>
                <c:pt idx="5">
                  <c:v>1095</c:v>
                </c:pt>
                <c:pt idx="6">
                  <c:v>1420</c:v>
                </c:pt>
                <c:pt idx="7">
                  <c:v>1260</c:v>
                </c:pt>
                <c:pt idx="8">
                  <c:v>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B02-4EEB-BC8E-CF59E8914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6325664"/>
        <c:axId val="2008357744"/>
      </c:lineChart>
      <c:catAx>
        <c:axId val="201632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357744"/>
        <c:crosses val="autoZero"/>
        <c:auto val="1"/>
        <c:lblAlgn val="ctr"/>
        <c:lblOffset val="100"/>
        <c:noMultiLvlLbl val="0"/>
      </c:catAx>
      <c:valAx>
        <c:axId val="200835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32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Chances of Success</a:t>
            </a:r>
            <a:r>
              <a:rPr lang="en-US" baseline="0"/>
              <a:t> vs Funding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GoalOutcomes!$H$1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GoalOutcomes!$H$2:$H$12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0.53302812295618052</c:v>
                </c:pt>
                <c:pt idx="2">
                  <c:v>0.41818181818181815</c:v>
                </c:pt>
                <c:pt idx="3">
                  <c:v>0.3551912568306011</c:v>
                </c:pt>
                <c:pt idx="4">
                  <c:v>0.37254901960784315</c:v>
                </c:pt>
                <c:pt idx="5">
                  <c:v>0.36</c:v>
                </c:pt>
                <c:pt idx="6">
                  <c:v>0.21052631578947367</c:v>
                </c:pt>
                <c:pt idx="7">
                  <c:v>0.33333333333333331</c:v>
                </c:pt>
                <c:pt idx="8">
                  <c:v>0.2</c:v>
                </c:pt>
                <c:pt idx="9">
                  <c:v>0.45454545454545453</c:v>
                </c:pt>
                <c:pt idx="10">
                  <c:v>0.23076923076923078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F5-48A9-BE38-E79E01B8F5F1}"/>
            </c:ext>
          </c:extLst>
        </c:ser>
        <c:ser>
          <c:idx val="1"/>
          <c:order val="1"/>
          <c:tx>
            <c:strRef>
              <c:f>GoalOutcomes!$I$1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GoalOutcomes!$I$2:$I$12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0.23348593852190974</c:v>
                </c:pt>
                <c:pt idx="2">
                  <c:v>0.29090909090909089</c:v>
                </c:pt>
                <c:pt idx="3">
                  <c:v>0.32240437158469948</c:v>
                </c:pt>
                <c:pt idx="4">
                  <c:v>0.31372549019607843</c:v>
                </c:pt>
                <c:pt idx="5">
                  <c:v>0.32</c:v>
                </c:pt>
                <c:pt idx="6">
                  <c:v>0.39473684210526316</c:v>
                </c:pt>
                <c:pt idx="7">
                  <c:v>0.33333333333333331</c:v>
                </c:pt>
                <c:pt idx="8">
                  <c:v>0.4</c:v>
                </c:pt>
                <c:pt idx="9">
                  <c:v>0.27272727272727271</c:v>
                </c:pt>
                <c:pt idx="10">
                  <c:v>0.38461538461538464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F5-48A9-BE38-E79E01B8F5F1}"/>
            </c:ext>
          </c:extLst>
        </c:ser>
        <c:ser>
          <c:idx val="2"/>
          <c:order val="2"/>
          <c:tx>
            <c:strRef>
              <c:f>GoalOutcomes!$J$1</c:f>
              <c:strCache>
                <c:ptCount val="1"/>
                <c:pt idx="0">
                  <c:v>%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GoalOutcomes!$J$2:$J$12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0.23348593852190974</c:v>
                </c:pt>
                <c:pt idx="2">
                  <c:v>0.29090909090909089</c:v>
                </c:pt>
                <c:pt idx="3">
                  <c:v>0.32240437158469948</c:v>
                </c:pt>
                <c:pt idx="4">
                  <c:v>0.31372549019607843</c:v>
                </c:pt>
                <c:pt idx="5">
                  <c:v>0.32</c:v>
                </c:pt>
                <c:pt idx="6">
                  <c:v>0.39473684210526316</c:v>
                </c:pt>
                <c:pt idx="7">
                  <c:v>0.33333333333333331</c:v>
                </c:pt>
                <c:pt idx="8">
                  <c:v>0.4</c:v>
                </c:pt>
                <c:pt idx="9">
                  <c:v>0.27272727272727271</c:v>
                </c:pt>
                <c:pt idx="10">
                  <c:v>0.38461538461538464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F5-48A9-BE38-E79E01B8F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6685936"/>
        <c:axId val="2017739376"/>
      </c:lineChart>
      <c:catAx>
        <c:axId val="201668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739376"/>
        <c:crosses val="autoZero"/>
        <c:auto val="1"/>
        <c:lblAlgn val="ctr"/>
        <c:lblOffset val="100"/>
        <c:noMultiLvlLbl val="0"/>
      </c:catAx>
      <c:valAx>
        <c:axId val="201773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68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180974</xdr:colOff>
      <xdr:row>2</xdr:row>
      <xdr:rowOff>185736</xdr:rowOff>
    </xdr:from>
    <xdr:to>
      <xdr:col>19</xdr:col>
      <xdr:colOff>504825</xdr:colOff>
      <xdr:row>21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AD9FE6-EC6B-44D6-91A8-4BE62998F2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228599</xdr:colOff>
      <xdr:row>2</xdr:row>
      <xdr:rowOff>157161</xdr:rowOff>
    </xdr:from>
    <xdr:to>
      <xdr:col>20</xdr:col>
      <xdr:colOff>285750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9FEBB4-ECBD-4CE5-BD57-34133436A6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209549</xdr:colOff>
      <xdr:row>1</xdr:row>
      <xdr:rowOff>23811</xdr:rowOff>
    </xdr:from>
    <xdr:to>
      <xdr:col>17</xdr:col>
      <xdr:colOff>561974</xdr:colOff>
      <xdr:row>19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844EA0-7E50-4A58-A53E-DF515D3226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285749</xdr:colOff>
      <xdr:row>15</xdr:row>
      <xdr:rowOff>100012</xdr:rowOff>
    </xdr:from>
    <xdr:to>
      <xdr:col>18</xdr:col>
      <xdr:colOff>542924</xdr:colOff>
      <xdr:row>34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1ED7F7-D210-44BA-8A8F-156E861D26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552448</xdr:colOff>
      <xdr:row>14</xdr:row>
      <xdr:rowOff>14286</xdr:rowOff>
    </xdr:from>
    <xdr:to>
      <xdr:col>8</xdr:col>
      <xdr:colOff>342900</xdr:colOff>
      <xdr:row>34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BB8E49-EBB7-4EA9-BA35-BD5451271A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3424.741165740743" createdVersion="6" refreshedVersion="6" minRefreshableVersion="3" recordCount="4114" xr:uid="{A452E30D-7930-40CE-A8AB-8368BDB92E4A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3425.446891435182" createdVersion="6" refreshedVersion="6" minRefreshableVersion="3" recordCount="4114" xr:uid="{C577E158-ADC3-4018-AF08-158C44C12956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1" base="18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4">
      <sharedItems containsSemiMixedTypes="0" containsNonDate="0" containsDate="1" containsString="0" minDate="2009-05-16T22:55:13" maxDate="2017-03-15T10:30:07"/>
    </cacheField>
    <cacheField name="Quarters" numFmtId="0" databaseField="0">
      <fieldGroup base="18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6-21T19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1-31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0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7-08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1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12T17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0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5-25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08T17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3-17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5-20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7-21T13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6-01T12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5-18T11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6-17T19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09T04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5-01T14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0-05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8-18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6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7-15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8-27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4-12-16T16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03T13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8-13T14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5-11-09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7-08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0-16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1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6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7-22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07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4-01T10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0-09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7-21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04T02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3-05T0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1-28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4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4-24T20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5-30T00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09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1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6-12T13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08-22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3-28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1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0-20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1-29T07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09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4-12-22T13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7-11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6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3-21T08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1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06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5-25T08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3-26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0-20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8-14T00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03T16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5-15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2-06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04T16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6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7-15T14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6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6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1-24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08-30T23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7-06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3-29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0-25T19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2-13T13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5-12-22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3-24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0-28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3-28T22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8-22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3-26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1-04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09T22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09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07T09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4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8-23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0-14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5-24T07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5-27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5-08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6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3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6-12-16T23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6-05T15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3-18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1-26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5-26T10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6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1-01T14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3-12-23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0-15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2-12-31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1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2-12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3-10T11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4-25T12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3-19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02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4-0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1-26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0-10T17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0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3-19T20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7-29T13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1-11-14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1-10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2-21T06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3-11T15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6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7-14T20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09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02T11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08-11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09-22T13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4-20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6-12-05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5-11T09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3-04T09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09-15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08-31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5-19T16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6-20T15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09-23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01T14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8-05T16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5-29T04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4-02T04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08-23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01T01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0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2-17T2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4-15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0-2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7-07T20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2-12T13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7-15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6-11-18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4-11-26T13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1-28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1-24T23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3-26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4-19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8-23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0-21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4-21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6-1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6-03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1-27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09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5-24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6-16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6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7-14T22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8-27T18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7-21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5-12-13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6-12-16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6-05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2-17T15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09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7-31T18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6-12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2-12T04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1-29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3-09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04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7-06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06T2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0-27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2-02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3-04T18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5-23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6-12-07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0-27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7-05T13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7-19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2-01T14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6-27T00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8-05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7-05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0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08-23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09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09-29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1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5-11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09-12T08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1-06T15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09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0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8-15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1-19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09-08T17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4-11-30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7-05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09-01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7-1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4-12-04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1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6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01T20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8-19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2-16T16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7-17T09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1-05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1-06T00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3-03T18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1-27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3-16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2-29T02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7-10T10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1-27T15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1-27T13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4-21T20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5-11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3-09T18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4-12T10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6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4-02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1-14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5-05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5-12-03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1-28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8-30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5-11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6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5-11-12T21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1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09T18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0-19T21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3-21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1-06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1-15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1-22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2-04T02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7-16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0-29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09-09T09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1-11-23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6-03T17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5-07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4-14T13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3-29T10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1-16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09-16T17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2-14T07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2-14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4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5-18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3-09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6-01T13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4-18T16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1-12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8-28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4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3-30T00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1-26T23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5-26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09-22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1-22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4-04T15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3-12-03T21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2-26T16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6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3-01T16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0-10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2-27T2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4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09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1-24T00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4-15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5-16T22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1-16T17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12T12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1-12-27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8-20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2-08T14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0-02T01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5-21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0-03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0-12-14T03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12T13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09-26T14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3-21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6-13T21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09-01T19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8-13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3-26T12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3-11T06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0-18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3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2-07T12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1-25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5-02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7-23T21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2-09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2-28T15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1-08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1-24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8-1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04T23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1-11-21T00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3-15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6-28T00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1-30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7-23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1-07T17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1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2-24T19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09-11-06T15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1-23T08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0-04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4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1-23T02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6-29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1-14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2-09T02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2-23T00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01T17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0-14T06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4-15T07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5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09-16T11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3-08T10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4-07T11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4-07T12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0-14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2-11T2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7-08T13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3-30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2-06T11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12T16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3-30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0-14T12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4-17T18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4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09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0-15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7-22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1-25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8-03T20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2-27T18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09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0-20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3-09T14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0-3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2-15T14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3-15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5-17T15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0-22T20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6-08T16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0-23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7-17T00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3-18T12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5-21T15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1-29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4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3-22T08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2-08T09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1-12-16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6-12-07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2-12-18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2-25T08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6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8-02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1-18T18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7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0-15T01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01T08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3-19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5-12-29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6-25T11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8-23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4-25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4-12-07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0-22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7-26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7-15T11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6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2-03T20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4-1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1-17T20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8-08T12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09-09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2-17T14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3-22T16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6-22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7-20T13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3-15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1-13T16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4-16T10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7-08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0-1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6-24T02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1-07T10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2-03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4-04T22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09-20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09-26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6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4-19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1-19T23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09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6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09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09-22T15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1-09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3-27T18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6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4-30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2-12T0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6-22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8-12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5-06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1-26T04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09-28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1-3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08T16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5-19T13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09-14T16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8-26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6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08-22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08-12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0-29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8-14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0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08-09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0-19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0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2-23T18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0-03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1-20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1-10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1-12-17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06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2-01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2-26T08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4-2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09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1-15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3-12-26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4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03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0-26T12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3-02T19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09-30T11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7-17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4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09-14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4-30T08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5-13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6-10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7-26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4-2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10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8-08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8-14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5-11T23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7-07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3-11-26T23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3-05T12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7-24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8-18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1-18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4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4-28T18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3-19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3-02T16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09-22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7-10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09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3-18T16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2-11-29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09-2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4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5-02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0-26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6-12-09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1-12-05T06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7-23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5-12-28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08-13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4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6-09T14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6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3-12-12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1-01T19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1-11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08-18T16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3-10T16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6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2-17T08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4-12-18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2-10T18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1-09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7-11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09-04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3-26T19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5-29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1-30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3-07T0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0-06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7-01T10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7-10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1-1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3-28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1-03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8-07T09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1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1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02T21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2-29T19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8-21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5-02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7-30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7-07T09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1-17T23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5-31T17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6-12-20T19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02T09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1-01T20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4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4-22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09-23T14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6-12-07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6-24T03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0-05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4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6-13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1-05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09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3-04T12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0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6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0-06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09-02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1-11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09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6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18T11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6-18T01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5-11-10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0-15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09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5-13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5-12-07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1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2-22T16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1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1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09-21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1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1-17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2-11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6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6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4-12-02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5-12-10T17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5-12-02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1-19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07T14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0-05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4-11-19T20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09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5-14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1-27T06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3-21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8-14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1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8-23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7-02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2-20T12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2-17T17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2-14T12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0-06T04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1-16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3-17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09-18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6-23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1-08T08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6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1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3-07T11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3-17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3-19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0-03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6-24T11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1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2-12T14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3-10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1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5-19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7-15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7-28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7-09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4-08T10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0-23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5-16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0-29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3-23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5-11-20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8-02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8-31T06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5-24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8-25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1-26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3-24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1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09-26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7-11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6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6-1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4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4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2-24T16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7-13T08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1-15T02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6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4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8-07T09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4-29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0-26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5-17T02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1-27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3-12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5-07T05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1-27T18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1-24T09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08-14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09T05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7-14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7-14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4-06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09-16T10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7-12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7-12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2-16T13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09-09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8-2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0-19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1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1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7-14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6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2-10T17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2-17T14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1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6-23T22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7-24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0-10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09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4-12-17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6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3-14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6-11-14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7-18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09-1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3-27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6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5-16T12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4-12-11T11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01T00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7-18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6-12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4-12-02T17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1-08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5-14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4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7-05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8-13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09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2-12T13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09-2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6-19T06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4-11-28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7-04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6-12-07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09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1-01T11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7-28T10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02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1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3-31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1-02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0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6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1-19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8-15T17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0-16T06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6-12-11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6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0-25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6-12-07T17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6-12-21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6-12-22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1-02T18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6-11-22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7-15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1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7-17T18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1-0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1-15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5-06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6-12-30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09-25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0-28T10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8-06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1-17T15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08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01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6-17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3-09T14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6-29T14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5-31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1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3-12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2-12-03T19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7-07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7-20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1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1-12-02T14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7-31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1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4-07T22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1-02T19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01T12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1-28T01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0-31T09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7-09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06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5-07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2-19T17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3-22T12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1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4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04T20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4-12-15T08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7-11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6-12-29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1-25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6-19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09-26T05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1-15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2-12-06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4-19T09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2-16T13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1-21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09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5-30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0-27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1-03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1-16T15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7-16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8-10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09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1-17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4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1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1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1-15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5-12-11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09-11T20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4-06T12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1-24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1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09-03T11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0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3-31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09-15T11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4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5-08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7-26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3-19T13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2-04T2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1-29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3-14T20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0-02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5-29T19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02T23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0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0-10T13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0-08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6-17T12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7-11T21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2-24T09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8-16T16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3-28T18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8-31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3-28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8-12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6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8-01T19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02T17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05T21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5-27T14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8-08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1-24T10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1-18T21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3-12-20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0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6-18T10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1-07T19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6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16T12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0-02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3-08T15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1-17T09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7-30T16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11T18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5-09T15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3-30T17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09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2-20T18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3-13T00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04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04T19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1-19T06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12T20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5-14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2-20T07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3-28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1-11-22T11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3-20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5-28T14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4-06T05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09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4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1-12-18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8-23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8-25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0-11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09-09T09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1-21T01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09-23T11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7-26T23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2-24T04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6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3-15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2-15T2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3-23T14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6-01T16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13T14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1-17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1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6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08-27T02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0-14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3-16T12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5-04T14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0-23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8-17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0-12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1-12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09-23T21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2-11-17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1-21T10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0-01T21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3-12-07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3-09T15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0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0-30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1-24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0-01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4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0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1-02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1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1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08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09-27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1-11-30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8-04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1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3-13T14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09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8-21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4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7-27T13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09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0-22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7-21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5-05T23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3-02T16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5-06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09-09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02T15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0-29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1-12-01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4-12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2-29T15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4-23T14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7-09T18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8-28T14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5-12-03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0-11-25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2-10T2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8-11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6-11T14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6-21T11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1-02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02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0-11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4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7-26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1-29T11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09-13T15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6-12T17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1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1-14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0-15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0-30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08-27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0-22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1-14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0-28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6-08T19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4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09-28T15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3-10T0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5-14T16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2-10T03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2-05T18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3-12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4-04T12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5-12-30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1-12-05T19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0-04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8-03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5-22T13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6-26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1-10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1-13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0-30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3-15T09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6-12-28T15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8-10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5-01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2-11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5-12-22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5-12-18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4-20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0-19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4-12-25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7-09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8-04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2-25T16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0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3-19T14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4-12-19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1-31T10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1-05T11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1-04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09-12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7-23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09-23T19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09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2-22T0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7-16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1-07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6-12-17T00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4-17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8-05T15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09-09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2-24T12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4-29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6-29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1-22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1-26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5-16T05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0-16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7-10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09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7-23T11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2-25T2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01T18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5-11-16T13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5-14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09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8-29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8-04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6-17T13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3-08T17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0-09T18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0-09T01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04T17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6-27T15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0-28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0-04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0-14T02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1-13T2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6-12-16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1-17T11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2-14T12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1-19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09-29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03T19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1-02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1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5-20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7-10T14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1-03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6-12-10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01T15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1-1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0-26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2-21T2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0-12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6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1-05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5-02T20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09-24T01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4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5-21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0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2-14T15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2-26T04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09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1-20T10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2-09T12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8-29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1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5-24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1-14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7-03T23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1-12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2-12-06T05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4-25T14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2-18T0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1-17T21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7-28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1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7-31T11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4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1-07T17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7-24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1-11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0-06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8-15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1-13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8-15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7-29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4-23T14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2-08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7-11T15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2-06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2-23T12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1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2-12T16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2-11T13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3-16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3-03T01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05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7-31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5-23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1-22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6-20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1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3-11T0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0-25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1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0-18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1-06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09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3-12-04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4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7-18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5-12-14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6-06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4-19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4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4-12-29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7-11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6-03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7-09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2-13T11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7-25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5-16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3-25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5-26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4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3-11T14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2-12-06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1-27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09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7-31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09-03T07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1-21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3-14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4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1-14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6-17T13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0-29T20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4-19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5-12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2-21T2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3-05T12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6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2-13T10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0-19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1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5-12-08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4-11-20T13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7-15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09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2-29T11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4-10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1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3-05T2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3-24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09-13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2-12T17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16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3-20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3-31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7-27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6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0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7-08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5-06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09-26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1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0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0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15T01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7-07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1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3-24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0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4-12-02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7-07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6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1-17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1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3-29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08-03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3-25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08-20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0-31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5-17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5-11-09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8-07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4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5-19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8-06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7-15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1-24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0-06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1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5-30T12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2-25T2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4-28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8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7-10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5-19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6-02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5-26T06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8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8-22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1-23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4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0-26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7-21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6-28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4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6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1-10T19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09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7-17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09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5-22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1-30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6-12-24T14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0-13T15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1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5-06T15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4-29T15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4-15T16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07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08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0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2-19T09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1-12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2-09T13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3-09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0-21T03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1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5-13T10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1-25T09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6-06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3-2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6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5-28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0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0-20T12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5-14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2-06T13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01T05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2-23T12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1-26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08T17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5-25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10T17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6-12-27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4-10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4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08-31T09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6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01T10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09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7-26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1-06T06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01T12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0-10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4-07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08-23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3-17T15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7-07T17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7-30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3-17T06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1-25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7-08T17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08-20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1-3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1-03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1-0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0T11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0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7-07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1-12-06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5-14T19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0-11T15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8-26T22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5-08T16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3-22T14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5-15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0-21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4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5-08T10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6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7-23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7-27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09-26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8-04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1-05T09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1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1-13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2-12T2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0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5-07T18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1-27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3-12-30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1-17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2-21T21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09-30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0-14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3-12-12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6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8-21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3-16T14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1-25T15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0-14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4-06T12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0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7-26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7-03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7-13T11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7-31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5-27T08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2-11T2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0-12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0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1-08T06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2-15T12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08T00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05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04T04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4-13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7-09T22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6-12-04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3-23T09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3-01T10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09-09T13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0-15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01T05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6-29T08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2-22T2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4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3-29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6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4-23T11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10T12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0-31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15T05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1-11T2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6-22T10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1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1-18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08-29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09-10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7-05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0-26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3-19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2-02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08-22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0-01T06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1-24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5-30T00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4-12-11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6-26T14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01T11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1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4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3-22T11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09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1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4-12-01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4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08-30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0-23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6-01T01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7-18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6-12-27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6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2-10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1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1-12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2-01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7-03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0-24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7-16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08-30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6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6-21T07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01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6-09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5-27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2-05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1-20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1-09T02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1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1-13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7-15T08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2-03T21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5-12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0-31T01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6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1-30T18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5-26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5-05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7-05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5-22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7-09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1-27T15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4-11-08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2-14T12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0-12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0-14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5-21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3-12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09-30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4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6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1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2-23T2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6-12-15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1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1-12T00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7-17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5-06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5-17T13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1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4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0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6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3-04T11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6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5-02T17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09-21T09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7-14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3-24T14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7-08T10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1-31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7-02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1-16T22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6-12-15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1-14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09-27T17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6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09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5-08T03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05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3-01T2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6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1-28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0-29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0-20T05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7-18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0-14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1-0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4-19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1-08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1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5-12-22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6-12-04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7-07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0-22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8-15T22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1-26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09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03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1-09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8-22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5-12-02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02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3-29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6-25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8-19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3-03T04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3-10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1-18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0-27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6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0-30T10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5-18T13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09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1-22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6-06T07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3-28T15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2-05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4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7-13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4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6-12-03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7-14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5-15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0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6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4-21T17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3-23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1-20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0-19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6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3-01T11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03T15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7-12T11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6-12-04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0-12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7-11T11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1-03T23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0-03T16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09-17T10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3-11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2-21T16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1-17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2-20T12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5-12-01T23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1-25T14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4-12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1-16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07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3-10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09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1-3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8-14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1-17T12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8-10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0-24T09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4-30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4-25T12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09T17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0-03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8-15T15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6-26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5-23T23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5-06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1-27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7-03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3-12-06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0-16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09-03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4-12-18T12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5-19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5-17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3-04T12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7-28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7-18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6-19T10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7-20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6-05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4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6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2-26T08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08-24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5-13T10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2-14T05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6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3-17T05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5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1-16T07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6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0-19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1-06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6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8-18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2-15T0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09-06T06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1-05T08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0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5-23T12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1-12T15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5-02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09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1-21T13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1-21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7-19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5-12-01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2-14T09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01T12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2-17T10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09-28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0-29T14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1-22T06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3-13T19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8-05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4-24T14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7-28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7-01T02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4-12-08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6-12-01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0-26T19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0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15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0-23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2-17T20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1-27T16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7-19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16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0-09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0-03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4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4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341"/>
    <d v="2014-09-10T11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2"/>
    <d v="2015-08-03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3"/>
    <d v="2015-07-03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4"/>
    <d v="2015-08-25T09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5"/>
    <d v="2016-06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6"/>
    <d v="2014-08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7"/>
    <d v="2015-06-30T04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8"/>
    <d v="2015-04-13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59"/>
    <d v="2014-10-23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0"/>
    <d v="2013-10-07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1"/>
    <d v="2009-09-23T08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2"/>
    <d v="2014-01-13T12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3"/>
    <d v="2015-04-27T03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4"/>
    <d v="2011-05-09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5"/>
    <d v="2016-06-28T17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6"/>
    <d v="2014-02-01T17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7"/>
    <d v="2014-11-18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8"/>
    <d v="2013-04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69"/>
    <d v="2016-03-09T14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0"/>
    <d v="2015-05-20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1"/>
    <d v="2016-02-03T19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2"/>
    <d v="2017-02-19T19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3"/>
    <d v="2015-01-13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4"/>
    <d v="2014-06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5"/>
    <d v="2015-05-16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6"/>
    <d v="2012-05-25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7"/>
    <d v="2010-08-08T20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8"/>
    <d v="2013-07-26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79"/>
    <d v="2012-03-21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0"/>
    <d v="2015-11-17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1"/>
    <d v="2015-08-30T13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2"/>
    <d v="2014-08-26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3"/>
    <d v="2014-05-2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4"/>
    <d v="2016-12-03T16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5"/>
    <d v="2015-03-05T2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6"/>
    <d v="2014-11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7"/>
    <d v="2015-01-01T00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8"/>
    <d v="2015-09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89"/>
    <d v="2015-08-24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0"/>
    <d v="2016-03-04T12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1"/>
    <d v="2015-02-10T2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2"/>
    <d v="2015-01-29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3"/>
    <d v="2016-03-16T12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4"/>
    <d v="2014-05-20T20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5"/>
    <d v="2014-10-29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6"/>
    <d v="2016-08-21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7"/>
    <d v="2015-05-27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8"/>
    <d v="2016-03-09T07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599"/>
    <d v="2014-05-31T20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0"/>
    <d v="2011-04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1"/>
    <d v="2011-09-02T02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2"/>
    <d v="2011-11-28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3"/>
    <d v="2012-02-06T15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4"/>
    <d v="2011-07-22T19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5"/>
    <d v="2010-12-23T2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6"/>
    <d v="2012-05-2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7"/>
    <d v="2013-11-29T14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8"/>
    <d v="2011-09-09T19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09"/>
    <d v="2012-11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0"/>
    <d v="2013-05-1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1"/>
    <d v="2012-12-03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2"/>
    <d v="2012-06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3"/>
    <d v="2014-06-04T18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4"/>
    <d v="2011-10-28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5"/>
    <d v="2012-10-12T12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6"/>
    <d v="2013-09-29T10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7"/>
    <d v="2013-01-27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8"/>
    <d v="2014-08-2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19"/>
    <d v="2013-02-16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0"/>
    <d v="2012-04-04T09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1"/>
    <d v="2014-11-07T02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2"/>
    <d v="2013-06-28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3"/>
    <d v="2012-11-30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4"/>
    <d v="2012-08-14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5"/>
    <d v="2013-11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6"/>
    <d v="2012-10-23T11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7"/>
    <d v="2014-05-15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8"/>
    <d v="2014-01-06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29"/>
    <d v="2012-01-31T15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0"/>
    <d v="2012-09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1"/>
    <d v="2011-07-26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2"/>
    <d v="2011-12-19T16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3"/>
    <d v="2011-04-24T23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4"/>
    <d v="2016-05-12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5"/>
    <d v="2011-04-29T21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6"/>
    <d v="2009-11-05T13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7"/>
    <d v="2013-01-14T11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8"/>
    <d v="2012-02-02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39"/>
    <d v="2010-07-20T00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0"/>
    <d v="2014-11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1"/>
    <d v="2011-05-24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2"/>
    <d v="2012-08-25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3"/>
    <d v="2012-09-22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4"/>
    <d v="2013-09-04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5"/>
    <d v="2014-07-13T05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6"/>
    <d v="2012-05-10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7"/>
    <d v="2011-02-18T11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8"/>
    <d v="2014-04-08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49"/>
    <d v="2013-09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0"/>
    <d v="2011-03-23T16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1"/>
    <d v="2013-10-25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2"/>
    <d v="2011-03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3"/>
    <d v="2012-03-19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4"/>
    <d v="2012-03-06T14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5"/>
    <d v="2012-11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6"/>
    <d v="2012-04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7"/>
    <d v="2012-11-10T00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8"/>
    <d v="2013-11-18T16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59"/>
    <d v="2016-03-30T11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0"/>
    <d v="2015-12-05T18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1"/>
    <d v="2011-10-31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2"/>
    <d v="2015-01-0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3"/>
    <d v="2012-01-31T13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4"/>
    <d v="2011-01-21T10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5"/>
    <d v="2013-02-26T0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6"/>
    <d v="2014-02-11T20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7"/>
    <d v="2011-10-28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8"/>
    <d v="2016-04-0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69"/>
    <d v="2010-05-15T17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0"/>
    <d v="2016-07-02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1"/>
    <d v="2012-05-05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2"/>
    <d v="2015-02-04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3"/>
    <d v="2016-07-18T09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4"/>
    <d v="2011-09-16T12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5"/>
    <d v="2012-03-05T12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6"/>
    <d v="2016-02-16T04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7"/>
    <d v="2014-01-23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8"/>
    <d v="2011-06-28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79"/>
    <d v="2014-06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0"/>
    <d v="2017-02-07T21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1"/>
    <d v="2017-02-13T0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2"/>
    <d v="2017-03-14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3"/>
    <d v="2017-02-17T14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4"/>
    <d v="2017-02-22T0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5"/>
    <d v="2017-02-26T15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6"/>
    <d v="2017-03-07T20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7"/>
    <d v="2017-03-10T07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8"/>
    <d v="2017-02-14T17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89"/>
    <d v="2017-03-07T05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0"/>
    <d v="2017-03-01T11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1"/>
    <d v="2017-02-21T22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2"/>
    <d v="2017-03-09T17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3"/>
    <d v="2017-02-25T11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4"/>
    <d v="2017-03-06T19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5"/>
    <d v="2017-03-01T2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6"/>
    <d v="2017-03-10T19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7"/>
    <d v="2017-03-01T23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8"/>
    <d v="2017-03-12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699"/>
    <d v="2017-03-01T20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0"/>
    <d v="2014-12-16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1"/>
    <d v="2015-02-28T15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2"/>
    <d v="2015-07-02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3"/>
    <d v="2015-01-16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4"/>
    <d v="2015-08-28T19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5"/>
    <d v="2015-06-24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6"/>
    <d v="2016-02-27T12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7"/>
    <d v="2016-03-22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8"/>
    <d v="2014-07-21T08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09"/>
    <d v="2015-12-03T09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0"/>
    <d v="2014-08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1"/>
    <d v="2015-05-01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2"/>
    <d v="2014-09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3"/>
    <d v="2015-04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4"/>
    <d v="2015-03-01T00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5"/>
    <d v="2016-10-30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6"/>
    <d v="2016-03-31T18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7"/>
    <d v="2016-03-31T09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8"/>
    <d v="2014-08-18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19"/>
    <d v="2014-10-10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0"/>
    <d v="2015-11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1"/>
    <d v="2016-02-25T18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2"/>
    <d v="2015-05-05T14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3"/>
    <d v="2014-09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4"/>
    <d v="2014-07-25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5"/>
    <d v="2014-05-29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6"/>
    <d v="2015-02-09T17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7"/>
    <d v="2015-09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8"/>
    <d v="2016-04-10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29"/>
    <d v="2015-09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0"/>
    <d v="2015-05-28T16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1"/>
    <d v="2015-11-17T11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2"/>
    <d v="2016-09-01T11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3"/>
    <d v="2015-04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4"/>
    <d v="2016-07-08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5"/>
    <d v="2015-10-09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6"/>
    <d v="2015-06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7"/>
    <d v="2014-09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8"/>
    <d v="2016-03-06T15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39"/>
    <d v="2015-06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0"/>
    <d v="2015-04-26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1"/>
    <d v="2016-12-06T16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2"/>
    <d v="2016-08-04T17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3"/>
    <d v="2015-01-22T09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4"/>
    <d v="2016-11-16T01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5"/>
    <d v="2016-10-24T23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6"/>
    <d v="2015-10-15T05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7"/>
    <d v="2015-08-03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8"/>
    <d v="2017-01-23T18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49"/>
    <d v="2016-03-25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0"/>
    <d v="2015-02-17T13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1"/>
    <d v="2016-09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2"/>
    <d v="2016-02-20T12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3"/>
    <d v="2015-03-04T16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4"/>
    <d v="2015-09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5"/>
    <d v="2016-07-19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6"/>
    <d v="2016-12-29T14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7"/>
    <d v="2016-05-15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8"/>
    <d v="2015-03-05T14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59"/>
    <d v="2016-02-0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0"/>
    <d v="2015-07-24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1"/>
    <d v="2016-02-10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2"/>
    <d v="2016-09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3"/>
    <d v="2014-07-05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4"/>
    <d v="2014-07-14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5"/>
    <d v="2014-08-04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6"/>
    <d v="2014-07-04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7"/>
    <d v="2014-07-29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8"/>
    <d v="2014-12-14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69"/>
    <d v="2014-09-09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0"/>
    <d v="2014-09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1"/>
    <d v="2014-05-07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2"/>
    <d v="2014-12-05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3"/>
    <d v="2014-10-18T00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4"/>
    <d v="2014-09-09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5"/>
    <d v="2014-09-23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6"/>
    <d v="2015-01-21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7"/>
    <d v="2015-02-10T15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8"/>
    <d v="2016-08-03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79"/>
    <d v="2016-05-03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0"/>
    <d v="2016-08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1"/>
    <d v="2016-01-19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2"/>
    <d v="2015-04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3"/>
    <d v="2014-12-30T10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4"/>
    <d v="2014-09-14T22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5"/>
    <d v="2014-11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6"/>
    <d v="2015-03-05T10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7"/>
    <d v="2014-10-0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8"/>
    <d v="2014-11-13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89"/>
    <d v="2015-01-06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0"/>
    <d v="2014-11-30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1"/>
    <d v="2015-07-03T19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2"/>
    <d v="2014-10-28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3"/>
    <d v="2015-01-07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4"/>
    <d v="2016-09-15T01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5"/>
    <d v="2016-05-25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6"/>
    <d v="2016-11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7"/>
    <d v="2015-12-06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8"/>
    <d v="2014-10-22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799"/>
    <d v="2016-09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0"/>
    <d v="2015-11-13T10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1"/>
    <d v="2015-06-04T06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2"/>
    <d v="2015-01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3"/>
    <d v="2015-10-05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4"/>
    <d v="2015-08-31T14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5"/>
    <d v="2014-08-26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6"/>
    <d v="2014-08-28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7"/>
    <d v="2017-01-07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8"/>
    <d v="2015-01-25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09"/>
    <d v="2014-08-09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0"/>
    <d v="2014-08-25T05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1"/>
    <d v="2016-06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2"/>
    <d v="2014-07-09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3"/>
    <d v="2015-01-29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4"/>
    <d v="2015-06-17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5"/>
    <d v="2016-06-27T16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6"/>
    <d v="2016-12-01T10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7"/>
    <d v="2015-03-04T0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8"/>
    <d v="2014-06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19"/>
    <d v="2015-03-01T2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0"/>
    <d v="2012-01-18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1"/>
    <d v="2013-12-26T14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2"/>
    <d v="2012-09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3"/>
    <d v="2013-12-18T16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4"/>
    <d v="2013-06-18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5"/>
    <d v="2014-01-18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6"/>
    <d v="2011-01-12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7"/>
    <d v="2014-04-07T16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8"/>
    <d v="2010-12-03T21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29"/>
    <d v="2014-01-25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0"/>
    <d v="2012-04-27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1"/>
    <d v="2011-02-02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2"/>
    <d v="2013-01-28T20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3"/>
    <d v="2014-12-15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4"/>
    <d v="2016-03-01T11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5"/>
    <d v="2013-01-31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6"/>
    <d v="2012-01-17T2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7"/>
    <d v="2011-09-02T13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8"/>
    <d v="2016-09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39"/>
    <d v="2013-04-17T21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0"/>
    <d v="2014-04-16T15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1"/>
    <d v="2015-01-27T10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2"/>
    <d v="2011-01-21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3"/>
    <d v="2011-05-03T18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4"/>
    <d v="2016-06-02T02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5"/>
    <d v="2012-11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6"/>
    <d v="2015-03-3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7"/>
    <d v="2011-05-28T13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8"/>
    <d v="2012-09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49"/>
    <d v="2014-06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0"/>
    <d v="2014-07-07T16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1"/>
    <d v="2015-03-18T13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2"/>
    <d v="2012-09-24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3"/>
    <d v="2013-04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4"/>
    <d v="2013-11-22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5"/>
    <d v="2014-06-27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6"/>
    <d v="2014-08-13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7"/>
    <d v="2011-10-16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8"/>
    <d v="2011-08-23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59"/>
    <d v="2014-01-1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0"/>
    <d v="2014-12-27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1"/>
    <d v="2017-01-20T06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2"/>
    <d v="2014-05-13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3"/>
    <d v="2014-04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4"/>
    <d v="2016-10-02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5"/>
    <d v="2017-01-07T00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6"/>
    <d v="2016-10-06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7"/>
    <d v="2015-11-20T13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8"/>
    <d v="2016-12-04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69"/>
    <d v="2016-01-02T03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0"/>
    <d v="2014-10-11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1"/>
    <d v="2015-05-30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2"/>
    <d v="2015-06-09T09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3"/>
    <d v="2016-06-0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4"/>
    <d v="2016-06-07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5"/>
    <d v="2014-05-17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6"/>
    <d v="2015-01-30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7"/>
    <d v="2014-05-13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8"/>
    <d v="2016-02-13T10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79"/>
    <d v="2016-03-01T08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0"/>
    <d v="2015-02-07T2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1"/>
    <d v="2012-06-07T17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2"/>
    <d v="2012-03-09T17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3"/>
    <d v="2012-10-22T23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4"/>
    <d v="2012-07-08T21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5"/>
    <d v="2014-10-13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6"/>
    <d v="2015-11-15T14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7"/>
    <d v="2010-05-01T00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8"/>
    <d v="2013-01-25T14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89"/>
    <d v="2012-11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0"/>
    <d v="2010-06-06T14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1"/>
    <d v="2011-05-08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2"/>
    <d v="2011-03-30T17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3"/>
    <d v="2012-01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4"/>
    <d v="2015-09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5"/>
    <d v="2012-03-13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6"/>
    <d v="2014-02-10T09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7"/>
    <d v="2015-12-27T23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8"/>
    <d v="2015-02-23T17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899"/>
    <d v="2012-09-08T15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0"/>
    <d v="2015-04-22T08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1"/>
    <d v="2015-02-02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2"/>
    <d v="2016-11-28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3"/>
    <d v="2015-11-18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4"/>
    <d v="2014-08-08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5"/>
    <d v="2016-05-24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6"/>
    <d v="2014-05-08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7"/>
    <d v="2016-11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8"/>
    <d v="2014-09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09"/>
    <d v="2015-09-17T18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0"/>
    <d v="2014-07-09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1"/>
    <d v="2015-05-05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2"/>
    <d v="2014-09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3"/>
    <d v="2014-10-16T23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4"/>
    <d v="2014-08-12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5"/>
    <d v="2016-10-13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6"/>
    <d v="2017-01-11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7"/>
    <d v="2014-07-08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8"/>
    <d v="2015-04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19"/>
    <d v="2015-09-23T16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0"/>
    <d v="2012-06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1"/>
    <d v="2013-11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2"/>
    <d v="2011-08-17T15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3"/>
    <d v="2013-12-18T13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4"/>
    <d v="2013-09-18T16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5"/>
    <d v="2010-10-05T17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6"/>
    <d v="2012-02-21T15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7"/>
    <d v="2013-04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8"/>
    <d v="2011-05-23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29"/>
    <d v="2013-05-08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0"/>
    <d v="2012-05-08T16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1"/>
    <d v="2012-01-03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2"/>
    <d v="2014-08-27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3"/>
    <d v="2011-11-18T15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4"/>
    <d v="2014-05-14T17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5"/>
    <d v="2011-11-05T16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6"/>
    <d v="2012-05-29T21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7"/>
    <d v="2013-06-01T01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8"/>
    <d v="2013-02-08T18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39"/>
    <d v="2011-05-07T07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0"/>
    <d v="2014-04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1"/>
    <d v="2011-04-05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2"/>
    <d v="2016-06-27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3"/>
    <d v="2014-04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4"/>
    <d v="2015-06-0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5"/>
    <d v="2014-02-18T2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6"/>
    <d v="2009-10-16T17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7"/>
    <d v="2016-04-13T09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8"/>
    <d v="2014-06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49"/>
    <d v="2011-03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0"/>
    <d v="2016-10-08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1"/>
    <d v="2013-09-09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2"/>
    <d v="2012-02-01T23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3"/>
    <d v="2016-01-25T08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4"/>
    <d v="2012-04-21T01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5"/>
    <d v="2015-03-04T17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6"/>
    <d v="2012-09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7"/>
    <d v="2013-02-21T18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8"/>
    <d v="2014-08-20T15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59"/>
    <d v="2014-11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0"/>
    <d v="2012-08-26T23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1"/>
    <d v="2014-04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2"/>
    <d v="2014-08-12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3"/>
    <d v="2016-03-23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4"/>
    <d v="2011-12-20T21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5"/>
    <d v="2014-07-15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6"/>
    <d v="2014-04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7"/>
    <d v="2016-11-02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8"/>
    <d v="2016-07-06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69"/>
    <d v="2013-02-18T2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0"/>
    <d v="2013-10-14T07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1"/>
    <d v="2012-10-18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2"/>
    <d v="2016-06-28T12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3"/>
    <d v="2013-06-20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4"/>
    <d v="2013-02-08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5"/>
    <d v="2013-06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6"/>
    <d v="2015-11-03T00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7"/>
    <d v="2012-05-10T00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8"/>
    <d v="2015-10-13T06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79"/>
    <d v="2016-02-23T08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0"/>
    <d v="2014-06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1"/>
    <d v="2016-11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2"/>
    <d v="2016-08-10T19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3"/>
    <d v="2014-10-01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4"/>
    <d v="2016-07-04T11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5"/>
    <d v="2016-02-13T05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6"/>
    <d v="2015-01-30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7"/>
    <d v="2015-07-21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8"/>
    <d v="2016-11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89"/>
    <d v="2016-01-28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0"/>
    <d v="2015-06-12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1"/>
    <d v="2015-01-18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2"/>
    <d v="2015-11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3"/>
    <d v="2016-10-07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4"/>
    <d v="2015-06-2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5"/>
    <d v="2014-06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6"/>
    <d v="2014-07-27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7"/>
    <d v="2014-06-16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8"/>
    <d v="2014-10-14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1999"/>
    <d v="2015-12-07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0"/>
    <d v="2015-05-12T00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1"/>
    <d v="2016-12-24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2"/>
    <d v="2010-06-17T22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3"/>
    <d v="2014-06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4"/>
    <d v="2013-09-18T14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5"/>
    <d v="2014-10-29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6"/>
    <d v="2010-06-18T15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7"/>
    <d v="2011-08-06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8"/>
    <d v="2016-10-18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09"/>
    <d v="2016-07-19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0"/>
    <d v="2015-12-09T03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1"/>
    <d v="2015-01-06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2"/>
    <d v="2016-05-09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3"/>
    <d v="2013-02-19T0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4"/>
    <d v="2011-08-10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5"/>
    <d v="2013-02-07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6"/>
    <d v="2012-02-21T20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7"/>
    <d v="2015-07-14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8"/>
    <d v="2016-08-23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19"/>
    <d v="2014-04-07T21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0"/>
    <d v="2014-08-09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1"/>
    <d v="2016-05-12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2"/>
    <d v="2015-05-12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3"/>
    <d v="2012-07-09T18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4"/>
    <d v="2015-05-11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5"/>
    <d v="2014-03-06T12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6"/>
    <d v="2015-02-13T14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7"/>
    <d v="2010-02-06T17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8"/>
    <d v="2014-07-27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29"/>
    <d v="2012-10-30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0"/>
    <d v="2014-12-02T02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1"/>
    <d v="2016-11-15T08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2"/>
    <d v="2014-03-26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3"/>
    <d v="2015-03-12T22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4"/>
    <d v="2015-11-03T10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5"/>
    <d v="2014-04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6"/>
    <d v="2013-10-31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7"/>
    <d v="2013-05-30T01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8"/>
    <d v="2016-11-01T05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39"/>
    <d v="2013-10-31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0"/>
    <d v="2016-10-11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1"/>
    <d v="2015-11-23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2"/>
    <d v="2016-10-17T23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3"/>
    <d v="2015-05-14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4"/>
    <d v="2012-06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5"/>
    <d v="2013-04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6"/>
    <d v="2015-03-18T16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7"/>
    <d v="2013-04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8"/>
    <d v="2013-10-28T07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49"/>
    <d v="2015-04-2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0"/>
    <d v="2013-11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1"/>
    <d v="2016-01-05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2"/>
    <d v="2015-10-26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3"/>
    <d v="2014-04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4"/>
    <d v="2014-11-03T11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5"/>
    <d v="2013-03-18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6"/>
    <d v="2016-01-27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7"/>
    <d v="2015-01-22T03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8"/>
    <d v="2015-12-23T09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59"/>
    <d v="2014-05-24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0"/>
    <d v="2016-12-0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1"/>
    <d v="2016-02-23T04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2"/>
    <d v="2016-04-12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3"/>
    <d v="2013-04-25T03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4"/>
    <d v="2013-11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5"/>
    <d v="2014-07-24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6"/>
    <d v="2015-04-21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7"/>
    <d v="2016-09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8"/>
    <d v="2015-12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69"/>
    <d v="2016-05-29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0"/>
    <d v="2016-08-18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1"/>
    <d v="2016-04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2"/>
    <d v="2015-03-24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3"/>
    <d v="2016-04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4"/>
    <d v="2013-06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5"/>
    <d v="2014-06-1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6"/>
    <d v="2015-04-08T20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7"/>
    <d v="2016-11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8"/>
    <d v="2015-05-26T12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79"/>
    <d v="2015-10-12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0"/>
    <d v="2012-04-04T22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1"/>
    <d v="2011-09-24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2"/>
    <d v="2012-05-05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3"/>
    <d v="2014-04-02T14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4"/>
    <d v="2012-06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5"/>
    <d v="2011-11-13T11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6"/>
    <d v="2011-08-08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7"/>
    <d v="2010-08-05T12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8"/>
    <d v="2013-06-27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89"/>
    <d v="2013-01-25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0"/>
    <d v="2011-01-12T02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1"/>
    <d v="2011-08-08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2"/>
    <d v="2012-10-23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3"/>
    <d v="2012-01-30T19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4"/>
    <d v="2011-08-03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5"/>
    <d v="2012-10-10T13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6"/>
    <d v="2011-10-02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7"/>
    <d v="2012-02-06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8"/>
    <d v="2015-06-18T12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099"/>
    <d v="2012-06-14T15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0"/>
    <d v="2011-12-14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1"/>
    <d v="2011-04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2"/>
    <d v="2012-10-10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3"/>
    <d v="2013-04-29T20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4"/>
    <d v="2014-11-08T13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5"/>
    <d v="2012-12-27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6"/>
    <d v="2014-10-2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7"/>
    <d v="2012-08-13T23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8"/>
    <d v="2015-06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09"/>
    <d v="2014-04-30T11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0"/>
    <d v="2011-06-08T23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1"/>
    <d v="2013-04-01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2"/>
    <d v="2014-08-19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3"/>
    <d v="2010-10-07T14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4"/>
    <d v="2011-01-20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5"/>
    <d v="2012-08-15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6"/>
    <d v="2015-10-12T20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7"/>
    <d v="2011-06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8"/>
    <d v="2012-07-16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19"/>
    <d v="2013-11-13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0"/>
    <d v="2016-12-12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1"/>
    <d v="2016-12-08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  <d v="2010-01-20T05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3"/>
    <d v="2010-10-12T19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4"/>
    <d v="2015-07-05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5"/>
    <d v="2014-11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6"/>
    <d v="2015-02-10T07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7"/>
    <d v="2014-07-23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8"/>
    <d v="2016-02-08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29"/>
    <d v="2014-07-11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0"/>
    <d v="2015-06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1"/>
    <d v="2014-01-04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2"/>
    <d v="2011-03-16T21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3"/>
    <d v="2013-03-28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4"/>
    <d v="2012-09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5"/>
    <d v="2013-09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6"/>
    <d v="2014-11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7"/>
    <d v="2013-10-09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8"/>
    <d v="2016-10-04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39"/>
    <d v="2012-12-12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0"/>
    <d v="2014-10-15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1"/>
    <d v="2015-12-02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2"/>
    <d v="2010-06-03T16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3"/>
    <d v="2013-08-13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4"/>
    <d v="2013-10-28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5"/>
    <d v="2016-01-28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6"/>
    <d v="2014-10-15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7"/>
    <d v="2015-03-03T12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8"/>
    <d v="2010-06-25T19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49"/>
    <d v="2016-06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0"/>
    <d v="2016-05-30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1"/>
    <d v="2014-02-13T14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2"/>
    <d v="2014-12-01T16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3"/>
    <d v="2014-01-0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4"/>
    <d v="2016-03-01T12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5"/>
    <d v="2013-08-02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6"/>
    <d v="2016-11-20T18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7"/>
    <d v="2012-12-21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8"/>
    <d v="2011-06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59"/>
    <d v="2012-04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0"/>
    <d v="2015-08-24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1"/>
    <d v="2014-06-23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2"/>
    <d v="2015-04-17T16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3"/>
    <d v="2016-05-25T12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4"/>
    <d v="2016-03-09T11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5"/>
    <d v="2014-10-21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6"/>
    <d v="2012-08-31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7"/>
    <d v="2017-01-10T09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8"/>
    <d v="2017-02-27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69"/>
    <d v="2015-07-13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0"/>
    <d v="2015-05-17T17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1"/>
    <d v="2015-03-19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2"/>
    <d v="2013-08-09T11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3"/>
    <d v="2016-04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4"/>
    <d v="2016-07-13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5"/>
    <d v="2015-04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6"/>
    <d v="2016-05-12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7"/>
    <d v="2016-12-19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8"/>
    <d v="2015-03-11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79"/>
    <d v="2015-10-02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0"/>
    <d v="2017-02-06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1"/>
    <d v="2014-08-28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2"/>
    <d v="2017-01-10T03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3"/>
    <d v="2016-01-11T11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4"/>
    <d v="2013-02-14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5"/>
    <d v="2016-08-01T09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6"/>
    <d v="2015-03-05T00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7"/>
    <d v="2016-09-20T09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8"/>
    <d v="2016-04-07T13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89"/>
    <d v="2016-02-17T10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0"/>
    <d v="2017-02-02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1"/>
    <d v="2016-11-17T15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2"/>
    <d v="2016-10-21T04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3"/>
    <d v="2016-02-25T13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4"/>
    <d v="2015-07-12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5"/>
    <d v="2016-11-01T06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6"/>
    <d v="2015-01-29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7"/>
    <d v="2015-10-15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8"/>
    <d v="2015-09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199"/>
    <d v="2015-06-08T10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0"/>
    <d v="2013-01-02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1"/>
    <d v="2012-10-02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2"/>
    <d v="2015-08-25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3"/>
    <d v="2013-02-07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4"/>
    <d v="2012-05-02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5"/>
    <d v="2012-03-29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6"/>
    <d v="2013-10-16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7"/>
    <d v="2012-02-07T16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8"/>
    <d v="2014-04-03T06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09"/>
    <d v="2012-02-16T20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0"/>
    <d v="2014-03-18T13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1"/>
    <d v="2013-10-01T12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2"/>
    <d v="2015-04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3"/>
    <d v="2014-01-07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4"/>
    <d v="2012-02-19T12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5"/>
    <d v="2015-07-09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6"/>
    <d v="2015-10-22T13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7"/>
    <d v="2012-08-06T14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8"/>
    <d v="2015-07-20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19"/>
    <d v="2013-06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0"/>
    <d v="2016-03-23T11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1"/>
    <d v="2011-12-29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2"/>
    <d v="2015-05-28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3"/>
    <d v="2016-10-01T11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4"/>
    <d v="2014-08-22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5"/>
    <d v="2016-01-12T14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6"/>
    <d v="2013-10-14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7"/>
    <d v="2015-07-17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8"/>
    <d v="2013-07-29T10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29"/>
    <d v="2014-03-26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0"/>
    <d v="2013-05-29T16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1"/>
    <d v="2014-06-16T14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2"/>
    <d v="2015-11-23T04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3"/>
    <d v="2016-12-06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4"/>
    <d v="2015-02-26T19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5"/>
    <d v="2016-01-02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6"/>
    <d v="2014-10-02T19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7"/>
    <d v="2017-02-08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8"/>
    <d v="2013-10-25T18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39"/>
    <d v="2016-03-23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0"/>
    <d v="2017-01-31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1"/>
    <d v="2013-10-22T08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2"/>
    <d v="2017-03-06T13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3"/>
    <d v="2016-10-04T14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4"/>
    <d v="2014-01-21T12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5"/>
    <d v="2015-08-05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6"/>
    <d v="2015-07-15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7"/>
    <d v="2016-11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8"/>
    <d v="2013-03-03T11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49"/>
    <d v="2016-11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0"/>
    <d v="2014-07-2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1"/>
    <d v="2016-07-22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2"/>
    <d v="2015-10-19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3"/>
    <d v="2017-01-17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4"/>
    <d v="2016-04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5"/>
    <d v="2016-11-08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6"/>
    <d v="2016-05-15T17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7"/>
    <d v="2015-05-12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8"/>
    <d v="2016-11-2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59"/>
    <d v="2014-02-24T19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0"/>
    <d v="2017-01-2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1"/>
    <d v="2014-10-14T09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2"/>
    <d v="2015-01-10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3"/>
    <d v="2016-05-06T08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4"/>
    <d v="2016-11-15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5"/>
    <d v="2016-04-09T15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6"/>
    <d v="2014-11-25T14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7"/>
    <d v="2017-02-09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8"/>
    <d v="2017-02-10T11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69"/>
    <d v="2016-12-21T15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0"/>
    <d v="2016-11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1"/>
    <d v="2015-11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2"/>
    <d v="2017-02-15T08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3"/>
    <d v="2014-01-24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4"/>
    <d v="2014-11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5"/>
    <d v="2013-12-06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6"/>
    <d v="2012-01-28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7"/>
    <d v="2015-11-30T12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8"/>
    <d v="2015-01-16T14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79"/>
    <d v="2015-08-18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0"/>
    <d v="2011-05-24T01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1"/>
    <d v="2015-11-14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2"/>
    <d v="2012-03-09T2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3"/>
    <d v="2011-02-11T14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4"/>
    <d v="2012-05-29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5"/>
    <d v="2013-08-08T18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6"/>
    <d v="2014-06-02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7"/>
    <d v="2012-06-07T14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8"/>
    <d v="2013-10-24T18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89"/>
    <d v="2009-09-14T01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0"/>
    <d v="2012-03-19T18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1"/>
    <d v="2012-03-19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2"/>
    <d v="2012-08-30T11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3"/>
    <d v="2012-12-21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4"/>
    <d v="2012-12-27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5"/>
    <d v="2012-01-19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6"/>
    <d v="2012-02-08T20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7"/>
    <d v="2014-02-24T15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8"/>
    <d v="2011-01-21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299"/>
    <d v="2012-06-14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0"/>
    <d v="2013-05-21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1"/>
    <d v="2013-11-27T15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2"/>
    <d v="2011-11-0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1254"/>
    <d v="2010-11-20T14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3"/>
    <d v="2014-07-14T11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4"/>
    <d v="2012-02-08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5"/>
    <d v="2012-04-05T14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6"/>
    <d v="2014-07-31T18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7"/>
    <d v="2013-02-02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08"/>
    <d v="2013-02-19T14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09"/>
    <d v="2014-04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0"/>
    <d v="2014-03-18T10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1"/>
    <d v="2012-04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2"/>
    <d v="2012-05-08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3"/>
    <d v="2012-04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4"/>
    <d v="2009-09-23T12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5"/>
    <d v="2010-01-14T08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6"/>
    <d v="2009-08-25T10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7"/>
    <d v="2013-11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18"/>
    <d v="2014-02-26T14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19"/>
    <d v="2017-03-05T0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0"/>
    <d v="2017-03-10T16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1"/>
    <d v="2017-03-13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2"/>
    <d v="2017-02-24T16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3"/>
    <d v="2017-02-27T19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4"/>
    <d v="2017-03-09T19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5"/>
    <d v="2014-07-22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6"/>
    <d v="2015-05-15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7"/>
    <d v="2014-06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28"/>
    <d v="2015-11-24T16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29"/>
    <d v="2014-07-18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0"/>
    <d v="2015-01-07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1"/>
    <d v="2014-05-08T10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2"/>
    <d v="2014-10-06T11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3"/>
    <d v="2014-05-12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4"/>
    <d v="2014-01-27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5"/>
    <d v="2014-05-27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6"/>
    <d v="2014-05-30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7"/>
    <d v="2016-11-18T14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38"/>
    <d v="2016-09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39"/>
    <d v="2015-06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0"/>
    <d v="2014-09-15T11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1"/>
    <d v="2015-11-19T14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2"/>
    <d v="2016-05-25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3"/>
    <d v="2015-02-24T19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4"/>
    <d v="2016-09-02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5"/>
    <d v="2016-07-26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6"/>
    <d v="2015-12-22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7"/>
    <d v="2015-07-13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48"/>
    <d v="2016-12-04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49"/>
    <d v="2015-03-30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0"/>
    <d v="2015-04-07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1"/>
    <d v="2015-04-09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2"/>
    <d v="2014-11-11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3"/>
    <d v="2015-04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4"/>
    <d v="2015-05-06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5"/>
    <d v="2015-09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6"/>
    <d v="2014-12-05T17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7"/>
    <d v="2015-06-04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58"/>
    <d v="2016-01-08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59"/>
    <d v="2016-04-06T15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0"/>
    <d v="2014-11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1"/>
    <d v="2015-11-13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2"/>
    <d v="2015-09-01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3"/>
    <d v="2015-12-08T12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4"/>
    <d v="2015-09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5"/>
    <d v="2016-02-25T18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6"/>
    <d v="2015-02-28T12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7"/>
    <d v="2016-01-11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68"/>
    <d v="2014-11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69"/>
    <d v="2015-05-26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0"/>
    <d v="2015-03-24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1"/>
    <d v="2015-07-30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2"/>
    <d v="2015-01-13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3"/>
    <d v="2016-08-10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4"/>
    <d v="2015-11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5"/>
    <d v="2016-10-26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6"/>
    <d v="2015-07-27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7"/>
    <d v="2015-08-20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78"/>
    <d v="2015-09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79"/>
    <d v="2015-03-11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0"/>
    <d v="2015-07-09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1"/>
    <d v="2015-01-22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2"/>
    <d v="2014-10-14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3"/>
    <d v="2015-07-06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4"/>
    <d v="2014-11-11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5"/>
    <d v="2016-06-07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6"/>
    <d v="2014-12-16T15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7"/>
    <d v="2015-06-24T10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88"/>
    <d v="2014-11-25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89"/>
    <d v="2015-03-01T14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0"/>
    <d v="2015-09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1"/>
    <d v="2015-07-09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2"/>
    <d v="2015-01-27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3"/>
    <d v="2016-12-12T21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4"/>
    <d v="2015-09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5"/>
    <d v="2014-12-03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6"/>
    <d v="2015-06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7"/>
    <d v="2014-11-13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398"/>
    <d v="2016-03-15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399"/>
    <d v="2016-01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0"/>
    <d v="2015-04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1"/>
    <d v="2016-01-30T16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2"/>
    <d v="2015-12-03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3"/>
    <d v="2016-08-1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4"/>
    <d v="2014-12-09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5"/>
    <d v="2015-03-19T08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6"/>
    <d v="2014-10-06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7"/>
    <d v="2015-07-19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08"/>
    <d v="2015-08-08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09"/>
    <d v="2015-07-26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0"/>
    <d v="2016-10-12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1"/>
    <d v="2014-04-30T21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2"/>
    <d v="2015-07-13T11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3"/>
    <d v="2016-06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4"/>
    <d v="2015-01-15T12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5"/>
    <d v="2014-07-11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6"/>
    <d v="2015-01-23T15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7"/>
    <d v="2014-12-20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18"/>
    <d v="2014-09-10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19"/>
    <d v="2015-01-22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0"/>
    <d v="2015-02-09T12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1"/>
    <d v="2014-12-0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2"/>
    <d v="2014-09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3"/>
    <d v="2016-05-12T16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4"/>
    <d v="2015-06-08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5"/>
    <d v="2016-02-12T0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6"/>
    <d v="2015-02-10T13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7"/>
    <d v="2016-12-30T16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28"/>
    <d v="2016-01-12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29"/>
    <d v="2016-04-28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0"/>
    <d v="2015-02-06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1"/>
    <d v="2016-01-28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2"/>
    <d v="2015-06-24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3"/>
    <d v="2015-09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4"/>
    <d v="2015-11-30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5"/>
    <d v="2015-01-27T18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6"/>
    <d v="2015-10-08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7"/>
    <d v="2015-09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38"/>
    <d v="2016-01-14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39"/>
    <d v="2015-07-01T22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0"/>
    <d v="2015-02-17T11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1"/>
    <d v="2014-07-16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2"/>
    <d v="2016-04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3"/>
    <d v="2015-08-26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4"/>
    <d v="2016-10-27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5"/>
    <d v="2016-10-11T06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6"/>
    <d v="2016-08-25T02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7"/>
    <d v="2014-10-30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48"/>
    <d v="2014-09-19T20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49"/>
    <d v="2017-02-13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0"/>
    <d v="2015-11-30T15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1"/>
    <d v="2017-01-03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2"/>
    <d v="2017-02-03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3"/>
    <d v="2016-03-23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4"/>
    <d v="2017-01-26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5"/>
    <d v="2016-02-23T09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6"/>
    <d v="2016-05-05T15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7"/>
    <d v="2016-02-07T10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58"/>
    <d v="2016-11-29T23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1837"/>
    <d v="2011-08-28T19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59"/>
    <d v="2012-06-2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0"/>
    <d v="2013-03-07T21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1"/>
    <d v="2015-09-01T16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2"/>
    <d v="2012-08-24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3"/>
    <d v="2013-04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4"/>
    <d v="2012-04-26T15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5"/>
    <d v="2012-09-21T22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6"/>
    <d v="2011-01-14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67"/>
    <d v="2012-04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68"/>
    <d v="2011-12-16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69"/>
    <d v="2010-06-24T21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0"/>
    <d v="2012-10-11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1"/>
    <d v="2010-08-26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2"/>
    <d v="2010-05-12T01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3"/>
    <d v="2014-10-01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4"/>
    <d v="2012-06-28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5"/>
    <d v="2012-12-14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6"/>
    <d v="2012-07-17T12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77"/>
    <d v="2015-08-11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78"/>
    <d v="2012-03-31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79"/>
    <d v="2011-06-17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0"/>
    <d v="2012-03-02T13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1"/>
    <d v="2011-08-16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2"/>
    <d v="2011-09-07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3"/>
    <d v="2012-03-23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4"/>
    <d v="2012-04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5"/>
    <d v="2011-10-17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6"/>
    <d v="2013-04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87"/>
    <d v="2012-04-24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88"/>
    <d v="2010-12-30T15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89"/>
    <d v="2012-04-25T18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0"/>
    <d v="2013-03-14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1"/>
    <d v="2012-04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2"/>
    <d v="2012-05-07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3"/>
    <d v="2013-02-22T18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4"/>
    <d v="2011-07-06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5"/>
    <d v="2015-01-13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6"/>
    <d v="2012-11-13T10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497"/>
    <d v="2012-05-24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498"/>
    <d v="2015-08-28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499"/>
    <d v="2014-08-07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0"/>
    <d v="2016-05-08T16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1"/>
    <d v="2014-10-15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2"/>
    <d v="2015-02-11T2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3"/>
    <d v="2015-09-11T02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4"/>
    <d v="2015-04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5"/>
    <d v="2014-07-15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6"/>
    <d v="2015-02-23T14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07"/>
    <d v="2015-03-15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08"/>
    <d v="2016-01-02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09"/>
    <d v="2014-11-28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0"/>
    <d v="2016-12-27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1"/>
    <d v="2014-08-03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2"/>
    <d v="2015-01-23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3"/>
    <d v="2014-10-30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4"/>
    <d v="2015-02-17T14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5"/>
    <d v="2014-10-14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6"/>
    <d v="2014-06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17"/>
    <d v="2016-08-30T09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18"/>
    <d v="2015-09-22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19"/>
    <d v="2016-03-31T08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0"/>
    <d v="2014-10-18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1"/>
    <d v="2014-11-18T14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2"/>
    <d v="2012-05-29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3"/>
    <d v="2014-11-09T21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4"/>
    <d v="2013-09-29T13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5"/>
    <d v="2015-08-01T15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6"/>
    <d v="2012-02-08T2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27"/>
    <d v="2015-03-18T15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28"/>
    <d v="2015-07-23T11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29"/>
    <d v="2012-07-17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0"/>
    <d v="2013-01-30T13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1"/>
    <d v="2009-11-10T11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2"/>
    <d v="2014-10-3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3"/>
    <d v="2013-07-08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4"/>
    <d v="2011-06-02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5"/>
    <d v="2013-01-24T07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6"/>
    <d v="2014-12-04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37"/>
    <d v="2011-08-30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38"/>
    <d v="2013-07-28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39"/>
    <d v="2013-08-23T05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0"/>
    <d v="2010-12-01T21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1"/>
    <d v="2012-06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2"/>
    <d v="2015-01-22T22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3"/>
    <d v="2013-09-07T15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4"/>
    <d v="2012-03-05T13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5"/>
    <d v="2016-09-05T10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6"/>
    <d v="2013-04-26T13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47"/>
    <d v="2015-08-12T10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48"/>
    <d v="2012-02-22T01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49"/>
    <d v="2017-02-03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0"/>
    <d v="2012-07-22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1"/>
    <d v="2015-04-30T20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2"/>
    <d v="2012-04-27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3"/>
    <d v="2012-11-09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4"/>
    <d v="2014-04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5"/>
    <d v="2015-03-30T15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6"/>
    <d v="2011-10-13T15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57"/>
    <d v="2015-02-04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58"/>
    <d v="2015-09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59"/>
    <d v="2016-08-12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0"/>
    <d v="2015-05-30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1"/>
    <d v="2014-07-0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2"/>
    <d v="2016-03-11T10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3"/>
    <d v="2014-07-22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4"/>
    <d v="2015-03-24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5"/>
    <d v="2016-08-02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6"/>
    <d v="2015-08-17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67"/>
    <d v="2017-01-09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68"/>
    <d v="2016-03-20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69"/>
    <d v="2015-03-13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0"/>
    <d v="2014-07-09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1"/>
    <d v="2016-04-27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2"/>
    <d v="2014-12-12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3"/>
    <d v="2015-02-24T19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4"/>
    <d v="2014-07-10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5"/>
    <d v="2015-08-21T19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6"/>
    <d v="2014-07-17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77"/>
    <d v="2015-04-16T02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78"/>
    <d v="2015-10-17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79"/>
    <d v="2016-09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0"/>
    <d v="2015-01-15T13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1"/>
    <d v="2015-05-15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2"/>
    <d v="2014-06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3"/>
    <d v="2015-11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4"/>
    <d v="2015-11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5"/>
    <d v="2015-02-07T11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6"/>
    <d v="2016-02-22T07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87"/>
    <d v="2016-01-19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88"/>
    <d v="2016-01-13T16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89"/>
    <d v="2014-09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0"/>
    <d v="2015-03-26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1"/>
    <d v="2014-07-08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2"/>
    <d v="2017-01-25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3"/>
    <d v="2014-07-08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4"/>
    <d v="2016-05-20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5"/>
    <d v="2015-08-24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6"/>
    <d v="2014-06-19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597"/>
    <d v="2016-01-25T16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598"/>
    <d v="2012-08-29T16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599"/>
    <d v="2014-10-03T12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0"/>
    <d v="2013-12-09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1"/>
    <d v="2012-03-29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2"/>
    <d v="2016-05-18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3"/>
    <d v="2014-03-28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4"/>
    <d v="2015-06-29T15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5"/>
    <d v="2017-02-01T14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6"/>
    <d v="2012-06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07"/>
    <d v="2016-07-13T16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08"/>
    <d v="2016-11-30T03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09"/>
    <d v="2014-12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0"/>
    <d v="2012-08-22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1"/>
    <d v="2014-04-01T12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2"/>
    <d v="2016-03-24T06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3"/>
    <d v="2015-07-26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4"/>
    <d v="2014-09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5"/>
    <d v="2015-10-02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6"/>
    <d v="2015-09-26T16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17"/>
    <d v="2015-09-03T23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18"/>
    <d v="2015-04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19"/>
    <d v="2016-11-15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0"/>
    <d v="2016-11-18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1"/>
    <d v="2012-08-2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2"/>
    <d v="2016-10-15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3"/>
    <d v="2015-05-04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4"/>
    <d v="2015-10-27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5"/>
    <d v="2014-11-1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6"/>
    <d v="2015-04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27"/>
    <d v="2016-06-02T21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28"/>
    <d v="2015-08-01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29"/>
    <d v="2016-05-03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0"/>
    <d v="2014-01-28T14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1"/>
    <d v="2016-08-30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2"/>
    <d v="2015-02-02T17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3"/>
    <d v="2016-09-23T09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4"/>
    <d v="2016-09-26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5"/>
    <d v="2014-12-16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6"/>
    <d v="2015-01-20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37"/>
    <d v="2015-04-08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38"/>
    <d v="2014-08-29T14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39"/>
    <d v="2016-06-15T00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323"/>
    <d v="2016-11-15T08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0"/>
    <d v="2017-02-08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1"/>
    <d v="2014-10-09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2"/>
    <d v="2015-08-10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3"/>
    <d v="2015-07-15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4"/>
    <d v="2016-02-08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5"/>
    <d v="2015-12-03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46"/>
    <d v="2016-11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47"/>
    <d v="2015-11-19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48"/>
    <d v="2014-11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49"/>
    <d v="2014-05-12T10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0"/>
    <d v="2015-02-20T09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1"/>
    <d v="2016-01-12T15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2"/>
    <d v="2017-02-01T11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3"/>
    <d v="2016-06-30T17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4"/>
    <d v="2016-06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5"/>
    <d v="2015-03-18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56"/>
    <d v="2015-09-25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57"/>
    <d v="2013-09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58"/>
    <d v="2015-07-22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59"/>
    <d v="2015-08-06T09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0"/>
    <d v="2015-11-04T19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1"/>
    <d v="2015-03-20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2"/>
    <d v="2015-08-19T13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3"/>
    <d v="2016-01-11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4"/>
    <d v="2015-09-28T09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5"/>
    <d v="2015-11-10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66"/>
    <d v="2014-06-30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67"/>
    <d v="2014-11-19T12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68"/>
    <d v="2015-12-06T16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69"/>
    <d v="2014-09-30T07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0"/>
    <d v="2016-06-08T10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1"/>
    <d v="2014-10-11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2"/>
    <d v="2016-04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3"/>
    <d v="2014-06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4"/>
    <d v="2015-08-25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5"/>
    <d v="2015-01-28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76"/>
    <d v="2016-03-07T0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77"/>
    <d v="2014-06-15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78"/>
    <d v="2014-10-20T15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79"/>
    <d v="2015-01-30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0"/>
    <d v="2014-06-30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1"/>
    <d v="2015-02-26T11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2"/>
    <d v="2014-09-1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3"/>
    <d v="2015-05-30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4"/>
    <d v="2015-01-23T21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5"/>
    <d v="2016-06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86"/>
    <d v="2015-04-18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87"/>
    <d v="2015-03-26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88"/>
    <d v="2015-02-23T0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89"/>
    <d v="2014-07-13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0"/>
    <d v="2014-08-26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1"/>
    <d v="2015-02-12T2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2"/>
    <d v="2014-11-21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3"/>
    <d v="2015-07-02T17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4"/>
    <d v="2014-05-28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5"/>
    <d v="2014-07-09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696"/>
    <d v="2014-08-19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697"/>
    <d v="2017-03-07T13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698"/>
    <d v="2017-03-06T14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699"/>
    <d v="2017-01-21T11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0"/>
    <d v="2017-02-21T15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1"/>
    <d v="2017-02-07T16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2"/>
    <d v="2014-09-17T02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3"/>
    <d v="2013-04-27T13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4"/>
    <d v="2016-05-22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5"/>
    <d v="2016-08-29T22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06"/>
    <d v="2014-07-08T00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07"/>
    <d v="2014-05-21T12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08"/>
    <d v="2013-06-06T20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09"/>
    <d v="2015-11-1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0"/>
    <d v="2016-09-16T10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1"/>
    <d v="2016-01-18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2"/>
    <d v="2015-09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3"/>
    <d v="2014-10-22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4"/>
    <d v="2016-04-05T09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5"/>
    <d v="2016-02-17T19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16"/>
    <d v="2016-10-12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17"/>
    <d v="2013-08-07T08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18"/>
    <d v="2016-11-30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19"/>
    <d v="2014-11-0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0"/>
    <d v="2015-07-14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1"/>
    <d v="2017-01-10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2"/>
    <d v="2016-03-23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3"/>
    <d v="2015-07-13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4"/>
    <d v="2015-11-25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5"/>
    <d v="2015-04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26"/>
    <d v="2013-03-18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27"/>
    <d v="2014-08-21T07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28"/>
    <d v="2013-04-25T14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29"/>
    <d v="2015-02-09T0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0"/>
    <d v="2016-09-13T11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1"/>
    <d v="2013-02-10T21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2"/>
    <d v="2014-03-24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3"/>
    <d v="2013-12-03T17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4"/>
    <d v="2016-09-06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5"/>
    <d v="2014-03-21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36"/>
    <d v="2015-02-09T19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37"/>
    <d v="2014-09-29T10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38"/>
    <d v="2012-05-01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39"/>
    <d v="2016-09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0"/>
    <d v="2012-01-29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1"/>
    <d v="2012-05-15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2"/>
    <d v="2014-07-30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3"/>
    <d v="2012-05-15T10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4"/>
    <d v="2016-08-03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5"/>
    <d v="2015-03-05T14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46"/>
    <d v="2012-06-18T16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47"/>
    <d v="2014-04-18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48"/>
    <d v="2011-11-0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49"/>
    <d v="2012-07-27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0"/>
    <d v="2014-08-12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1"/>
    <d v="2015-03-09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2"/>
    <d v="2013-12-12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3"/>
    <d v="2016-07-22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4"/>
    <d v="2016-09-26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5"/>
    <d v="2016-06-03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56"/>
    <d v="2013-05-21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57"/>
    <d v="2012-12-03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58"/>
    <d v="2012-01-18T19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59"/>
    <d v="2013-04-09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0"/>
    <d v="2012-05-01T02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1"/>
    <d v="2012-10-12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2"/>
    <d v="2011-07-12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3"/>
    <d v="2015-06-17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4"/>
    <d v="2012-02-28T09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5"/>
    <d v="2014-04-16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66"/>
    <d v="2014-02-16T11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67"/>
    <d v="2012-12-14T07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68"/>
    <d v="2013-09-20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69"/>
    <d v="2016-04-1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0"/>
    <d v="2013-02-05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1"/>
    <d v="2011-11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2"/>
    <d v="2015-05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3"/>
    <d v="2015-06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4"/>
    <d v="2014-07-26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5"/>
    <d v="2015-10-23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76"/>
    <d v="2017-02-08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77"/>
    <d v="2015-01-14T17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78"/>
    <d v="2015-01-22T17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79"/>
    <d v="2015-04-09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0"/>
    <d v="2014-10-08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1"/>
    <d v="2016-07-06T23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2"/>
    <d v="2014-06-25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3"/>
    <d v="2014-06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4"/>
    <d v="2016-06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5"/>
    <d v="2015-02-20T19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86"/>
    <d v="2015-01-12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87"/>
    <d v="2016-08-09T16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88"/>
    <d v="2015-06-28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89"/>
    <d v="2015-06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0"/>
    <d v="2016-02-16T11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1"/>
    <d v="2014-05-21T07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2"/>
    <d v="2014-06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3"/>
    <d v="2014-06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4"/>
    <d v="2015-07-16T11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5"/>
    <d v="2016-05-17T01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796"/>
    <d v="2014-11-05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797"/>
    <d v="2014-09-18T00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798"/>
    <d v="2015-07-07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799"/>
    <d v="2015-06-02T20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0"/>
    <d v="2014-08-30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1"/>
    <d v="2015-07-28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2"/>
    <d v="2015-06-30T01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3"/>
    <d v="2015-05-30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4"/>
    <d v="2015-07-23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5"/>
    <d v="2016-03-22T06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06"/>
    <d v="2014-04-29T22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07"/>
    <d v="2015-01-24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08"/>
    <d v="2015-02-19T12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09"/>
    <d v="2016-11-19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0"/>
    <d v="2015-04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1"/>
    <d v="2016-07-08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2"/>
    <d v="2015-07-03T06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3"/>
    <d v="2015-01-19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4"/>
    <d v="2015-09-0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5"/>
    <d v="2015-05-15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16"/>
    <d v="2016-02-01T09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17"/>
    <d v="2014-08-24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18"/>
    <d v="2015-02-25T11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19"/>
    <d v="2015-03-03T19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0"/>
    <d v="2015-05-12T01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1"/>
    <d v="2015-11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2"/>
    <d v="2015-06-15T19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3"/>
    <d v="2016-05-04T11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4"/>
    <d v="2015-09-07T01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5"/>
    <d v="2016-05-05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26"/>
    <d v="2014-04-29T15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27"/>
    <d v="2015-06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28"/>
    <d v="2014-10-26T12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29"/>
    <d v="2015-09-20T22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0"/>
    <d v="2015-01-15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1"/>
    <d v="2015-11-05T11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2"/>
    <d v="2017-01-11T01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3"/>
    <d v="2015-10-30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4"/>
    <d v="2014-07-22T09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5"/>
    <d v="2014-08-02T00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36"/>
    <d v="2015-02-24T19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37"/>
    <d v="2015-10-14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38"/>
    <d v="2014-05-25T17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39"/>
    <d v="2016-05-02T12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0"/>
    <d v="2016-12-05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1"/>
    <d v="2015-04-08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2"/>
    <d v="2015-04-14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3"/>
    <d v="2016-03-24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4"/>
    <d v="2015-04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5"/>
    <d v="2016-03-24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46"/>
    <d v="2014-08-06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47"/>
    <d v="2016-01-20T19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48"/>
    <d v="2014-05-21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49"/>
    <d v="2014-07-15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0"/>
    <d v="2015-04-1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1"/>
    <d v="2015-12-31T19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2"/>
    <d v="2015-06-09T19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3"/>
    <d v="2016-12-22T17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4"/>
    <d v="2014-11-11T08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5"/>
    <d v="2015-08-17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56"/>
    <d v="2016-04-20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57"/>
    <d v="2015-09-10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58"/>
    <d v="2014-05-25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59"/>
    <d v="2014-07-11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0"/>
    <d v="2015-06-17T09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1"/>
    <d v="2014-11-06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2"/>
    <d v="2016-09-14T17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3"/>
    <d v="2016-06-09T23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4"/>
    <d v="2016-09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5"/>
    <d v="2016-06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66"/>
    <d v="2014-04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67"/>
    <d v="2014-12-0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68"/>
    <d v="2015-04-20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69"/>
    <d v="2014-12-29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0"/>
    <d v="2016-12-18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1"/>
    <d v="2016-04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2"/>
    <d v="2015-06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3"/>
    <d v="2016-10-29T17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4"/>
    <d v="2015-05-04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5"/>
    <d v="2015-12-21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76"/>
    <d v="2015-07-07T16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77"/>
    <d v="2014-10-04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78"/>
    <d v="2016-04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79"/>
    <d v="2016-01-01T16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0"/>
    <d v="2014-11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1"/>
    <d v="2015-02-11T2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2"/>
    <d v="2015-09-14T10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3"/>
    <d v="2014-12-12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4"/>
    <d v="2014-10-10T07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5"/>
    <d v="2014-07-30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86"/>
    <d v="2014-07-11T12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87"/>
    <d v="2016-02-15T16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88"/>
    <d v="2014-08-18T12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89"/>
    <d v="2014-11-10T13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0"/>
    <d v="2015-02-02T18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1"/>
    <d v="2014-06-21T08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2"/>
    <d v="2016-11-27T16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3"/>
    <d v="2015-09-11T10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4"/>
    <d v="2015-10-0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5"/>
    <d v="2016-05-24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896"/>
    <d v="2014-07-10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897"/>
    <d v="2014-12-09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898"/>
    <d v="2015-07-25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899"/>
    <d v="2015-07-10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0"/>
    <d v="2014-10-28T18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1"/>
    <d v="2016-08-23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2"/>
    <d v="2015-07-14T10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3"/>
    <d v="2016-03-15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4"/>
    <d v="2016-05-09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5"/>
    <d v="2014-10-17T01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06"/>
    <d v="2015-04-13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07"/>
    <d v="2015-05-18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08"/>
    <d v="2015-12-15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09"/>
    <d v="2014-07-08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0"/>
    <d v="2015-01-13T16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1"/>
    <d v="2016-02-15T04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2"/>
    <d v="2014-04-26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3"/>
    <d v="2015-08-29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4"/>
    <d v="2015-10-01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5"/>
    <d v="2014-07-06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16"/>
    <d v="2015-02-23T14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17"/>
    <d v="2014-08-26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18"/>
    <d v="2015-04-03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19"/>
    <d v="2015-01-08T22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0"/>
    <d v="2015-04-09T08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1"/>
    <d v="2014-08-12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2"/>
    <d v="2015-02-09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3"/>
    <d v="2014-06-16T11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4"/>
    <d v="2016-02-03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5"/>
    <d v="2014-04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26"/>
    <d v="2015-04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27"/>
    <d v="2014-08-21T01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28"/>
    <d v="2015-01-20T22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29"/>
    <d v="2016-05-05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0"/>
    <d v="2014-05-16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1"/>
    <d v="2016-07-02T09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2"/>
    <d v="2014-09-30T10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3"/>
    <d v="2014-06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4"/>
    <d v="2014-12-31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5"/>
    <d v="2014-07-25T14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36"/>
    <d v="2014-12-09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37"/>
    <d v="2015-01-30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38"/>
    <d v="2015-11-26T14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39"/>
    <d v="2015-03-13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0"/>
    <d v="2015-05-08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1"/>
    <d v="2015-04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2"/>
    <d v="2016-07-16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3"/>
    <d v="2016-10-06T08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4"/>
    <d v="2015-04-03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5"/>
    <d v="2015-10-20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46"/>
    <d v="2015-12-24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47"/>
    <d v="2014-08-21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48"/>
    <d v="2016-09-15T11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49"/>
    <d v="2015-09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0"/>
    <d v="2017-02-24T09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1"/>
    <d v="2015-05-17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2"/>
    <d v="2016-04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3"/>
    <d v="2015-01-26T19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4"/>
    <d v="2016-03-09T13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5"/>
    <d v="2016-05-07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56"/>
    <d v="2014-08-12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57"/>
    <d v="2015-02-26T00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58"/>
    <d v="2015-02-01T00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59"/>
    <d v="2015-06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0"/>
    <d v="2014-07-07T16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1"/>
    <d v="2015-06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2"/>
    <d v="2015-08-17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3"/>
    <d v="2015-02-06T2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4"/>
    <d v="2016-08-03T07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5"/>
    <d v="2015-04-03T13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66"/>
    <d v="2014-06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67"/>
    <d v="2014-08-0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68"/>
    <d v="2016-11-19T21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69"/>
    <d v="2015-12-03T14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0"/>
    <d v="2014-08-28T20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1"/>
    <d v="2014-10-29T11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2"/>
    <d v="2016-02-25T12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3"/>
    <d v="2015-01-22T16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4"/>
    <d v="2014-10-10T10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5"/>
    <d v="2014-12-20T14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76"/>
    <d v="2015-08-03T16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77"/>
    <d v="2015-08-09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78"/>
    <d v="2016-01-12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79"/>
    <d v="2014-09-12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0"/>
    <d v="2016-07-25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1"/>
    <d v="2016-10-11T18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2"/>
    <d v="2016-03-02T07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3"/>
    <d v="2016-09-14T02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4"/>
    <d v="2016-05-21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5"/>
    <d v="2015-11-28T19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86"/>
    <d v="2015-12-03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87"/>
    <d v="2017-01-05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88"/>
    <d v="2016-09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89"/>
    <d v="2016-01-21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0"/>
    <d v="2014-09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1"/>
    <d v="2016-12-20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2"/>
    <d v="2015-03-27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3"/>
    <d v="2017-02-09T12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4"/>
    <d v="2014-05-18T23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807"/>
    <d v="2017-02-14T12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95"/>
    <d v="2017-01-17T14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2996"/>
    <d v="2016-06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2997"/>
    <d v="2012-11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2998"/>
    <d v="2016-01-29T15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2999"/>
    <d v="2014-10-16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0"/>
    <d v="2014-09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1"/>
    <d v="2014-11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2"/>
    <d v="2015-04-04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3"/>
    <d v="2015-12-22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4"/>
    <d v="2014-10-27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05"/>
    <d v="2014-12-23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06"/>
    <d v="2015-11-26T06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07"/>
    <d v="2015-01-2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08"/>
    <d v="2015-05-22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09"/>
    <d v="2014-10-07T21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0"/>
    <d v="2014-05-26T12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1"/>
    <d v="2014-05-19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2"/>
    <d v="2014-07-21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3"/>
    <d v="2015-06-08T02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4"/>
    <d v="2014-04-29T15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15"/>
    <d v="2015-06-15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16"/>
    <d v="2016-10-17T09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17"/>
    <d v="2016-07-13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18"/>
    <d v="2015-04-27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19"/>
    <d v="2012-09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0"/>
    <d v="2014-05-02T07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1"/>
    <d v="2017-02-17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2"/>
    <d v="2015-02-18T11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3"/>
    <d v="2016-07-16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4"/>
    <d v="2014-10-20T12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25"/>
    <d v="2015-08-17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26"/>
    <d v="2016-08-15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27"/>
    <d v="2015-08-11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28"/>
    <d v="2016-07-18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29"/>
    <d v="2016-10-01T07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0"/>
    <d v="2013-04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1"/>
    <d v="2013-07-11T13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2"/>
    <d v="2010-07-19T16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3"/>
    <d v="2016-01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4"/>
    <d v="2013-12-02T14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35"/>
    <d v="2015-06-22T14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36"/>
    <d v="2015-12-21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37"/>
    <d v="2015-09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38"/>
    <d v="2015-03-19T20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39"/>
    <d v="2016-01-18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0"/>
    <d v="2014-07-22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1"/>
    <d v="2014-08-11T14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2"/>
    <d v="2016-03-14T18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3"/>
    <d v="2014-12-02T16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4"/>
    <d v="2015-05-14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45"/>
    <d v="2016-04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46"/>
    <d v="2017-01-09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47"/>
    <d v="2015-04-28T11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48"/>
    <d v="2014-08-11T13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49"/>
    <d v="2015-01-23T14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0"/>
    <d v="2014-11-10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1"/>
    <d v="2014-07-31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2"/>
    <d v="2016-03-04T10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3"/>
    <d v="2016-03-31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4"/>
    <d v="2014-07-09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55"/>
    <d v="2015-08-29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56"/>
    <d v="2014-07-14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57"/>
    <d v="2015-09-01T07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58"/>
    <d v="2016-09-17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59"/>
    <d v="2015-10-21T22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0"/>
    <d v="2014-07-04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1"/>
    <d v="2016-06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2"/>
    <d v="2015-08-10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3"/>
    <d v="2015-09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4"/>
    <d v="2014-11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65"/>
    <d v="2016-11-16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66"/>
    <d v="2015-04-03T12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67"/>
    <d v="2016-10-15T11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68"/>
    <d v="2015-04-17T11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69"/>
    <d v="2016-02-09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0"/>
    <d v="2016-06-29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1"/>
    <d v="2015-08-10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2"/>
    <d v="2017-01-31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3"/>
    <d v="2015-01-26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4"/>
    <d v="2015-02-20T12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75"/>
    <d v="2014-10-27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76"/>
    <d v="2015-08-20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77"/>
    <d v="2015-10-16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78"/>
    <d v="2014-08-02T08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79"/>
    <d v="2015-04-06T12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0"/>
    <d v="2015-08-30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1"/>
    <d v="2015-06-18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2"/>
    <d v="2016-10-21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3"/>
    <d v="2014-12-08T08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4"/>
    <d v="2016-06-07T08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85"/>
    <d v="2015-03-02T14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86"/>
    <d v="2016-07-15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87"/>
    <d v="2015-09-08T09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2806"/>
    <d v="2014-05-01T16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88"/>
    <d v="2015-07-22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89"/>
    <d v="2016-06-0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0"/>
    <d v="2015-04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1"/>
    <d v="2016-09-16T07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2"/>
    <d v="2015-12-21T14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3"/>
    <d v="2016-01-12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094"/>
    <d v="2014-09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95"/>
    <d v="2015-06-16T04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096"/>
    <d v="2016-07-04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097"/>
    <d v="2015-04-12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098"/>
    <d v="2015-01-02T16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099"/>
    <d v="2014-08-25T12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0"/>
    <d v="2015-08-25T05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1"/>
    <d v="2015-05-04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2"/>
    <d v="2015-02-27T11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3"/>
    <d v="2014-07-23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04"/>
    <d v="2017-01-09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05"/>
    <d v="2014-09-03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06"/>
    <d v="2016-09-0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07"/>
    <d v="2015-03-18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08"/>
    <d v="2014-07-23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09"/>
    <d v="2016-05-06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0"/>
    <d v="2015-03-18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1"/>
    <d v="2016-05-19T03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2"/>
    <d v="2016-06-13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3"/>
    <d v="2015-02-24T2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14"/>
    <d v="2016-03-06T17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15"/>
    <d v="2014-07-28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16"/>
    <d v="2016-11-04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17"/>
    <d v="2016-06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18"/>
    <d v="2014-12-04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19"/>
    <d v="2015-12-07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0"/>
    <d v="2016-02-26T19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1"/>
    <d v="2015-01-30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2"/>
    <d v="2017-02-14T14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3"/>
    <d v="2017-03-09T15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24"/>
    <d v="2017-03-14T10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25"/>
    <d v="2017-03-09T08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26"/>
    <d v="2017-02-20T0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27"/>
    <d v="2017-02-22T08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28"/>
    <d v="2017-03-06T12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29"/>
    <d v="2017-03-12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0"/>
    <d v="2017-02-23T06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1"/>
    <d v="2017-03-13T16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2"/>
    <d v="2017-03-15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3"/>
    <d v="2017-02-19T01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34"/>
    <d v="2017-03-08T12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35"/>
    <d v="2017-03-06T13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36"/>
    <d v="2017-02-17T07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37"/>
    <d v="2017-03-14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38"/>
    <d v="2017-03-02T07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39"/>
    <d v="2017-01-26T19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0"/>
    <d v="2017-03-02T11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1"/>
    <d v="2014-09-27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2"/>
    <d v="2014-09-09T10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3"/>
    <d v="2012-11-12T19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44"/>
    <d v="2010-10-27T01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45"/>
    <d v="2014-08-11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46"/>
    <d v="2013-10-03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47"/>
    <d v="2011-03-30T22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48"/>
    <d v="2012-03-02T16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49"/>
    <d v="2012-11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0"/>
    <d v="2012-04-27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1"/>
    <d v="2014-07-09T13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2"/>
    <d v="2013-06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3"/>
    <d v="2011-12-06T20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54"/>
    <d v="2014-07-21T01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55"/>
    <d v="2014-09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56"/>
    <d v="2014-06-09T11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57"/>
    <d v="2014-05-16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58"/>
    <d v="2014-05-07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73"/>
    <d v="2011-04-10T22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59"/>
    <d v="2014-10-28T11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0"/>
    <d v="2014-07-18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1"/>
    <d v="2014-05-12T21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2"/>
    <d v="2013-11-13T12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63"/>
    <d v="2014-05-29T20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64"/>
    <d v="2016-04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65"/>
    <d v="2012-01-15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66"/>
    <d v="2014-08-27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67"/>
    <d v="2014-08-11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68"/>
    <d v="2010-12-19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69"/>
    <d v="2013-07-22T17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0"/>
    <d v="2014-05-22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1"/>
    <d v="2014-06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2"/>
    <d v="2013-04-11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73"/>
    <d v="2014-05-21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74"/>
    <d v="2014-05-20T02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75"/>
    <d v="2011-12-06T17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76"/>
    <d v="2013-08-05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77"/>
    <d v="2014-06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78"/>
    <d v="2014-07-09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79"/>
    <d v="2014-08-17T17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0"/>
    <d v="2014-07-15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1"/>
    <d v="2015-05-2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2"/>
    <d v="2015-04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83"/>
    <d v="2016-11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84"/>
    <d v="2016-06-17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85"/>
    <d v="2015-01-14T17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86"/>
    <d v="2015-01-06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87"/>
    <d v="2015-06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88"/>
    <d v="2015-01-13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89"/>
    <d v="2015-06-02T09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0"/>
    <d v="2015-01-05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1"/>
    <d v="2015-01-09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2"/>
    <d v="2014-08-07T13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193"/>
    <d v="2016-03-31T02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194"/>
    <d v="2014-08-10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195"/>
    <d v="2015-10-16T15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196"/>
    <d v="2015-08-26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197"/>
    <d v="2015-06-17T11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198"/>
    <d v="2015-04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199"/>
    <d v="2015-08-20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0"/>
    <d v="2015-02-22T0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1"/>
    <d v="2014-07-07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2"/>
    <d v="2014-05-19T10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03"/>
    <d v="2012-04-14T17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04"/>
    <d v="2014-07-14T09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05"/>
    <d v="2014-07-09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06"/>
    <d v="2015-06-1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07"/>
    <d v="2015-11-29T14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08"/>
    <d v="2015-08-03T10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09"/>
    <d v="2015-06-10T06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0"/>
    <d v="2016-10-05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1"/>
    <d v="2014-11-27T19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2"/>
    <d v="2015-02-15T18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13"/>
    <d v="2017-02-06T15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14"/>
    <d v="2015-05-31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15"/>
    <d v="2015-09-23T08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16"/>
    <d v="2015-07-21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17"/>
    <d v="2016-11-23T15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18"/>
    <d v="2016-05-13T08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19"/>
    <d v="2015-09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0"/>
    <d v="2016-12-18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1"/>
    <d v="2015-11-15T12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2"/>
    <d v="2014-10-21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41"/>
    <d v="2014-09-15T23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23"/>
    <d v="2016-03-17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24"/>
    <d v="2016-04-03T14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25"/>
    <d v="2017-01-31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26"/>
    <d v="2016-12-30T13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27"/>
    <d v="2016-06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28"/>
    <d v="2016-11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29"/>
    <d v="2015-09-05T06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0"/>
    <d v="2015-06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1"/>
    <d v="2015-09-30T21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32"/>
    <d v="2017-01-19T11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33"/>
    <d v="2014-09-11T02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34"/>
    <d v="2014-08-20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35"/>
    <d v="2015-09-14T21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36"/>
    <d v="2016-11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37"/>
    <d v="2015-05-11T09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38"/>
    <d v="2015-08-14T06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39"/>
    <d v="2015-06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0"/>
    <d v="2015-03-05T16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1"/>
    <d v="2015-05-21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42"/>
    <d v="2014-10-06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43"/>
    <d v="2015-05-22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44"/>
    <d v="2016-08-08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45"/>
    <d v="2016-08-20T08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46"/>
    <d v="2015-02-23T2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47"/>
    <d v="2014-09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48"/>
    <d v="2015-05-20T08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49"/>
    <d v="2017-01-23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0"/>
    <d v="2014-12-09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1"/>
    <d v="2016-09-01T13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52"/>
    <d v="2015-10-26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53"/>
    <d v="2015-06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54"/>
    <d v="2014-11-21T02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55"/>
    <d v="2015-10-07T07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56"/>
    <d v="2015-01-12T14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57"/>
    <d v="2015-11-03T12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58"/>
    <d v="2015-05-12T07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59"/>
    <d v="2015-06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0"/>
    <d v="2016-08-08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1"/>
    <d v="2015-05-13T04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62"/>
    <d v="2015-06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63"/>
    <d v="2014-10-03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64"/>
    <d v="2015-10-07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65"/>
    <d v="2016-08-29T14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66"/>
    <d v="2016-01-31T11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67"/>
    <d v="2015-01-13T16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68"/>
    <d v="2016-02-26T17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69"/>
    <d v="2014-10-19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0"/>
    <d v="2015-04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1"/>
    <d v="2016-03-01T2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72"/>
    <d v="2015-04-27T13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73"/>
    <d v="2015-08-02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74"/>
    <d v="2016-03-15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75"/>
    <d v="2016-01-10T12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76"/>
    <d v="2016-01-11T16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77"/>
    <d v="2017-01-27T17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78"/>
    <d v="2016-07-16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79"/>
    <d v="2015-11-03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0"/>
    <d v="2016-05-15T13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1"/>
    <d v="2017-01-23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82"/>
    <d v="2017-02-09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83"/>
    <d v="2015-08-16T11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84"/>
    <d v="2015-10-05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85"/>
    <d v="2017-02-02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86"/>
    <d v="2015-05-17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87"/>
    <d v="2016-08-27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88"/>
    <d v="2015-11-01T13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89"/>
    <d v="2015-07-08T13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0"/>
    <d v="2015-08-23T17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1"/>
    <d v="2015-09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292"/>
    <d v="2015-04-08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293"/>
    <d v="2016-06-17T12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294"/>
    <d v="2016-11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295"/>
    <d v="2015-02-21T10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296"/>
    <d v="2016-11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297"/>
    <d v="2015-07-0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298"/>
    <d v="2016-05-03T00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299"/>
    <d v="2016-04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0"/>
    <d v="2016-03-2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1"/>
    <d v="2016-09-15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02"/>
    <d v="2015-09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03"/>
    <d v="2015-09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04"/>
    <d v="2016-10-21T14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05"/>
    <d v="2016-01-13T00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06"/>
    <d v="2015-04-11T01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07"/>
    <d v="2016-04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08"/>
    <d v="2014-07-06T15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09"/>
    <d v="2016-05-08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0"/>
    <d v="2016-03-02T02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1"/>
    <d v="2014-12-17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12"/>
    <d v="2016-05-22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13"/>
    <d v="2014-10-01T21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14"/>
    <d v="2016-05-30T19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15"/>
    <d v="2016-08-26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16"/>
    <d v="2016-05-22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17"/>
    <d v="2015-03-01T13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18"/>
    <d v="2015-02-06T12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19"/>
    <d v="2016-04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0"/>
    <d v="2014-07-02T08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1"/>
    <d v="2014-07-17T02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22"/>
    <d v="2015-03-02T16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23"/>
    <d v="2015-09-01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24"/>
    <d v="2014-06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25"/>
    <d v="2015-05-24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26"/>
    <d v="2015-06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27"/>
    <d v="2014-07-07T11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28"/>
    <d v="2016-03-08T04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29"/>
    <d v="2014-09-19T01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0"/>
    <d v="2017-02-03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1"/>
    <d v="2016-06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32"/>
    <d v="2016-11-11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33"/>
    <d v="2016-05-20T14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34"/>
    <d v="2015-02-27T02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35"/>
    <d v="2016-03-23T16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36"/>
    <d v="2014-07-30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37"/>
    <d v="2015-02-17T21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38"/>
    <d v="2015-02-18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39"/>
    <d v="2016-04-24T08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0"/>
    <d v="2016-04-06T08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1"/>
    <d v="2016-05-22T21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42"/>
    <d v="2015-10-25T11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43"/>
    <d v="2014-06-16T04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44"/>
    <d v="2016-05-05T18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45"/>
    <d v="2016-04-19T05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46"/>
    <d v="2015-09-23T12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47"/>
    <d v="2016-04-29T09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48"/>
    <d v="2016-06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49"/>
    <d v="2014-07-02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0"/>
    <d v="2014-10-20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1"/>
    <d v="2017-01-10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52"/>
    <d v="2016-11-22T20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53"/>
    <d v="2014-08-14T19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54"/>
    <d v="2015-02-20T21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55"/>
    <d v="2014-07-31T13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266"/>
    <d v="2016-02-22T18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56"/>
    <d v="2015-11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57"/>
    <d v="2015-04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58"/>
    <d v="2015-07-07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59"/>
    <d v="2014-11-25T23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0"/>
    <d v="2016-11-15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61"/>
    <d v="2016-11-16T03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62"/>
    <d v="2015-11-04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2835"/>
    <d v="2014-08-04T08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63"/>
    <d v="2015-06-24T15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64"/>
    <d v="2015-09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65"/>
    <d v="2014-05-06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66"/>
    <d v="2015-02-24T11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67"/>
    <d v="2015-02-18T12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68"/>
    <d v="2014-08-07T03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69"/>
    <d v="2015-08-09T07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70"/>
    <d v="2014-10-25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71"/>
    <d v="2015-02-08T2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72"/>
    <d v="2016-07-08T05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73"/>
    <d v="2016-06-0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74"/>
    <d v="2015-10-14T21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75"/>
    <d v="2014-11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76"/>
    <d v="2014-11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77"/>
    <d v="2014-11-0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78"/>
    <d v="2015-05-19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79"/>
    <d v="2016-05-04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80"/>
    <d v="2014-06-25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81"/>
    <d v="2014-07-10T08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82"/>
    <d v="2016-03-17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83"/>
    <d v="2014-10-11T17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84"/>
    <d v="2014-06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85"/>
    <d v="2015-05-16T12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2806"/>
    <d v="2014-05-05T05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86"/>
    <d v="2016-01-09T06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87"/>
    <d v="2014-10-29T13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88"/>
    <d v="2015-01-22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389"/>
    <d v="2014-07-14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390"/>
    <d v="2015-07-08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391"/>
    <d v="2015-10-13T09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392"/>
    <d v="2015-05-26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393"/>
    <d v="2015-05-28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394"/>
    <d v="2016-02-09T19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395"/>
    <d v="2014-06-01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396"/>
    <d v="2014-06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397"/>
    <d v="2014-06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398"/>
    <d v="2016-06-23T14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399"/>
    <d v="2016-05-09T19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00"/>
    <d v="2015-09-1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01"/>
    <d v="2014-08-28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02"/>
    <d v="2015-02-18T12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03"/>
    <d v="2016-11-01T14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04"/>
    <d v="2016-04-06T22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05"/>
    <d v="2015-03-26T04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06"/>
    <d v="2014-09-12T16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07"/>
    <d v="2014-04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08"/>
    <d v="2016-03-19T14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09"/>
    <d v="2016-02-04T21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10"/>
    <d v="2015-02-02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2232"/>
    <d v="2015-11-15T08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11"/>
    <d v="2015-03-25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12"/>
    <d v="2015-01-14T11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13"/>
    <d v="2014-09-02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14"/>
    <d v="2014-09-01T20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15"/>
    <d v="2014-06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16"/>
    <d v="2015-02-03T12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17"/>
    <d v="2016-10-18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18"/>
    <d v="2014-06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19"/>
    <d v="2014-07-19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20"/>
    <d v="2016-01-11T08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21"/>
    <d v="2014-05-16T20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22"/>
    <d v="2014-06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23"/>
    <d v="2016-07-21T09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24"/>
    <d v="2014-07-31T07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25"/>
    <d v="2015-07-20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26"/>
    <d v="2015-04-06T17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27"/>
    <d v="2016-01-05T16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28"/>
    <d v="2014-06-18T21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29"/>
    <d v="2015-10-17T05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30"/>
    <d v="2015-04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31"/>
    <d v="2014-08-10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32"/>
    <d v="2016-05-31T01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33"/>
    <d v="2015-09-25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34"/>
    <d v="2015-01-12T14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35"/>
    <d v="2016-02-02T16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36"/>
    <d v="2014-11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37"/>
    <d v="2016-06-10T20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38"/>
    <d v="2015-02-01T11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39"/>
    <d v="2015-03-25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40"/>
    <d v="2014-06-30T10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41"/>
    <d v="2016-06-14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42"/>
    <d v="2014-07-0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43"/>
    <d v="2016-09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44"/>
    <d v="2014-06-30T23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45"/>
    <d v="2015-01-12T11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46"/>
    <d v="2015-01-06T23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47"/>
    <d v="2016-04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48"/>
    <d v="2014-08-01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49"/>
    <d v="2016-09-30T10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50"/>
    <d v="2015-06-24T16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51"/>
    <d v="2016-08-30T17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52"/>
    <d v="2016-07-23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53"/>
    <d v="2015-07-15T10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54"/>
    <d v="2016-02-19T19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55"/>
    <d v="2015-02-18T11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56"/>
    <d v="2016-08-23T13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57"/>
    <d v="2016-03-29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58"/>
    <d v="2016-06-07T19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59"/>
    <d v="2014-07-21T14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60"/>
    <d v="2014-10-15T23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61"/>
    <d v="2015-02-27T15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62"/>
    <d v="2016-06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63"/>
    <d v="2014-10-06T16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64"/>
    <d v="2014-10-09T01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65"/>
    <d v="2015-05-04T12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66"/>
    <d v="2015-02-18T17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67"/>
    <d v="2014-05-22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68"/>
    <d v="2015-06-16T02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69"/>
    <d v="2014-12-16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70"/>
    <d v="2014-06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71"/>
    <d v="2014-06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72"/>
    <d v="2016-05-16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73"/>
    <d v="2016-01-03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74"/>
    <d v="2015-05-02T16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75"/>
    <d v="2015-05-25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76"/>
    <d v="2015-03-24T13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77"/>
    <d v="2014-04-24T10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78"/>
    <d v="2016-03-14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79"/>
    <d v="2015-04-27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80"/>
    <d v="2015-09-20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81"/>
    <d v="2014-07-28T15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82"/>
    <d v="2016-11-15T00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83"/>
    <d v="2014-10-03T13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84"/>
    <d v="2016-08-02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85"/>
    <d v="2016-05-21T12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86"/>
    <d v="2016-03-29T22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87"/>
    <d v="2015-05-07T19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488"/>
    <d v="2016-02-19T17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489"/>
    <d v="2015-08-17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490"/>
    <d v="2016-03-01T15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491"/>
    <d v="2016-06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492"/>
    <d v="2015-10-20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493"/>
    <d v="2014-05-01T17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494"/>
    <d v="2014-07-09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495"/>
    <d v="2016-05-0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496"/>
    <d v="2016-04-17T12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497"/>
    <d v="2014-11-07T15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498"/>
    <d v="2014-06-1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499"/>
    <d v="2014-10-15T15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00"/>
    <d v="2015-02-22T07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01"/>
    <d v="2014-05-21T21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02"/>
    <d v="2015-01-16T15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03"/>
    <d v="2015-05-0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04"/>
    <d v="2014-08-04T19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05"/>
    <d v="2014-06-04T14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06"/>
    <d v="2014-09-11T13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07"/>
    <d v="2015-02-02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08"/>
    <d v="2015-08-11T14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09"/>
    <d v="2014-08-30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10"/>
    <d v="2015-08-18T13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11"/>
    <d v="2016-07-30T04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12"/>
    <d v="2014-08-29T13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453"/>
    <d v="2015-07-29T11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13"/>
    <d v="2016-03-31T03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14"/>
    <d v="2015-06-11T19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15"/>
    <d v="2016-12-29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16"/>
    <d v="2015-06-22T13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17"/>
    <d v="2016-03-13T09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18"/>
    <d v="2016-05-31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19"/>
    <d v="2014-09-02T09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20"/>
    <d v="2015-10-12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21"/>
    <d v="2015-08-27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1804"/>
    <d v="2015-09-01T10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22"/>
    <d v="2015-11-20T12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23"/>
    <d v="2014-10-11T03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24"/>
    <d v="2016-07-20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25"/>
    <d v="2016-08-1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26"/>
    <d v="2016-05-26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27"/>
    <d v="2015-08-06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28"/>
    <d v="2014-07-09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29"/>
    <d v="2015-05-26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30"/>
    <d v="2015-02-05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31"/>
    <d v="2015-03-12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32"/>
    <d v="2015-03-10T10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33"/>
    <d v="2016-04-19T20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34"/>
    <d v="2016-02-11T17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35"/>
    <d v="2015-08-07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36"/>
    <d v="2016-04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37"/>
    <d v="2014-04-24T07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38"/>
    <d v="2014-05-29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39"/>
    <d v="2015-07-10T19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40"/>
    <d v="2015-01-11T20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41"/>
    <d v="2016-10-18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42"/>
    <d v="2014-06-18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43"/>
    <d v="2014-04-01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44"/>
    <d v="2015-05-15T14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45"/>
    <d v="2015-07-08T21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46"/>
    <d v="2015-04-21T16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47"/>
    <d v="2015-07-18T11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48"/>
    <d v="2016-03-04T13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49"/>
    <d v="2016-07-04T11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50"/>
    <d v="2015-08-20T09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51"/>
    <d v="2014-12-0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52"/>
    <d v="2014-12-24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53"/>
    <d v="2015-05-11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54"/>
    <d v="2014-08-18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55"/>
    <d v="2014-12-09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56"/>
    <d v="2014-12-03T02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57"/>
    <d v="2014-09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58"/>
    <d v="2015-05-22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59"/>
    <d v="2014-10-09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60"/>
    <d v="2014-10-14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61"/>
    <d v="2016-07-10T13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62"/>
    <d v="2016-10-06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63"/>
    <d v="2015-03-30T13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64"/>
    <d v="2016-03-31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65"/>
    <d v="2016-03-01T13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66"/>
    <d v="2015-01-21T23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67"/>
    <d v="2014-07-16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68"/>
    <d v="2016-03-21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69"/>
    <d v="2016-02-18T05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70"/>
    <d v="2015-06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71"/>
    <d v="2014-11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72"/>
    <d v="2016-07-25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73"/>
    <d v="2016-05-13T07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74"/>
    <d v="2015-04-07T14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75"/>
    <d v="2015-05-01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76"/>
    <d v="2014-09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77"/>
    <d v="2014-12-30T17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78"/>
    <d v="2014-12-15T14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79"/>
    <d v="2014-12-01T16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80"/>
    <d v="2016-08-09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81"/>
    <d v="2015-02-14T19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82"/>
    <d v="2014-08-05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83"/>
    <d v="2016-02-17T09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84"/>
    <d v="2014-08-15T14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85"/>
    <d v="2015-08-04T14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86"/>
    <d v="2016-09-15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587"/>
    <d v="2014-12-17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588"/>
    <d v="2016-03-18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589"/>
    <d v="2015-10-06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590"/>
    <d v="2016-04-22T19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591"/>
    <d v="2016-01-14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592"/>
    <d v="2016-07-15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593"/>
    <d v="2015-11-30T18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594"/>
    <d v="2016-05-16T12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595"/>
    <d v="2016-02-29T18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596"/>
    <d v="2015-07-18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597"/>
    <d v="2015-03-09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598"/>
    <d v="2014-05-30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99"/>
    <d v="2014-05-29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00"/>
    <d v="2015-05-19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01"/>
    <d v="2015-11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02"/>
    <d v="2015-02-17T17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03"/>
    <d v="2017-02-13T09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04"/>
    <d v="2015-05-04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05"/>
    <d v="2016-10-17T22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06"/>
    <d v="2015-02-02T17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07"/>
    <d v="2016-09-06T17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08"/>
    <d v="2014-08-26T00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09"/>
    <d v="2014-07-08T12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10"/>
    <d v="2016-06-24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11"/>
    <d v="2015-06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12"/>
    <d v="2014-07-2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13"/>
    <d v="2016-03-31T12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14"/>
    <d v="2015-10-14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15"/>
    <d v="2016-03-07T21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16"/>
    <d v="2014-10-30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17"/>
    <d v="2014-08-29T13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18"/>
    <d v="2014-11-0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19"/>
    <d v="2016-10-06T09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20"/>
    <d v="2016-11-26T22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21"/>
    <d v="2016-03-21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22"/>
    <d v="2015-08-10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23"/>
    <d v="2014-12-02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24"/>
    <d v="2015-02-18T11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25"/>
    <d v="2016-08-08T11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26"/>
    <d v="2015-04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27"/>
    <d v="2014-09-17T10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28"/>
    <d v="2015-10-20T14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29"/>
    <d v="2015-10-07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30"/>
    <d v="2016-02-09T00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31"/>
    <d v="2016-10-22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32"/>
    <d v="2015-05-16T05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33"/>
    <d v="2016-08-16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34"/>
    <d v="2014-09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35"/>
    <d v="2014-05-21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36"/>
    <d v="2016-01-1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37"/>
    <d v="2014-07-08T10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38"/>
    <d v="2016-08-14T10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39"/>
    <d v="2015-07-06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40"/>
    <d v="2016-03-11T04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41"/>
    <d v="2015-06-18T14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42"/>
    <d v="2017-01-02T16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43"/>
    <d v="2016-05-09T10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44"/>
    <d v="2014-05-16T15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45"/>
    <d v="2015-02-20T01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46"/>
    <d v="2014-11-28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47"/>
    <d v="2016-03-18T16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48"/>
    <d v="2015-03-01T0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49"/>
    <d v="2016-10-22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50"/>
    <d v="2016-06-02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51"/>
    <d v="2015-10-17T14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52"/>
    <d v="2014-07-02T16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53"/>
    <d v="2015-06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54"/>
    <d v="2015-06-30T08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55"/>
    <d v="2015-05-12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56"/>
    <d v="2015-05-18T07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57"/>
    <d v="2014-06-30T10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58"/>
    <d v="2014-08-27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59"/>
    <d v="2014-10-02T02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60"/>
    <d v="2016-07-05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61"/>
    <d v="2016-05-03T09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62"/>
    <d v="2014-08-25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63"/>
    <d v="2014-06-12T08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64"/>
    <d v="2015-04-26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65"/>
    <d v="2014-05-27T13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66"/>
    <d v="2016-09-14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67"/>
    <d v="2016-01-0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68"/>
    <d v="2014-05-13T11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69"/>
    <d v="2016-09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70"/>
    <d v="2015-08-02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71"/>
    <d v="2014-04-24T09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72"/>
    <d v="2015-08-14T10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73"/>
    <d v="2014-05-28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74"/>
    <d v="2014-07-09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75"/>
    <d v="2015-05-23T14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76"/>
    <d v="2014-10-28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77"/>
    <d v="2015-01-16T11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78"/>
    <d v="2014-09-09T18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79"/>
    <d v="2015-10-31T23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80"/>
    <d v="2016-04-29T22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81"/>
    <d v="2014-12-22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82"/>
    <d v="2014-12-15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83"/>
    <d v="2016-04-19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84"/>
    <d v="2016-02-01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85"/>
    <d v="2014-09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686"/>
    <d v="2014-08-31T09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687"/>
    <d v="2015-05-05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688"/>
    <d v="2016-06-03T07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689"/>
    <d v="2016-07-05T07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690"/>
    <d v="2016-04-0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691"/>
    <d v="2014-06-02T08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692"/>
    <d v="2014-08-28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693"/>
    <d v="2016-06-30T20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694"/>
    <d v="2014-06-19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695"/>
    <d v="2014-05-26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696"/>
    <d v="2015-03-09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174"/>
    <d v="2014-05-20T12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697"/>
    <d v="2015-05-09T23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698"/>
    <d v="2016-05-15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699"/>
    <d v="2015-04-24T08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00"/>
    <d v="2015-02-01T18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01"/>
    <d v="2015-12-22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02"/>
    <d v="2015-04-08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03"/>
    <d v="2015-01-28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04"/>
    <d v="2015-05-23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05"/>
    <d v="2015-06-10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06"/>
    <d v="2014-10-1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07"/>
    <d v="2016-01-12T11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08"/>
    <d v="2014-10-31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09"/>
    <d v="2016-04-05T06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10"/>
    <d v="2016-02-01T17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11"/>
    <d v="2016-04-01T22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12"/>
    <d v="2016-09-19T03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13"/>
    <d v="2015-07-19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14"/>
    <d v="2015-02-05T2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15"/>
    <d v="2015-07-18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16"/>
    <d v="2014-12-10T13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17"/>
    <d v="2014-11-25T11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18"/>
    <d v="2015-04-08T19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19"/>
    <d v="2015-03-26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20"/>
    <d v="2015-04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21"/>
    <d v="2015-02-13T12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22"/>
    <d v="2015-10-20T11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23"/>
    <d v="2014-06-23T17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24"/>
    <d v="2016-06-2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25"/>
    <d v="2014-07-12T21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26"/>
    <d v="2015-11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27"/>
    <d v="2014-08-07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28"/>
    <d v="2014-06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29"/>
    <d v="2014-06-03T14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30"/>
    <d v="2014-07-11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31"/>
    <d v="2016-09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32"/>
    <d v="2015-06-09T02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33"/>
    <d v="2016-01-26T11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34"/>
    <d v="2016-03-28T22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35"/>
    <d v="2015-01-12T18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36"/>
    <d v="2016-02-02T19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37"/>
    <d v="2016-09-06T14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38"/>
    <d v="2015-05-04T14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39"/>
    <d v="2014-06-18T16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40"/>
    <d v="2016-03-16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41"/>
    <d v="2014-05-12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42"/>
    <d v="2014-11-1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43"/>
    <d v="2014-04-18T06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44"/>
    <d v="2015-06-26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45"/>
    <d v="2014-04-10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46"/>
    <d v="2015-06-18T06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47"/>
    <d v="2015-07-08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48"/>
    <d v="2015-03-02T13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49"/>
    <d v="2016-05-09T15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50"/>
    <d v="2014-06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51"/>
    <d v="2014-05-28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566"/>
    <d v="2015-02-14T19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52"/>
    <d v="2014-05-13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53"/>
    <d v="2016-03-16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54"/>
    <d v="2015-05-14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55"/>
    <d v="2016-05-03T15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56"/>
    <d v="2016-11-08T09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57"/>
    <d v="2016-10-12T19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58"/>
    <d v="2015-03-24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59"/>
    <d v="2015-03-12T17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60"/>
    <d v="2014-06-24T03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61"/>
    <d v="2014-09-04T21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62"/>
    <d v="2014-12-16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63"/>
    <d v="2016-02-25T12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64"/>
    <d v="2015-06-11T00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65"/>
    <d v="2014-08-14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66"/>
    <d v="2016-06-25T15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67"/>
    <d v="2016-02-19T22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68"/>
    <d v="2016-06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69"/>
    <d v="2016-06-27T10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70"/>
    <d v="2016-04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514"/>
    <d v="2015-06-12T07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71"/>
    <d v="2015-11-25T11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72"/>
    <d v="2015-05-14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73"/>
    <d v="2016-10-23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74"/>
    <d v="2014-05-07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75"/>
    <d v="2015-06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76"/>
    <d v="2014-11-25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77"/>
    <d v="2015-05-08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78"/>
    <d v="2015-07-16T05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79"/>
    <d v="2016-11-14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80"/>
    <d v="2015-03-21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81"/>
    <d v="2014-07-11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82"/>
    <d v="2016-02-10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783"/>
    <d v="2014-12-09T12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784"/>
    <d v="2014-12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785"/>
    <d v="2015-09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786"/>
    <d v="2016-02-03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787"/>
    <d v="2016-06-05T19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788"/>
    <d v="2014-07-29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789"/>
    <d v="2014-06-0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790"/>
    <d v="2015-03-27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791"/>
    <d v="2015-02-24T05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792"/>
    <d v="2014-06-10T07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793"/>
    <d v="2015-02-19T15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794"/>
    <d v="2016-04-27T10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2551"/>
    <d v="2015-04-15T13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795"/>
    <d v="2016-05-07T01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532"/>
    <d v="2015-02-23T16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796"/>
    <d v="2015-07-22T01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797"/>
    <d v="2014-06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798"/>
    <d v="2015-10-07T11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799"/>
    <d v="2015-02-10T15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00"/>
    <d v="2015-06-29T00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01"/>
    <d v="2015-06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02"/>
    <d v="2015-12-02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03"/>
    <d v="2015-11-21T15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04"/>
    <d v="2015-06-15T16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05"/>
    <d v="2016-07-20T10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06"/>
    <d v="2015-05-2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07"/>
    <d v="2015-04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08"/>
    <d v="2015-01-30T17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09"/>
    <d v="2014-11-0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10"/>
    <d v="2016-08-1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11"/>
    <d v="2016-05-13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12"/>
    <d v="2014-10-1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13"/>
    <d v="2016-01-05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14"/>
    <d v="2014-11-20T15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15"/>
    <d v="2015-05-19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16"/>
    <d v="2016-03-3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17"/>
    <d v="2016-07-02T17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18"/>
    <d v="2015-05-28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19"/>
    <d v="2015-04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20"/>
    <d v="2015-05-30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21"/>
    <d v="2016-03-03T11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22"/>
    <d v="2014-05-21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23"/>
    <d v="2014-04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24"/>
    <d v="2014-05-06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25"/>
    <d v="2014-05-07T09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26"/>
    <d v="2015-09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27"/>
    <d v="2014-09-03T00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28"/>
    <d v="2015-06-04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29"/>
    <d v="2015-09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30"/>
    <d v="2015-05-12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31"/>
    <d v="2014-12-0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32"/>
    <d v="2015-06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33"/>
    <d v="2015-03-01T2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34"/>
    <d v="2014-07-28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35"/>
    <d v="2015-04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36"/>
    <d v="2015-02-24T18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37"/>
    <d v="2015-02-06T12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38"/>
    <d v="2014-07-09T12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39"/>
    <d v="2015-05-04T05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40"/>
    <d v="2014-05-30T16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41"/>
    <d v="2014-07-13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42"/>
    <d v="2014-10-02T09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43"/>
    <d v="2016-08-29T01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44"/>
    <d v="2015-09-06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45"/>
    <d v="2015-10-18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46"/>
    <d v="2014-07-21T10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47"/>
    <d v="2016-02-02T17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48"/>
    <d v="2016-05-19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49"/>
    <d v="2014-08-14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50"/>
    <d v="2015-02-12T12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51"/>
    <d v="2014-06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52"/>
    <d v="2017-01-28T13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53"/>
    <d v="2015-06-24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54"/>
    <d v="2015-09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55"/>
    <d v="2015-01-02T19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56"/>
    <d v="2016-09-02T03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57"/>
    <d v="2016-01-03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58"/>
    <d v="2016-11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59"/>
    <d v="2015-05-30T14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60"/>
    <d v="2014-12-26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792"/>
    <d v="2014-06-25T14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61"/>
    <d v="2017-01-20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62"/>
    <d v="2016-01-04T18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63"/>
    <d v="2014-08-03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64"/>
    <d v="2015-03-02T13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65"/>
    <d v="2016-04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66"/>
    <d v="2014-11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67"/>
    <d v="2015-03-16T15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68"/>
    <d v="2017-01-27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69"/>
    <d v="2014-12-03T19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70"/>
    <d v="2015-06-16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71"/>
    <d v="2015-02-20T22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72"/>
    <d v="2014-08-16T10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73"/>
    <d v="2014-05-20T10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74"/>
    <d v="2016-11-05T18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75"/>
    <d v="2015-01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76"/>
    <d v="2014-06-02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77"/>
    <d v="2014-12-09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78"/>
    <d v="2015-07-08T06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79"/>
    <d v="2014-07-23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880"/>
    <d v="2015-05-11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881"/>
    <d v="2015-11-0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882"/>
    <d v="2016-10-20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883"/>
    <d v="2015-06-30T19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884"/>
    <d v="2015-04-01T00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885"/>
    <d v="2015-04-30T09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886"/>
    <d v="2015-05-19T17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887"/>
    <d v="2014-09-24T14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888"/>
    <d v="2014-07-13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889"/>
    <d v="2014-08-12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890"/>
    <d v="2015-08-08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891"/>
    <d v="2014-10-27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892"/>
    <d v="2015-02-24T01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893"/>
    <d v="2015-10-31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894"/>
    <d v="2015-04-20T14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895"/>
    <d v="2016-05-02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896"/>
    <d v="2016-05-04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897"/>
    <d v="2014-08-12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898"/>
    <d v="2014-07-23T10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899"/>
    <d v="2015-12-20T11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00"/>
    <d v="2016-10-14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01"/>
    <d v="2014-10-14T08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02"/>
    <d v="2015-01-16T13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03"/>
    <d v="2015-03-12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04"/>
    <d v="2014-05-27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05"/>
    <d v="2014-06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06"/>
    <d v="2014-11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07"/>
    <d v="2014-07-10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08"/>
    <d v="2015-09-18T11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09"/>
    <d v="2016-08-19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10"/>
    <d v="2016-03-04T03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11"/>
    <d v="2015-08-11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12"/>
    <d v="2016-02-14T2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13"/>
    <d v="2016-06-17T18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14"/>
    <d v="2015-08-17T11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15"/>
    <d v="2015-08-05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16"/>
    <d v="2016-11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17"/>
    <d v="2016-06-13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18"/>
    <d v="2015-05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19"/>
    <d v="2014-10-03T04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20"/>
    <d v="2014-11-18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21"/>
    <d v="2014-10-28T09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22"/>
    <d v="2015-04-17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23"/>
    <d v="2015-10-02T13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24"/>
    <d v="2015-07-28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25"/>
    <d v="2015-04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26"/>
    <d v="2015-01-27T15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27"/>
    <d v="2016-09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28"/>
    <d v="2014-07-09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29"/>
    <d v="2015-01-11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30"/>
    <d v="2016-03-10T11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31"/>
    <d v="2016-03-04T14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32"/>
    <d v="2015-08-27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33"/>
    <d v="2016-06-28T20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34"/>
    <d v="2014-05-15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35"/>
    <d v="2015-10-29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36"/>
    <d v="2016-03-28T17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37"/>
    <d v="2016-05-23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38"/>
    <d v="2014-06-26T17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39"/>
    <d v="2014-08-29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40"/>
    <d v="2015-12-04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41"/>
    <d v="2014-04-16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42"/>
    <d v="2015-11-03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43"/>
    <d v="2015-10-18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44"/>
    <d v="2015-02-18T12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45"/>
    <d v="2016-02-14T0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46"/>
    <d v="2014-06-11T12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47"/>
    <d v="2017-02-04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48"/>
    <d v="2016-03-23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49"/>
    <d v="2016-08-19T15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50"/>
    <d v="2016-03-18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51"/>
    <d v="2014-06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52"/>
    <d v="2014-12-07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53"/>
    <d v="2016-04-09T11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54"/>
    <d v="2016-05-03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55"/>
    <d v="2016-06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56"/>
    <d v="2014-07-10T15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57"/>
    <d v="2016-06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58"/>
    <d v="2014-12-02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59"/>
    <d v="2015-03-06T16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60"/>
    <d v="2014-06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61"/>
    <d v="2016-05-17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62"/>
    <d v="2015-05-08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63"/>
    <d v="2014-04-18T15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64"/>
    <d v="2014-10-08T18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65"/>
    <d v="2016-01-30T11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66"/>
    <d v="2016-04-07T08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67"/>
    <d v="2014-05-0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68"/>
    <d v="2015-08-13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69"/>
    <d v="2015-10-09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70"/>
    <d v="2016-02-01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71"/>
    <d v="2015-05-0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72"/>
    <d v="2015-10-12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73"/>
    <d v="2015-04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74"/>
    <d v="2014-06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75"/>
    <d v="2015-01-15T11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76"/>
    <d v="2014-11-07T01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77"/>
    <d v="2015-03-06T04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78"/>
    <d v="2015-02-26T18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79"/>
    <d v="2014-07-22T14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3980"/>
    <d v="2016-03-08T10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1748"/>
    <d v="2017-02-09T18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3981"/>
    <d v="2014-08-27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3982"/>
    <d v="2015-01-16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3983"/>
    <d v="2014-09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3984"/>
    <d v="2014-08-21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3985"/>
    <d v="2016-01-22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3986"/>
    <d v="2014-07-28T13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987"/>
    <d v="2015-06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3988"/>
    <d v="2014-07-31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3989"/>
    <d v="2014-10-09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3990"/>
    <d v="2014-12-29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3991"/>
    <d v="2015-04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3992"/>
    <d v="2015-01-17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3993"/>
    <d v="2016-02-19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3994"/>
    <d v="2015-06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3995"/>
    <d v="2014-08-18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3996"/>
    <d v="2014-08-05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3997"/>
    <d v="2016-09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3998"/>
    <d v="2016-02-17T11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3999"/>
    <d v="2015-02-21T2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00"/>
    <d v="2014-08-27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01"/>
    <d v="2014-12-17T09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02"/>
    <d v="2016-02-08T18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03"/>
    <d v="2015-08-0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04"/>
    <d v="2015-05-27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05"/>
    <d v="2015-10-05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06"/>
    <d v="2017-02-02T18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07"/>
    <d v="2014-05-06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08"/>
    <d v="2015-11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09"/>
    <d v="2016-01-05T10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10"/>
    <d v="2014-10-29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11"/>
    <d v="2015-10-16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12"/>
    <d v="2016-09-01T01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13"/>
    <d v="2015-03-04T17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14"/>
    <d v="2014-09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15"/>
    <d v="2014-06-14T17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16"/>
    <d v="2016-05-06T20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17"/>
    <d v="2014-08-18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18"/>
    <d v="2015-10-28T11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19"/>
    <d v="2015-05-20T00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20"/>
    <d v="2016-07-08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21"/>
    <d v="2014-12-21T21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22"/>
    <d v="2014-11-05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23"/>
    <d v="2015-03-11T00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24"/>
    <d v="2014-07-21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25"/>
    <d v="2014-09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26"/>
    <d v="2014-12-17T19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27"/>
    <d v="2016-03-07T07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28"/>
    <d v="2015-06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29"/>
    <d v="2014-09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30"/>
    <d v="2014-05-02T14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31"/>
    <d v="2014-08-14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32"/>
    <d v="2014-10-16T11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33"/>
    <d v="2016-08-31T15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34"/>
    <d v="2014-05-20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35"/>
    <d v="2016-06-13T17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36"/>
    <d v="2015-11-02T18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3268"/>
    <d v="2016-03-16T20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37"/>
    <d v="2014-08-15T10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38"/>
    <d v="2014-05-20T11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39"/>
    <d v="2016-02-20T2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40"/>
    <d v="2016-06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41"/>
    <d v="2014-05-28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42"/>
    <d v="2015-03-30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43"/>
    <d v="2014-07-13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44"/>
    <d v="2016-04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45"/>
    <d v="2015-08-18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46"/>
    <d v="2016-12-14T18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47"/>
    <d v="2015-01-18T10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48"/>
    <d v="2015-01-27T11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49"/>
    <d v="2016-11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50"/>
    <d v="2014-06-22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51"/>
    <d v="2015-03-15T03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52"/>
    <d v="2015-10-06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53"/>
    <d v="2014-05-19T20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54"/>
    <d v="2014-09-23T14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55"/>
    <d v="2016-11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56"/>
    <d v="2016-12-28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57"/>
    <d v="2016-05-20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58"/>
    <d v="2016-05-21T11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59"/>
    <d v="2015-02-06T08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60"/>
    <d v="2015-10-29T23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61"/>
    <d v="2015-12-15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62"/>
    <d v="2016-09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63"/>
    <d v="2015-02-23T09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64"/>
    <d v="2015-10-27T17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65"/>
    <d v="2016-06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66"/>
    <d v="2014-12-17T09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67"/>
    <d v="2015-04-28T12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68"/>
    <d v="2015-07-24T11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69"/>
    <d v="2014-12-17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70"/>
    <d v="2015-02-03T2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71"/>
    <d v="2015-06-23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72"/>
    <d v="2014-09-07T21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73"/>
    <d v="2016-11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74"/>
    <d v="2017-01-15T07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75"/>
    <d v="2015-12-06T14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76"/>
    <d v="2016-05-05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77"/>
    <d v="2016-07-19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078"/>
    <d v="2014-10-1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079"/>
    <d v="2016-12-26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080"/>
    <d v="2016-04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081"/>
    <d v="2015-07-03T14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082"/>
    <d v="2016-09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083"/>
    <d v="2016-11-22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084"/>
    <d v="2015-02-17T20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085"/>
    <d v="2014-09-01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086"/>
    <d v="2017-01-31T19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087"/>
    <d v="2015-10-30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088"/>
    <d v="2016-05-22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089"/>
    <d v="2015-01-24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090"/>
    <d v="2016-01-31T17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091"/>
    <d v="2015-12-20T08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E1796A-3AC1-4BBD-A3FA-E4DA08AF96C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B5192A-C39A-4879-8B5F-AC2DAD84E07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82A750-757B-4C83-8B6A-77BE7E9878F9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A3FA67-B7C9-4926-BE3D-9368E600D74B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K14" firstHeaderRow="1" firstDataRow="2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1" showAll="0"/>
    <pivotField numFmtId="44"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Max of backers_count" fld="11" subtotal="max" baseField="21" baseItem="1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opLeftCell="K1" workbookViewId="0">
      <selection activeCell="S4" sqref="S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3.42578125" customWidth="1"/>
    <col min="16" max="16" width="26" customWidth="1"/>
    <col min="17" max="17" width="18.28515625" customWidth="1"/>
    <col min="18" max="18" width="21.140625" customWidth="1"/>
    <col min="19" max="19" width="27.85546875" customWidth="1"/>
    <col min="20" max="20" width="24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7">
        <f>IFERROR(E2/L2,0)</f>
        <v>63.917582417582416</v>
      </c>
      <c r="Q2" t="str">
        <f>LEFT(N2,FIND("/",N2,1)-1)</f>
        <v>film &amp; video</v>
      </c>
      <c r="R2" t="str">
        <f>RIGHT(N2,LEN(N2)-FIND("/",N2,1))</f>
        <v>television</v>
      </c>
      <c r="S2" s="11">
        <f>(((J2/60)/60)/24)+DATE(1970,1,1) + -5/24</f>
        <v>42176.798738425925</v>
      </c>
      <c r="T2" s="11">
        <f>(((I2/60)/60)/24)+DATE(1970,1,1) + -5/24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7">
        <f t="shared" ref="P3:P66" si="1">IFERROR(E3/L3,0)</f>
        <v>185.48101265822785</v>
      </c>
      <c r="Q3" t="str">
        <f t="shared" ref="Q3:Q66" si="2">LEFT(N3,FIND("/",N3,1)-1)</f>
        <v>film &amp; video</v>
      </c>
      <c r="R3" t="str">
        <f t="shared" ref="R3:R66" si="3">RIGHT(N3,LEN(N3)-FIND("/",N3,1))</f>
        <v>television</v>
      </c>
      <c r="S3" s="11">
        <f t="shared" ref="S3:S66" si="4">(((J3/60)/60)/24)+DATE(1970,1,1) + -5/24</f>
        <v>42766.392164351848</v>
      </c>
      <c r="T3" s="11">
        <f t="shared" ref="T3:T66" si="5">(((I3/60)/60)/24)+DATE(1970,1,1) + -5/24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42515.838738425926</v>
      </c>
      <c r="T9" s="11">
        <f t="shared" si="5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41869.333981481483</v>
      </c>
      <c r="T20" s="11">
        <f t="shared" si="5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42200.549907407411</v>
      </c>
      <c r="T22" s="11">
        <f t="shared" si="5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42229.611840277772</v>
      </c>
      <c r="T26" s="11">
        <f t="shared" si="5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42286.452557870369</v>
      </c>
      <c r="T35" s="11">
        <f t="shared" si="5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41374.848888888882</v>
      </c>
      <c r="T40" s="11">
        <f t="shared" si="5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41873.890474537038</v>
      </c>
      <c r="T46" s="11">
        <f t="shared" si="5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42323.756643518522</v>
      </c>
      <c r="T48" s="11">
        <f t="shared" si="5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42196.720335648148</v>
      </c>
      <c r="T53" s="11">
        <f t="shared" si="5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42149.340555555551</v>
      </c>
      <c r="T58" s="11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42230.027500000004</v>
      </c>
      <c r="T61" s="11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41701.693483796291</v>
      </c>
      <c r="T62" s="11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41409.605983796297</v>
      </c>
      <c r="T63" s="11">
        <f t="shared" si="5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7">
        <f t="shared" ref="P67:P130" si="7">IFERROR(E67/L67,0)</f>
        <v>132.05263157894737</v>
      </c>
      <c r="Q67" t="str">
        <f t="shared" ref="Q67:Q130" si="8">LEFT(N67,FIND("/",N67,1)-1)</f>
        <v>film &amp; video</v>
      </c>
      <c r="R67" t="str">
        <f t="shared" ref="R67:R130" si="9">RIGHT(N67,LEN(N67)-FIND("/",N67,1))</f>
        <v>shorts</v>
      </c>
      <c r="S67" s="11">
        <f t="shared" ref="S67:S130" si="10">(((J67/60)/60)/24)+DATE(1970,1,1) + -5/24</f>
        <v>41835.612893518519</v>
      </c>
      <c r="T67" s="11">
        <f t="shared" ref="T67:T130" si="11">(((I67/60)/60)/24)+DATE(1970,1,1) + -5/24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41207.801863425921</v>
      </c>
      <c r="T74" s="11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40996.936539351853</v>
      </c>
      <c r="T79" s="11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41099.950543981482</v>
      </c>
      <c r="T83" s="11">
        <f t="shared" si="11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40322.331053240734</v>
      </c>
      <c r="T89" s="11">
        <f t="shared" si="11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41402.543888888889</v>
      </c>
      <c r="T91" s="11">
        <f t="shared" si="11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41214.586504629624</v>
      </c>
      <c r="T100" s="11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40987.568298611113</v>
      </c>
      <c r="T108" s="11">
        <f t="shared" si="11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41717.834699074068</v>
      </c>
      <c r="T114" s="11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40918.530601851846</v>
      </c>
      <c r="T117" s="11">
        <f t="shared" si="11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7">
        <f t="shared" ref="P131:P194" si="13">IFERROR(E131/L131,0)</f>
        <v>0</v>
      </c>
      <c r="Q131" t="str">
        <f t="shared" ref="Q131:Q194" si="14">LEFT(N131,FIND("/",N131,1)-1)</f>
        <v>film &amp; video</v>
      </c>
      <c r="R131" t="str">
        <f t="shared" ref="R131:R194" si="15">RIGHT(N131,LEN(N131)-FIND("/",N131,1))</f>
        <v>science fiction</v>
      </c>
      <c r="S131" s="11">
        <f t="shared" ref="S131:S194" si="16">(((J131/60)/60)/24)+DATE(1970,1,1) + -5/24</f>
        <v>41882.728969907403</v>
      </c>
      <c r="T131" s="11">
        <f t="shared" ref="T131:T194" si="17">(((I131/60)/60)/24)+DATE(1970,1,1) + -5/24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41778.707083333327</v>
      </c>
      <c r="T132" s="11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42558.855810185189</v>
      </c>
      <c r="T145" s="11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41874.869212962964</v>
      </c>
      <c r="T154" s="11">
        <f t="shared" si="17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42171.704756944448</v>
      </c>
      <c r="T162" s="11">
        <f t="shared" si="17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1">
        <f t="shared" si="17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s="7">
        <f t="shared" ref="P195:P258" si="19">IFERROR(E195/L195,0)</f>
        <v>0</v>
      </c>
      <c r="Q195" t="str">
        <f t="shared" ref="Q195:Q258" si="20">LEFT(N195,FIND("/",N195,1)-1)</f>
        <v>film &amp; video</v>
      </c>
      <c r="R195" t="str">
        <f t="shared" ref="R195:R258" si="21">RIGHT(N195,LEN(N195)-FIND("/",N195,1))</f>
        <v>drama</v>
      </c>
      <c r="S195" s="11">
        <f t="shared" ref="S195:S258" si="22">(((J195/60)/60)/24)+DATE(1970,1,1) + -5/24</f>
        <v>41911.726458333331</v>
      </c>
      <c r="T195" s="11">
        <f t="shared" ref="T195:T258" si="23">(((I195/60)/60)/24)+DATE(1970,1,1) + -5/24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41866.875034722223</v>
      </c>
      <c r="T202" s="11">
        <f t="shared" si="23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42235.951585648152</v>
      </c>
      <c r="T213" s="11">
        <f t="shared" si="23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1">
        <f t="shared" si="23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42129.568877314807</v>
      </c>
      <c r="T232" s="11">
        <f t="shared" si="23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42341.750590277778</v>
      </c>
      <c r="T233" s="11">
        <f t="shared" si="23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42320.876145833325</v>
      </c>
      <c r="T238" s="11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42713.754166666658</v>
      </c>
      <c r="T240" s="11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1">
        <f t="shared" si="23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40266.454375000001</v>
      </c>
      <c r="T254" s="11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42263.744328703695</v>
      </c>
      <c r="T256" s="11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 s="7">
        <f t="shared" ref="P259:P322" si="25">IFERROR(E259/L259,0)</f>
        <v>66.70405357142856</v>
      </c>
      <c r="Q259" t="str">
        <f t="shared" ref="Q259:Q322" si="26">LEFT(N259,FIND("/",N259,1)-1)</f>
        <v>film &amp; video</v>
      </c>
      <c r="R259" t="str">
        <f t="shared" ref="R259:R322" si="27">RIGHT(N259,LEN(N259)-FIND("/",N259,1))</f>
        <v>documentary</v>
      </c>
      <c r="S259" s="11">
        <f t="shared" ref="S259:S322" si="28">(((J259/60)/60)/24)+DATE(1970,1,1) + -5/24</f>
        <v>42479.418541666666</v>
      </c>
      <c r="T259" s="11">
        <f t="shared" ref="T259:T322" si="29">(((I259/60)/60)/24)+DATE(1970,1,1) + -5/24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40267.037384259253</v>
      </c>
      <c r="T267" s="11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40637.658217592587</v>
      </c>
      <c r="T272" s="11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41611.891909722224</v>
      </c>
      <c r="T273" s="11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40966.87354166666</v>
      </c>
      <c r="T278" s="11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41744.382349537031</v>
      </c>
      <c r="T282" s="11">
        <f t="shared" si="2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41313.60791666666</v>
      </c>
      <c r="T288" s="11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42089.519687500004</v>
      </c>
      <c r="T299" s="11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41031.862800925926</v>
      </c>
      <c r="T305" s="11">
        <f t="shared" si="2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1">
        <f t="shared" si="2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41282.736122685179</v>
      </c>
      <c r="T309" s="11">
        <f t="shared" si="2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 s="7">
        <f t="shared" ref="P323:P386" si="31">IFERROR(E323/L323,0)</f>
        <v>106.62314540059347</v>
      </c>
      <c r="Q323" t="str">
        <f t="shared" ref="Q323:Q386" si="32">LEFT(N323,FIND("/",N323,1)-1)</f>
        <v>film &amp; video</v>
      </c>
      <c r="R323" t="str">
        <f t="shared" ref="R323:R386" si="33">RIGHT(N323,LEN(N323)-FIND("/",N323,1))</f>
        <v>documentary</v>
      </c>
      <c r="S323" s="11">
        <f t="shared" ref="S323:S386" si="34">(((J323/60)/60)/24)+DATE(1970,1,1) + -5/24</f>
        <v>42647.238263888888</v>
      </c>
      <c r="T323" s="11">
        <f t="shared" ref="T323:T386" si="35">(((I323/60)/60)/24)+DATE(1970,1,1) + -5/24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42261.291909722226</v>
      </c>
      <c r="T348" s="11">
        <f t="shared" si="35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41934.862152777772</v>
      </c>
      <c r="T361" s="11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41019.584699074068</v>
      </c>
      <c r="T368" s="11">
        <f t="shared" si="35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7">
        <f t="shared" ref="P387:P450" si="37">IFERROR(E387/L387,0)</f>
        <v>111.79535864978902</v>
      </c>
      <c r="Q387" t="str">
        <f t="shared" ref="Q387:Q450" si="38">LEFT(N387,FIND("/",N387,1)-1)</f>
        <v>film &amp; video</v>
      </c>
      <c r="R387" t="str">
        <f t="shared" ref="R387:R450" si="39">RIGHT(N387,LEN(N387)-FIND("/",N387,1))</f>
        <v>documentary</v>
      </c>
      <c r="S387" s="11">
        <f t="shared" ref="S387:S450" si="40">(((J387/60)/60)/24)+DATE(1970,1,1) + -5/24</f>
        <v>41934.376168981478</v>
      </c>
      <c r="T387" s="11">
        <f t="shared" ref="T387:T450" si="41">(((I387/60)/60)/24)+DATE(1970,1,1) + -5/24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42548.867824074077</v>
      </c>
      <c r="T390" s="11">
        <f t="shared" si="41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41673.854745370365</v>
      </c>
      <c r="T391" s="11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40864.833923611113</v>
      </c>
      <c r="T393" s="11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41082.356550925921</v>
      </c>
      <c r="T398" s="11">
        <f t="shared" si="41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41646.419699074075</v>
      </c>
      <c r="T406" s="11">
        <f t="shared" si="41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42113.77311342593</v>
      </c>
      <c r="T412" s="11">
        <f t="shared" si="41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41360.76226851852</v>
      </c>
      <c r="T419" s="11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41863.052048611105</v>
      </c>
      <c r="T424" s="11">
        <f t="shared" si="41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42285.700694444437</v>
      </c>
      <c r="T429" s="11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42526.662997685176</v>
      </c>
      <c r="T433" s="11">
        <f t="shared" si="41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42228.42155092593</v>
      </c>
      <c r="T435" s="11">
        <f t="shared" si="41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41919.553449074068</v>
      </c>
      <c r="T441" s="11">
        <f t="shared" si="41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 s="7">
        <f t="shared" ref="P451:P514" si="43">IFERROR(E451/L451,0)</f>
        <v>9</v>
      </c>
      <c r="Q451" t="str">
        <f t="shared" ref="Q451:Q514" si="44">LEFT(N451,FIND("/",N451,1)-1)</f>
        <v>film &amp; video</v>
      </c>
      <c r="R451" t="str">
        <f t="shared" ref="R451:R514" si="45">RIGHT(N451,LEN(N451)-FIND("/",N451,1))</f>
        <v>animation</v>
      </c>
      <c r="S451" s="11">
        <f t="shared" ref="S451:S514" si="46">(((J451/60)/60)/24)+DATE(1970,1,1) + -5/24</f>
        <v>41534.359780092593</v>
      </c>
      <c r="T451" s="11">
        <f t="shared" ref="T451:T514" si="47">(((I451/60)/60)/24)+DATE(1970,1,1) + -5/24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42107.495543981473</v>
      </c>
      <c r="T454" s="11">
        <f t="shared" si="47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40970.794236111105</v>
      </c>
      <c r="T457" s="11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41547.486122685179</v>
      </c>
      <c r="T458" s="11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40704.918298611112</v>
      </c>
      <c r="T464" s="11">
        <f t="shared" si="47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42488.640451388892</v>
      </c>
      <c r="T466" s="11">
        <f t="shared" si="47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41040.959293981476</v>
      </c>
      <c r="T470" s="11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41465.291840277772</v>
      </c>
      <c r="T482" s="11">
        <f t="shared" si="47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42447.68854166667</v>
      </c>
      <c r="T484" s="11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41381.297442129624</v>
      </c>
      <c r="T487" s="11">
        <f t="shared" si="47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41113.760243055556</v>
      </c>
      <c r="T492" s="11">
        <f t="shared" si="47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42366.774293981485</v>
      </c>
      <c r="T493" s="11">
        <f t="shared" si="47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42114.517800925918</v>
      </c>
      <c r="T495" s="11">
        <f t="shared" si="47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40247.677673611113</v>
      </c>
      <c r="T502" s="11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 s="7">
        <f t="shared" ref="P515:P578" si="49">IFERROR(E515/L515,0)</f>
        <v>102.38235294117646</v>
      </c>
      <c r="Q515" t="str">
        <f t="shared" ref="Q515:Q578" si="50">LEFT(N515,FIND("/",N515,1)-1)</f>
        <v>film &amp; video</v>
      </c>
      <c r="R515" t="str">
        <f t="shared" ref="R515:R578" si="51">RIGHT(N515,LEN(N515)-FIND("/",N515,1))</f>
        <v>animation</v>
      </c>
      <c r="S515" s="11">
        <f t="shared" ref="S515:S578" si="52">(((J515/60)/60)/24)+DATE(1970,1,1) + -5/24</f>
        <v>42552.445659722223</v>
      </c>
      <c r="T515" s="11">
        <f t="shared" ref="T515:T578" si="53">(((I515/60)/60)/24)+DATE(1970,1,1) + -5/24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41218.183113425926</v>
      </c>
      <c r="T521" s="11">
        <f t="shared" si="53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42711.336863425917</v>
      </c>
      <c r="T537" s="11">
        <f t="shared" si="53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42179.136655092596</v>
      </c>
      <c r="T538" s="11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42692.18072916667</v>
      </c>
      <c r="T564" s="11">
        <f t="shared" si="53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42165.576956018522</v>
      </c>
      <c r="T567" s="11">
        <f t="shared" si="53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42388.589918981481</v>
      </c>
      <c r="T572" s="11">
        <f t="shared" si="53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42282.507962962954</v>
      </c>
      <c r="T574" s="11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 s="7">
        <f t="shared" ref="P579:P642" si="55">IFERROR(E579/L579,0)</f>
        <v>10</v>
      </c>
      <c r="Q579" t="str">
        <f t="shared" ref="Q579:Q642" si="56">LEFT(N579,FIND("/",N579,1)-1)</f>
        <v>technology</v>
      </c>
      <c r="R579" t="str">
        <f t="shared" ref="R579:R642" si="57">RIGHT(N579,LEN(N579)-FIND("/",N579,1))</f>
        <v>web</v>
      </c>
      <c r="S579" s="11">
        <f t="shared" ref="S579:S642" si="58">(((J579/60)/60)/24)+DATE(1970,1,1) + -5/24</f>
        <v>42450.380810185183</v>
      </c>
      <c r="T579" s="11">
        <f t="shared" ref="T579:T642" si="59">(((I579/60)/60)/24)+DATE(1970,1,1) + -5/24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42631.56118055556</v>
      </c>
      <c r="T590" s="11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42082.861550925918</v>
      </c>
      <c r="T597" s="11">
        <f t="shared" si="5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42194.14939814814</v>
      </c>
      <c r="T607" s="11">
        <f t="shared" si="5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42584.823449074065</v>
      </c>
      <c r="T614" s="11">
        <f t="shared" si="5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42761.167905092596</v>
      </c>
      <c r="T618" s="11">
        <f t="shared" si="5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42507.090995370374</v>
      </c>
      <c r="T635" s="11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42683.21197916667</v>
      </c>
      <c r="T642" s="11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 s="7">
        <f t="shared" ref="P643:P706" si="61">IFERROR(E643/L643,0)</f>
        <v>151.31746031746033</v>
      </c>
      <c r="Q643" t="str">
        <f t="shared" ref="Q643:Q706" si="62">LEFT(N643,FIND("/",N643,1)-1)</f>
        <v>technology</v>
      </c>
      <c r="R643" t="str">
        <f t="shared" ref="R643:R706" si="63">RIGHT(N643,LEN(N643)-FIND("/",N643,1))</f>
        <v>wearables</v>
      </c>
      <c r="S643" s="11">
        <f t="shared" ref="S643:S706" si="64">(((J643/60)/60)/24)+DATE(1970,1,1) + -5/24</f>
        <v>42199.361666666664</v>
      </c>
      <c r="T643" s="11">
        <f t="shared" ref="T643:T706" si="65">(((I643/60)/60)/24)+DATE(1970,1,1) + -5/24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1">
        <f t="shared" si="65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1">
        <f t="shared" si="65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41838.623819444445</v>
      </c>
      <c r="T668" s="11">
        <f t="shared" si="65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42012.559965277782</v>
      </c>
      <c r="T678" s="11">
        <f t="shared" si="65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42778.556967592587</v>
      </c>
      <c r="T684" s="11">
        <f t="shared" si="65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41866.72274305555</v>
      </c>
      <c r="T700" s="11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1">
        <f t="shared" si="65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 s="7">
        <f t="shared" ref="P707:P770" si="67">IFERROR(E707/L707,0)</f>
        <v>195.4</v>
      </c>
      <c r="Q707" t="str">
        <f t="shared" ref="Q707:Q770" si="68">LEFT(N707,FIND("/",N707,1)-1)</f>
        <v>technology</v>
      </c>
      <c r="R707" t="str">
        <f t="shared" ref="R707:R770" si="69">RIGHT(N707,LEN(N707)-FIND("/",N707,1))</f>
        <v>wearables</v>
      </c>
      <c r="S707" s="11">
        <f t="shared" ref="S707:S770" si="70">(((J707/60)/60)/24)+DATE(1970,1,1) + -5/24</f>
        <v>42726.283310185179</v>
      </c>
      <c r="T707" s="11">
        <f t="shared" ref="T707:T770" si="71">(((I707/60)/60)/24)+DATE(1970,1,1) + -5/24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42384.472592592596</v>
      </c>
      <c r="T714" s="11">
        <f t="shared" si="71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41857.645856481482</v>
      </c>
      <c r="T719" s="11">
        <f t="shared" si="71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42184.608206018522</v>
      </c>
      <c r="T725" s="11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41246.811909722215</v>
      </c>
      <c r="T729" s="11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41943.395763888882</v>
      </c>
      <c r="T740" s="11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42670.555706018517</v>
      </c>
      <c r="T762" s="11">
        <f t="shared" si="71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41471.238518518512</v>
      </c>
      <c r="T765" s="11">
        <f t="shared" si="71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>
        <f t="shared" si="67"/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 s="7">
        <f t="shared" ref="P771:P834" si="73">IFERROR(E771/L771,0)</f>
        <v>31.846153846153847</v>
      </c>
      <c r="Q771" t="str">
        <f t="shared" ref="Q771:Q834" si="74">LEFT(N771,FIND("/",N771,1)-1)</f>
        <v>publishing</v>
      </c>
      <c r="R771" t="str">
        <f t="shared" ref="R771:R834" si="75">RIGHT(N771,LEN(N771)-FIND("/",N771,1))</f>
        <v>fiction</v>
      </c>
      <c r="S771" s="11">
        <f t="shared" ref="S771:S834" si="76">(((J771/60)/60)/24)+DATE(1970,1,1) + -5/24</f>
        <v>41604.788124999999</v>
      </c>
      <c r="T771" s="11">
        <f t="shared" ref="T771:T834" si="77">(((I771/60)/60)/24)+DATE(1970,1,1) + -5/24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41289.791307870371</v>
      </c>
      <c r="T772" s="11">
        <f t="shared" si="77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42100.527604166658</v>
      </c>
      <c r="T775" s="11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41402.792523148149</v>
      </c>
      <c r="T783" s="11">
        <f t="shared" si="77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41303.385590277772</v>
      </c>
      <c r="T787" s="11">
        <f t="shared" si="77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1">
        <f t="shared" si="77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41276.977777777778</v>
      </c>
      <c r="T791" s="11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41555.665312500001</v>
      </c>
      <c r="T794" s="11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41122.813935185186</v>
      </c>
      <c r="T804" s="11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40729.897291666668</v>
      </c>
      <c r="T806" s="11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41072.84238425926</v>
      </c>
      <c r="T830" s="11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40869.466840277775</v>
      </c>
      <c r="T834" s="11">
        <f t="shared" si="77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 s="7">
        <f t="shared" ref="P835:P898" si="79">IFERROR(E835/L835,0)</f>
        <v>148.78048780487805</v>
      </c>
      <c r="Q835" t="str">
        <f t="shared" ref="Q835:Q898" si="80">LEFT(N835,FIND("/",N835,1)-1)</f>
        <v>music</v>
      </c>
      <c r="R835" t="str">
        <f t="shared" ref="R835:R898" si="81">RIGHT(N835,LEN(N835)-FIND("/",N835,1))</f>
        <v>rock</v>
      </c>
      <c r="S835" s="11">
        <f t="shared" ref="S835:S898" si="82">(((J835/60)/60)/24)+DATE(1970,1,1) + -5/24</f>
        <v>41718.669849537036</v>
      </c>
      <c r="T835" s="11">
        <f t="shared" ref="T835:T898" si="83">(((I835/60)/60)/24)+DATE(1970,1,1) + -5/24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41923.63035879629</v>
      </c>
      <c r="T843" s="11">
        <f t="shared" si="83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41526.384062500001</v>
      </c>
      <c r="T844" s="11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42165.590000000004</v>
      </c>
      <c r="T849" s="11">
        <f t="shared" si="83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42544.916863425926</v>
      </c>
      <c r="T857" s="11">
        <f t="shared" si="83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41230.564780092594</v>
      </c>
      <c r="T867" s="11">
        <f t="shared" si="83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41342.637233796297</v>
      </c>
      <c r="T871" s="11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41577.352951388886</v>
      </c>
      <c r="T873" s="11">
        <f t="shared" si="83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41183.958796296298</v>
      </c>
      <c r="T875" s="11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41597.580555555556</v>
      </c>
      <c r="T879" s="11">
        <f t="shared" si="83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40981.594282407401</v>
      </c>
      <c r="T886" s="11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42496.773263888892</v>
      </c>
      <c r="T896" s="11">
        <f t="shared" si="83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42218.664652777778</v>
      </c>
      <c r="T898" s="11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s="7">
        <f t="shared" ref="P899:P962" si="85">IFERROR(E899/L899,0)</f>
        <v>0</v>
      </c>
      <c r="Q899" t="str">
        <f t="shared" ref="Q899:Q962" si="86">LEFT(N899,FIND("/",N899,1)-1)</f>
        <v>music</v>
      </c>
      <c r="R899" t="str">
        <f t="shared" ref="R899:R962" si="87">RIGHT(N899,LEN(N899)-FIND("/",N899,1))</f>
        <v>indie rock</v>
      </c>
      <c r="S899" s="11">
        <f t="shared" ref="S899:S962" si="88">(((J899/60)/60)/24)+DATE(1970,1,1) + -5/24</f>
        <v>41211.480416666665</v>
      </c>
      <c r="T899" s="11">
        <f t="shared" ref="T899:T962" si="89">(((I899/60)/60)/24)+DATE(1970,1,1) + -5/24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1">
        <f t="shared" si="8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41116.554942129631</v>
      </c>
      <c r="T916" s="11">
        <f t="shared" si="8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41562.463217592594</v>
      </c>
      <c r="T922" s="11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40846.962685185179</v>
      </c>
      <c r="T923" s="11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41288.734594907408</v>
      </c>
      <c r="T926" s="11">
        <f t="shared" si="8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41710.960752314815</v>
      </c>
      <c r="T935" s="11">
        <f t="shared" si="8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1">
        <f t="shared" si="8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42382.634953703695</v>
      </c>
      <c r="T944" s="11">
        <f t="shared" si="8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42732.664652777778</v>
      </c>
      <c r="T947" s="11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42480.44527777777</v>
      </c>
      <c r="T953" s="11">
        <f t="shared" si="8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42662.405231481483</v>
      </c>
      <c r="T954" s="11">
        <f t="shared" si="8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 s="7">
        <f t="shared" ref="P963:P1026" si="91">IFERROR(E963/L963,0)</f>
        <v>364.35454545454547</v>
      </c>
      <c r="Q963" t="str">
        <f t="shared" ref="Q963:Q1026" si="92">LEFT(N963,FIND("/",N963,1)-1)</f>
        <v>technology</v>
      </c>
      <c r="R963" t="str">
        <f t="shared" ref="R963:R1026" si="93">RIGHT(N963,LEN(N963)-FIND("/",N963,1))</f>
        <v>wearables</v>
      </c>
      <c r="S963" s="11">
        <f t="shared" ref="S963:S1026" si="94">(((J963/60)/60)/24)+DATE(1970,1,1) + -5/24</f>
        <v>42740.485358796293</v>
      </c>
      <c r="T963" s="11">
        <f t="shared" ref="T963:T1026" si="95">(((I963/60)/60)/24)+DATE(1970,1,1) + -5/24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42506.208657407398</v>
      </c>
      <c r="T981" s="11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42574.459317129629</v>
      </c>
      <c r="T985" s="11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1">
        <f t="shared" si="95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42748.851388888892</v>
      </c>
      <c r="T1002" s="11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42276.416469907403</v>
      </c>
      <c r="T1007" s="11">
        <f t="shared" si="95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42421.898796296293</v>
      </c>
      <c r="T1018" s="11">
        <f t="shared" si="95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42111.438391203708</v>
      </c>
      <c r="T1024" s="11">
        <f t="shared" si="95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 s="7">
        <f t="shared" ref="P1027:P1090" si="97">IFERROR(E1027/L1027,0)</f>
        <v>71.848571428571432</v>
      </c>
      <c r="Q1027" t="str">
        <f t="shared" ref="Q1027:Q1090" si="98">LEFT(N1027,FIND("/",N1027,1)-1)</f>
        <v>music</v>
      </c>
      <c r="R1027" t="str">
        <f t="shared" ref="R1027:R1090" si="99">RIGHT(N1027,LEN(N1027)-FIND("/",N1027,1))</f>
        <v>electronic music</v>
      </c>
      <c r="S1027" s="11">
        <f t="shared" ref="S1027:S1090" si="100">(((J1027/60)/60)/24)+DATE(1970,1,1) + -5/24</f>
        <v>42049.625428240739</v>
      </c>
      <c r="T1027" s="11">
        <f t="shared" ref="T1027:T1090" si="101">(((I1027/60)/60)/24)+DATE(1970,1,1) + -5/24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42688.524074074077</v>
      </c>
      <c r="T1035" s="11">
        <f t="shared" si="101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41830.851759259262</v>
      </c>
      <c r="T1043" s="11">
        <f t="shared" si="101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41844.666087962964</v>
      </c>
      <c r="T1047" s="11">
        <f t="shared" si="101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41918.610127314809</v>
      </c>
      <c r="T1049" s="11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42058.511307870365</v>
      </c>
      <c r="T1058" s="11">
        <f t="shared" si="101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42678.662997685176</v>
      </c>
      <c r="T1059" s="11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41445.754421296297</v>
      </c>
      <c r="T1068" s="11">
        <f t="shared" si="101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42440.162777777768</v>
      </c>
      <c r="T1070" s="11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42479.35805555556</v>
      </c>
      <c r="T1081" s="11">
        <f t="shared" si="101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41101.697777777779</v>
      </c>
      <c r="T1084" s="11">
        <f t="shared" si="101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41775.505636574075</v>
      </c>
      <c r="T1089" s="11">
        <f t="shared" si="101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 s="7">
        <f t="shared" ref="P1091:P1154" si="103">IFERROR(E1091/L1091,0)</f>
        <v>23.959183673469386</v>
      </c>
      <c r="Q1091" t="str">
        <f t="shared" ref="Q1091:Q1154" si="104">LEFT(N1091,FIND("/",N1091,1)-1)</f>
        <v>games</v>
      </c>
      <c r="R1091" t="str">
        <f t="shared" ref="R1091:R1154" si="105">RIGHT(N1091,LEN(N1091)-FIND("/",N1091,1))</f>
        <v>video games</v>
      </c>
      <c r="S1091" s="11">
        <f t="shared" ref="S1091:S1154" si="106">(((J1091/60)/60)/24)+DATE(1970,1,1) + -5/24</f>
        <v>42150.981192129628</v>
      </c>
      <c r="T1091" s="11">
        <f t="shared" ref="T1091:T1154" si="107">(((I1091/60)/60)/24)+DATE(1970,1,1) + -5/24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1">
        <f t="shared" si="107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40795.505011574067</v>
      </c>
      <c r="T1096" s="11">
        <f t="shared" si="107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42346.995254629634</v>
      </c>
      <c r="T1113" s="11">
        <f t="shared" si="107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41009.638981481476</v>
      </c>
      <c r="T1118" s="11">
        <f t="shared" si="107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42535.11914351851</v>
      </c>
      <c r="T1128" s="11">
        <f t="shared" si="107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42558.781180555547</v>
      </c>
      <c r="T1137" s="11">
        <f t="shared" si="107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42327.463298611103</v>
      </c>
      <c r="T1138" s="11">
        <f t="shared" si="107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41975.139189814807</v>
      </c>
      <c r="T1141" s="11">
        <f t="shared" si="107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42021.797766203708</v>
      </c>
      <c r="T1144" s="11">
        <f t="shared" si="107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41854.539259259262</v>
      </c>
      <c r="T1147" s="11">
        <f t="shared" si="107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42223.894247685181</v>
      </c>
      <c r="T1153" s="11">
        <f t="shared" si="107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 s="7">
        <f t="shared" ref="P1155:P1218" si="109">IFERROR(E1155/L1155,0)</f>
        <v>50</v>
      </c>
      <c r="Q1155" t="str">
        <f t="shared" ref="Q1155:Q1218" si="110">LEFT(N1155,FIND("/",N1155,1)-1)</f>
        <v>food</v>
      </c>
      <c r="R1155" t="str">
        <f t="shared" ref="R1155:R1218" si="111">RIGHT(N1155,LEN(N1155)-FIND("/",N1155,1))</f>
        <v>food trucks</v>
      </c>
      <c r="S1155" s="11">
        <f t="shared" ref="S1155:S1218" si="112">(((J1155/60)/60)/24)+DATE(1970,1,1) + -5/24</f>
        <v>42143.505844907406</v>
      </c>
      <c r="T1155" s="11">
        <f t="shared" ref="T1155:T1218" si="113">(((I1155/60)/60)/24)+DATE(1970,1,1) + -5/24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1">
        <f t="shared" si="113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1">
        <f t="shared" si="113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41792.006134259253</v>
      </c>
      <c r="T1167" s="11">
        <f t="shared" si="113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41841.473981481482</v>
      </c>
      <c r="T1174" s="11">
        <f t="shared" si="113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42419.395370370366</v>
      </c>
      <c r="T1193" s="11">
        <f t="shared" si="113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42409.567743055559</v>
      </c>
      <c r="T1195" s="11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42152.080486111103</v>
      </c>
      <c r="T1204" s="11">
        <f t="shared" si="113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42772.567743055559</v>
      </c>
      <c r="T1208" s="11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 s="7">
        <f t="shared" ref="P1219:P1282" si="115">IFERROR(E1219/L1219,0)</f>
        <v>148.57377049180329</v>
      </c>
      <c r="Q1219" t="str">
        <f t="shared" ref="Q1219:Q1282" si="116">LEFT(N1219,FIND("/",N1219,1)-1)</f>
        <v>photography</v>
      </c>
      <c r="R1219" t="str">
        <f t="shared" ref="R1219:R1282" si="117">RIGHT(N1219,LEN(N1219)-FIND("/",N1219,1))</f>
        <v>photobooks</v>
      </c>
      <c r="S1219" s="11">
        <f t="shared" ref="S1219:S1282" si="118">(((J1219/60)/60)/24)+DATE(1970,1,1) + -5/24</f>
        <v>42535.6011574074</v>
      </c>
      <c r="T1219" s="11">
        <f t="shared" ref="T1219:T1282" si="119">(((I1219/60)/60)/24)+DATE(1970,1,1) + -5/24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42633.253622685181</v>
      </c>
      <c r="T1221" s="11">
        <f t="shared" si="11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41506.639699074076</v>
      </c>
      <c r="T1234" s="11">
        <f t="shared" si="11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41355.617164351846</v>
      </c>
      <c r="T1246" s="11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41774.391597222217</v>
      </c>
      <c r="T1247" s="11">
        <f t="shared" si="11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41067.532534722224</v>
      </c>
      <c r="T1251" s="11">
        <f t="shared" si="11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40921.711006944446</v>
      </c>
      <c r="T1258" s="11">
        <f t="shared" si="11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42445.614722222213</v>
      </c>
      <c r="T1271" s="11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40933.648634259262</v>
      </c>
      <c r="T1272" s="11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 s="7">
        <f t="shared" ref="P1283:P1346" si="121">IFERROR(E1283/L1283,0)</f>
        <v>104.72972972972973</v>
      </c>
      <c r="Q1283" t="str">
        <f t="shared" ref="Q1283:Q1346" si="122">LEFT(N1283,FIND("/",N1283,1)-1)</f>
        <v>music</v>
      </c>
      <c r="R1283" t="str">
        <f t="shared" ref="R1283:R1346" si="123">RIGHT(N1283,LEN(N1283)-FIND("/",N1283,1))</f>
        <v>rock</v>
      </c>
      <c r="S1283" s="11">
        <f t="shared" ref="S1283:S1346" si="124">(((J1283/60)/60)/24)+DATE(1970,1,1) + -5/24</f>
        <v>41463.535138888888</v>
      </c>
      <c r="T1283" s="11">
        <f t="shared" ref="T1283:T1346" si="125">(((I1283/60)/60)/24)+DATE(1970,1,1) + -5/24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41586.266840277778</v>
      </c>
      <c r="T1284" s="11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42708.926446759251</v>
      </c>
      <c r="T1291" s="11">
        <f t="shared" si="125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1">
        <f t="shared" si="125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42458.472592592596</v>
      </c>
      <c r="T1300" s="11">
        <f t="shared" si="125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42387.294895833329</v>
      </c>
      <c r="T1309" s="11">
        <f t="shared" si="125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42393.753576388881</v>
      </c>
      <c r="T1318" s="11">
        <f t="shared" si="125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41974.583657407398</v>
      </c>
      <c r="T1328" s="11">
        <f t="shared" si="125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42172.608090277768</v>
      </c>
      <c r="T1344" s="11">
        <f t="shared" si="125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 s="7">
        <f t="shared" ref="P1347:P1410" si="127">IFERROR(E1347/L1347,0)</f>
        <v>53.571428571428569</v>
      </c>
      <c r="Q1347" t="str">
        <f t="shared" ref="Q1347:Q1410" si="128">LEFT(N1347,FIND("/",N1347,1)-1)</f>
        <v>publishing</v>
      </c>
      <c r="R1347" t="str">
        <f t="shared" ref="R1347:R1410" si="129">RIGHT(N1347,LEN(N1347)-FIND("/",N1347,1))</f>
        <v>nonfiction</v>
      </c>
      <c r="S1347" s="11">
        <f t="shared" ref="S1347:S1410" si="130">(((J1347/60)/60)/24)+DATE(1970,1,1) + -5/24</f>
        <v>41799.606006944443</v>
      </c>
      <c r="T1347" s="11">
        <f t="shared" ref="T1347:T1410" si="131">(((I1347/60)/60)/24)+DATE(1970,1,1) + -5/24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41963.29783564814</v>
      </c>
      <c r="T1350" s="11">
        <f t="shared" si="131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41429.830555555556</v>
      </c>
      <c r="T1358" s="11">
        <f t="shared" si="131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41951.487337962957</v>
      </c>
      <c r="T1366" s="11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42568.551041666658</v>
      </c>
      <c r="T1380" s="11">
        <f t="shared" si="131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42130.28328703704</v>
      </c>
      <c r="T1381" s="11">
        <f t="shared" si="131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42087.594976851848</v>
      </c>
      <c r="T1392" s="11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42064.845034722217</v>
      </c>
      <c r="T1404" s="11">
        <f t="shared" si="131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s="7">
        <f t="shared" ref="P1411:P1474" si="133">IFERROR(E1411/L1411,0)</f>
        <v>0</v>
      </c>
      <c r="Q1411" t="str">
        <f t="shared" ref="Q1411:Q1474" si="134">LEFT(N1411,FIND("/",N1411,1)-1)</f>
        <v>publishing</v>
      </c>
      <c r="R1411" t="str">
        <f t="shared" ref="R1411:R1474" si="135">RIGHT(N1411,LEN(N1411)-FIND("/",N1411,1))</f>
        <v>translations</v>
      </c>
      <c r="S1411" s="11">
        <f t="shared" ref="S1411:S1474" si="136">(((J1411/60)/60)/24)+DATE(1970,1,1) + -5/24</f>
        <v>41944.925173611111</v>
      </c>
      <c r="T1411" s="11">
        <f t="shared" ref="T1411:T1474" si="137">(((I1411/60)/60)/24)+DATE(1970,1,1) + -5/24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1">
        <f t="shared" si="137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42073.852337962955</v>
      </c>
      <c r="T1431" s="11">
        <f t="shared" si="137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41961.605185185181</v>
      </c>
      <c r="T1432" s="11">
        <f t="shared" si="137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42040.621539351843</v>
      </c>
      <c r="T1441" s="11">
        <f t="shared" si="137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40645.806122685186</v>
      </c>
      <c r="T1470" s="11">
        <f t="shared" si="137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 s="7">
        <f t="shared" ref="P1475:P1538" si="139">IFERROR(E1475/L1475,0)</f>
        <v>38.462553191489363</v>
      </c>
      <c r="Q1475" t="str">
        <f t="shared" ref="Q1475:Q1538" si="140">LEFT(N1475,FIND("/",N1475,1)-1)</f>
        <v>publishing</v>
      </c>
      <c r="R1475" t="str">
        <f t="shared" ref="R1475:R1538" si="141">RIGHT(N1475,LEN(N1475)-FIND("/",N1475,1))</f>
        <v>radio &amp; podcasts</v>
      </c>
      <c r="S1475" s="11">
        <f t="shared" ref="S1475:S1538" si="142">(((J1475/60)/60)/24)+DATE(1970,1,1) + -5/24</f>
        <v>40939.771284722221</v>
      </c>
      <c r="T1475" s="11">
        <f t="shared" ref="T1475:T1538" si="143">(((I1475/60)/60)/24)+DATE(1970,1,1) + -5/24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41500.519583333327</v>
      </c>
      <c r="T1476" s="11">
        <f t="shared" si="143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41136.649722222224</v>
      </c>
      <c r="T1484" s="11">
        <f t="shared" si="143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41411.658275462964</v>
      </c>
      <c r="T1495" s="11">
        <f t="shared" si="143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40254.242002314815</v>
      </c>
      <c r="T1509" s="11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41809.176828703698</v>
      </c>
      <c r="T1512" s="11">
        <f t="shared" si="143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42780.392199074071</v>
      </c>
      <c r="T1529" s="11">
        <f t="shared" si="143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42275.558969907412</v>
      </c>
      <c r="T1532" s="11">
        <f t="shared" si="143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42221.465995370374</v>
      </c>
      <c r="T1536" s="11">
        <f t="shared" si="143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 s="7">
        <f t="shared" ref="P1539:P1602" si="145">IFERROR(E1539/L1539,0)</f>
        <v>96.375</v>
      </c>
      <c r="Q1539" t="str">
        <f t="shared" ref="Q1539:Q1602" si="146">LEFT(N1539,FIND("/",N1539,1)-1)</f>
        <v>photography</v>
      </c>
      <c r="R1539" t="str">
        <f t="shared" ref="R1539:R1602" si="147">RIGHT(N1539,LEN(N1539)-FIND("/",N1539,1))</f>
        <v>photobooks</v>
      </c>
      <c r="S1539" s="11">
        <f t="shared" ref="S1539:S1602" si="148">(((J1539/60)/60)/24)+DATE(1970,1,1) + -5/24</f>
        <v>42552.106793981475</v>
      </c>
      <c r="T1539" s="11">
        <f t="shared" ref="T1539:T1602" si="149">(((I1539/60)/60)/24)+DATE(1970,1,1) + -5/24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42705.710868055547</v>
      </c>
      <c r="T1541" s="11">
        <f t="shared" si="14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1">
        <f t="shared" si="14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42107.844895833325</v>
      </c>
      <c r="T1561" s="11">
        <f t="shared" si="14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1">
        <f t="shared" si="14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41671.728530092587</v>
      </c>
      <c r="T1569" s="11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42144.561145833337</v>
      </c>
      <c r="T1573" s="11">
        <f t="shared" si="14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41799.315925925926</v>
      </c>
      <c r="T1577" s="11">
        <f t="shared" si="14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41054.639444444445</v>
      </c>
      <c r="T1579" s="11">
        <f t="shared" si="14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40989.841736111113</v>
      </c>
      <c r="T1582" s="11">
        <f t="shared" si="14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42068.896087962967</v>
      </c>
      <c r="T1588" s="11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42445.504421296289</v>
      </c>
      <c r="T1596" s="11">
        <f t="shared" si="14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1">
        <f t="shared" si="14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41790.848981481482</v>
      </c>
      <c r="T1602" s="11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 s="7">
        <f t="shared" ref="P1603:P1666" si="151">IFERROR(E1603/L1603,0)</f>
        <v>48.325535714285714</v>
      </c>
      <c r="Q1603" t="str">
        <f t="shared" ref="Q1603:Q1666" si="152">LEFT(N1603,FIND("/",N1603,1)-1)</f>
        <v>music</v>
      </c>
      <c r="R1603" t="str">
        <f t="shared" ref="R1603:R1666" si="153">RIGHT(N1603,LEN(N1603)-FIND("/",N1603,1))</f>
        <v>rock</v>
      </c>
      <c r="S1603" s="11">
        <f t="shared" ref="S1603:S1666" si="154">(((J1603/60)/60)/24)+DATE(1970,1,1) + -5/24</f>
        <v>40637.884641203702</v>
      </c>
      <c r="T1603" s="11">
        <f t="shared" ref="T1603:T1666" si="155">(((I1603/60)/60)/24)+DATE(1970,1,1) + -5/24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1">
        <f t="shared" si="155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1">
        <f t="shared" si="155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41794.772789351846</v>
      </c>
      <c r="T1616" s="11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41875.977847222224</v>
      </c>
      <c r="T1621" s="11">
        <f t="shared" si="155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41950.086504629624</v>
      </c>
      <c r="T1624" s="11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41579.639664351853</v>
      </c>
      <c r="T1628" s="11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40750.132569444439</v>
      </c>
      <c r="T1634" s="11">
        <f t="shared" si="155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1">
        <f t="shared" si="155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1">
        <f t="shared" si="155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41521.409027777772</v>
      </c>
      <c r="T1647" s="11">
        <f t="shared" si="155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1">
        <f t="shared" si="155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40939.553449074068</v>
      </c>
      <c r="T1666" s="11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 s="7">
        <f t="shared" ref="P1667:P1730" si="157">IFERROR(E1667/L1667,0)</f>
        <v>44.956989247311824</v>
      </c>
      <c r="Q1667" t="str">
        <f t="shared" ref="Q1667:Q1730" si="158">LEFT(N1667,FIND("/",N1667,1)-1)</f>
        <v>music</v>
      </c>
      <c r="R1667" t="str">
        <f t="shared" ref="R1667:R1730" si="159">RIGHT(N1667,LEN(N1667)-FIND("/",N1667,1))</f>
        <v>pop</v>
      </c>
      <c r="S1667" s="11">
        <f t="shared" ref="S1667:S1730" si="160">(((J1667/60)/60)/24)+DATE(1970,1,1) + -5/24</f>
        <v>40564.441122685181</v>
      </c>
      <c r="T1667" s="11">
        <f t="shared" ref="T1667:T1730" si="161">(((I1667/60)/60)/24)+DATE(1970,1,1) + -5/24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40844.941423611104</v>
      </c>
      <c r="T1670" s="11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40313.722210648149</v>
      </c>
      <c r="T1672" s="11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40973.517905092594</v>
      </c>
      <c r="T1678" s="11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42795.49314814814</v>
      </c>
      <c r="T1693" s="11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42804.82462962962</v>
      </c>
      <c r="T1699" s="11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42187.073344907411</v>
      </c>
      <c r="T1705" s="11">
        <f t="shared" si="161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41841.355486111104</v>
      </c>
      <c r="T1711" s="11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42341.382962962954</v>
      </c>
      <c r="T1712" s="11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42673.369201388887</v>
      </c>
      <c r="T1718" s="11">
        <f t="shared" si="161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42460.773587962954</v>
      </c>
      <c r="T1719" s="11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42044.719641203708</v>
      </c>
      <c r="T1729" s="11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s="7">
        <f t="shared" ref="P1731:P1794" si="163">IFERROR(E1731/L1731,0)</f>
        <v>0</v>
      </c>
      <c r="Q1731" t="str">
        <f t="shared" ref="Q1731:Q1794" si="164">LEFT(N1731,FIND("/",N1731,1)-1)</f>
        <v>music</v>
      </c>
      <c r="R1731" t="str">
        <f t="shared" ref="R1731:R1794" si="165">RIGHT(N1731,LEN(N1731)-FIND("/",N1731,1))</f>
        <v>faith</v>
      </c>
      <c r="S1731" s="11">
        <f t="shared" ref="S1731:S1794" si="166">(((J1731/60)/60)/24)+DATE(1970,1,1) + -5/24</f>
        <v>42470.843819444439</v>
      </c>
      <c r="T1731" s="11">
        <f t="shared" ref="T1731:T1794" si="167">(((I1731/60)/60)/24)+DATE(1970,1,1) + -5/24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42271.879432870373</v>
      </c>
      <c r="T1732" s="11">
        <f t="shared" si="167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42559.605844907412</v>
      </c>
      <c r="T1737" s="11">
        <f t="shared" si="167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42175.740648148152</v>
      </c>
      <c r="T1739" s="11">
        <f t="shared" si="167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42171.60905092593</v>
      </c>
      <c r="T1742" s="11">
        <f t="shared" si="167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42710.668634259251</v>
      </c>
      <c r="T1744" s="11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42292.227199074077</v>
      </c>
      <c r="T1749" s="11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41905.771296296298</v>
      </c>
      <c r="T1773" s="11">
        <f t="shared" si="167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41891.768055555556</v>
      </c>
      <c r="T1777" s="11">
        <f t="shared" si="167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42493.392476851855</v>
      </c>
      <c r="T1782" s="11">
        <f t="shared" si="167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42010.466180555559</v>
      </c>
      <c r="T1792" s="11">
        <f t="shared" si="167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 s="7">
        <f t="shared" ref="P1795:P1858" si="169">IFERROR(E1795/L1795,0)</f>
        <v>20</v>
      </c>
      <c r="Q1795" t="str">
        <f t="shared" ref="Q1795:Q1858" si="170">LEFT(N1795,FIND("/",N1795,1)-1)</f>
        <v>photography</v>
      </c>
      <c r="R1795" t="str">
        <f t="shared" ref="R1795:R1858" si="171">RIGHT(N1795,LEN(N1795)-FIND("/",N1795,1))</f>
        <v>photobooks</v>
      </c>
      <c r="S1795" s="11">
        <f t="shared" ref="S1795:S1858" si="172">(((J1795/60)/60)/24)+DATE(1970,1,1) + -5/24</f>
        <v>41940.683333333334</v>
      </c>
      <c r="T1795" s="11">
        <f t="shared" ref="T1795:T1858" si="173">(((I1795/60)/60)/24)+DATE(1970,1,1) + -5/24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42017.863217592596</v>
      </c>
      <c r="T1805" s="11">
        <f t="shared" si="173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42172.698344907411</v>
      </c>
      <c r="T1817" s="11">
        <f t="shared" si="173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42064.87604166667</v>
      </c>
      <c r="T1822" s="11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41634.588680555549</v>
      </c>
      <c r="T1824" s="11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41626.707951388889</v>
      </c>
      <c r="T1826" s="11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41817.64666666666</v>
      </c>
      <c r="T1858" s="11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 s="7">
        <f t="shared" ref="P1859:P1922" si="175">IFERROR(E1859/L1859,0)</f>
        <v>136.36363636363637</v>
      </c>
      <c r="Q1859" t="str">
        <f t="shared" ref="Q1859:Q1922" si="176">LEFT(N1859,FIND("/",N1859,1)-1)</f>
        <v>music</v>
      </c>
      <c r="R1859" t="str">
        <f t="shared" ref="R1859:R1922" si="177">RIGHT(N1859,LEN(N1859)-FIND("/",N1859,1))</f>
        <v>rock</v>
      </c>
      <c r="S1859" s="11">
        <f t="shared" ref="S1859:S1922" si="178">(((J1859/60)/60)/24)+DATE(1970,1,1) + -5/24</f>
        <v>41864.560335648144</v>
      </c>
      <c r="T1859" s="11">
        <f t="shared" ref="T1859:T1922" si="179">(((I1859/60)/60)/24)+DATE(1970,1,1) + -5/24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41655.500972222217</v>
      </c>
      <c r="T1862" s="11">
        <f t="shared" si="17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42755.284421296288</v>
      </c>
      <c r="T1864" s="11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1">
        <f t="shared" si="17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41776.076446759253</v>
      </c>
      <c r="T1878" s="11">
        <f t="shared" si="17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40920.696562500001</v>
      </c>
      <c r="T1896" s="11">
        <f t="shared" si="17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41680.375069444446</v>
      </c>
      <c r="T1899" s="11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42113.667233796288</v>
      </c>
      <c r="T1921" s="11">
        <f t="shared" si="17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42270.66737268518</v>
      </c>
      <c r="T1922" s="11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 s="7">
        <f t="shared" ref="P1923:P1986" si="181">IFERROR(E1923/L1923,0)</f>
        <v>54</v>
      </c>
      <c r="Q1923" t="str">
        <f t="shared" ref="Q1923:Q1986" si="182">LEFT(N1923,FIND("/",N1923,1)-1)</f>
        <v>music</v>
      </c>
      <c r="R1923" t="str">
        <f t="shared" ref="R1923:R1986" si="183">RIGHT(N1923,LEN(N1923)-FIND("/",N1923,1))</f>
        <v>indie rock</v>
      </c>
      <c r="S1923" s="11">
        <f t="shared" ref="S1923:S1986" si="184">(((J1923/60)/60)/24)+DATE(1970,1,1) + -5/24</f>
        <v>41074.013229166667</v>
      </c>
      <c r="T1923" s="11">
        <f t="shared" ref="T1923:T1986" si="185">(((I1923/60)/60)/24)+DATE(1970,1,1) + -5/24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41371.439745370371</v>
      </c>
      <c r="T1930" s="11">
        <f t="shared" si="185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40911.601539351846</v>
      </c>
      <c r="T1934" s="11">
        <f t="shared" si="185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41773.72420138889</v>
      </c>
      <c r="T1937" s="11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42157.043495370373</v>
      </c>
      <c r="T1947" s="11">
        <f t="shared" si="185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41688.941678240735</v>
      </c>
      <c r="T1948" s="11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41800.214710648142</v>
      </c>
      <c r="T1951" s="11">
        <f t="shared" si="185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41178.890196759254</v>
      </c>
      <c r="T1959" s="11">
        <f t="shared" si="185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41871.63726851852</v>
      </c>
      <c r="T1961" s="11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41323.984965277778</v>
      </c>
      <c r="T1972" s="11">
        <f t="shared" si="185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41913.581956018512</v>
      </c>
      <c r="T1986" s="11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 s="7">
        <f t="shared" ref="P1987:P2050" si="187">IFERROR(E1987/L1987,0)</f>
        <v>12.75</v>
      </c>
      <c r="Q1987" t="str">
        <f t="shared" ref="Q1987:Q2050" si="188">LEFT(N1987,FIND("/",N1987,1)-1)</f>
        <v>photography</v>
      </c>
      <c r="R1987" t="str">
        <f t="shared" ref="R1987:R2050" si="189">RIGHT(N1987,LEN(N1987)-FIND("/",N1987,1))</f>
        <v>people</v>
      </c>
      <c r="S1987" s="11">
        <f t="shared" ref="S1987:S2050" si="190">(((J1987/60)/60)/24)+DATE(1970,1,1) + -5/24</f>
        <v>42555.490405092591</v>
      </c>
      <c r="T1987" s="11">
        <f t="shared" ref="T1987:T2050" si="191">(((I1987/60)/60)/24)+DATE(1970,1,1) + -5/24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42413.225497685176</v>
      </c>
      <c r="T1988" s="11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42329.380057870374</v>
      </c>
      <c r="T1995" s="11">
        <f t="shared" si="191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41312.672442129624</v>
      </c>
      <c r="T2018" s="11">
        <f t="shared" si="191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41736.88916666666</v>
      </c>
      <c r="T2022" s="11">
        <f t="shared" si="191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42048.605543981481</v>
      </c>
      <c r="T2029" s="11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41738.656469907408</v>
      </c>
      <c r="T2038" s="11">
        <f t="shared" si="191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41578.718784722223</v>
      </c>
      <c r="T2042" s="11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41068.880173611105</v>
      </c>
      <c r="T2047" s="11">
        <f t="shared" si="191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 s="7">
        <f t="shared" ref="P2051:P2114" si="193">IFERROR(E2051/L2051,0)</f>
        <v>80.991037735849048</v>
      </c>
      <c r="Q2051" t="str">
        <f t="shared" ref="Q2051:Q2114" si="194">LEFT(N2051,FIND("/",N2051,1)-1)</f>
        <v>technology</v>
      </c>
      <c r="R2051" t="str">
        <f t="shared" ref="R2051:R2114" si="195">RIGHT(N2051,LEN(N2051)-FIND("/",N2051,1))</f>
        <v>hardware</v>
      </c>
      <c r="S2051" s="11">
        <f t="shared" ref="S2051:S2114" si="196">(((J2051/60)/60)/24)+DATE(1970,1,1) + -5/24</f>
        <v>41575.319016203699</v>
      </c>
      <c r="T2051" s="11">
        <f t="shared" ref="T2051:T2114" si="197">(((I2051/60)/60)/24)+DATE(1970,1,1) + -5/24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41003.948553240742</v>
      </c>
      <c r="T2083" s="11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40810.911990740737</v>
      </c>
      <c r="T2084" s="11">
        <f t="shared" si="197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40395.506388888884</v>
      </c>
      <c r="T2090" s="11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41299.173090277778</v>
      </c>
      <c r="T2092" s="11">
        <f t="shared" si="197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40555.114328703698</v>
      </c>
      <c r="T2093" s="11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40758.525150462956</v>
      </c>
      <c r="T2097" s="11">
        <f t="shared" si="197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40818.376562499994</v>
      </c>
      <c r="T2099" s="11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 s="7">
        <f t="shared" ref="P2115:P2178" si="199">IFERROR(E2115/L2115,0)</f>
        <v>68.598130841121488</v>
      </c>
      <c r="Q2115" t="str">
        <f t="shared" ref="Q2115:Q2178" si="200">LEFT(N2115,FIND("/",N2115,1)-1)</f>
        <v>music</v>
      </c>
      <c r="R2115" t="str">
        <f t="shared" ref="R2115:R2178" si="201">RIGHT(N2115,LEN(N2115)-FIND("/",N2115,1))</f>
        <v>indie rock</v>
      </c>
      <c r="S2115" s="11">
        <f t="shared" ref="S2115:S2178" si="202">(((J2115/60)/60)/24)+DATE(1970,1,1) + -5/24</f>
        <v>41870.657129629624</v>
      </c>
      <c r="T2115" s="11">
        <f t="shared" ref="T2115:T2178" si="203">(((I2115/60)/60)/24)+DATE(1970,1,1) + -5/24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40463.819849537031</v>
      </c>
      <c r="T2126" s="11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42045.297025462954</v>
      </c>
      <c r="T2129" s="11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41156.755011574067</v>
      </c>
      <c r="T2137" s="11">
        <f t="shared" si="203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42520.639050925929</v>
      </c>
      <c r="T2153" s="11">
        <f t="shared" si="203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40710.522847222215</v>
      </c>
      <c r="T2161" s="11">
        <f t="shared" si="203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42240.644201388881</v>
      </c>
      <c r="T2163" s="11">
        <f t="shared" si="203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42082.371759259251</v>
      </c>
      <c r="T2174" s="11">
        <f t="shared" si="203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42096.424872685187</v>
      </c>
      <c r="T2178" s="11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 s="7">
        <f t="shared" ref="P2179:P2242" si="205">IFERROR(E2179/L2179,0)</f>
        <v>65.868421052631575</v>
      </c>
      <c r="Q2179" t="str">
        <f t="shared" ref="Q2179:Q2242" si="206">LEFT(N2179,FIND("/",N2179,1)-1)</f>
        <v>music</v>
      </c>
      <c r="R2179" t="str">
        <f t="shared" ref="R2179:R2242" si="207">RIGHT(N2179,LEN(N2179)-FIND("/",N2179,1))</f>
        <v>rock</v>
      </c>
      <c r="S2179" s="11">
        <f t="shared" ref="S2179:S2242" si="208">(((J2179/60)/60)/24)+DATE(1970,1,1) + -5/24</f>
        <v>42502.042442129627</v>
      </c>
      <c r="T2179" s="11">
        <f t="shared" ref="T2179:T2242" si="209">(((I2179/60)/60)/24)+DATE(1970,1,1) + -5/24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42745.157141203708</v>
      </c>
      <c r="T2185" s="11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41319.141655092593</v>
      </c>
      <c r="T2187" s="11">
        <f t="shared" si="20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41276.638483796298</v>
      </c>
      <c r="T2203" s="11">
        <f t="shared" si="20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41031.613298611104</v>
      </c>
      <c r="T2207" s="11">
        <f t="shared" si="20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40955.857754629629</v>
      </c>
      <c r="T2212" s="11">
        <f t="shared" si="20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42194.543344907412</v>
      </c>
      <c r="T2218" s="11">
        <f t="shared" si="20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42331.170590277768</v>
      </c>
      <c r="T2235" s="11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42061.813784722217</v>
      </c>
      <c r="T2237" s="11">
        <f t="shared" si="20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42452.617407407401</v>
      </c>
      <c r="T2242" s="11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 s="7">
        <f t="shared" ref="P2243:P2306" si="211">IFERROR(E2243/L2243,0)</f>
        <v>49.472392638036808</v>
      </c>
      <c r="Q2243" t="str">
        <f t="shared" ref="Q2243:Q2306" si="212">LEFT(N2243,FIND("/",N2243,1)-1)</f>
        <v>games</v>
      </c>
      <c r="R2243" t="str">
        <f t="shared" ref="R2243:R2306" si="213">RIGHT(N2243,LEN(N2243)-FIND("/",N2243,1))</f>
        <v>tabletop games</v>
      </c>
      <c r="S2243" s="11">
        <f t="shared" ref="S2243:S2306" si="214">(((J2243/60)/60)/24)+DATE(1970,1,1) + -5/24</f>
        <v>42766.619212962956</v>
      </c>
      <c r="T2243" s="11">
        <f t="shared" ref="T2243:T2306" si="215">(((I2243/60)/60)/24)+DATE(1970,1,1) + -5/24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1">
        <f t="shared" si="215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41660.500196759262</v>
      </c>
      <c r="T2247" s="11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41336.494965277772</v>
      </c>
      <c r="T2251" s="11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42775.874016203699</v>
      </c>
      <c r="T2270" s="11">
        <f t="shared" si="215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42315.491157407399</v>
      </c>
      <c r="T2274" s="11">
        <f t="shared" si="215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41965.408321759263</v>
      </c>
      <c r="T2277" s="11">
        <f t="shared" si="215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42338.500775462955</v>
      </c>
      <c r="T2280" s="11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42020.598368055551</v>
      </c>
      <c r="T2281" s="11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41058.977349537032</v>
      </c>
      <c r="T2287" s="11">
        <f t="shared" si="215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 s="7">
        <f t="shared" ref="P2307:P2370" si="217">IFERROR(E2307/L2307,0)</f>
        <v>109.10778443113773</v>
      </c>
      <c r="Q2307" t="str">
        <f t="shared" ref="Q2307:Q2370" si="218">LEFT(N2307,FIND("/",N2307,1)-1)</f>
        <v>music</v>
      </c>
      <c r="R2307" t="str">
        <f t="shared" ref="R2307:R2370" si="219">RIGHT(N2307,LEN(N2307)-FIND("/",N2307,1))</f>
        <v>indie rock</v>
      </c>
      <c r="S2307" s="11">
        <f t="shared" ref="S2307:S2370" si="220">(((J2307/60)/60)/24)+DATE(1970,1,1) + -5/24</f>
        <v>41834.486944444441</v>
      </c>
      <c r="T2307" s="11">
        <f t="shared" ref="T2307:T2370" si="221">(((I2307/60)/60)/24)+DATE(1970,1,1) + -5/24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41004.594131944439</v>
      </c>
      <c r="T2309" s="11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1">
        <f t="shared" si="221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42804.687141203707</v>
      </c>
      <c r="T2324" s="11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42807.54684027777</v>
      </c>
      <c r="T2325" s="11">
        <f t="shared" si="221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41842.708796296298</v>
      </c>
      <c r="T2329" s="11">
        <f t="shared" si="221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42139.573344907411</v>
      </c>
      <c r="T2330" s="11">
        <f t="shared" si="221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41789.688472222217</v>
      </c>
      <c r="T2340" s="11">
        <f t="shared" si="221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42577.399027777778</v>
      </c>
      <c r="T2349" s="11">
        <f t="shared" si="221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42096.709907407399</v>
      </c>
      <c r="T2357" s="11">
        <f t="shared" si="221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42264.411782407398</v>
      </c>
      <c r="T2359" s="11">
        <f t="shared" si="221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42063.513483796291</v>
      </c>
      <c r="T2370" s="11">
        <f t="shared" si="221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s="7">
        <f t="shared" ref="P2371:P2434" si="223">IFERROR(E2371/L2371,0)</f>
        <v>0</v>
      </c>
      <c r="Q2371" t="str">
        <f t="shared" ref="Q2371:Q2434" si="224">LEFT(N2371,FIND("/",N2371,1)-1)</f>
        <v>technology</v>
      </c>
      <c r="R2371" t="str">
        <f t="shared" ref="R2371:R2434" si="225">RIGHT(N2371,LEN(N2371)-FIND("/",N2371,1))</f>
        <v>web</v>
      </c>
      <c r="S2371" s="11">
        <f t="shared" ref="S2371:S2434" si="226">(((J2371/60)/60)/24)+DATE(1970,1,1) + -5/24</f>
        <v>42380.60429398148</v>
      </c>
      <c r="T2371" s="11">
        <f t="shared" ref="T2371:T2434" si="227">(((I2371/60)/60)/24)+DATE(1970,1,1) + -5/24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42215.453981481485</v>
      </c>
      <c r="T2375" s="11">
        <f t="shared" si="227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42017.634953703695</v>
      </c>
      <c r="T2376" s="11">
        <f t="shared" si="227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42399.674282407403</v>
      </c>
      <c r="T2405" s="11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41993.529965277768</v>
      </c>
      <c r="T2421" s="11">
        <f t="shared" si="227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42163.961712962955</v>
      </c>
      <c r="T2428" s="11">
        <f t="shared" si="227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42412.11033564814</v>
      </c>
      <c r="T2429" s="11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42041.010381944441</v>
      </c>
      <c r="T2434" s="11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s="7">
        <f t="shared" ref="P2435:P2498" si="229">IFERROR(E2435/L2435,0)</f>
        <v>0</v>
      </c>
      <c r="Q2435" t="str">
        <f t="shared" ref="Q2435:Q2498" si="230">LEFT(N2435,FIND("/",N2435,1)-1)</f>
        <v>food</v>
      </c>
      <c r="R2435" t="str">
        <f t="shared" ref="R2435:R2498" si="231">RIGHT(N2435,LEN(N2435)-FIND("/",N2435,1))</f>
        <v>food trucks</v>
      </c>
      <c r="S2435" s="11">
        <f t="shared" ref="S2435:S2498" si="232">(((J2435/60)/60)/24)+DATE(1970,1,1) + -5/24</f>
        <v>42397.691469907404</v>
      </c>
      <c r="T2435" s="11">
        <f t="shared" ref="T2435:T2498" si="233">(((I2435/60)/60)/24)+DATE(1970,1,1) + -5/24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42179.977708333325</v>
      </c>
      <c r="T2436" s="11">
        <f t="shared" si="233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42252.069282407399</v>
      </c>
      <c r="T2437" s="11">
        <f t="shared" si="233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42383.691122685181</v>
      </c>
      <c r="T2442" s="11">
        <f t="shared" si="233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42052.458657407398</v>
      </c>
      <c r="T2444" s="11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1">
        <f t="shared" si="233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42769.99314814814</v>
      </c>
      <c r="T2456" s="11">
        <f t="shared" si="233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41173.945844907401</v>
      </c>
      <c r="T2470" s="11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40310.079340277778</v>
      </c>
      <c r="T2477" s="11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40970.541701388887</v>
      </c>
      <c r="T2485" s="11">
        <f t="shared" si="233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41023.019398148142</v>
      </c>
      <c r="T2492" s="11">
        <f t="shared" si="233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40542.630949074075</v>
      </c>
      <c r="T2493" s="11">
        <f t="shared" si="233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41022.436851851846</v>
      </c>
      <c r="T2496" s="11">
        <f t="shared" si="233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41327.788101851853</v>
      </c>
      <c r="T2498" s="11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 s="7">
        <f t="shared" ref="P2499:P2562" si="235">IFERROR(E2499/L2499,0)</f>
        <v>80.551071428571419</v>
      </c>
      <c r="Q2499" t="str">
        <f t="shared" ref="Q2499:Q2562" si="236">LEFT(N2499,FIND("/",N2499,1)-1)</f>
        <v>music</v>
      </c>
      <c r="R2499" t="str">
        <f t="shared" ref="R2499:R2562" si="237">RIGHT(N2499,LEN(N2499)-FIND("/",N2499,1))</f>
        <v>indie rock</v>
      </c>
      <c r="S2499" s="11">
        <f t="shared" ref="S2499:S2562" si="238">(((J2499/60)/60)/24)+DATE(1970,1,1) + -5/24</f>
        <v>40730.670578703699</v>
      </c>
      <c r="T2499" s="11">
        <f t="shared" ref="T2499:T2562" si="239">(((I2499/60)/60)/24)+DATE(1970,1,1) + -5/24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41226.440243055549</v>
      </c>
      <c r="T2501" s="11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41053.564525462964</v>
      </c>
      <c r="T2502" s="11">
        <f t="shared" si="23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42244.568333333329</v>
      </c>
      <c r="T2503" s="11">
        <f t="shared" si="23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42078.78902777777</v>
      </c>
      <c r="T2512" s="11">
        <f t="shared" si="23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1">
        <f t="shared" si="23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1">
        <f t="shared" si="23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41058.636238425926</v>
      </c>
      <c r="T2527" s="11">
        <f t="shared" si="23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40127.492037037038</v>
      </c>
      <c r="T2536" s="11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41483.240949074068</v>
      </c>
      <c r="T2543" s="11">
        <f t="shared" si="23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42026.929837962954</v>
      </c>
      <c r="T2547" s="11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41524.650219907402</v>
      </c>
      <c r="T2548" s="11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42618.417094907411</v>
      </c>
      <c r="T2550" s="11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41112.99082175926</v>
      </c>
      <c r="T2555" s="11">
        <f t="shared" si="23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42093.651689814818</v>
      </c>
      <c r="T2560" s="11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s="7">
        <f t="shared" ref="P2563:P2626" si="241">IFERROR(E2563/L2563,0)</f>
        <v>0</v>
      </c>
      <c r="Q2563" t="str">
        <f t="shared" ref="Q2563:Q2626" si="242">LEFT(N2563,FIND("/",N2563,1)-1)</f>
        <v>food</v>
      </c>
      <c r="R2563" t="str">
        <f t="shared" ref="R2563:R2626" si="243">RIGHT(N2563,LEN(N2563)-FIND("/",N2563,1))</f>
        <v>food trucks</v>
      </c>
      <c r="S2563" s="11">
        <f t="shared" ref="S2563:S2626" si="244">(((J2563/60)/60)/24)+DATE(1970,1,1) + -5/24</f>
        <v>42260.320474537039</v>
      </c>
      <c r="T2563" s="11">
        <f t="shared" ref="T2563:T2626" si="245">(((I2563/60)/60)/24)+DATE(1970,1,1) + -5/24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41985.90039351851</v>
      </c>
      <c r="T2577" s="11">
        <f t="shared" si="245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42237.814571759263</v>
      </c>
      <c r="T2580" s="11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42139.964918981481</v>
      </c>
      <c r="T2586" s="11">
        <f t="shared" si="245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42089.636875000004</v>
      </c>
      <c r="T2595" s="11">
        <f t="shared" si="245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41150.69385416666</v>
      </c>
      <c r="T2603" s="11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41726.504421296297</v>
      </c>
      <c r="T2608" s="11">
        <f t="shared" si="245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42115.539212962954</v>
      </c>
      <c r="T2623" s="11">
        <f t="shared" si="245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41144.213217592594</v>
      </c>
      <c r="T2626" s="11">
        <f t="shared" si="245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 s="7">
        <f t="shared" ref="P2627:P2690" si="247">IFERROR(E2627/L2627,0)</f>
        <v>27.576923076923077</v>
      </c>
      <c r="Q2627" t="str">
        <f t="shared" ref="Q2627:Q2690" si="248">LEFT(N2627,FIND("/",N2627,1)-1)</f>
        <v>technology</v>
      </c>
      <c r="R2627" t="str">
        <f t="shared" ref="R2627:R2690" si="249">RIGHT(N2627,LEN(N2627)-FIND("/",N2627,1))</f>
        <v>space exploration</v>
      </c>
      <c r="S2627" s="11">
        <f t="shared" ref="S2627:S2690" si="250">(((J2627/60)/60)/24)+DATE(1970,1,1) + -5/24</f>
        <v>42658.601944444446</v>
      </c>
      <c r="T2627" s="11">
        <f t="shared" ref="T2627:T2690" si="251">(((I2627/60)/60)/24)+DATE(1970,1,1) + -5/24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42612.448159722226</v>
      </c>
      <c r="T2636" s="11">
        <f t="shared" si="251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42689.374016203699</v>
      </c>
      <c r="T2645" s="11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42327.597326388881</v>
      </c>
      <c r="T2653" s="11">
        <f t="shared" si="251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42055.39266203704</v>
      </c>
      <c r="T2656" s="11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42767.480185185181</v>
      </c>
      <c r="T2658" s="11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42551.675856481481</v>
      </c>
      <c r="T2660" s="11">
        <f t="shared" si="251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42081.861226851855</v>
      </c>
      <c r="T2661" s="11">
        <f t="shared" si="251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42275.380381944437</v>
      </c>
      <c r="T2670" s="11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42318.827499999999</v>
      </c>
      <c r="T2671" s="11">
        <f t="shared" si="251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41962.540694444448</v>
      </c>
      <c r="T2673" s="11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41792.821099537032</v>
      </c>
      <c r="T2679" s="11">
        <f t="shared" si="251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41820.706307870365</v>
      </c>
      <c r="T2686" s="11">
        <f t="shared" si="251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42061.487615740734</v>
      </c>
      <c r="T2687" s="11">
        <f t="shared" si="251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42027.910532407412</v>
      </c>
      <c r="T2690" s="11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 s="7">
        <f t="shared" ref="P2691:P2754" si="253">IFERROR(E2691/L2691,0)</f>
        <v>1</v>
      </c>
      <c r="Q2691" t="str">
        <f t="shared" ref="Q2691:Q2754" si="254">LEFT(N2691,FIND("/",N2691,1)-1)</f>
        <v>food</v>
      </c>
      <c r="R2691" t="str">
        <f t="shared" ref="R2691:R2754" si="255">RIGHT(N2691,LEN(N2691)-FIND("/",N2691,1))</f>
        <v>food trucks</v>
      </c>
      <c r="S2691" s="11">
        <f t="shared" ref="S2691:S2754" si="256">(((J2691/60)/60)/24)+DATE(1970,1,1) + -5/24</f>
        <v>42551.753356481473</v>
      </c>
      <c r="T2691" s="11">
        <f t="shared" ref="T2691:T2754" si="257">(((I2691/60)/60)/24)+DATE(1970,1,1) + -5/24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41870.666342592594</v>
      </c>
      <c r="T2702" s="11">
        <f t="shared" si="257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41780.536921296298</v>
      </c>
      <c r="T2713" s="11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41934.706585648149</v>
      </c>
      <c r="T2719" s="11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42417.822847222218</v>
      </c>
      <c r="T2721" s="11">
        <f t="shared" si="257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42655.257557870362</v>
      </c>
      <c r="T2722" s="11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41044.439780092594</v>
      </c>
      <c r="T2749" s="11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41078.69149305555</v>
      </c>
      <c r="T2752" s="11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41747.678726851853</v>
      </c>
      <c r="T2753" s="11">
        <f t="shared" si="257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 s="7">
        <f t="shared" ref="P2755:P2818" si="259">IFERROR(E2755/L2755,0)</f>
        <v>47.5</v>
      </c>
      <c r="Q2755" t="str">
        <f t="shared" ref="Q2755:Q2818" si="260">LEFT(N2755,FIND("/",N2755,1)-1)</f>
        <v>publishing</v>
      </c>
      <c r="R2755" t="str">
        <f t="shared" ref="R2755:R2818" si="261">RIGHT(N2755,LEN(N2755)-FIND("/",N2755,1))</f>
        <v>children's books</v>
      </c>
      <c r="S2755" s="11">
        <f t="shared" ref="S2755:S2818" si="262">(((J2755/60)/60)/24)+DATE(1970,1,1) + -5/24</f>
        <v>41117.692395833328</v>
      </c>
      <c r="T2755" s="11">
        <f t="shared" ref="T2755:T2818" si="263">(((I2755/60)/60)/24)+DATE(1970,1,1) + -5/24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41863.427673611113</v>
      </c>
      <c r="T2756" s="11">
        <f t="shared" si="263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41620.692141203705</v>
      </c>
      <c r="T2758" s="11">
        <f t="shared" si="263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40736.459699074068</v>
      </c>
      <c r="T2768" s="11">
        <f t="shared" si="263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41745.617939814809</v>
      </c>
      <c r="T2771" s="11">
        <f t="shared" si="263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42550.493553240733</v>
      </c>
      <c r="T2790" s="11">
        <f t="shared" si="263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42188.259166666663</v>
      </c>
      <c r="T2818" s="11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 s="7">
        <f t="shared" ref="P2819:P2882" si="265">IFERROR(E2819/L2819,0)</f>
        <v>23.636363636363637</v>
      </c>
      <c r="Q2819" t="str">
        <f t="shared" ref="Q2819:Q2882" si="266">LEFT(N2819,FIND("/",N2819,1)-1)</f>
        <v>theater</v>
      </c>
      <c r="R2819" t="str">
        <f t="shared" ref="R2819:R2882" si="267">RIGHT(N2819,LEN(N2819)-FIND("/",N2819,1))</f>
        <v>plays</v>
      </c>
      <c r="S2819" s="11">
        <f t="shared" ref="S2819:S2882" si="268">(((J2819/60)/60)/24)+DATE(1970,1,1) + -5/24</f>
        <v>42023.42664351852</v>
      </c>
      <c r="T2819" s="11">
        <f t="shared" ref="T2819:T2882" si="269">(((I2819/60)/60)/24)+DATE(1970,1,1) + -5/24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42060.475601851846</v>
      </c>
      <c r="T2824" s="11">
        <f t="shared" si="26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42291.53121527777</v>
      </c>
      <c r="T2843" s="11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41784.744155092587</v>
      </c>
      <c r="T2844" s="11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42480.592314814807</v>
      </c>
      <c r="T2862" s="11">
        <f t="shared" si="26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42672.746805555551</v>
      </c>
      <c r="T2879" s="11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s="7">
        <f t="shared" ref="P2883:P2946" si="271">IFERROR(E2883/L2883,0)</f>
        <v>0</v>
      </c>
      <c r="Q2883" t="str">
        <f t="shared" ref="Q2883:Q2946" si="272">LEFT(N2883,FIND("/",N2883,1)-1)</f>
        <v>theater</v>
      </c>
      <c r="R2883" t="str">
        <f t="shared" ref="R2883:R2946" si="273">RIGHT(N2883,LEN(N2883)-FIND("/",N2883,1))</f>
        <v>plays</v>
      </c>
      <c r="S2883" s="11">
        <f t="shared" ref="S2883:S2946" si="274">(((J2883/60)/60)/24)+DATE(1970,1,1) + -5/24</f>
        <v>41916.389305555553</v>
      </c>
      <c r="T2883" s="11">
        <f t="shared" ref="T2883:T2946" si="275">(((I2883/60)/60)/24)+DATE(1970,1,1) + -5/24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42444.669409722213</v>
      </c>
      <c r="T2909" s="11">
        <f t="shared" si="275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42499.523368055547</v>
      </c>
      <c r="T2910" s="11">
        <f t="shared" si="275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41863.375787037032</v>
      </c>
      <c r="T2927" s="11">
        <f t="shared" si="275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42132.705995370365</v>
      </c>
      <c r="T2946" s="11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s="7">
        <f t="shared" ref="P2947:P3010" si="277">IFERROR(E2947/L2947,0)</f>
        <v>0</v>
      </c>
      <c r="Q2947" t="str">
        <f t="shared" ref="Q2947:Q3010" si="278">LEFT(N2947,FIND("/",N2947,1)-1)</f>
        <v>theater</v>
      </c>
      <c r="R2947" t="str">
        <f t="shared" ref="R2947:R3010" si="279">RIGHT(N2947,LEN(N2947)-FIND("/",N2947,1))</f>
        <v>spaces</v>
      </c>
      <c r="S2947" s="11">
        <f t="shared" ref="S2947:S3010" si="280">(((J2947/60)/60)/24)+DATE(1970,1,1) + -5/24</f>
        <v>42117.931250000001</v>
      </c>
      <c r="T2947" s="11">
        <f t="shared" ref="T2947:T3010" si="281">(((I2947/60)/60)/24)+DATE(1970,1,1) + -5/24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42649.353784722225</v>
      </c>
      <c r="T2949" s="11">
        <f t="shared" si="281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42790.375034722216</v>
      </c>
      <c r="T2956" s="11">
        <f t="shared" si="281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42654.765370370362</v>
      </c>
      <c r="T2987" s="11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42511.153715277782</v>
      </c>
      <c r="T2990" s="11">
        <f t="shared" si="281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42090.70416666667</v>
      </c>
      <c r="T2998" s="11">
        <f t="shared" si="281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41957.548506944448</v>
      </c>
      <c r="T3008" s="11">
        <f t="shared" si="281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 s="7">
        <f t="shared" ref="P3011:P3074" si="283">IFERROR(E3011/L3011,0)</f>
        <v>233.8984375</v>
      </c>
      <c r="Q3011" t="str">
        <f t="shared" ref="Q3011:Q3074" si="284">LEFT(N3011,FIND("/",N3011,1)-1)</f>
        <v>theater</v>
      </c>
      <c r="R3011" t="str">
        <f t="shared" ref="R3011:R3074" si="285">RIGHT(N3011,LEN(N3011)-FIND("/",N3011,1))</f>
        <v>spaces</v>
      </c>
      <c r="S3011" s="11">
        <f t="shared" ref="S3011:S3074" si="286">(((J3011/60)/60)/24)+DATE(1970,1,1) + -5/24</f>
        <v>41939.361574074072</v>
      </c>
      <c r="T3011" s="11">
        <f t="shared" ref="T3011:T3074" si="287">(((I3011/60)/60)/24)+DATE(1970,1,1) + -5/24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41919.915277777778</v>
      </c>
      <c r="T3016" s="11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42163.090000000004</v>
      </c>
      <c r="T3020" s="11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42121.46743055556</v>
      </c>
      <c r="T3025" s="11">
        <f t="shared" si="287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41975.692847222213</v>
      </c>
      <c r="T3050" s="11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42744.207696759251</v>
      </c>
      <c r="T3053" s="11">
        <f t="shared" si="287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42630.714560185181</v>
      </c>
      <c r="T3065" s="11">
        <f t="shared" si="287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42658.482199074067</v>
      </c>
      <c r="T3074" s="11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 s="7">
        <f t="shared" ref="P3075:P3138" si="289">IFERROR(E3075/L3075,0)</f>
        <v>92.142857142857139</v>
      </c>
      <c r="Q3075" t="str">
        <f t="shared" ref="Q3075:Q3138" si="290">LEFT(N3075,FIND("/",N3075,1)-1)</f>
        <v>theater</v>
      </c>
      <c r="R3075" t="str">
        <f t="shared" ref="R3075:R3138" si="291">RIGHT(N3075,LEN(N3075)-FIND("/",N3075,1))</f>
        <v>spaces</v>
      </c>
      <c r="S3075" s="11">
        <f t="shared" ref="S3075:S3138" si="292">(((J3075/60)/60)/24)+DATE(1970,1,1) + -5/24</f>
        <v>42111.475694444445</v>
      </c>
      <c r="T3075" s="11">
        <f t="shared" ref="T3075:T3138" si="293">(((I3075/60)/60)/24)+DATE(1970,1,1) + -5/24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42409.362951388881</v>
      </c>
      <c r="T3076" s="11">
        <f t="shared" si="293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42550.893981481473</v>
      </c>
      <c r="T3077" s="11">
        <f t="shared" si="293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42246.675451388881</v>
      </c>
      <c r="T3087" s="11">
        <f t="shared" si="293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41760.700706018513</v>
      </c>
      <c r="T3095" s="11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42241.22078703704</v>
      </c>
      <c r="T3108" s="11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42128.605914351843</v>
      </c>
      <c r="T3109" s="11">
        <f t="shared" si="293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41885.38680555555</v>
      </c>
      <c r="T3113" s="11">
        <f t="shared" si="293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42509.166203703695</v>
      </c>
      <c r="T3119" s="11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42435.733749999999</v>
      </c>
      <c r="T3122" s="11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42426.809745370374</v>
      </c>
      <c r="T3128" s="11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42800.511793981481</v>
      </c>
      <c r="T3136" s="11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 s="7">
        <f t="shared" ref="P3139:P3202" si="295">IFERROR(E3139/L3139,0)</f>
        <v>50</v>
      </c>
      <c r="Q3139" t="str">
        <f t="shared" ref="Q3139:Q3202" si="296">LEFT(N3139,FIND("/",N3139,1)-1)</f>
        <v>theater</v>
      </c>
      <c r="R3139" t="str">
        <f t="shared" ref="R3139:R3202" si="297">RIGHT(N3139,LEN(N3139)-FIND("/",N3139,1))</f>
        <v>plays</v>
      </c>
      <c r="S3139" s="11">
        <f t="shared" ref="S3139:S3202" si="298">(((J3139/60)/60)/24)+DATE(1970,1,1) + -5/24</f>
        <v>42807.676724537036</v>
      </c>
      <c r="T3139" s="11">
        <f t="shared" ref="T3139:T3202" si="299">(((I3139/60)/60)/24)+DATE(1970,1,1) + -5/24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41909.761053240742</v>
      </c>
      <c r="T3149" s="11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41447.631388888884</v>
      </c>
      <c r="T3160" s="11">
        <f t="shared" si="2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41766.597395833334</v>
      </c>
      <c r="T3166" s="11">
        <f t="shared" si="2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41878.670046296291</v>
      </c>
      <c r="T3175" s="11">
        <f t="shared" si="2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41858.553449074068</v>
      </c>
      <c r="T3201" s="11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42460.112280092588</v>
      </c>
      <c r="T3202" s="11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 s="7">
        <f t="shared" ref="P3203:P3266" si="301">IFERROR(E3203/L3203,0)</f>
        <v>12.5</v>
      </c>
      <c r="Q3203" t="str">
        <f t="shared" ref="Q3203:Q3266" si="302">LEFT(N3203,FIND("/",N3203,1)-1)</f>
        <v>theater</v>
      </c>
      <c r="R3203" t="str">
        <f t="shared" ref="R3203:R3266" si="303">RIGHT(N3203,LEN(N3203)-FIND("/",N3203,1))</f>
        <v>musical</v>
      </c>
      <c r="S3203" s="11">
        <f t="shared" ref="S3203:S3266" si="304">(((J3203/60)/60)/24)+DATE(1970,1,1) + -5/24</f>
        <v>41861.558761574073</v>
      </c>
      <c r="T3203" s="11">
        <f t="shared" ref="T3203:T3266" si="305">(((I3203/60)/60)/24)+DATE(1970,1,1) + -5/24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41778.428912037038</v>
      </c>
      <c r="T3211" s="11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41834.378240740742</v>
      </c>
      <c r="T3213" s="11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42206.62703703704</v>
      </c>
      <c r="T3225" s="11">
        <f t="shared" si="305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41897.959791666668</v>
      </c>
      <c r="T3232" s="11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42016.591874999998</v>
      </c>
      <c r="T3266" s="11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 s="7">
        <f t="shared" ref="P3267:P3330" si="307">IFERROR(E3267/L3267,0)</f>
        <v>70.285714285714292</v>
      </c>
      <c r="Q3267" t="str">
        <f t="shared" ref="Q3267:Q3330" si="308">LEFT(N3267,FIND("/",N3267,1)-1)</f>
        <v>theater</v>
      </c>
      <c r="R3267" t="str">
        <f t="shared" ref="R3267:R3330" si="309">RIGHT(N3267,LEN(N3267)-FIND("/",N3267,1))</f>
        <v>plays</v>
      </c>
      <c r="S3267" s="11">
        <f t="shared" ref="S3267:S3330" si="310">(((J3267/60)/60)/24)+DATE(1970,1,1) + -5/24</f>
        <v>42311.503645833327</v>
      </c>
      <c r="T3267" s="11">
        <f t="shared" ref="T3267:T3330" si="311">(((I3267/60)/60)/24)+DATE(1970,1,1) + -5/24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42136.32780092593</v>
      </c>
      <c r="T3268" s="11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42137.18746527777</v>
      </c>
      <c r="T3271" s="11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41931.474606481483</v>
      </c>
      <c r="T3279" s="11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42430.894201388881</v>
      </c>
      <c r="T3281" s="11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42538.527500000004</v>
      </c>
      <c r="T3303" s="11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42466.095381944448</v>
      </c>
      <c r="T3317" s="11">
        <f t="shared" si="311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41826.662905092591</v>
      </c>
      <c r="T3318" s="11">
        <f t="shared" si="311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42498.831296296288</v>
      </c>
      <c r="T3319" s="11">
        <f t="shared" si="311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41822.366701388884</v>
      </c>
      <c r="T3330" s="11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 s="7">
        <f t="shared" ref="P3331:P3394" si="313">IFERROR(E3331/L3331,0)</f>
        <v>44.92307692307692</v>
      </c>
      <c r="Q3331" t="str">
        <f t="shared" ref="Q3331:Q3394" si="314">LEFT(N3331,FIND("/",N3331,1)-1)</f>
        <v>theater</v>
      </c>
      <c r="R3331" t="str">
        <f t="shared" ref="R3331:R3394" si="315">RIGHT(N3331,LEN(N3331)-FIND("/",N3331,1))</f>
        <v>plays</v>
      </c>
      <c r="S3331" s="11">
        <f t="shared" ref="S3331:S3394" si="316">(((J3331/60)/60)/24)+DATE(1970,1,1) + -5/24</f>
        <v>41837.114675925921</v>
      </c>
      <c r="T3331" s="11">
        <f t="shared" ref="T3331:T3394" si="317">(((I3331/60)/60)/24)+DATE(1970,1,1) + -5/24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42437.190347222226</v>
      </c>
      <c r="T3338" s="11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42062.088078703695</v>
      </c>
      <c r="T3344" s="11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42320.893425925926</v>
      </c>
      <c r="T3367" s="11">
        <f t="shared" si="317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42053.524293981485</v>
      </c>
      <c r="T3379" s="11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41937.745115740734</v>
      </c>
      <c r="T3382" s="11">
        <f t="shared" si="317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41947.554259259254</v>
      </c>
      <c r="T3389" s="11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41815.56649305555</v>
      </c>
      <c r="T3392" s="11">
        <f t="shared" si="317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41830.337361111109</v>
      </c>
      <c r="T3393" s="11">
        <f t="shared" si="317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42446.63721064815</v>
      </c>
      <c r="T3394" s="11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 s="7">
        <f t="shared" ref="P3395:P3458" si="319">IFERROR(E3395/L3395,0)</f>
        <v>36.06818181818182</v>
      </c>
      <c r="Q3395" t="str">
        <f t="shared" ref="Q3395:Q3458" si="320">LEFT(N3395,FIND("/",N3395,1)-1)</f>
        <v>theater</v>
      </c>
      <c r="R3395" t="str">
        <f t="shared" ref="R3395:R3458" si="321">RIGHT(N3395,LEN(N3395)-FIND("/",N3395,1))</f>
        <v>plays</v>
      </c>
      <c r="S3395" s="11">
        <f t="shared" ref="S3395:S3458" si="322">(((J3395/60)/60)/24)+DATE(1970,1,1) + -5/24</f>
        <v>41923.713310185187</v>
      </c>
      <c r="T3395" s="11">
        <f t="shared" ref="T3395:T3458" si="323">(((I3395/60)/60)/24)+DATE(1970,1,1) + -5/24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42140.503981481481</v>
      </c>
      <c r="T3397" s="11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41764.238298611104</v>
      </c>
      <c r="T3398" s="11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41941.543703703705</v>
      </c>
      <c r="T3400" s="11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42544.605995370373</v>
      </c>
      <c r="T3411" s="11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41894.705416666664</v>
      </c>
      <c r="T3419" s="11">
        <f t="shared" si="323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41775.854803240742</v>
      </c>
      <c r="T3435" s="11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41800.172094907408</v>
      </c>
      <c r="T3436" s="11">
        <f t="shared" si="323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41851.333252314813</v>
      </c>
      <c r="T3438" s="11">
        <f t="shared" si="323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42100.719525462955</v>
      </c>
      <c r="T3440" s="11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42124.63277777777</v>
      </c>
      <c r="T3444" s="11">
        <f t="shared" si="323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41820.997303240736</v>
      </c>
      <c r="T3458" s="11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 s="7">
        <f t="shared" ref="P3459:P3522" si="325">IFERROR(E3459/L3459,0)</f>
        <v>50.981818181818184</v>
      </c>
      <c r="Q3459" t="str">
        <f t="shared" ref="Q3459:Q3522" si="326">LEFT(N3459,FIND("/",N3459,1)-1)</f>
        <v>theater</v>
      </c>
      <c r="R3459" t="str">
        <f t="shared" ref="R3459:R3522" si="327">RIGHT(N3459,LEN(N3459)-FIND("/",N3459,1))</f>
        <v>plays</v>
      </c>
      <c r="S3459" s="11">
        <f t="shared" ref="S3459:S3522" si="328">(((J3459/60)/60)/24)+DATE(1970,1,1) + -5/24</f>
        <v>42016.498344907406</v>
      </c>
      <c r="T3459" s="11">
        <f t="shared" ref="T3459:T3522" si="329">(((I3459/60)/60)/24)+DATE(1970,1,1) + -5/24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41852.318888888884</v>
      </c>
      <c r="T3462" s="11">
        <f t="shared" si="32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42605.557048611103</v>
      </c>
      <c r="T3470" s="11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41841.612152777772</v>
      </c>
      <c r="T3473" s="11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42053.708587962967</v>
      </c>
      <c r="T3480" s="11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41781.646759259253</v>
      </c>
      <c r="T3481" s="11">
        <f t="shared" si="32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41989.039212962954</v>
      </c>
      <c r="T3483" s="11">
        <f t="shared" si="32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41915.554502314815</v>
      </c>
      <c r="T3497" s="11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42511.533611111103</v>
      </c>
      <c r="T3499" s="11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42419.711087962954</v>
      </c>
      <c r="T3502" s="11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41794.609189814815</v>
      </c>
      <c r="T3519" s="11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42227.615879629629</v>
      </c>
      <c r="T3522" s="11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 s="7">
        <f t="shared" ref="P3523:P3586" si="331">IFERROR(E3523/L3523,0)</f>
        <v>45.615384615384613</v>
      </c>
      <c r="Q3523" t="str">
        <f t="shared" ref="Q3523:Q3586" si="332">LEFT(N3523,FIND("/",N3523,1)-1)</f>
        <v>theater</v>
      </c>
      <c r="R3523" t="str">
        <f t="shared" ref="R3523:R3586" si="333">RIGHT(N3523,LEN(N3523)-FIND("/",N3523,1))</f>
        <v>plays</v>
      </c>
      <c r="S3523" s="11">
        <f t="shared" ref="S3523:S3586" si="334">(((J3523/60)/60)/24)+DATE(1970,1,1) + -5/24</f>
        <v>41881.153009259258</v>
      </c>
      <c r="T3523" s="11">
        <f t="shared" ref="T3523:T3586" si="335">(((I3523/60)/60)/24)+DATE(1970,1,1) + -5/24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42289.552858796298</v>
      </c>
      <c r="T3535" s="11">
        <f t="shared" si="335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42248.431828703695</v>
      </c>
      <c r="T3537" s="11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41923.146018518513</v>
      </c>
      <c r="T3539" s="11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42661.233726851853</v>
      </c>
      <c r="T3557" s="11">
        <f t="shared" si="335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42115.681319444448</v>
      </c>
      <c r="T3562" s="11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42203.471967592595</v>
      </c>
      <c r="T3563" s="11">
        <f t="shared" si="335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42236.414918981485</v>
      </c>
      <c r="T3566" s="11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41976.123645833337</v>
      </c>
      <c r="T3572" s="11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41926.734351851846</v>
      </c>
      <c r="T3576" s="11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42168.108148148145</v>
      </c>
      <c r="T3586" s="11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 s="7">
        <f t="shared" ref="P3587:P3650" si="337">IFERROR(E3587/L3587,0)</f>
        <v>176.08695652173913</v>
      </c>
      <c r="Q3587" t="str">
        <f t="shared" ref="Q3587:Q3650" si="338">LEFT(N3587,FIND("/",N3587,1)-1)</f>
        <v>theater</v>
      </c>
      <c r="R3587" t="str">
        <f t="shared" ref="R3587:R3650" si="339">RIGHT(N3587,LEN(N3587)-FIND("/",N3587,1))</f>
        <v>plays</v>
      </c>
      <c r="S3587" s="11">
        <f t="shared" ref="S3587:S3650" si="340">(((J3587/60)/60)/24)+DATE(1970,1,1) + -5/24</f>
        <v>41964.507986111108</v>
      </c>
      <c r="T3587" s="11">
        <f t="shared" ref="T3587:T3650" si="341">(((I3587/60)/60)/24)+DATE(1970,1,1) + -5/24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42506.50104166667</v>
      </c>
      <c r="T3610" s="11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42429.783391203695</v>
      </c>
      <c r="T3611" s="11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41789.518645833334</v>
      </c>
      <c r="T3614" s="11">
        <f t="shared" si="341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42660.92391203704</v>
      </c>
      <c r="T3621" s="11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42545.565856481473</v>
      </c>
      <c r="T3626" s="11">
        <f t="shared" si="341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42226.486446759263</v>
      </c>
      <c r="T3638" s="11">
        <f t="shared" si="341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41899.418738425928</v>
      </c>
      <c r="T3643" s="11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 s="7">
        <f t="shared" ref="P3651:P3714" si="343">IFERROR(E3651/L3651,0)</f>
        <v>97.5</v>
      </c>
      <c r="Q3651" t="str">
        <f t="shared" ref="Q3651:Q3714" si="344">LEFT(N3651,FIND("/",N3651,1)-1)</f>
        <v>theater</v>
      </c>
      <c r="R3651" t="str">
        <f t="shared" ref="R3651:R3714" si="345">RIGHT(N3651,LEN(N3651)-FIND("/",N3651,1))</f>
        <v>plays</v>
      </c>
      <c r="S3651" s="11">
        <f t="shared" ref="S3651:S3714" si="346">(((J3651/60)/60)/24)+DATE(1970,1,1) + -5/24</f>
        <v>41780.504560185182</v>
      </c>
      <c r="T3651" s="11">
        <f t="shared" ref="T3651:T3714" si="347">(((I3651/60)/60)/24)+DATE(1970,1,1) + -5/24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42737.70180555556</v>
      </c>
      <c r="T3658" s="11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42499.421516203707</v>
      </c>
      <c r="T3659" s="11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42173.761793981481</v>
      </c>
      <c r="T3669" s="11">
        <f t="shared" si="347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41802.365949074068</v>
      </c>
      <c r="T3679" s="11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42627.245763888881</v>
      </c>
      <c r="T3682" s="11">
        <f t="shared" si="347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41940.389849537038</v>
      </c>
      <c r="T3692" s="11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41809.933865740735</v>
      </c>
      <c r="T3710" s="11">
        <f t="shared" si="347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42133.963738425926</v>
      </c>
      <c r="T3714" s="11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 s="7">
        <f t="shared" ref="P3715:P3778" si="349">IFERROR(E3715/L3715,0)</f>
        <v>106.84210526315789</v>
      </c>
      <c r="Q3715" t="str">
        <f t="shared" ref="Q3715:Q3778" si="350">LEFT(N3715,FIND("/",N3715,1)-1)</f>
        <v>theater</v>
      </c>
      <c r="R3715" t="str">
        <f t="shared" ref="R3715:R3778" si="351">RIGHT(N3715,LEN(N3715)-FIND("/",N3715,1))</f>
        <v>plays</v>
      </c>
      <c r="S3715" s="11">
        <f t="shared" ref="S3715:S3778" si="352">(((J3715/60)/60)/24)+DATE(1970,1,1) + -5/24</f>
        <v>42505.529699074068</v>
      </c>
      <c r="T3715" s="11">
        <f t="shared" ref="T3715:T3778" si="353">(((I3715/60)/60)/24)+DATE(1970,1,1) + -5/24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42118.347997685189</v>
      </c>
      <c r="T3716" s="11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41943.544699074075</v>
      </c>
      <c r="T3725" s="11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42465.283101851855</v>
      </c>
      <c r="T3726" s="11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42461.932534722226</v>
      </c>
      <c r="T3728" s="11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41831.489606481482</v>
      </c>
      <c r="T3747" s="11">
        <f t="shared" si="353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42402.827233796292</v>
      </c>
      <c r="T3753" s="11">
        <f t="shared" si="353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41747.26317129629</v>
      </c>
      <c r="T3760" s="11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42499.634629629632</v>
      </c>
      <c r="T3766" s="11">
        <f t="shared" si="353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42655.79684027777</v>
      </c>
      <c r="T3775" s="11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41814.159467592588</v>
      </c>
      <c r="T3778" s="11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 s="7">
        <f t="shared" ref="P3779:P3842" si="355">IFERROR(E3779/L3779,0)</f>
        <v>48.542372881355931</v>
      </c>
      <c r="Q3779" t="str">
        <f t="shared" ref="Q3779:Q3842" si="356">LEFT(N3779,FIND("/",N3779,1)-1)</f>
        <v>theater</v>
      </c>
      <c r="R3779" t="str">
        <f t="shared" ref="R3779:R3842" si="357">RIGHT(N3779,LEN(N3779)-FIND("/",N3779,1))</f>
        <v>musical</v>
      </c>
      <c r="S3779" s="11">
        <f t="shared" ref="S3779:S3842" si="358">(((J3779/60)/60)/24)+DATE(1970,1,1) + -5/24</f>
        <v>41886.903020833335</v>
      </c>
      <c r="T3779" s="11">
        <f t="shared" ref="T3779:T3842" si="359">(((I3779/60)/60)/24)+DATE(1970,1,1) + -5/24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42425.527083333327</v>
      </c>
      <c r="T3781" s="11">
        <f t="shared" si="35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42166.011400462965</v>
      </c>
      <c r="T3782" s="11">
        <f t="shared" si="35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42546.653900462967</v>
      </c>
      <c r="T3784" s="11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41831.514444444445</v>
      </c>
      <c r="T3800" s="11">
        <f t="shared" si="35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41944.319293981483</v>
      </c>
      <c r="T3830" s="11">
        <f t="shared" si="35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41963.66402777777</v>
      </c>
      <c r="T3835" s="11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42154.934305555551</v>
      </c>
      <c r="T3841" s="11">
        <f t="shared" si="35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42432.493391203701</v>
      </c>
      <c r="T3842" s="11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 s="7">
        <f t="shared" ref="P3843:P3906" si="361">IFERROR(E3843/L3843,0)</f>
        <v>25.647058823529413</v>
      </c>
      <c r="Q3843" t="str">
        <f t="shared" ref="Q3843:Q3906" si="362">LEFT(N3843,FIND("/",N3843,1)-1)</f>
        <v>theater</v>
      </c>
      <c r="R3843" t="str">
        <f t="shared" ref="R3843:R3906" si="363">RIGHT(N3843,LEN(N3843)-FIND("/",N3843,1))</f>
        <v>plays</v>
      </c>
      <c r="S3843" s="11">
        <f t="shared" ref="S3843:S3906" si="364">(((J3843/60)/60)/24)+DATE(1970,1,1) + -5/24</f>
        <v>41780.57739583333</v>
      </c>
      <c r="T3843" s="11">
        <f t="shared" ref="T3843:T3906" si="365">(((I3843/60)/60)/24)+DATE(1970,1,1) + -5/24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42248.418680555551</v>
      </c>
      <c r="T3847" s="11">
        <f t="shared" si="365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42128.222731481481</v>
      </c>
      <c r="T3860" s="11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41833.452662037031</v>
      </c>
      <c r="T3862" s="11">
        <f t="shared" si="365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41865.451446759253</v>
      </c>
      <c r="T3870" s="11">
        <f t="shared" si="365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41792.963865740734</v>
      </c>
      <c r="T3872" s="11">
        <f t="shared" si="365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41867.44394675926</v>
      </c>
      <c r="T3894" s="11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41843.566678240735</v>
      </c>
      <c r="T3901" s="11">
        <f t="shared" si="365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42317.618043981485</v>
      </c>
      <c r="T3903" s="11">
        <f t="shared" si="365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42095.020833333336</v>
      </c>
      <c r="T3906" s="11">
        <f t="shared" si="36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 s="7">
        <f t="shared" ref="P3907:P3970" si="367">IFERROR(E3907/L3907,0)</f>
        <v>24.714285714285715</v>
      </c>
      <c r="Q3907" t="str">
        <f t="shared" ref="Q3907:Q3970" si="368">LEFT(N3907,FIND("/",N3907,1)-1)</f>
        <v>theater</v>
      </c>
      <c r="R3907" t="str">
        <f t="shared" ref="R3907:R3970" si="369">RIGHT(N3907,LEN(N3907)-FIND("/",N3907,1))</f>
        <v>plays</v>
      </c>
      <c r="S3907" s="11">
        <f t="shared" ref="S3907:S3970" si="370">(((J3907/60)/60)/24)+DATE(1970,1,1) + -5/24</f>
        <v>42124.415543981479</v>
      </c>
      <c r="T3907" s="11">
        <f t="shared" ref="T3907:T3970" si="371">(((I3907/60)/60)/24)+DATE(1970,1,1) + -5/24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42114.610601851848</v>
      </c>
      <c r="T3916" s="11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42657.178935185184</v>
      </c>
      <c r="T3922" s="11">
        <f t="shared" si="371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42221.448449074065</v>
      </c>
      <c r="T3937" s="11">
        <f t="shared" si="371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42151.697384259263</v>
      </c>
      <c r="T3940" s="11">
        <f t="shared" si="371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41829.117164351846</v>
      </c>
      <c r="T3950" s="11">
        <f t="shared" si="371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42513.767986111103</v>
      </c>
      <c r="T3959" s="11">
        <f t="shared" si="371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41816.742037037038</v>
      </c>
      <c r="T3960" s="11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 s="7">
        <f t="shared" ref="P3971:P4034" si="373">IFERROR(E3971/L3971,0)</f>
        <v>35.166666666666664</v>
      </c>
      <c r="Q3971" t="str">
        <f t="shared" ref="Q3971:Q4034" si="374">LEFT(N3971,FIND("/",N3971,1)-1)</f>
        <v>theater</v>
      </c>
      <c r="R3971" t="str">
        <f t="shared" ref="R3971:R4034" si="375">RIGHT(N3971,LEN(N3971)-FIND("/",N3971,1))</f>
        <v>plays</v>
      </c>
      <c r="S3971" s="11">
        <f t="shared" ref="S3971:S4034" si="376">(((J3971/60)/60)/24)+DATE(1970,1,1) + -5/24</f>
        <v>42601.646365740737</v>
      </c>
      <c r="T3971" s="11">
        <f t="shared" ref="T3971:T4034" si="377">(((I3971/60)/60)/24)+DATE(1970,1,1) + -5/24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42447.655219907399</v>
      </c>
      <c r="T3972" s="11">
        <f t="shared" si="377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41920.755138888882</v>
      </c>
      <c r="T3986" s="11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41950.058611111104</v>
      </c>
      <c r="T3998" s="11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41848.564594907402</v>
      </c>
      <c r="T4009" s="11">
        <f t="shared" si="377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42174.572488425918</v>
      </c>
      <c r="T4017" s="11">
        <f t="shared" si="377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41990.375775462955</v>
      </c>
      <c r="T4024" s="11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42408.791238425918</v>
      </c>
      <c r="T4025" s="11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42321.816782407412</v>
      </c>
      <c r="T4031" s="11">
        <f t="shared" si="377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42374.446747685179</v>
      </c>
      <c r="T4032" s="11">
        <f t="shared" si="377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 s="7">
        <f t="shared" ref="P4035:P4098" si="379">IFERROR(E4035/L4035,0)</f>
        <v>65.340319148936175</v>
      </c>
      <c r="Q4035" t="str">
        <f t="shared" ref="Q4035:Q4098" si="380">LEFT(N4035,FIND("/",N4035,1)-1)</f>
        <v>theater</v>
      </c>
      <c r="R4035" t="str">
        <f t="shared" ref="R4035:R4098" si="381">RIGHT(N4035,LEN(N4035)-FIND("/",N4035,1))</f>
        <v>plays</v>
      </c>
      <c r="S4035" s="11">
        <f t="shared" ref="S4035:S4098" si="382">(((J4035/60)/60)/24)+DATE(1970,1,1) + -5/24</f>
        <v>42614.06046296296</v>
      </c>
      <c r="T4035" s="11">
        <f t="shared" ref="T4035:T4098" si="383">(((I4035/60)/60)/24)+DATE(1970,1,1) + -5/24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41903.674618055549</v>
      </c>
      <c r="T4037" s="11">
        <f t="shared" si="383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41804.728749999995</v>
      </c>
      <c r="T4038" s="11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42496.862442129634</v>
      </c>
      <c r="T4039" s="11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41869.59039351852</v>
      </c>
      <c r="T4040" s="11">
        <f t="shared" si="383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41761.601817129631</v>
      </c>
      <c r="T4053" s="11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42534.724988425929</v>
      </c>
      <c r="T4058" s="11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42078.136875000004</v>
      </c>
      <c r="T4075" s="11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41905.587372685186</v>
      </c>
      <c r="T4078" s="11">
        <f t="shared" si="383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42511.489768518521</v>
      </c>
      <c r="T4082" s="11">
        <f t="shared" si="383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41990.40421296296</v>
      </c>
      <c r="T4090" s="11">
        <f t="shared" si="383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42038.986655092587</v>
      </c>
      <c r="T4094" s="11">
        <f t="shared" si="383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42750.321979166663</v>
      </c>
      <c r="T4098" s="11">
        <f t="shared" si="383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s="7">
        <f t="shared" ref="P4099:P4115" si="385">IFERROR(E4099/L4099,0)</f>
        <v>0</v>
      </c>
      <c r="Q4099" t="str">
        <f t="shared" ref="Q4099:Q4115" si="386">LEFT(N4099,FIND("/",N4099,1)-1)</f>
        <v>theater</v>
      </c>
      <c r="R4099" t="str">
        <f t="shared" ref="R4099:R4115" si="387">RIGHT(N4099,LEN(N4099)-FIND("/",N4099,1))</f>
        <v>plays</v>
      </c>
      <c r="S4099" s="11">
        <f t="shared" ref="S4099:S4115" si="388">(((J4099/60)/60)/24)+DATE(1970,1,1) + -5/24</f>
        <v>42344.616168981483</v>
      </c>
      <c r="T4099" s="11">
        <f t="shared" ref="T4099:T4115" si="389">(((I4099/60)/60)/24)+DATE(1970,1,1) + -5/24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42766.823344907411</v>
      </c>
      <c r="T4110" s="11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42512.418414351843</v>
      </c>
      <c r="T4112" s="11">
        <f t="shared" si="38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conditionalFormatting sqref="F2:F4115">
    <cfRule type="containsText" dxfId="4" priority="5" operator="containsText" text="canceled">
      <formula>NOT(ISERROR(SEARCH("canceled",F2)))</formula>
    </cfRule>
    <cfRule type="containsText" dxfId="3" priority="6" operator="containsText" text="live">
      <formula>NOT(ISERROR(SEARCH("live",F2)))</formula>
    </cfRule>
    <cfRule type="containsText" dxfId="2" priority="7" operator="containsText" text="cancelled">
      <formula>NOT(ISERROR(SEARCH("cancelled",F2)))</formula>
    </cfRule>
    <cfRule type="containsText" dxfId="1" priority="8" operator="containsText" text="failed">
      <formula>NOT(ISERROR(SEARCH("failed",F2)))</formula>
    </cfRule>
    <cfRule type="containsText" dxfId="0" priority="9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  <cfRule type="colorScale" priority="2">
      <colorScale>
        <cfvo type="min"/>
        <cfvo type="percentile" val="100"/>
        <cfvo type="max"/>
        <color rgb="FFFF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809AA-0769-4B6D-89E1-9F28BA79DC80}">
  <sheetPr codeName="Sheet3"/>
  <dimension ref="A1:F14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8322</v>
      </c>
    </row>
    <row r="3" spans="1:6" x14ac:dyDescent="0.25">
      <c r="A3" s="8" t="s">
        <v>8321</v>
      </c>
      <c r="B3" s="8" t="s">
        <v>8323</v>
      </c>
    </row>
    <row r="4" spans="1:6" x14ac:dyDescent="0.2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9" t="s">
        <v>8311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8313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8314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8315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8316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8320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A67B7-B5C0-4AC9-B06D-AF35364865B0}">
  <sheetPr codeName="Sheet4"/>
  <dimension ref="A1:F47"/>
  <sheetViews>
    <sheetView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8308</v>
      </c>
      <c r="B1" t="s">
        <v>8322</v>
      </c>
    </row>
    <row r="2" spans="1:6" x14ac:dyDescent="0.25">
      <c r="A2" s="8" t="s">
        <v>8223</v>
      </c>
      <c r="B2" t="s">
        <v>8322</v>
      </c>
    </row>
    <row r="4" spans="1:6" x14ac:dyDescent="0.25">
      <c r="A4" s="8" t="s">
        <v>8321</v>
      </c>
      <c r="B4" s="8" t="s">
        <v>8323</v>
      </c>
    </row>
    <row r="5" spans="1:6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8325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8326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8328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8329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8331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8332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8334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8336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8337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8339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8340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8342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8344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8348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8349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8350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8352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8353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8354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8355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8358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8359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8360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8362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8363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8364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8320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61247-F06B-4AA6-9567-6F64061EC924}">
  <sheetPr codeName="Sheet1"/>
  <dimension ref="A2:F15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8" t="s">
        <v>8308</v>
      </c>
      <c r="B2" t="s">
        <v>8322</v>
      </c>
    </row>
    <row r="4" spans="1:6" x14ac:dyDescent="0.25">
      <c r="A4" s="8" t="s">
        <v>8321</v>
      </c>
      <c r="B4" s="8" t="s">
        <v>8323</v>
      </c>
    </row>
    <row r="5" spans="1:6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9" t="s">
        <v>8367</v>
      </c>
      <c r="B6" s="10">
        <v>1</v>
      </c>
      <c r="C6" s="10">
        <v>4</v>
      </c>
      <c r="D6" s="10"/>
      <c r="E6" s="10">
        <v>7</v>
      </c>
      <c r="F6" s="10">
        <v>12</v>
      </c>
    </row>
    <row r="7" spans="1:6" x14ac:dyDescent="0.25">
      <c r="A7" s="9" t="s">
        <v>8368</v>
      </c>
      <c r="B7" s="10">
        <v>1</v>
      </c>
      <c r="C7" s="10">
        <v>14</v>
      </c>
      <c r="D7" s="10"/>
      <c r="E7" s="10">
        <v>43</v>
      </c>
      <c r="F7" s="10">
        <v>58</v>
      </c>
    </row>
    <row r="8" spans="1:6" x14ac:dyDescent="0.25">
      <c r="A8" s="9" t="s">
        <v>8369</v>
      </c>
      <c r="B8" s="10">
        <v>6</v>
      </c>
      <c r="C8" s="10">
        <v>24</v>
      </c>
      <c r="D8" s="10"/>
      <c r="E8" s="10">
        <v>128</v>
      </c>
      <c r="F8" s="10">
        <v>158</v>
      </c>
    </row>
    <row r="9" spans="1:6" x14ac:dyDescent="0.25">
      <c r="A9" s="9" t="s">
        <v>8370</v>
      </c>
      <c r="B9" s="10">
        <v>7</v>
      </c>
      <c r="C9" s="10">
        <v>58</v>
      </c>
      <c r="D9" s="10"/>
      <c r="E9" s="10">
        <v>221</v>
      </c>
      <c r="F9" s="10">
        <v>286</v>
      </c>
    </row>
    <row r="10" spans="1:6" x14ac:dyDescent="0.25">
      <c r="A10" s="9" t="s">
        <v>8371</v>
      </c>
      <c r="B10" s="10">
        <v>7</v>
      </c>
      <c r="C10" s="10">
        <v>67</v>
      </c>
      <c r="D10" s="10"/>
      <c r="E10" s="10">
        <v>198</v>
      </c>
      <c r="F10" s="10">
        <v>272</v>
      </c>
    </row>
    <row r="11" spans="1:6" x14ac:dyDescent="0.25">
      <c r="A11" s="9" t="s">
        <v>8372</v>
      </c>
      <c r="B11" s="10">
        <v>68</v>
      </c>
      <c r="C11" s="10">
        <v>381</v>
      </c>
      <c r="D11" s="10"/>
      <c r="E11" s="10">
        <v>458</v>
      </c>
      <c r="F11" s="10">
        <v>907</v>
      </c>
    </row>
    <row r="12" spans="1:6" x14ac:dyDescent="0.25">
      <c r="A12" s="9" t="s">
        <v>8373</v>
      </c>
      <c r="B12" s="10">
        <v>137</v>
      </c>
      <c r="C12" s="10">
        <v>540</v>
      </c>
      <c r="D12" s="10"/>
      <c r="E12" s="10">
        <v>575</v>
      </c>
      <c r="F12" s="10">
        <v>1252</v>
      </c>
    </row>
    <row r="13" spans="1:6" x14ac:dyDescent="0.25">
      <c r="A13" s="9" t="s">
        <v>8374</v>
      </c>
      <c r="B13" s="10">
        <v>97</v>
      </c>
      <c r="C13" s="10">
        <v>380</v>
      </c>
      <c r="D13" s="10"/>
      <c r="E13" s="10">
        <v>471</v>
      </c>
      <c r="F13" s="10">
        <v>948</v>
      </c>
    </row>
    <row r="14" spans="1:6" x14ac:dyDescent="0.25">
      <c r="A14" s="9" t="s">
        <v>8375</v>
      </c>
      <c r="B14" s="10">
        <v>25</v>
      </c>
      <c r="C14" s="10">
        <v>62</v>
      </c>
      <c r="D14" s="10">
        <v>50</v>
      </c>
      <c r="E14" s="10">
        <v>84</v>
      </c>
      <c r="F14" s="10">
        <v>221</v>
      </c>
    </row>
    <row r="15" spans="1:6" x14ac:dyDescent="0.25">
      <c r="A15" s="9" t="s">
        <v>8320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1E125-2F2E-49A3-AEA9-1715D09604C2}">
  <dimension ref="A3:K14"/>
  <sheetViews>
    <sheetView workbookViewId="0"/>
  </sheetViews>
  <sheetFormatPr defaultRowHeight="15" x14ac:dyDescent="0.25"/>
  <cols>
    <col min="1" max="1" width="20.5703125" bestFit="1" customWidth="1"/>
    <col min="2" max="2" width="16.28515625" bestFit="1" customWidth="1"/>
    <col min="3" max="3" width="5.140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3" spans="1:11" x14ac:dyDescent="0.25">
      <c r="A3" s="8" t="s">
        <v>8376</v>
      </c>
      <c r="B3" s="8" t="s">
        <v>8323</v>
      </c>
    </row>
    <row r="4" spans="1:11" x14ac:dyDescent="0.25">
      <c r="A4" s="8" t="s">
        <v>8310</v>
      </c>
      <c r="B4" t="s">
        <v>8311</v>
      </c>
      <c r="C4" t="s">
        <v>8312</v>
      </c>
      <c r="D4" t="s">
        <v>8313</v>
      </c>
      <c r="E4" t="s">
        <v>8314</v>
      </c>
      <c r="F4" t="s">
        <v>8315</v>
      </c>
      <c r="G4" t="s">
        <v>8316</v>
      </c>
      <c r="H4" t="s">
        <v>8317</v>
      </c>
      <c r="I4" t="s">
        <v>8318</v>
      </c>
      <c r="J4" t="s">
        <v>8319</v>
      </c>
      <c r="K4" t="s">
        <v>8320</v>
      </c>
    </row>
    <row r="5" spans="1:11" x14ac:dyDescent="0.25">
      <c r="A5" s="9" t="s">
        <v>8367</v>
      </c>
      <c r="B5" s="10">
        <v>79</v>
      </c>
      <c r="C5" s="10"/>
      <c r="D5" s="10"/>
      <c r="E5" s="10"/>
      <c r="F5" s="10">
        <v>200</v>
      </c>
      <c r="G5" s="10"/>
      <c r="H5" s="10">
        <v>1</v>
      </c>
      <c r="I5" s="10">
        <v>23</v>
      </c>
      <c r="J5" s="10"/>
      <c r="K5" s="10">
        <v>200</v>
      </c>
    </row>
    <row r="6" spans="1:11" x14ac:dyDescent="0.25">
      <c r="A6" s="9" t="s">
        <v>8368</v>
      </c>
      <c r="B6" s="10">
        <v>244</v>
      </c>
      <c r="C6" s="10"/>
      <c r="D6" s="10">
        <v>5</v>
      </c>
      <c r="E6" s="10"/>
      <c r="F6" s="10">
        <v>147</v>
      </c>
      <c r="G6" s="10">
        <v>33</v>
      </c>
      <c r="H6" s="10">
        <v>19</v>
      </c>
      <c r="I6" s="10">
        <v>137</v>
      </c>
      <c r="J6" s="10">
        <v>32</v>
      </c>
      <c r="K6" s="10">
        <v>244</v>
      </c>
    </row>
    <row r="7" spans="1:11" x14ac:dyDescent="0.25">
      <c r="A7" s="9" t="s">
        <v>8369</v>
      </c>
      <c r="B7" s="10">
        <v>688</v>
      </c>
      <c r="C7" s="10"/>
      <c r="D7" s="10">
        <v>27</v>
      </c>
      <c r="E7" s="10"/>
      <c r="F7" s="10">
        <v>246</v>
      </c>
      <c r="G7" s="10"/>
      <c r="H7" s="10">
        <v>916</v>
      </c>
      <c r="I7" s="10">
        <v>1876</v>
      </c>
      <c r="J7" s="10">
        <v>241</v>
      </c>
      <c r="K7" s="10">
        <v>1876</v>
      </c>
    </row>
    <row r="8" spans="1:11" x14ac:dyDescent="0.25">
      <c r="A8" s="9" t="s">
        <v>8370</v>
      </c>
      <c r="B8" s="10">
        <v>963</v>
      </c>
      <c r="C8" s="10"/>
      <c r="D8" s="10">
        <v>207</v>
      </c>
      <c r="E8" s="10"/>
      <c r="F8" s="10">
        <v>721</v>
      </c>
      <c r="G8" s="10"/>
      <c r="H8" s="10">
        <v>2602</v>
      </c>
      <c r="I8" s="10">
        <v>3468</v>
      </c>
      <c r="J8" s="10">
        <v>302</v>
      </c>
      <c r="K8" s="10">
        <v>3468</v>
      </c>
    </row>
    <row r="9" spans="1:11" x14ac:dyDescent="0.25">
      <c r="A9" s="9" t="s">
        <v>8371</v>
      </c>
      <c r="B9" s="10">
        <v>1062</v>
      </c>
      <c r="C9" s="10"/>
      <c r="D9" s="10">
        <v>2525</v>
      </c>
      <c r="E9" s="10"/>
      <c r="F9" s="10">
        <v>1224</v>
      </c>
      <c r="G9" s="10"/>
      <c r="H9" s="10">
        <v>20242</v>
      </c>
      <c r="I9" s="10">
        <v>26457</v>
      </c>
      <c r="J9" s="10">
        <v>394</v>
      </c>
      <c r="K9" s="10">
        <v>26457</v>
      </c>
    </row>
    <row r="10" spans="1:11" x14ac:dyDescent="0.25">
      <c r="A10" s="9" t="s">
        <v>8372</v>
      </c>
      <c r="B10" s="10">
        <v>2436</v>
      </c>
      <c r="C10" s="10">
        <v>3355</v>
      </c>
      <c r="D10" s="10">
        <v>1980</v>
      </c>
      <c r="E10" s="10">
        <v>8</v>
      </c>
      <c r="F10" s="10">
        <v>711</v>
      </c>
      <c r="G10" s="10">
        <v>615</v>
      </c>
      <c r="H10" s="10">
        <v>441</v>
      </c>
      <c r="I10" s="10">
        <v>8359</v>
      </c>
      <c r="J10" s="10">
        <v>1095</v>
      </c>
      <c r="K10" s="10">
        <v>8359</v>
      </c>
    </row>
    <row r="11" spans="1:11" x14ac:dyDescent="0.25">
      <c r="A11" s="9" t="s">
        <v>8373</v>
      </c>
      <c r="B11" s="10">
        <v>951</v>
      </c>
      <c r="C11" s="10">
        <v>537</v>
      </c>
      <c r="D11" s="10">
        <v>4330</v>
      </c>
      <c r="E11" s="10">
        <v>292</v>
      </c>
      <c r="F11" s="10">
        <v>1071</v>
      </c>
      <c r="G11" s="10">
        <v>885</v>
      </c>
      <c r="H11" s="10">
        <v>343</v>
      </c>
      <c r="I11" s="10">
        <v>2174</v>
      </c>
      <c r="J11" s="10">
        <v>1420</v>
      </c>
      <c r="K11" s="10">
        <v>4330</v>
      </c>
    </row>
    <row r="12" spans="1:11" x14ac:dyDescent="0.25">
      <c r="A12" s="9" t="s">
        <v>8374</v>
      </c>
      <c r="B12" s="10">
        <v>1293</v>
      </c>
      <c r="C12" s="10">
        <v>1104</v>
      </c>
      <c r="D12" s="10">
        <v>3238</v>
      </c>
      <c r="E12" s="10">
        <v>4</v>
      </c>
      <c r="F12" s="10">
        <v>499</v>
      </c>
      <c r="G12" s="10">
        <v>740</v>
      </c>
      <c r="H12" s="10">
        <v>248</v>
      </c>
      <c r="I12" s="10">
        <v>4562</v>
      </c>
      <c r="J12" s="10">
        <v>1260</v>
      </c>
      <c r="K12" s="10">
        <v>4562</v>
      </c>
    </row>
    <row r="13" spans="1:11" x14ac:dyDescent="0.25">
      <c r="A13" s="9" t="s">
        <v>8375</v>
      </c>
      <c r="B13" s="10">
        <v>1596</v>
      </c>
      <c r="C13" s="10">
        <v>186</v>
      </c>
      <c r="D13" s="10">
        <v>2035</v>
      </c>
      <c r="E13" s="10">
        <v>1</v>
      </c>
      <c r="F13" s="10">
        <v>884</v>
      </c>
      <c r="G13" s="10">
        <v>375</v>
      </c>
      <c r="H13" s="10">
        <v>110</v>
      </c>
      <c r="I13" s="10">
        <v>3663</v>
      </c>
      <c r="J13" s="10">
        <v>249</v>
      </c>
      <c r="K13" s="10">
        <v>3663</v>
      </c>
    </row>
    <row r="14" spans="1:11" x14ac:dyDescent="0.25">
      <c r="A14" s="9" t="s">
        <v>8320</v>
      </c>
      <c r="B14" s="10">
        <v>2436</v>
      </c>
      <c r="C14" s="10">
        <v>3355</v>
      </c>
      <c r="D14" s="10">
        <v>4330</v>
      </c>
      <c r="E14" s="10">
        <v>292</v>
      </c>
      <c r="F14" s="10">
        <v>1224</v>
      </c>
      <c r="G14" s="10">
        <v>885</v>
      </c>
      <c r="H14" s="10">
        <v>20242</v>
      </c>
      <c r="I14" s="10">
        <v>26457</v>
      </c>
      <c r="J14" s="10">
        <v>1420</v>
      </c>
      <c r="K14" s="10">
        <v>26457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C82F1-3712-4FA0-8330-797B60EC2C96}">
  <dimension ref="A1:J12"/>
  <sheetViews>
    <sheetView tabSelected="1" workbookViewId="0">
      <selection activeCell="L15" sqref="L15"/>
    </sheetView>
  </sheetViews>
  <sheetFormatPr defaultRowHeight="15" x14ac:dyDescent="0.25"/>
  <cols>
    <col min="1" max="1" width="23" customWidth="1"/>
    <col min="2" max="2" width="8.5703125" customWidth="1"/>
    <col min="3" max="3" width="13.7109375" customWidth="1"/>
    <col min="4" max="4" width="18.140625" bestFit="1" customWidth="1"/>
    <col min="5" max="5" width="14.28515625" bestFit="1" customWidth="1"/>
    <col min="6" max="6" width="17.7109375" bestFit="1" customWidth="1"/>
    <col min="7" max="7" width="13.140625" bestFit="1" customWidth="1"/>
    <col min="8" max="8" width="12.140625" bestFit="1" customWidth="1"/>
    <col min="9" max="9" width="8.42578125" bestFit="1" customWidth="1"/>
    <col min="10" max="10" width="11.7109375" bestFit="1" customWidth="1"/>
  </cols>
  <sheetData>
    <row r="1" spans="1:10" s="5" customFormat="1" x14ac:dyDescent="0.25">
      <c r="A1" s="5" t="s">
        <v>8388</v>
      </c>
      <c r="B1" s="5" t="s">
        <v>8396</v>
      </c>
      <c r="C1" s="5" t="s">
        <v>8397</v>
      </c>
      <c r="D1" s="5" t="s">
        <v>8389</v>
      </c>
      <c r="E1" s="5" t="s">
        <v>8390</v>
      </c>
      <c r="F1" s="5" t="s">
        <v>8391</v>
      </c>
      <c r="G1" s="5" t="s">
        <v>8392</v>
      </c>
      <c r="H1" s="5" t="s">
        <v>8393</v>
      </c>
      <c r="I1" s="5" t="s">
        <v>8394</v>
      </c>
      <c r="J1" s="5" t="s">
        <v>8395</v>
      </c>
    </row>
    <row r="2" spans="1:10" ht="15.75" x14ac:dyDescent="0.25">
      <c r="A2" s="12" t="s">
        <v>8377</v>
      </c>
      <c r="B2" s="12"/>
      <c r="C2" s="14">
        <v>1000</v>
      </c>
      <c r="D2">
        <f>COUNTIFS(Main!$F$2:$F$4115,"successful",Main!$D$2:$D$4115,"&lt;"&amp;C2)</f>
        <v>322</v>
      </c>
      <c r="E2">
        <f>COUNTIFS(Main!$F$2:$F$4115,"failed",Main!$D$2:$D$4115,"&lt;"&amp;C2)</f>
        <v>113</v>
      </c>
      <c r="F2">
        <f>COUNTIFS(Main!$F$2:$F$4115,"canceled",Main!$D$2:$D$4115,"&lt;"&amp;C2)</f>
        <v>18</v>
      </c>
      <c r="G2">
        <f>SUM(D2:F2)</f>
        <v>453</v>
      </c>
      <c r="H2" s="17">
        <f>D2/$G2</f>
        <v>0.71081677704194257</v>
      </c>
      <c r="I2" s="17">
        <f>E2/$G2</f>
        <v>0.24944812362030905</v>
      </c>
      <c r="J2" s="17">
        <f>F2/$G2</f>
        <v>3.9735099337748346E-2</v>
      </c>
    </row>
    <row r="3" spans="1:10" ht="15.75" x14ac:dyDescent="0.25">
      <c r="A3" s="12" t="s">
        <v>8378</v>
      </c>
      <c r="B3" s="16" t="str">
        <f>LEFT(A3,FIND(" ",A3,1))</f>
        <v xml:space="preserve">1000 </v>
      </c>
      <c r="C3" s="15" t="str">
        <f>RIGHT(A3,FIND(" ",A3,1))</f>
        <v xml:space="preserve"> 4999</v>
      </c>
      <c r="D3">
        <f>COUNTIFS(Main!$F$2:$F$4115,"successful",Main!$D$2:$D$4115,"&lt;"&amp;C3,Main!$D$2:$D$4115,"&gt;"&amp;B3)</f>
        <v>815</v>
      </c>
      <c r="E3">
        <f>COUNTIFS(Main!$F$2:$F$4115,"failed",Main!$D$2:$D$4115,"&lt;"&amp;C3,Main!$D$2:$D$4115,"&gt;"&amp;B3)</f>
        <v>357</v>
      </c>
      <c r="F3">
        <f>COUNTIFS(Main!$F$2:$F$4115,"failed",Main!$D$2:$D$4115,"&lt;"&amp;C3,Main!$D$2:$D$4115,"&gt;"&amp;B3)</f>
        <v>357</v>
      </c>
      <c r="G3">
        <f t="shared" ref="G3:G12" si="0">SUM(D3:F3)</f>
        <v>1529</v>
      </c>
      <c r="H3" s="17">
        <f t="shared" ref="H3:H12" si="1">D3/$G3</f>
        <v>0.53302812295618052</v>
      </c>
      <c r="I3" s="17">
        <f t="shared" ref="I3:I12" si="2">E3/$G3</f>
        <v>0.23348593852190974</v>
      </c>
      <c r="J3" s="17">
        <f t="shared" ref="J3:J12" si="3">F3/$G3</f>
        <v>0.23348593852190974</v>
      </c>
    </row>
    <row r="4" spans="1:10" ht="15.75" x14ac:dyDescent="0.25">
      <c r="A4" s="13" t="s">
        <v>8379</v>
      </c>
      <c r="B4" s="16" t="str">
        <f t="shared" ref="B4:B12" si="4">LEFT(A4,FIND(" ",A4,1))</f>
        <v xml:space="preserve">5000 </v>
      </c>
      <c r="C4" s="15" t="str">
        <f t="shared" ref="C4:C12" si="5">RIGHT(A4,FIND(" ",A4,1))</f>
        <v xml:space="preserve"> 9999</v>
      </c>
      <c r="D4">
        <f>COUNTIFS(Main!$F$2:$F$4115,"successful",Main!$D$2:$D$4115,"&lt;"&amp;C4,Main!$D$2:$D$4115,"&gt;"&amp;B4)</f>
        <v>230</v>
      </c>
      <c r="E4">
        <f>COUNTIFS(Main!$F$2:$F$4115,"failed",Main!$D$2:$D$4115,"&lt;"&amp;C4,Main!$D$2:$D$4115,"&gt;"&amp;B4)</f>
        <v>160</v>
      </c>
      <c r="F4">
        <f>COUNTIFS(Main!$F$2:$F$4115,"failed",Main!$D$2:$D$4115,"&lt;"&amp;C4,Main!$D$2:$D$4115,"&gt;"&amp;B4)</f>
        <v>160</v>
      </c>
      <c r="G4">
        <f t="shared" si="0"/>
        <v>550</v>
      </c>
      <c r="H4" s="17">
        <f t="shared" si="1"/>
        <v>0.41818181818181815</v>
      </c>
      <c r="I4" s="17">
        <f t="shared" si="2"/>
        <v>0.29090909090909089</v>
      </c>
      <c r="J4" s="17">
        <f t="shared" si="3"/>
        <v>0.29090909090909089</v>
      </c>
    </row>
    <row r="5" spans="1:10" ht="15.75" x14ac:dyDescent="0.25">
      <c r="A5" s="13" t="s">
        <v>8380</v>
      </c>
      <c r="B5" s="16" t="str">
        <f t="shared" si="4"/>
        <v xml:space="preserve">10000 </v>
      </c>
      <c r="C5" s="15" t="str">
        <f t="shared" si="5"/>
        <v xml:space="preserve"> 14999</v>
      </c>
      <c r="D5">
        <f>COUNTIFS(Main!$F$2:$F$4115,"successful",Main!$D$2:$D$4115,"&lt;"&amp;C5,Main!$D$2:$D$4115,"&gt;"&amp;B5)</f>
        <v>65</v>
      </c>
      <c r="E5">
        <f>COUNTIFS(Main!$F$2:$F$4115,"failed",Main!$D$2:$D$4115,"&lt;"&amp;C5,Main!$D$2:$D$4115,"&gt;"&amp;B5)</f>
        <v>59</v>
      </c>
      <c r="F5">
        <f>COUNTIFS(Main!$F$2:$F$4115,"failed",Main!$D$2:$D$4115,"&lt;"&amp;C5,Main!$D$2:$D$4115,"&gt;"&amp;B5)</f>
        <v>59</v>
      </c>
      <c r="G5">
        <f t="shared" si="0"/>
        <v>183</v>
      </c>
      <c r="H5" s="17">
        <f t="shared" si="1"/>
        <v>0.3551912568306011</v>
      </c>
      <c r="I5" s="17">
        <f t="shared" si="2"/>
        <v>0.32240437158469948</v>
      </c>
      <c r="J5" s="17">
        <f t="shared" si="3"/>
        <v>0.32240437158469948</v>
      </c>
    </row>
    <row r="6" spans="1:10" ht="15.75" x14ac:dyDescent="0.25">
      <c r="A6" s="13" t="s">
        <v>8381</v>
      </c>
      <c r="B6" s="16" t="str">
        <f t="shared" si="4"/>
        <v xml:space="preserve">15000 </v>
      </c>
      <c r="C6" s="15" t="str">
        <f t="shared" si="5"/>
        <v xml:space="preserve"> 19999</v>
      </c>
      <c r="D6">
        <f>COUNTIFS(Main!$F$2:$F$4115,"successful",Main!$D$2:$D$4115,"&lt;"&amp;C6,Main!$D$2:$D$4115,"&gt;"&amp;B6)</f>
        <v>38</v>
      </c>
      <c r="E6">
        <f>COUNTIFS(Main!$F$2:$F$4115,"failed",Main!$D$2:$D$4115,"&lt;"&amp;C6,Main!$D$2:$D$4115,"&gt;"&amp;B6)</f>
        <v>32</v>
      </c>
      <c r="F6">
        <f>COUNTIFS(Main!$F$2:$F$4115,"failed",Main!$D$2:$D$4115,"&lt;"&amp;C6,Main!$D$2:$D$4115,"&gt;"&amp;B6)</f>
        <v>32</v>
      </c>
      <c r="G6">
        <f t="shared" si="0"/>
        <v>102</v>
      </c>
      <c r="H6" s="17">
        <f t="shared" si="1"/>
        <v>0.37254901960784315</v>
      </c>
      <c r="I6" s="17">
        <f t="shared" si="2"/>
        <v>0.31372549019607843</v>
      </c>
      <c r="J6" s="17">
        <f t="shared" si="3"/>
        <v>0.31372549019607843</v>
      </c>
    </row>
    <row r="7" spans="1:10" ht="15.75" x14ac:dyDescent="0.25">
      <c r="A7" s="13" t="s">
        <v>8382</v>
      </c>
      <c r="B7" s="16" t="str">
        <f t="shared" si="4"/>
        <v xml:space="preserve">20000 </v>
      </c>
      <c r="C7" s="15" t="str">
        <f t="shared" si="5"/>
        <v xml:space="preserve"> 24999</v>
      </c>
      <c r="D7">
        <f>COUNTIFS(Main!$F$2:$F$4115,"successful",Main!$D$2:$D$4115,"&lt;"&amp;C7,Main!$D$2:$D$4115,"&gt;"&amp;B7)</f>
        <v>18</v>
      </c>
      <c r="E7">
        <f>COUNTIFS(Main!$F$2:$F$4115,"failed",Main!$D$2:$D$4115,"&lt;"&amp;C7,Main!$D$2:$D$4115,"&gt;"&amp;B7)</f>
        <v>16</v>
      </c>
      <c r="F7">
        <f>COUNTIFS(Main!$F$2:$F$4115,"failed",Main!$D$2:$D$4115,"&lt;"&amp;C7,Main!$D$2:$D$4115,"&gt;"&amp;B7)</f>
        <v>16</v>
      </c>
      <c r="G7">
        <f t="shared" si="0"/>
        <v>50</v>
      </c>
      <c r="H7" s="17">
        <f t="shared" si="1"/>
        <v>0.36</v>
      </c>
      <c r="I7" s="17">
        <f t="shared" si="2"/>
        <v>0.32</v>
      </c>
      <c r="J7" s="17">
        <f t="shared" si="3"/>
        <v>0.32</v>
      </c>
    </row>
    <row r="8" spans="1:10" ht="15.75" x14ac:dyDescent="0.25">
      <c r="A8" s="13" t="s">
        <v>8383</v>
      </c>
      <c r="B8" s="16" t="str">
        <f t="shared" si="4"/>
        <v xml:space="preserve">25000 </v>
      </c>
      <c r="C8" s="15" t="str">
        <f t="shared" si="5"/>
        <v xml:space="preserve"> 29999</v>
      </c>
      <c r="D8">
        <f>COUNTIFS(Main!$F$2:$F$4115,"successful",Main!$D$2:$D$4115,"&lt;"&amp;C8,Main!$D$2:$D$4115,"&gt;"&amp;B8)</f>
        <v>8</v>
      </c>
      <c r="E8">
        <f>COUNTIFS(Main!$F$2:$F$4115,"failed",Main!$D$2:$D$4115,"&lt;"&amp;C8,Main!$D$2:$D$4115,"&gt;"&amp;B8)</f>
        <v>15</v>
      </c>
      <c r="F8">
        <f>COUNTIFS(Main!$F$2:$F$4115,"failed",Main!$D$2:$D$4115,"&lt;"&amp;C8,Main!$D$2:$D$4115,"&gt;"&amp;B8)</f>
        <v>15</v>
      </c>
      <c r="G8">
        <f t="shared" si="0"/>
        <v>38</v>
      </c>
      <c r="H8" s="17">
        <f t="shared" si="1"/>
        <v>0.21052631578947367</v>
      </c>
      <c r="I8" s="17">
        <f t="shared" si="2"/>
        <v>0.39473684210526316</v>
      </c>
      <c r="J8" s="17">
        <f t="shared" si="3"/>
        <v>0.39473684210526316</v>
      </c>
    </row>
    <row r="9" spans="1:10" ht="15.75" x14ac:dyDescent="0.25">
      <c r="A9" s="13" t="s">
        <v>8384</v>
      </c>
      <c r="B9" s="16" t="str">
        <f t="shared" si="4"/>
        <v xml:space="preserve">30000 </v>
      </c>
      <c r="C9" s="15" t="str">
        <f t="shared" si="5"/>
        <v xml:space="preserve"> 34999</v>
      </c>
      <c r="D9">
        <f>COUNTIFS(Main!$F$2:$F$4115,"successful",Main!$D$2:$D$4115,"&lt;"&amp;C9,Main!$D$2:$D$4115,"&gt;"&amp;B9)</f>
        <v>6</v>
      </c>
      <c r="E9">
        <f>COUNTIFS(Main!$F$2:$F$4115,"failed",Main!$D$2:$D$4115,"&lt;"&amp;C9,Main!$D$2:$D$4115,"&gt;"&amp;B9)</f>
        <v>6</v>
      </c>
      <c r="F9">
        <f>COUNTIFS(Main!$F$2:$F$4115,"failed",Main!$D$2:$D$4115,"&lt;"&amp;C9,Main!$D$2:$D$4115,"&gt;"&amp;B9)</f>
        <v>6</v>
      </c>
      <c r="G9">
        <f t="shared" si="0"/>
        <v>18</v>
      </c>
      <c r="H9" s="17">
        <f t="shared" si="1"/>
        <v>0.33333333333333331</v>
      </c>
      <c r="I9" s="17">
        <f t="shared" si="2"/>
        <v>0.33333333333333331</v>
      </c>
      <c r="J9" s="17">
        <f t="shared" si="3"/>
        <v>0.33333333333333331</v>
      </c>
    </row>
    <row r="10" spans="1:10" ht="15.75" x14ac:dyDescent="0.25">
      <c r="A10" s="13" t="s">
        <v>8385</v>
      </c>
      <c r="B10" s="16" t="str">
        <f t="shared" si="4"/>
        <v xml:space="preserve">35000 </v>
      </c>
      <c r="C10" s="15" t="str">
        <f t="shared" si="5"/>
        <v xml:space="preserve"> 39999</v>
      </c>
      <c r="D10">
        <f>COUNTIFS(Main!$F$2:$F$4115,"successful",Main!$D$2:$D$4115,"&lt;"&amp;C10,Main!$D$2:$D$4115,"&gt;"&amp;B10)</f>
        <v>4</v>
      </c>
      <c r="E10">
        <f>COUNTIFS(Main!$F$2:$F$4115,"failed",Main!$D$2:$D$4115,"&lt;"&amp;C10,Main!$D$2:$D$4115,"&gt;"&amp;B10)</f>
        <v>8</v>
      </c>
      <c r="F10">
        <f>COUNTIFS(Main!$F$2:$F$4115,"failed",Main!$D$2:$D$4115,"&lt;"&amp;C10,Main!$D$2:$D$4115,"&gt;"&amp;B10)</f>
        <v>8</v>
      </c>
      <c r="G10">
        <f t="shared" si="0"/>
        <v>20</v>
      </c>
      <c r="H10" s="17">
        <f t="shared" si="1"/>
        <v>0.2</v>
      </c>
      <c r="I10" s="17">
        <f t="shared" si="2"/>
        <v>0.4</v>
      </c>
      <c r="J10" s="17">
        <f t="shared" si="3"/>
        <v>0.4</v>
      </c>
    </row>
    <row r="11" spans="1:10" ht="15.75" x14ac:dyDescent="0.25">
      <c r="A11" s="13" t="s">
        <v>8386</v>
      </c>
      <c r="B11" s="16" t="str">
        <f t="shared" si="4"/>
        <v xml:space="preserve">40000 </v>
      </c>
      <c r="C11" s="15" t="str">
        <f t="shared" si="5"/>
        <v xml:space="preserve"> 44999</v>
      </c>
      <c r="D11">
        <f>COUNTIFS(Main!$F$2:$F$4115,"successful",Main!$D$2:$D$4115,"&lt;"&amp;C11,Main!$D$2:$D$4115,"&gt;"&amp;B11)</f>
        <v>5</v>
      </c>
      <c r="E11">
        <f>COUNTIFS(Main!$F$2:$F$4115,"failed",Main!$D$2:$D$4115,"&lt;"&amp;C11,Main!$D$2:$D$4115,"&gt;"&amp;B11)</f>
        <v>3</v>
      </c>
      <c r="F11">
        <f>COUNTIFS(Main!$F$2:$F$4115,"failed",Main!$D$2:$D$4115,"&lt;"&amp;C11,Main!$D$2:$D$4115,"&gt;"&amp;B11)</f>
        <v>3</v>
      </c>
      <c r="G11">
        <f t="shared" si="0"/>
        <v>11</v>
      </c>
      <c r="H11" s="17">
        <f t="shared" si="1"/>
        <v>0.45454545454545453</v>
      </c>
      <c r="I11" s="17">
        <f t="shared" si="2"/>
        <v>0.27272727272727271</v>
      </c>
      <c r="J11" s="17">
        <f t="shared" si="3"/>
        <v>0.27272727272727271</v>
      </c>
    </row>
    <row r="12" spans="1:10" ht="15.75" x14ac:dyDescent="0.25">
      <c r="A12" s="13" t="s">
        <v>8387</v>
      </c>
      <c r="B12" s="16" t="str">
        <f t="shared" si="4"/>
        <v xml:space="preserve">45000 </v>
      </c>
      <c r="C12" s="15" t="str">
        <f t="shared" si="5"/>
        <v xml:space="preserve"> 49999</v>
      </c>
      <c r="D12">
        <f>COUNTIFS(Main!$F$2:$F$4115,"successful",Main!$D$2:$D$4115,"&lt;"&amp;C12,Main!$D$2:$D$4115,"&gt;"&amp;B12)</f>
        <v>3</v>
      </c>
      <c r="E12">
        <f>COUNTIFS(Main!$F$2:$F$4115,"failed",Main!$D$2:$D$4115,"&lt;"&amp;C12,Main!$D$2:$D$4115,"&gt;"&amp;B12)</f>
        <v>5</v>
      </c>
      <c r="F12">
        <f>COUNTIFS(Main!$F$2:$F$4115,"failed",Main!$D$2:$D$4115,"&lt;"&amp;C12,Main!$D$2:$D$4115,"&gt;"&amp;B12)</f>
        <v>5</v>
      </c>
      <c r="G12">
        <f t="shared" si="0"/>
        <v>13</v>
      </c>
      <c r="H12" s="17">
        <f t="shared" si="1"/>
        <v>0.23076923076923078</v>
      </c>
      <c r="I12" s="17">
        <f t="shared" si="2"/>
        <v>0.38461538461538464</v>
      </c>
      <c r="J12" s="17">
        <f t="shared" si="3"/>
        <v>0.38461538461538464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</vt:lpstr>
      <vt:lpstr>StackedByCategory</vt:lpstr>
      <vt:lpstr>StackedBySubCat</vt:lpstr>
      <vt:lpstr>StateByYear</vt:lpstr>
      <vt:lpstr>BackersCount</vt:lpstr>
      <vt:lpstr>GoalOutcomes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Lenovo</cp:lastModifiedBy>
  <dcterms:created xsi:type="dcterms:W3CDTF">2017-04-20T15:17:24Z</dcterms:created>
  <dcterms:modified xsi:type="dcterms:W3CDTF">2018-11-29T14:55:29Z</dcterms:modified>
</cp:coreProperties>
</file>