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\Finance-KPIs\"/>
    </mc:Choice>
  </mc:AlternateContent>
  <xr:revisionPtr revIDLastSave="0" documentId="13_ncr:1_{9167365A-04C8-45F4-AE93-B4A92AD99265}" xr6:coauthVersionLast="47" xr6:coauthVersionMax="47" xr10:uidLastSave="{00000000-0000-0000-0000-000000000000}"/>
  <bookViews>
    <workbookView xWindow="-108" yWindow="-108" windowWidth="23256" windowHeight="12576" xr2:uid="{D73FF61A-50FA-49C0-871D-4139569C7B0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29" i="1"/>
  <c r="L29" i="1"/>
  <c r="K29" i="1"/>
  <c r="J29" i="1"/>
  <c r="I29" i="1"/>
  <c r="H29" i="1"/>
  <c r="G29" i="1"/>
  <c r="F29" i="1"/>
  <c r="E29" i="1"/>
  <c r="D29" i="1"/>
  <c r="C29" i="1"/>
  <c r="B21" i="1" s="1"/>
  <c r="B29" i="1"/>
  <c r="C20" i="1"/>
  <c r="B20" i="1"/>
  <c r="D20" i="1" s="1"/>
  <c r="D19" i="1"/>
  <c r="D18" i="1"/>
  <c r="C9" i="1"/>
  <c r="B9" i="1"/>
  <c r="C21" i="1" l="1"/>
  <c r="D21" i="1" s="1"/>
</calcChain>
</file>

<file path=xl/sharedStrings.xml><?xml version="1.0" encoding="utf-8"?>
<sst xmlns="http://schemas.openxmlformats.org/spreadsheetml/2006/main" count="62" uniqueCount="31">
  <si>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</si>
  <si>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</si>
  <si>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</si>
  <si>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</si>
  <si>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</si>
  <si>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</si>
  <si>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</si>
  <si>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</si>
  <si>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</si>
  <si>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</si>
  <si>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</si>
  <si>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</si>
  <si>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2018-19</t>
  </si>
  <si>
    <t>2019-20</t>
  </si>
  <si>
    <t>2020-21</t>
  </si>
  <si>
    <t>2021-22</t>
  </si>
  <si>
    <t>Total</t>
  </si>
  <si>
    <t>MRR</t>
  </si>
  <si>
    <t>No of paying customers (2019-20)</t>
  </si>
  <si>
    <t>No of paying customers (2020-21)</t>
  </si>
  <si>
    <t>No of paying customers (2021-22)</t>
  </si>
  <si>
    <t>Revenue Mix</t>
  </si>
  <si>
    <t>Recurring</t>
  </si>
  <si>
    <t>One-off</t>
  </si>
  <si>
    <t>Monthly Recurring Revenue</t>
  </si>
  <si>
    <t>MRR (2019-20)</t>
  </si>
  <si>
    <t>MRR (2020-21)</t>
  </si>
  <si>
    <t>MRR (2021-22)</t>
  </si>
  <si>
    <t>Cash flow forecast vs. actual</t>
  </si>
  <si>
    <t>Forecast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</si>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</sst>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.shortcut-targets-by-id\0Bx3b6GN2ZYmffkdmMzBrdGxjX21LdVBRRDlXRWdLdV9GbGlJSFlGMXVGRFNkeTFfZXFvY0E\Financials%20&amp;%20Accounts\2021%2022\2)%20May%202021\Delio%20Reporting%20Pack%20May21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 Dashboard"/>
      <sheetName val="KPI Dashboard"/>
      <sheetName val="Data for graphs"/>
      <sheetName val="Forecast Profit &amp; Loss"/>
      <sheetName val="Forecast Balance Sheet"/>
      <sheetName val="Xero Profit &amp; Loss"/>
      <sheetName val="Profit &amp; Loss"/>
      <sheetName val="Balance Sheet"/>
      <sheetName val="Xero Balance Sheet"/>
      <sheetName val="Variance Analysis Board Pack"/>
      <sheetName val="Variance Analysis"/>
      <sheetName val="DSS"/>
      <sheetName val="Cash flow"/>
      <sheetName val="YTD R&amp;D Capitalisation"/>
      <sheetName val="Monthly Dev Costs"/>
      <sheetName val="Monthly Consultancy Costs"/>
      <sheetName val="Aged Debtor Analysis"/>
      <sheetName val="Aged Creditor Analysis"/>
    </sheetNames>
    <sheetDataSet>
      <sheetData sheetId="0"/>
      <sheetData sheetId="1"/>
      <sheetData sheetId="2"/>
      <sheetData sheetId="3"/>
      <sheetData sheetId="4">
        <row r="25">
          <cell r="C25">
            <v>495371.74427068455</v>
          </cell>
          <cell r="D25">
            <v>398078.41631582304</v>
          </cell>
          <cell r="E25">
            <v>780615.94486395805</v>
          </cell>
          <cell r="F25">
            <v>613548.08484113298</v>
          </cell>
          <cell r="G25">
            <v>487473.34657837765</v>
          </cell>
          <cell r="H25">
            <v>418992.27659605397</v>
          </cell>
          <cell r="I25">
            <v>447163.9368344887</v>
          </cell>
          <cell r="J25">
            <v>311899.13832251373</v>
          </cell>
          <cell r="K25">
            <v>331232.94470606768</v>
          </cell>
          <cell r="L25">
            <v>312398.03132463119</v>
          </cell>
          <cell r="M25">
            <v>168187.91164467781</v>
          </cell>
          <cell r="N25">
            <v>180407.28797243367</v>
          </cell>
        </row>
      </sheetData>
      <sheetData sheetId="5">
        <row r="13">
          <cell r="C13">
            <v>9371.31</v>
          </cell>
          <cell r="D13">
            <v>9371.31</v>
          </cell>
        </row>
        <row r="14">
          <cell r="C14">
            <v>95803.82</v>
          </cell>
          <cell r="D14">
            <v>95625.32</v>
          </cell>
        </row>
        <row r="15">
          <cell r="C15">
            <v>32346.98</v>
          </cell>
          <cell r="D15">
            <v>23933.47</v>
          </cell>
        </row>
        <row r="16">
          <cell r="C16">
            <v>47411.58</v>
          </cell>
          <cell r="D16">
            <v>57805.47</v>
          </cell>
        </row>
      </sheetData>
      <sheetData sheetId="6">
        <row r="14">
          <cell r="B14">
            <v>191622.18</v>
          </cell>
          <cell r="C14">
            <v>198979.17</v>
          </cell>
        </row>
      </sheetData>
      <sheetData sheetId="7">
        <row r="26">
          <cell r="D26">
            <v>180676.09</v>
          </cell>
          <cell r="E26">
            <v>278400.16000000003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504F-8565-482D-89D7-83D04A6998E4}">
  <dimension ref="A3:M38"/>
  <sheetViews>
    <sheetView tabSelected="1" workbookViewId="0">
      <selection activeCell="I1" sqref="I1"/>
    </sheetView>
  </sheetViews>
  <sheetFormatPr defaultColWidth="12.77734375" defaultRowHeight="14.4" x14ac:dyDescent="0.3"/>
  <cols>
    <col min="1" max="1" width="30.88671875" style="1" bestFit="1" customWidth="1"/>
    <col min="2" max="16384" width="12.77734375" style="1"/>
  </cols>
  <sheetData>
    <row r="3" spans="1:13" ht="18" x14ac:dyDescent="0.3">
      <c r="A3" s="2" t="s">
        <v>17</v>
      </c>
    </row>
    <row r="5" spans="1:13" s="4" customFormat="1" x14ac:dyDescent="0.3">
      <c r="A5" s="3"/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</row>
    <row r="6" spans="1:13" x14ac:dyDescent="0.3">
      <c r="A6" s="5" t="s">
        <v>12</v>
      </c>
      <c r="B6" s="6">
        <v>10151.66</v>
      </c>
      <c r="C6" s="6">
        <v>8870</v>
      </c>
      <c r="D6" s="6">
        <v>34865</v>
      </c>
      <c r="E6" s="6">
        <v>30865</v>
      </c>
      <c r="F6" s="6">
        <v>46860</v>
      </c>
      <c r="G6" s="6">
        <v>50500</v>
      </c>
      <c r="H6" s="6">
        <v>58005</v>
      </c>
      <c r="I6" s="6">
        <v>58845</v>
      </c>
      <c r="J6" s="6">
        <v>97783.75</v>
      </c>
      <c r="K6" s="6">
        <v>72988.75</v>
      </c>
      <c r="L6" s="6">
        <v>91079.5</v>
      </c>
      <c r="M6" s="6">
        <v>142295.09</v>
      </c>
    </row>
    <row r="7" spans="1:13" x14ac:dyDescent="0.3">
      <c r="A7" s="5" t="s">
        <v>13</v>
      </c>
      <c r="B7" s="6">
        <v>48213.049999999996</v>
      </c>
      <c r="C7" s="6">
        <v>52230.16</v>
      </c>
      <c r="D7" s="6">
        <v>62788.78</v>
      </c>
      <c r="E7" s="6">
        <v>65751.64</v>
      </c>
      <c r="F7" s="6">
        <v>96065.66</v>
      </c>
      <c r="G7" s="6">
        <v>78242.760000000009</v>
      </c>
      <c r="H7" s="6">
        <v>86326.28</v>
      </c>
      <c r="I7" s="6">
        <v>155350</v>
      </c>
      <c r="J7" s="6">
        <v>119999.11000000002</v>
      </c>
      <c r="K7" s="6">
        <v>162294.93</v>
      </c>
      <c r="L7" s="6">
        <v>114902.32</v>
      </c>
      <c r="M7" s="6">
        <v>159277.87</v>
      </c>
    </row>
    <row r="8" spans="1:13" x14ac:dyDescent="0.3">
      <c r="A8" s="5" t="s">
        <v>14</v>
      </c>
      <c r="B8" s="6">
        <v>90888.5</v>
      </c>
      <c r="C8" s="6">
        <v>108920</v>
      </c>
      <c r="D8" s="6">
        <v>119976.45</v>
      </c>
      <c r="E8" s="6">
        <v>112915.81</v>
      </c>
      <c r="F8" s="6">
        <v>97012.68</v>
      </c>
      <c r="G8" s="6">
        <v>132769.87</v>
      </c>
      <c r="H8" s="6">
        <v>104536.77</v>
      </c>
      <c r="I8" s="6">
        <v>114713.57999999999</v>
      </c>
      <c r="J8" s="6">
        <v>109385.85999999999</v>
      </c>
      <c r="K8" s="6">
        <v>163900.24</v>
      </c>
      <c r="L8" s="6">
        <v>194880.83</v>
      </c>
      <c r="M8" s="6">
        <v>170969.9</v>
      </c>
    </row>
    <row r="9" spans="1:13" x14ac:dyDescent="0.3">
      <c r="A9" s="5" t="s">
        <v>15</v>
      </c>
      <c r="B9" s="7">
        <f>'[1]Profit &amp; Loss'!B14</f>
        <v>191622.18</v>
      </c>
      <c r="C9" s="7">
        <f>'[1]Profit &amp; Loss'!C14</f>
        <v>198979.17</v>
      </c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3">
      <c r="A10" s="5" t="s">
        <v>18</v>
      </c>
      <c r="B10" s="8">
        <v>20</v>
      </c>
      <c r="C10" s="8">
        <v>20</v>
      </c>
      <c r="D10" s="8">
        <v>25</v>
      </c>
      <c r="E10" s="8">
        <v>24</v>
      </c>
      <c r="F10" s="8">
        <v>23</v>
      </c>
      <c r="G10" s="8">
        <v>22</v>
      </c>
      <c r="H10" s="8">
        <v>24</v>
      </c>
      <c r="I10" s="8">
        <v>25</v>
      </c>
      <c r="J10" s="8">
        <v>30</v>
      </c>
      <c r="K10" s="8">
        <v>31</v>
      </c>
      <c r="L10" s="8">
        <v>36</v>
      </c>
      <c r="M10" s="8">
        <v>33</v>
      </c>
    </row>
    <row r="11" spans="1:13" x14ac:dyDescent="0.3">
      <c r="A11" s="5" t="s">
        <v>19</v>
      </c>
      <c r="B11" s="8">
        <v>36</v>
      </c>
      <c r="C11" s="8">
        <v>37</v>
      </c>
      <c r="D11" s="8">
        <v>37</v>
      </c>
      <c r="E11" s="8">
        <v>38</v>
      </c>
      <c r="F11" s="8">
        <v>39</v>
      </c>
      <c r="G11" s="8">
        <v>42</v>
      </c>
      <c r="H11" s="8">
        <v>42</v>
      </c>
      <c r="I11" s="8">
        <v>41</v>
      </c>
      <c r="J11" s="8">
        <v>44</v>
      </c>
      <c r="K11" s="8">
        <v>46</v>
      </c>
      <c r="L11" s="8">
        <v>46</v>
      </c>
      <c r="M11" s="8">
        <v>49</v>
      </c>
    </row>
    <row r="12" spans="1:13" x14ac:dyDescent="0.3">
      <c r="A12" s="5" t="s">
        <v>20</v>
      </c>
      <c r="B12" s="8">
        <v>52</v>
      </c>
      <c r="C12" s="9"/>
      <c r="D12" s="8"/>
      <c r="E12" s="8"/>
      <c r="F12" s="8"/>
      <c r="G12" s="8"/>
      <c r="H12" s="8"/>
      <c r="I12" s="8"/>
      <c r="J12" s="8"/>
      <c r="K12" s="8"/>
      <c r="L12" s="8"/>
      <c r="M12" s="8"/>
    </row>
    <row r="15" spans="1:13" ht="18" x14ac:dyDescent="0.3">
      <c r="A15" s="2" t="s">
        <v>21</v>
      </c>
      <c r="B15" s="10"/>
      <c r="C15" s="10"/>
      <c r="D15" s="10"/>
    </row>
    <row r="16" spans="1:13" x14ac:dyDescent="0.3">
      <c r="A16" s="10"/>
      <c r="B16" s="10"/>
      <c r="C16" s="10"/>
      <c r="D16" s="10"/>
    </row>
    <row r="17" spans="1:13" x14ac:dyDescent="0.3">
      <c r="A17" s="8"/>
      <c r="B17" s="3" t="s">
        <v>22</v>
      </c>
      <c r="C17" s="3" t="s">
        <v>23</v>
      </c>
      <c r="D17" s="3" t="s">
        <v>16</v>
      </c>
    </row>
    <row r="18" spans="1:13" x14ac:dyDescent="0.3">
      <c r="A18" s="5" t="s">
        <v>12</v>
      </c>
      <c r="B18" s="6">
        <v>181796.5</v>
      </c>
      <c r="C18" s="6">
        <v>521312.25</v>
      </c>
      <c r="D18" s="6">
        <f>SUM(B18:C18)</f>
        <v>703108.75</v>
      </c>
      <c r="F18" s="11"/>
    </row>
    <row r="19" spans="1:13" x14ac:dyDescent="0.3">
      <c r="A19" s="5" t="s">
        <v>13</v>
      </c>
      <c r="B19" s="6">
        <v>655248.36</v>
      </c>
      <c r="C19" s="6">
        <v>546194.01</v>
      </c>
      <c r="D19" s="6">
        <f>SUM(B19:C19)</f>
        <v>1201442.3700000001</v>
      </c>
      <c r="F19" s="11"/>
    </row>
    <row r="20" spans="1:13" x14ac:dyDescent="0.3">
      <c r="A20" s="5" t="s">
        <v>14</v>
      </c>
      <c r="B20" s="6">
        <f>SUM(B28:M28)</f>
        <v>1252840.19</v>
      </c>
      <c r="C20" s="6">
        <f>SUM(B8:M8)-SUM(B28:M28)</f>
        <v>268030.29999999981</v>
      </c>
      <c r="D20" s="6">
        <f>SUM(B20:C20)</f>
        <v>1520870.4899999998</v>
      </c>
      <c r="F20" s="11"/>
    </row>
    <row r="21" spans="1:13" x14ac:dyDescent="0.3">
      <c r="A21" s="5" t="s">
        <v>15</v>
      </c>
      <c r="B21" s="6">
        <f>SUM(B29:C29)</f>
        <v>371669.26</v>
      </c>
      <c r="C21" s="6">
        <f>SUM(B9:C9)-SUM(B29:C29)</f>
        <v>18932.089999999967</v>
      </c>
      <c r="D21" s="6">
        <f>SUM(B21:C21)</f>
        <v>390601.35</v>
      </c>
    </row>
    <row r="24" spans="1:13" ht="15.6" x14ac:dyDescent="0.3">
      <c r="A24" s="12" t="s">
        <v>24</v>
      </c>
    </row>
    <row r="26" spans="1:13" x14ac:dyDescent="0.3">
      <c r="A26" s="3"/>
      <c r="B26" s="3" t="s">
        <v>0</v>
      </c>
      <c r="C26" s="3" t="s">
        <v>1</v>
      </c>
      <c r="D26" s="3" t="s">
        <v>2</v>
      </c>
      <c r="E26" s="3" t="s">
        <v>3</v>
      </c>
      <c r="F26" s="3" t="s">
        <v>4</v>
      </c>
      <c r="G26" s="3" t="s">
        <v>5</v>
      </c>
      <c r="H26" s="3" t="s">
        <v>6</v>
      </c>
      <c r="I26" s="3" t="s">
        <v>7</v>
      </c>
      <c r="J26" s="3" t="s">
        <v>8</v>
      </c>
      <c r="K26" s="3" t="s">
        <v>9</v>
      </c>
      <c r="L26" s="3" t="s">
        <v>10</v>
      </c>
      <c r="M26" s="3" t="s">
        <v>11</v>
      </c>
    </row>
    <row r="27" spans="1:13" x14ac:dyDescent="0.3">
      <c r="A27" s="5" t="s">
        <v>25</v>
      </c>
      <c r="B27" s="6">
        <v>31546.379999999997</v>
      </c>
      <c r="C27" s="6">
        <v>33994.160000000003</v>
      </c>
      <c r="D27" s="6">
        <v>38413.78</v>
      </c>
      <c r="E27" s="6">
        <v>43764.94</v>
      </c>
      <c r="F27" s="6">
        <v>43742.04</v>
      </c>
      <c r="G27" s="6">
        <v>44242.76</v>
      </c>
      <c r="H27" s="6">
        <v>45242.31</v>
      </c>
      <c r="I27" s="6">
        <v>47214.340000000004</v>
      </c>
      <c r="J27" s="6">
        <v>71499.110000000015</v>
      </c>
      <c r="K27" s="6">
        <v>78722.63</v>
      </c>
      <c r="L27" s="6">
        <v>84330.030000000013</v>
      </c>
      <c r="M27" s="6">
        <v>92535.88</v>
      </c>
    </row>
    <row r="28" spans="1:13" x14ac:dyDescent="0.3">
      <c r="A28" s="5" t="s">
        <v>26</v>
      </c>
      <c r="B28" s="6">
        <v>81721.83</v>
      </c>
      <c r="C28" s="6">
        <v>81503.33</v>
      </c>
      <c r="D28" s="6">
        <v>84559.78</v>
      </c>
      <c r="E28" s="6">
        <v>88393.83</v>
      </c>
      <c r="F28" s="6">
        <v>97012.68</v>
      </c>
      <c r="G28" s="6">
        <v>98301.75</v>
      </c>
      <c r="H28" s="6">
        <v>100769.34000000001</v>
      </c>
      <c r="I28" s="6">
        <v>103346.15</v>
      </c>
      <c r="J28" s="6">
        <v>104798.79</v>
      </c>
      <c r="K28" s="6">
        <v>111844.14</v>
      </c>
      <c r="L28" s="6">
        <v>140570.96</v>
      </c>
      <c r="M28" s="6">
        <v>160017.60999999999</v>
      </c>
    </row>
    <row r="29" spans="1:13" x14ac:dyDescent="0.3">
      <c r="A29" s="5" t="s">
        <v>27</v>
      </c>
      <c r="B29" s="6">
        <f>'[1]Xero Profit &amp; Loss'!C13+'[1]Xero Profit &amp; Loss'!C14+'[1]Xero Profit &amp; Loss'!C15+'[1]Xero Profit &amp; Loss'!C16</f>
        <v>184933.69</v>
      </c>
      <c r="C29" s="6">
        <f>'[1]Xero Profit &amp; Loss'!D13+'[1]Xero Profit &amp; Loss'!D14+'[1]Xero Profit &amp; Loss'!D15+'[1]Xero Profit &amp; Loss'!D16</f>
        <v>186735.57</v>
      </c>
      <c r="D29" s="6">
        <f>'[1]Xero Profit &amp; Loss'!E13+'[1]Xero Profit &amp; Loss'!E14+'[1]Xero Profit &amp; Loss'!E15+'[1]Xero Profit &amp; Loss'!E16</f>
        <v>0</v>
      </c>
      <c r="E29" s="6">
        <f>'[1]Xero Profit &amp; Loss'!F13+'[1]Xero Profit &amp; Loss'!F14+'[1]Xero Profit &amp; Loss'!F15+'[1]Xero Profit &amp; Loss'!F16</f>
        <v>0</v>
      </c>
      <c r="F29" s="6">
        <f>'[1]Xero Profit &amp; Loss'!G13+'[1]Xero Profit &amp; Loss'!G14+'[1]Xero Profit &amp; Loss'!G15+'[1]Xero Profit &amp; Loss'!G16</f>
        <v>0</v>
      </c>
      <c r="G29" s="6">
        <f>'[1]Xero Profit &amp; Loss'!H13+'[1]Xero Profit &amp; Loss'!H14+'[1]Xero Profit &amp; Loss'!H15+'[1]Xero Profit &amp; Loss'!H16</f>
        <v>0</v>
      </c>
      <c r="H29" s="6">
        <f>'[1]Xero Profit &amp; Loss'!I13+'[1]Xero Profit &amp; Loss'!I14+'[1]Xero Profit &amp; Loss'!I15+'[1]Xero Profit &amp; Loss'!I16</f>
        <v>0</v>
      </c>
      <c r="I29" s="6">
        <f>'[1]Xero Profit &amp; Loss'!J13+'[1]Xero Profit &amp; Loss'!J14+'[1]Xero Profit &amp; Loss'!J15+'[1]Xero Profit &amp; Loss'!J16</f>
        <v>0</v>
      </c>
      <c r="J29" s="6">
        <f>'[1]Xero Profit &amp; Loss'!K13+'[1]Xero Profit &amp; Loss'!K14+'[1]Xero Profit &amp; Loss'!K15+'[1]Xero Profit &amp; Loss'!K16</f>
        <v>0</v>
      </c>
      <c r="K29" s="6">
        <f>'[1]Xero Profit &amp; Loss'!L13+'[1]Xero Profit &amp; Loss'!L14+'[1]Xero Profit &amp; Loss'!L15+'[1]Xero Profit &amp; Loss'!L16</f>
        <v>0</v>
      </c>
      <c r="L29" s="6">
        <f>'[1]Xero Profit &amp; Loss'!M13+'[1]Xero Profit &amp; Loss'!M14+'[1]Xero Profit &amp; Loss'!M15+'[1]Xero Profit &amp; Loss'!M16</f>
        <v>0</v>
      </c>
      <c r="M29" s="6">
        <f>'[1]Xero Profit &amp; Loss'!N13+'[1]Xero Profit &amp; Loss'!N14+'[1]Xero Profit &amp; Loss'!N15+'[1]Xero Profit &amp; Loss'!N16</f>
        <v>0</v>
      </c>
    </row>
    <row r="30" spans="1:13" x14ac:dyDescent="0.3">
      <c r="A30" s="5" t="s">
        <v>18</v>
      </c>
      <c r="B30" s="8">
        <v>20</v>
      </c>
      <c r="C30" s="8">
        <v>20</v>
      </c>
      <c r="D30" s="8">
        <v>25</v>
      </c>
      <c r="E30" s="8">
        <v>24</v>
      </c>
      <c r="F30" s="8">
        <v>23</v>
      </c>
      <c r="G30" s="8">
        <v>22</v>
      </c>
      <c r="H30" s="8">
        <v>24</v>
      </c>
      <c r="I30" s="8">
        <v>25</v>
      </c>
      <c r="J30" s="8">
        <v>30</v>
      </c>
      <c r="K30" s="8">
        <v>32</v>
      </c>
      <c r="L30" s="8">
        <v>36</v>
      </c>
      <c r="M30" s="8">
        <v>33</v>
      </c>
    </row>
    <row r="31" spans="1:13" x14ac:dyDescent="0.3">
      <c r="A31" s="5" t="s">
        <v>19</v>
      </c>
      <c r="B31" s="8">
        <v>36</v>
      </c>
      <c r="C31" s="8">
        <v>37</v>
      </c>
      <c r="D31" s="8">
        <v>37</v>
      </c>
      <c r="E31" s="8">
        <v>38</v>
      </c>
      <c r="F31" s="8">
        <v>39</v>
      </c>
      <c r="G31" s="8">
        <v>42</v>
      </c>
      <c r="H31" s="8">
        <v>42</v>
      </c>
      <c r="I31" s="8">
        <v>41</v>
      </c>
      <c r="J31" s="8">
        <v>44</v>
      </c>
      <c r="K31" s="8">
        <v>46</v>
      </c>
      <c r="L31" s="8">
        <v>46</v>
      </c>
      <c r="M31" s="8">
        <v>49</v>
      </c>
    </row>
    <row r="32" spans="1:13" x14ac:dyDescent="0.3">
      <c r="A32" s="5" t="s">
        <v>20</v>
      </c>
      <c r="B32" s="8">
        <v>52</v>
      </c>
      <c r="C32" s="9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3">
      <c r="L33" s="13"/>
    </row>
    <row r="34" spans="1:13" ht="15.6" x14ac:dyDescent="0.3">
      <c r="A34" s="12" t="s">
        <v>28</v>
      </c>
      <c r="L34" s="13"/>
    </row>
    <row r="36" spans="1:13" x14ac:dyDescent="0.3">
      <c r="A36" s="3"/>
      <c r="B36" s="3" t="s">
        <v>0</v>
      </c>
      <c r="C36" s="3" t="s">
        <v>1</v>
      </c>
      <c r="D36" s="3" t="s">
        <v>2</v>
      </c>
      <c r="E36" s="3" t="s">
        <v>3</v>
      </c>
      <c r="F36" s="3" t="s">
        <v>4</v>
      </c>
      <c r="G36" s="3" t="s">
        <v>5</v>
      </c>
      <c r="H36" s="3" t="s">
        <v>6</v>
      </c>
      <c r="I36" s="3" t="s">
        <v>7</v>
      </c>
      <c r="J36" s="3" t="s">
        <v>8</v>
      </c>
      <c r="K36" s="3" t="s">
        <v>9</v>
      </c>
      <c r="L36" s="3" t="s">
        <v>10</v>
      </c>
      <c r="M36" s="3" t="s">
        <v>11</v>
      </c>
    </row>
    <row r="37" spans="1:13" x14ac:dyDescent="0.3">
      <c r="A37" s="14" t="s">
        <v>29</v>
      </c>
      <c r="B37" s="6">
        <f>'[1]Forecast Balance Sheet'!C25</f>
        <v>495371.74427068455</v>
      </c>
      <c r="C37" s="6">
        <f>'[1]Forecast Balance Sheet'!D25</f>
        <v>398078.41631582304</v>
      </c>
      <c r="D37" s="6">
        <f>'[1]Forecast Balance Sheet'!E25</f>
        <v>780615.94486395805</v>
      </c>
      <c r="E37" s="6">
        <f>'[1]Forecast Balance Sheet'!F25</f>
        <v>613548.08484113298</v>
      </c>
      <c r="F37" s="6">
        <f>'[1]Forecast Balance Sheet'!G25</f>
        <v>487473.34657837765</v>
      </c>
      <c r="G37" s="6">
        <f>'[1]Forecast Balance Sheet'!H25</f>
        <v>418992.27659605397</v>
      </c>
      <c r="H37" s="6">
        <f>'[1]Forecast Balance Sheet'!I25</f>
        <v>447163.9368344887</v>
      </c>
      <c r="I37" s="6">
        <f>'[1]Forecast Balance Sheet'!J25</f>
        <v>311899.13832251373</v>
      </c>
      <c r="J37" s="6">
        <f>'[1]Forecast Balance Sheet'!K25</f>
        <v>331232.94470606768</v>
      </c>
      <c r="K37" s="6">
        <f>'[1]Forecast Balance Sheet'!L25</f>
        <v>312398.03132463119</v>
      </c>
      <c r="L37" s="6">
        <f>'[1]Forecast Balance Sheet'!M25</f>
        <v>168187.91164467781</v>
      </c>
      <c r="M37" s="6">
        <f>'[1]Forecast Balance Sheet'!N25</f>
        <v>180407.28797243367</v>
      </c>
    </row>
    <row r="38" spans="1:13" x14ac:dyDescent="0.3">
      <c r="A38" s="14" t="s">
        <v>30</v>
      </c>
      <c r="B38" s="6">
        <f>'[1]Balance Sheet'!D26</f>
        <v>180676.09</v>
      </c>
      <c r="C38" s="6">
        <f>'[1]Balance Sheet'!E26</f>
        <v>278400.16000000003</v>
      </c>
      <c r="D38" s="6">
        <f>'[1]Balance Sheet'!F26</f>
        <v>0</v>
      </c>
      <c r="E38" s="6">
        <f>'[1]Balance Sheet'!G26</f>
        <v>0</v>
      </c>
      <c r="F38" s="6">
        <f>'[1]Balance Sheet'!H26</f>
        <v>0</v>
      </c>
      <c r="G38" s="6">
        <f>'[1]Balance Sheet'!I26</f>
        <v>0</v>
      </c>
      <c r="H38" s="6">
        <f>'[1]Balance Sheet'!J26</f>
        <v>0</v>
      </c>
      <c r="I38" s="6">
        <f>'[1]Balance Sheet'!K26</f>
        <v>0</v>
      </c>
      <c r="J38" s="6">
        <f>'[1]Balance Sheet'!L26</f>
        <v>0</v>
      </c>
      <c r="K38" s="6">
        <f>'[1]Balance Sheet'!M26</f>
        <v>0</v>
      </c>
      <c r="L38" s="6">
        <f>'[1]Balance Sheet'!N26</f>
        <v>0</v>
      </c>
      <c r="M38" s="6">
        <f>'[1]Balance Sheet'!O26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2021-06-13T11:07:09Z</dcterms:created>
  <dcterms:modified xsi:type="dcterms:W3CDTF">2021-06-25T17:07:21Z</dcterms:modified>
</cp:coreProperties>
</file>