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2-SO\"/>
    </mc:Choice>
  </mc:AlternateContent>
  <xr:revisionPtr revIDLastSave="0" documentId="13_ncr:1_{65C5BA9F-6F5D-4DEB-B976-D97BD2EF15D2}" xr6:coauthVersionLast="45" xr6:coauthVersionMax="45" xr10:uidLastSave="{00000000-0000-0000-0000-000000000000}"/>
  <bookViews>
    <workbookView xWindow="-108" yWindow="-108" windowWidth="23256" windowHeight="12576" xr2:uid="{6F90F186-DB04-46AA-A99A-08A0C113970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0" i="1" l="1"/>
  <c r="S61" i="1"/>
  <c r="S59" i="1"/>
  <c r="S58" i="1"/>
  <c r="S56" i="1"/>
  <c r="S17" i="1" l="1"/>
  <c r="S15" i="1"/>
  <c r="S16" i="1"/>
  <c r="S14" i="1"/>
  <c r="S12" i="1"/>
  <c r="S25" i="1"/>
  <c r="S23" i="1"/>
  <c r="S24" i="1" s="1"/>
  <c r="S21" i="1"/>
  <c r="S26" i="1" l="1"/>
  <c r="S7" i="1"/>
  <c r="S3" i="1"/>
  <c r="S5" i="1" s="1"/>
  <c r="S38" i="1"/>
  <c r="S40" i="1" s="1"/>
  <c r="S42" i="1"/>
  <c r="S6" i="1" l="1"/>
  <c r="S8" i="1"/>
  <c r="S43" i="1"/>
  <c r="S41" i="1"/>
</calcChain>
</file>

<file path=xl/sharedStrings.xml><?xml version="1.0" encoding="utf-8"?>
<sst xmlns="http://schemas.openxmlformats.org/spreadsheetml/2006/main" count="96" uniqueCount="20">
  <si>
    <t>Testes para D</t>
  </si>
  <si>
    <t>Entradas</t>
  </si>
  <si>
    <t>D</t>
  </si>
  <si>
    <t>N</t>
  </si>
  <si>
    <t>Memória</t>
  </si>
  <si>
    <t>Tempo</t>
  </si>
  <si>
    <t>Testes para N</t>
  </si>
  <si>
    <t>n</t>
  </si>
  <si>
    <t>Desvio Padrão</t>
  </si>
  <si>
    <t>Nível de Confiança</t>
  </si>
  <si>
    <t>Margem de Erro</t>
  </si>
  <si>
    <t>Limite Inferior</t>
  </si>
  <si>
    <t>Média</t>
  </si>
  <si>
    <t>Limite Superior</t>
  </si>
  <si>
    <t>INTERVALO DE CONFIANÇA (TEMPO 1)</t>
  </si>
  <si>
    <t>TESTE 1</t>
  </si>
  <si>
    <t>TESTE 2</t>
  </si>
  <si>
    <t>TESTE 3</t>
  </si>
  <si>
    <t>INTERVALO DE CONFIANÇA (TEMPO 2)</t>
  </si>
  <si>
    <t>INTERVALO DE CONFIANÇA (TEMPO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</si>
</sst>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13" xfId="0" applyNumberFormat="1" applyBorder="1"/>
    <xf numFmtId="0" fontId="0" fillId="0" borderId="9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BF7F-F8ED-4886-9324-C840DF827A11}">
  <dimension ref="A1:V69"/>
  <sheetViews>
    <sheetView tabSelected="1" topLeftCell="A40" zoomScaleNormal="100" workbookViewId="0">
      <selection activeCell="V54" sqref="U54:V54"/>
    </sheetView>
  </sheetViews>
  <sheetFormatPr defaultRowHeight="14.4" x14ac:dyDescent="0.3"/>
  <sheetData>
    <row r="1" spans="1:22" ht="15" thickBot="1" x14ac:dyDescent="0.3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P1" s="27" t="s">
        <v>14</v>
      </c>
      <c r="Q1" s="28"/>
      <c r="R1" s="28"/>
      <c r="S1" s="29"/>
      <c r="U1" s="13" t="s">
        <v>12</v>
      </c>
      <c r="V1" s="14">
        <v>152.86670000000001</v>
      </c>
    </row>
    <row r="2" spans="1:22" ht="15" thickBot="1" x14ac:dyDescent="0.35">
      <c r="A2" s="23" t="s">
        <v>1</v>
      </c>
      <c r="B2" s="24"/>
      <c r="C2" s="24" t="s">
        <v>15</v>
      </c>
      <c r="D2" s="24"/>
      <c r="E2" s="1"/>
      <c r="F2" s="24" t="s">
        <v>1</v>
      </c>
      <c r="G2" s="24"/>
      <c r="H2" s="24" t="s">
        <v>16</v>
      </c>
      <c r="I2" s="24"/>
      <c r="J2" s="1"/>
      <c r="K2" s="24" t="s">
        <v>1</v>
      </c>
      <c r="L2" s="24"/>
      <c r="M2" s="24" t="s">
        <v>17</v>
      </c>
      <c r="N2" s="33"/>
      <c r="P2" s="30" t="s">
        <v>7</v>
      </c>
      <c r="Q2" s="31"/>
      <c r="R2" s="32"/>
      <c r="S2" s="9">
        <v>15</v>
      </c>
      <c r="U2" s="13" t="s">
        <v>12</v>
      </c>
      <c r="V2" s="14">
        <v>8244000</v>
      </c>
    </row>
    <row r="3" spans="1:22" x14ac:dyDescent="0.3">
      <c r="A3" s="4" t="s">
        <v>2</v>
      </c>
      <c r="B3" s="1" t="s">
        <v>3</v>
      </c>
      <c r="C3" s="2" t="s">
        <v>4</v>
      </c>
      <c r="D3" s="2" t="s">
        <v>5</v>
      </c>
      <c r="E3" s="1"/>
      <c r="F3" s="1" t="s">
        <v>2</v>
      </c>
      <c r="G3" s="1" t="s">
        <v>3</v>
      </c>
      <c r="H3" s="2" t="s">
        <v>4</v>
      </c>
      <c r="I3" s="2" t="s">
        <v>5</v>
      </c>
      <c r="J3" s="1"/>
      <c r="K3" s="1" t="s">
        <v>2</v>
      </c>
      <c r="L3" s="1" t="s">
        <v>3</v>
      </c>
      <c r="M3" s="2" t="s">
        <v>4</v>
      </c>
      <c r="N3" s="3" t="s">
        <v>5</v>
      </c>
      <c r="P3" s="17" t="s">
        <v>8</v>
      </c>
      <c r="Q3" s="18"/>
      <c r="R3" s="19"/>
      <c r="S3" s="10">
        <f>_xlfn.STDEV.S(D4:D18)</f>
        <v>5.7924417090188278</v>
      </c>
    </row>
    <row r="4" spans="1:22" x14ac:dyDescent="0.3">
      <c r="A4" s="25">
        <v>250</v>
      </c>
      <c r="B4" s="15">
        <v>500</v>
      </c>
      <c r="C4" s="1">
        <v>8244000</v>
      </c>
      <c r="D4" s="1">
        <v>152</v>
      </c>
      <c r="E4" s="1"/>
      <c r="F4" s="15">
        <v>400</v>
      </c>
      <c r="G4" s="15">
        <v>500</v>
      </c>
      <c r="H4">
        <v>8244000</v>
      </c>
      <c r="I4" s="1">
        <v>215</v>
      </c>
      <c r="J4" s="1"/>
      <c r="K4" s="15">
        <v>500</v>
      </c>
      <c r="L4" s="15">
        <v>500</v>
      </c>
      <c r="M4" s="1">
        <v>8245000</v>
      </c>
      <c r="N4" s="5">
        <v>271</v>
      </c>
      <c r="P4" s="17" t="s">
        <v>9</v>
      </c>
      <c r="Q4" s="18"/>
      <c r="R4" s="19"/>
      <c r="S4" s="12">
        <v>0.95</v>
      </c>
    </row>
    <row r="5" spans="1:22" x14ac:dyDescent="0.3">
      <c r="A5" s="25"/>
      <c r="B5" s="15"/>
      <c r="C5" s="1">
        <v>8244000</v>
      </c>
      <c r="D5" s="1">
        <v>162</v>
      </c>
      <c r="E5" s="1"/>
      <c r="F5" s="15"/>
      <c r="G5" s="15"/>
      <c r="H5">
        <v>8244000</v>
      </c>
      <c r="I5" s="1">
        <v>207</v>
      </c>
      <c r="J5" s="1"/>
      <c r="K5" s="15"/>
      <c r="L5" s="15"/>
      <c r="M5" s="1">
        <v>8245000</v>
      </c>
      <c r="N5" s="5">
        <v>270</v>
      </c>
      <c r="P5" s="17" t="s">
        <v>10</v>
      </c>
      <c r="Q5" s="18"/>
      <c r="R5" s="19"/>
      <c r="S5" s="10">
        <f>_xlfn.CONFIDENCE.NORM(1-S4,S3,S2)</f>
        <v>2.9313260908652854</v>
      </c>
    </row>
    <row r="6" spans="1:22" x14ac:dyDescent="0.3">
      <c r="A6" s="25"/>
      <c r="B6" s="15"/>
      <c r="C6" s="1">
        <v>8244000</v>
      </c>
      <c r="D6" s="1">
        <v>164</v>
      </c>
      <c r="E6" s="1"/>
      <c r="F6" s="15"/>
      <c r="G6" s="15"/>
      <c r="H6">
        <v>8244000</v>
      </c>
      <c r="I6" s="1">
        <v>213</v>
      </c>
      <c r="J6" s="1"/>
      <c r="K6" s="15"/>
      <c r="L6" s="15"/>
      <c r="M6" s="1">
        <v>8245000</v>
      </c>
      <c r="N6" s="5">
        <v>284</v>
      </c>
      <c r="P6" s="17" t="s">
        <v>11</v>
      </c>
      <c r="Q6" s="18"/>
      <c r="R6" s="19"/>
      <c r="S6" s="10">
        <f>S7-S5</f>
        <v>149.93534057580138</v>
      </c>
    </row>
    <row r="7" spans="1:22" x14ac:dyDescent="0.3">
      <c r="A7" s="25"/>
      <c r="B7" s="15"/>
      <c r="C7" s="1">
        <v>8244000</v>
      </c>
      <c r="D7" s="8">
        <v>149</v>
      </c>
      <c r="E7" s="1"/>
      <c r="F7" s="15"/>
      <c r="G7" s="15"/>
      <c r="H7">
        <v>8244000</v>
      </c>
      <c r="I7" s="8">
        <v>201</v>
      </c>
      <c r="J7" s="1"/>
      <c r="K7" s="15"/>
      <c r="L7" s="15"/>
      <c r="M7" s="1">
        <v>8245000</v>
      </c>
      <c r="N7" s="5">
        <v>296</v>
      </c>
      <c r="P7" s="17" t="s">
        <v>12</v>
      </c>
      <c r="Q7" s="18"/>
      <c r="R7" s="19"/>
      <c r="S7" s="10">
        <f>AVERAGE(D4:D18)</f>
        <v>152.86666666666667</v>
      </c>
    </row>
    <row r="8" spans="1:22" ht="15" thickBot="1" x14ac:dyDescent="0.35">
      <c r="A8" s="25"/>
      <c r="B8" s="15"/>
      <c r="C8" s="1">
        <v>8244000</v>
      </c>
      <c r="D8" s="8">
        <v>162</v>
      </c>
      <c r="E8" s="1"/>
      <c r="F8" s="15"/>
      <c r="G8" s="15"/>
      <c r="H8">
        <v>8244000</v>
      </c>
      <c r="I8" s="8">
        <v>209</v>
      </c>
      <c r="J8" s="1"/>
      <c r="K8" s="15"/>
      <c r="L8" s="15"/>
      <c r="M8" s="1">
        <v>8245000</v>
      </c>
      <c r="N8" s="5">
        <v>285</v>
      </c>
      <c r="P8" s="34" t="s">
        <v>13</v>
      </c>
      <c r="Q8" s="35"/>
      <c r="R8" s="36"/>
      <c r="S8" s="11">
        <f>S7+S5</f>
        <v>155.79799275753197</v>
      </c>
    </row>
    <row r="9" spans="1:22" ht="15" thickBot="1" x14ac:dyDescent="0.35">
      <c r="A9" s="25"/>
      <c r="B9" s="15"/>
      <c r="C9" s="1">
        <v>8244000</v>
      </c>
      <c r="D9" s="8">
        <v>152</v>
      </c>
      <c r="E9" s="1"/>
      <c r="F9" s="15"/>
      <c r="G9" s="15"/>
      <c r="H9">
        <v>8244000</v>
      </c>
      <c r="I9" s="8">
        <v>210</v>
      </c>
      <c r="J9" s="1"/>
      <c r="K9" s="15"/>
      <c r="L9" s="15"/>
      <c r="M9" s="1">
        <v>8245000</v>
      </c>
      <c r="N9" s="5">
        <v>313</v>
      </c>
    </row>
    <row r="10" spans="1:22" ht="15" thickBot="1" x14ac:dyDescent="0.35">
      <c r="A10" s="25"/>
      <c r="B10" s="15"/>
      <c r="C10" s="1">
        <v>8244000</v>
      </c>
      <c r="D10" s="8">
        <v>152</v>
      </c>
      <c r="E10" s="1"/>
      <c r="F10" s="15"/>
      <c r="G10" s="15"/>
      <c r="H10">
        <v>8244000</v>
      </c>
      <c r="I10" s="8">
        <v>234</v>
      </c>
      <c r="J10" s="1"/>
      <c r="K10" s="15"/>
      <c r="L10" s="15"/>
      <c r="M10" s="1">
        <v>8245000</v>
      </c>
      <c r="N10" s="5">
        <v>293</v>
      </c>
      <c r="P10" s="27" t="s">
        <v>18</v>
      </c>
      <c r="Q10" s="28"/>
      <c r="R10" s="28"/>
      <c r="S10" s="29"/>
      <c r="U10" s="13" t="s">
        <v>12</v>
      </c>
      <c r="V10" s="14">
        <v>224.86670000000001</v>
      </c>
    </row>
    <row r="11" spans="1:22" ht="15" thickBot="1" x14ac:dyDescent="0.35">
      <c r="A11" s="25"/>
      <c r="B11" s="15"/>
      <c r="C11" s="1">
        <v>8244000</v>
      </c>
      <c r="D11" s="8">
        <v>157</v>
      </c>
      <c r="E11" s="1"/>
      <c r="F11" s="15"/>
      <c r="G11" s="15"/>
      <c r="H11">
        <v>8244000</v>
      </c>
      <c r="I11" s="8">
        <v>244</v>
      </c>
      <c r="J11" s="1"/>
      <c r="K11" s="15"/>
      <c r="L11" s="15"/>
      <c r="M11" s="1">
        <v>8245000</v>
      </c>
      <c r="N11" s="5">
        <v>292</v>
      </c>
      <c r="P11" s="30" t="s">
        <v>7</v>
      </c>
      <c r="Q11" s="31"/>
      <c r="R11" s="32"/>
      <c r="S11" s="9">
        <v>15</v>
      </c>
      <c r="U11" s="13" t="s">
        <v>12</v>
      </c>
      <c r="V11" s="14">
        <v>8244000</v>
      </c>
    </row>
    <row r="12" spans="1:22" x14ac:dyDescent="0.3">
      <c r="A12" s="25"/>
      <c r="B12" s="15"/>
      <c r="C12" s="1">
        <v>8244000</v>
      </c>
      <c r="D12" s="8">
        <v>146</v>
      </c>
      <c r="E12" s="1"/>
      <c r="F12" s="15"/>
      <c r="G12" s="15"/>
      <c r="H12">
        <v>8244000</v>
      </c>
      <c r="I12" s="8">
        <v>231</v>
      </c>
      <c r="J12" s="1"/>
      <c r="K12" s="15"/>
      <c r="L12" s="15"/>
      <c r="M12" s="1">
        <v>8245000</v>
      </c>
      <c r="N12" s="5">
        <v>305</v>
      </c>
      <c r="P12" s="17" t="s">
        <v>8</v>
      </c>
      <c r="Q12" s="18"/>
      <c r="R12" s="19"/>
      <c r="S12" s="10">
        <f>_xlfn.STDEV.S(I4:I18)</f>
        <v>14.53010012091484</v>
      </c>
    </row>
    <row r="13" spans="1:22" x14ac:dyDescent="0.3">
      <c r="A13" s="25"/>
      <c r="B13" s="15"/>
      <c r="C13" s="1">
        <v>8244000</v>
      </c>
      <c r="D13" s="8">
        <v>148</v>
      </c>
      <c r="E13" s="1"/>
      <c r="F13" s="15"/>
      <c r="G13" s="15"/>
      <c r="H13">
        <v>8244000</v>
      </c>
      <c r="I13" s="8">
        <v>223</v>
      </c>
      <c r="J13" s="1"/>
      <c r="K13" s="15"/>
      <c r="L13" s="15"/>
      <c r="M13" s="1">
        <v>8245000</v>
      </c>
      <c r="N13" s="5">
        <v>308</v>
      </c>
      <c r="P13" s="17" t="s">
        <v>9</v>
      </c>
      <c r="Q13" s="18"/>
      <c r="R13" s="19"/>
      <c r="S13" s="12">
        <v>0.95</v>
      </c>
    </row>
    <row r="14" spans="1:22" x14ac:dyDescent="0.3">
      <c r="A14" s="25"/>
      <c r="B14" s="15"/>
      <c r="C14" s="1">
        <v>8244000</v>
      </c>
      <c r="D14" s="8">
        <v>149</v>
      </c>
      <c r="E14" s="1"/>
      <c r="F14" s="15"/>
      <c r="G14" s="15"/>
      <c r="H14">
        <v>8244000</v>
      </c>
      <c r="I14" s="8">
        <v>235</v>
      </c>
      <c r="J14" s="1"/>
      <c r="K14" s="15"/>
      <c r="L14" s="15"/>
      <c r="M14" s="1">
        <v>8245000</v>
      </c>
      <c r="N14" s="5">
        <v>299</v>
      </c>
      <c r="P14" s="17" t="s">
        <v>10</v>
      </c>
      <c r="Q14" s="18"/>
      <c r="R14" s="19"/>
      <c r="S14" s="10">
        <f>_xlfn.CONFIDENCE.NORM(1-S13,S12,S11)</f>
        <v>7.353110091898909</v>
      </c>
    </row>
    <row r="15" spans="1:22" x14ac:dyDescent="0.3">
      <c r="A15" s="25"/>
      <c r="B15" s="15"/>
      <c r="C15" s="1">
        <v>8244000</v>
      </c>
      <c r="D15" s="8">
        <v>148</v>
      </c>
      <c r="E15" s="1"/>
      <c r="F15" s="15"/>
      <c r="G15" s="15"/>
      <c r="H15">
        <v>8244000</v>
      </c>
      <c r="I15" s="8">
        <v>237</v>
      </c>
      <c r="J15" s="1"/>
      <c r="K15" s="15"/>
      <c r="L15" s="15"/>
      <c r="M15" s="1">
        <v>8245000</v>
      </c>
      <c r="N15" s="5">
        <v>300</v>
      </c>
      <c r="P15" s="17" t="s">
        <v>11</v>
      </c>
      <c r="Q15" s="18"/>
      <c r="R15" s="19"/>
      <c r="S15" s="10">
        <f>S16-S14</f>
        <v>217.51355657476776</v>
      </c>
    </row>
    <row r="16" spans="1:22" x14ac:dyDescent="0.3">
      <c r="A16" s="25"/>
      <c r="B16" s="15"/>
      <c r="C16" s="1">
        <v>8244000</v>
      </c>
      <c r="D16" s="8">
        <v>147</v>
      </c>
      <c r="E16" s="1"/>
      <c r="F16" s="15"/>
      <c r="G16" s="15"/>
      <c r="H16">
        <v>8244000</v>
      </c>
      <c r="I16" s="8">
        <v>230</v>
      </c>
      <c r="J16" s="1"/>
      <c r="K16" s="15"/>
      <c r="L16" s="15"/>
      <c r="M16" s="1">
        <v>8245000</v>
      </c>
      <c r="N16" s="5">
        <v>305</v>
      </c>
      <c r="P16" s="17" t="s">
        <v>12</v>
      </c>
      <c r="Q16" s="18"/>
      <c r="R16" s="19"/>
      <c r="S16" s="10">
        <f>AVERAGE(I4:I18)</f>
        <v>224.86666666666667</v>
      </c>
    </row>
    <row r="17" spans="1:22" ht="15" thickBot="1" x14ac:dyDescent="0.35">
      <c r="A17" s="25"/>
      <c r="B17" s="15"/>
      <c r="C17" s="1">
        <v>8244000</v>
      </c>
      <c r="D17" s="8">
        <v>153</v>
      </c>
      <c r="E17" s="1"/>
      <c r="F17" s="15"/>
      <c r="G17" s="15"/>
      <c r="H17">
        <v>8244000</v>
      </c>
      <c r="I17" s="8">
        <v>243</v>
      </c>
      <c r="J17" s="1"/>
      <c r="K17" s="15"/>
      <c r="L17" s="15"/>
      <c r="M17" s="1">
        <v>8245000</v>
      </c>
      <c r="N17" s="5">
        <v>304</v>
      </c>
      <c r="P17" s="34" t="s">
        <v>13</v>
      </c>
      <c r="Q17" s="35"/>
      <c r="R17" s="36"/>
      <c r="S17" s="11">
        <f>S16+S14</f>
        <v>232.21977675856559</v>
      </c>
    </row>
    <row r="18" spans="1:22" ht="15" thickBot="1" x14ac:dyDescent="0.35">
      <c r="A18" s="25"/>
      <c r="B18" s="15"/>
      <c r="C18" s="1">
        <v>8244000</v>
      </c>
      <c r="D18" s="8">
        <v>152</v>
      </c>
      <c r="E18" s="1"/>
      <c r="F18" s="15"/>
      <c r="G18" s="15"/>
      <c r="H18">
        <v>8244000</v>
      </c>
      <c r="I18" s="8">
        <v>241</v>
      </c>
      <c r="J18" s="1"/>
      <c r="K18" s="15"/>
      <c r="L18" s="15"/>
      <c r="M18" s="1">
        <v>8245000</v>
      </c>
      <c r="N18" s="5">
        <v>308</v>
      </c>
    </row>
    <row r="19" spans="1:22" ht="15" thickBot="1" x14ac:dyDescent="0.35">
      <c r="A19" s="25"/>
      <c r="B19" s="15"/>
      <c r="C19" s="1"/>
      <c r="D19" s="1"/>
      <c r="E19" s="1"/>
      <c r="F19" s="15"/>
      <c r="G19" s="15"/>
      <c r="H19" s="1"/>
      <c r="I19" s="1"/>
      <c r="J19" s="1"/>
      <c r="K19" s="15"/>
      <c r="L19" s="15"/>
      <c r="M19" s="1"/>
      <c r="N19" s="5"/>
      <c r="P19" s="27" t="s">
        <v>19</v>
      </c>
      <c r="Q19" s="28"/>
      <c r="R19" s="28"/>
      <c r="S19" s="29"/>
      <c r="U19" s="13" t="s">
        <v>12</v>
      </c>
      <c r="V19" s="14">
        <v>295.5333</v>
      </c>
    </row>
    <row r="20" spans="1:22" ht="15" thickBot="1" x14ac:dyDescent="0.35">
      <c r="A20" s="25"/>
      <c r="B20" s="15"/>
      <c r="C20" s="1"/>
      <c r="D20" s="1"/>
      <c r="E20" s="1"/>
      <c r="F20" s="15"/>
      <c r="G20" s="15"/>
      <c r="H20" s="1"/>
      <c r="I20" s="1"/>
      <c r="J20" s="1"/>
      <c r="K20" s="15"/>
      <c r="L20" s="15"/>
      <c r="M20" s="1"/>
      <c r="N20" s="5"/>
      <c r="P20" s="30" t="s">
        <v>7</v>
      </c>
      <c r="Q20" s="31"/>
      <c r="R20" s="32"/>
      <c r="S20" s="9">
        <v>15</v>
      </c>
      <c r="U20" s="13" t="s">
        <v>12</v>
      </c>
      <c r="V20" s="14">
        <v>8245000</v>
      </c>
    </row>
    <row r="21" spans="1:22" x14ac:dyDescent="0.3">
      <c r="A21" s="25"/>
      <c r="B21" s="15"/>
      <c r="C21" s="1"/>
      <c r="D21" s="1"/>
      <c r="E21" s="1"/>
      <c r="F21" s="15"/>
      <c r="G21" s="15"/>
      <c r="H21" s="1"/>
      <c r="I21" s="1"/>
      <c r="J21" s="1"/>
      <c r="K21" s="15"/>
      <c r="L21" s="15"/>
      <c r="M21" s="1"/>
      <c r="N21" s="5"/>
      <c r="P21" s="17" t="s">
        <v>8</v>
      </c>
      <c r="Q21" s="18"/>
      <c r="R21" s="19"/>
      <c r="S21" s="10">
        <f>_xlfn.STDEV.S(N4:N18)</f>
        <v>13.135919493982176</v>
      </c>
    </row>
    <row r="22" spans="1:22" x14ac:dyDescent="0.3">
      <c r="A22" s="25"/>
      <c r="B22" s="15"/>
      <c r="C22" s="1"/>
      <c r="D22" s="1"/>
      <c r="E22" s="1"/>
      <c r="F22" s="15"/>
      <c r="G22" s="15"/>
      <c r="H22" s="1"/>
      <c r="I22" s="1"/>
      <c r="J22" s="1"/>
      <c r="K22" s="15"/>
      <c r="L22" s="15"/>
      <c r="M22" s="1"/>
      <c r="N22" s="5"/>
      <c r="P22" s="17" t="s">
        <v>9</v>
      </c>
      <c r="Q22" s="18"/>
      <c r="R22" s="19"/>
      <c r="S22" s="12">
        <v>0.95</v>
      </c>
    </row>
    <row r="23" spans="1:22" x14ac:dyDescent="0.3">
      <c r="A23" s="25"/>
      <c r="B23" s="15"/>
      <c r="C23" s="1"/>
      <c r="D23" s="1"/>
      <c r="E23" s="1"/>
      <c r="F23" s="15"/>
      <c r="G23" s="15"/>
      <c r="H23" s="1"/>
      <c r="I23" s="1"/>
      <c r="J23" s="1"/>
      <c r="K23" s="15"/>
      <c r="L23" s="15"/>
      <c r="M23" s="1"/>
      <c r="N23" s="5"/>
      <c r="P23" s="17" t="s">
        <v>10</v>
      </c>
      <c r="Q23" s="18"/>
      <c r="R23" s="19"/>
      <c r="S23" s="10">
        <f>_xlfn.CONFIDENCE.NORM(1-S22,S21,S20)</f>
        <v>6.6475703122333671</v>
      </c>
    </row>
    <row r="24" spans="1:22" x14ac:dyDescent="0.3">
      <c r="A24" s="25"/>
      <c r="B24" s="15"/>
      <c r="C24" s="1"/>
      <c r="D24" s="1"/>
      <c r="E24" s="1"/>
      <c r="F24" s="15"/>
      <c r="G24" s="15"/>
      <c r="H24" s="1"/>
      <c r="I24" s="1"/>
      <c r="J24" s="1"/>
      <c r="K24" s="15"/>
      <c r="L24" s="15"/>
      <c r="M24" s="1"/>
      <c r="N24" s="5"/>
      <c r="P24" s="17" t="s">
        <v>11</v>
      </c>
      <c r="Q24" s="18"/>
      <c r="R24" s="19"/>
      <c r="S24" s="10">
        <f>S25-S23</f>
        <v>288.88576302109999</v>
      </c>
    </row>
    <row r="25" spans="1:22" x14ac:dyDescent="0.3">
      <c r="A25" s="25"/>
      <c r="B25" s="15"/>
      <c r="C25" s="1"/>
      <c r="D25" s="1"/>
      <c r="E25" s="1"/>
      <c r="F25" s="15"/>
      <c r="G25" s="15"/>
      <c r="H25" s="1"/>
      <c r="I25" s="1"/>
      <c r="J25" s="1"/>
      <c r="K25" s="15"/>
      <c r="L25" s="15"/>
      <c r="M25" s="1"/>
      <c r="N25" s="5"/>
      <c r="P25" s="17" t="s">
        <v>12</v>
      </c>
      <c r="Q25" s="18"/>
      <c r="R25" s="19"/>
      <c r="S25" s="10">
        <f>AVERAGE(N4:N18)</f>
        <v>295.53333333333336</v>
      </c>
    </row>
    <row r="26" spans="1:22" ht="15" thickBot="1" x14ac:dyDescent="0.35">
      <c r="A26" s="25"/>
      <c r="B26" s="15"/>
      <c r="C26" s="1"/>
      <c r="D26" s="1"/>
      <c r="E26" s="1"/>
      <c r="F26" s="15"/>
      <c r="G26" s="15"/>
      <c r="H26" s="1"/>
      <c r="I26" s="1"/>
      <c r="J26" s="1"/>
      <c r="K26" s="15"/>
      <c r="L26" s="15"/>
      <c r="M26" s="1"/>
      <c r="N26" s="5"/>
      <c r="P26" s="34" t="s">
        <v>13</v>
      </c>
      <c r="Q26" s="35"/>
      <c r="R26" s="36"/>
      <c r="S26" s="11">
        <f>S25+S23</f>
        <v>302.18090364556673</v>
      </c>
    </row>
    <row r="27" spans="1:22" x14ac:dyDescent="0.3">
      <c r="A27" s="25"/>
      <c r="B27" s="15"/>
      <c r="C27" s="1"/>
      <c r="D27" s="1"/>
      <c r="E27" s="1"/>
      <c r="F27" s="15"/>
      <c r="G27" s="15"/>
      <c r="H27" s="1"/>
      <c r="I27" s="1"/>
      <c r="J27" s="1"/>
      <c r="K27" s="15"/>
      <c r="L27" s="15"/>
      <c r="M27" s="1"/>
      <c r="N27" s="5"/>
    </row>
    <row r="28" spans="1:22" x14ac:dyDescent="0.3">
      <c r="A28" s="25"/>
      <c r="B28" s="15"/>
      <c r="C28" s="1"/>
      <c r="D28" s="1"/>
      <c r="E28" s="1"/>
      <c r="F28" s="15"/>
      <c r="G28" s="15"/>
      <c r="H28" s="1"/>
      <c r="I28" s="1"/>
      <c r="J28" s="1"/>
      <c r="K28" s="15"/>
      <c r="L28" s="15"/>
      <c r="M28" s="1"/>
      <c r="N28" s="5"/>
    </row>
    <row r="29" spans="1:22" x14ac:dyDescent="0.3">
      <c r="A29" s="25"/>
      <c r="B29" s="15"/>
      <c r="C29" s="1"/>
      <c r="D29" s="1"/>
      <c r="E29" s="1"/>
      <c r="F29" s="15"/>
      <c r="G29" s="15"/>
      <c r="H29" s="1"/>
      <c r="I29" s="1"/>
      <c r="J29" s="1"/>
      <c r="K29" s="15"/>
      <c r="L29" s="15"/>
      <c r="M29" s="1"/>
      <c r="N29" s="5"/>
    </row>
    <row r="30" spans="1:22" x14ac:dyDescent="0.3">
      <c r="A30" s="25"/>
      <c r="B30" s="15"/>
      <c r="C30" s="1"/>
      <c r="D30" s="1"/>
      <c r="E30" s="1"/>
      <c r="F30" s="15"/>
      <c r="G30" s="15"/>
      <c r="H30" s="1"/>
      <c r="I30" s="1"/>
      <c r="J30" s="1"/>
      <c r="K30" s="15"/>
      <c r="L30" s="15"/>
      <c r="M30" s="1"/>
      <c r="N30" s="5"/>
    </row>
    <row r="31" spans="1:22" x14ac:dyDescent="0.3">
      <c r="A31" s="25"/>
      <c r="B31" s="15"/>
      <c r="C31" s="1"/>
      <c r="D31" s="1"/>
      <c r="E31" s="1"/>
      <c r="F31" s="15"/>
      <c r="G31" s="15"/>
      <c r="H31" s="1"/>
      <c r="I31" s="1"/>
      <c r="J31" s="1"/>
      <c r="K31" s="15"/>
      <c r="L31" s="15"/>
      <c r="M31" s="1"/>
      <c r="N31" s="5"/>
    </row>
    <row r="32" spans="1:22" x14ac:dyDescent="0.3">
      <c r="A32" s="25"/>
      <c r="B32" s="15"/>
      <c r="C32" s="1"/>
      <c r="D32" s="1"/>
      <c r="E32" s="1"/>
      <c r="F32" s="15"/>
      <c r="G32" s="15"/>
      <c r="H32" s="1"/>
      <c r="I32" s="1"/>
      <c r="J32" s="1"/>
      <c r="K32" s="15"/>
      <c r="L32" s="15"/>
      <c r="M32" s="1"/>
      <c r="N32" s="5"/>
    </row>
    <row r="33" spans="1:22" x14ac:dyDescent="0.3">
      <c r="A33" s="25"/>
      <c r="B33" s="15"/>
      <c r="C33" s="1"/>
      <c r="D33" s="1"/>
      <c r="E33" s="1"/>
      <c r="F33" s="15"/>
      <c r="G33" s="15"/>
      <c r="H33" s="1"/>
      <c r="I33" s="1"/>
      <c r="J33" s="1"/>
      <c r="K33" s="15"/>
      <c r="L33" s="15"/>
      <c r="M33" s="1"/>
      <c r="N33" s="5"/>
    </row>
    <row r="34" spans="1:22" ht="15" thickBot="1" x14ac:dyDescent="0.35">
      <c r="A34" s="26"/>
      <c r="B34" s="16"/>
      <c r="C34" s="6"/>
      <c r="D34" s="6"/>
      <c r="E34" s="6"/>
      <c r="F34" s="16"/>
      <c r="G34" s="16"/>
      <c r="H34" s="6"/>
      <c r="I34" s="6"/>
      <c r="J34" s="6"/>
      <c r="K34" s="16"/>
      <c r="L34" s="16"/>
      <c r="M34" s="6"/>
      <c r="N34" s="7"/>
    </row>
    <row r="35" spans="1:22" ht="15" thickBot="1" x14ac:dyDescent="0.35"/>
    <row r="36" spans="1:22" ht="15" thickBot="1" x14ac:dyDescent="0.35">
      <c r="A36" s="20" t="s">
        <v>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  <c r="P36" s="27" t="s">
        <v>14</v>
      </c>
      <c r="Q36" s="28"/>
      <c r="R36" s="28"/>
      <c r="S36" s="29"/>
      <c r="U36" s="13" t="s">
        <v>12</v>
      </c>
      <c r="V36" s="14">
        <v>52.066670000000002</v>
      </c>
    </row>
    <row r="37" spans="1:22" ht="15" thickBot="1" x14ac:dyDescent="0.35">
      <c r="A37" s="23" t="s">
        <v>1</v>
      </c>
      <c r="B37" s="24"/>
      <c r="C37" s="24" t="s">
        <v>15</v>
      </c>
      <c r="D37" s="24"/>
      <c r="E37" s="1"/>
      <c r="F37" s="24" t="s">
        <v>1</v>
      </c>
      <c r="G37" s="24"/>
      <c r="H37" s="24" t="s">
        <v>16</v>
      </c>
      <c r="I37" s="24"/>
      <c r="J37" s="1"/>
      <c r="K37" s="24" t="s">
        <v>1</v>
      </c>
      <c r="L37" s="24"/>
      <c r="M37" s="24" t="s">
        <v>17</v>
      </c>
      <c r="N37" s="33"/>
      <c r="P37" s="30" t="s">
        <v>7</v>
      </c>
      <c r="Q37" s="31"/>
      <c r="R37" s="32"/>
      <c r="S37" s="9">
        <v>15</v>
      </c>
      <c r="U37" s="13" t="s">
        <v>12</v>
      </c>
      <c r="V37" s="14">
        <v>3763000</v>
      </c>
    </row>
    <row r="38" spans="1:22" x14ac:dyDescent="0.3">
      <c r="A38" s="4" t="s">
        <v>2</v>
      </c>
      <c r="B38" s="1" t="s">
        <v>3</v>
      </c>
      <c r="C38" s="2" t="s">
        <v>4</v>
      </c>
      <c r="D38" s="2" t="s">
        <v>5</v>
      </c>
      <c r="E38" s="1"/>
      <c r="F38" s="1" t="s">
        <v>2</v>
      </c>
      <c r="G38" s="1" t="s">
        <v>3</v>
      </c>
      <c r="H38" s="2" t="s">
        <v>4</v>
      </c>
      <c r="I38" s="2" t="s">
        <v>5</v>
      </c>
      <c r="J38" s="1"/>
      <c r="K38" s="1" t="s">
        <v>2</v>
      </c>
      <c r="L38" s="1" t="s">
        <v>3</v>
      </c>
      <c r="M38" s="2" t="s">
        <v>4</v>
      </c>
      <c r="N38" s="3" t="s">
        <v>5</v>
      </c>
      <c r="P38" s="17" t="s">
        <v>8</v>
      </c>
      <c r="Q38" s="18"/>
      <c r="R38" s="19"/>
      <c r="S38" s="10">
        <f>_xlfn.STDEV.S(D39:D53)</f>
        <v>3.3266599866332394</v>
      </c>
    </row>
    <row r="39" spans="1:22" x14ac:dyDescent="0.3">
      <c r="A39" s="25">
        <v>400</v>
      </c>
      <c r="B39" s="15">
        <v>50</v>
      </c>
      <c r="C39" s="1">
        <v>3763000</v>
      </c>
      <c r="D39" s="1">
        <v>47</v>
      </c>
      <c r="E39" s="1"/>
      <c r="F39" s="15">
        <v>400</v>
      </c>
      <c r="G39" s="15">
        <v>500</v>
      </c>
      <c r="H39" s="1"/>
      <c r="I39" s="1"/>
      <c r="J39" s="1"/>
      <c r="K39" s="15">
        <v>400</v>
      </c>
      <c r="L39" s="15">
        <v>2000</v>
      </c>
      <c r="M39" s="1">
        <v>20531000</v>
      </c>
      <c r="N39" s="5">
        <v>2017</v>
      </c>
      <c r="P39" s="17" t="s">
        <v>9</v>
      </c>
      <c r="Q39" s="18"/>
      <c r="R39" s="19"/>
      <c r="S39" s="12">
        <v>0.95</v>
      </c>
    </row>
    <row r="40" spans="1:22" x14ac:dyDescent="0.3">
      <c r="A40" s="25"/>
      <c r="B40" s="15"/>
      <c r="C40" s="1">
        <v>3763000</v>
      </c>
      <c r="D40" s="1">
        <v>51</v>
      </c>
      <c r="E40" s="1"/>
      <c r="F40" s="15"/>
      <c r="G40" s="15"/>
      <c r="H40" s="1"/>
      <c r="I40" s="1"/>
      <c r="J40" s="1"/>
      <c r="K40" s="15"/>
      <c r="L40" s="15"/>
      <c r="M40" s="1">
        <v>20531000</v>
      </c>
      <c r="N40" s="5">
        <v>2146</v>
      </c>
      <c r="P40" s="17" t="s">
        <v>10</v>
      </c>
      <c r="Q40" s="18"/>
      <c r="R40" s="19"/>
      <c r="S40" s="10">
        <f>_xlfn.CONFIDENCE.NORM(1-S39,S38,S37)</f>
        <v>1.6834912985093069</v>
      </c>
    </row>
    <row r="41" spans="1:22" x14ac:dyDescent="0.3">
      <c r="A41" s="25"/>
      <c r="B41" s="15"/>
      <c r="C41" s="1">
        <v>3763000</v>
      </c>
      <c r="D41" s="1">
        <v>55</v>
      </c>
      <c r="E41" s="1"/>
      <c r="F41" s="15"/>
      <c r="G41" s="15"/>
      <c r="H41" s="1"/>
      <c r="I41" s="1"/>
      <c r="J41" s="1"/>
      <c r="K41" s="15"/>
      <c r="L41" s="15"/>
      <c r="M41" s="1">
        <v>20531000</v>
      </c>
      <c r="N41" s="5">
        <v>2359</v>
      </c>
      <c r="P41" s="17" t="s">
        <v>11</v>
      </c>
      <c r="Q41" s="18"/>
      <c r="R41" s="19"/>
      <c r="S41" s="10">
        <f>S42-S40</f>
        <v>50.38317536815736</v>
      </c>
    </row>
    <row r="42" spans="1:22" x14ac:dyDescent="0.3">
      <c r="A42" s="25"/>
      <c r="B42" s="15"/>
      <c r="C42" s="1">
        <v>3763000</v>
      </c>
      <c r="D42" s="8">
        <v>58</v>
      </c>
      <c r="E42" s="1"/>
      <c r="F42" s="15"/>
      <c r="G42" s="15"/>
      <c r="H42" s="1"/>
      <c r="I42" s="1"/>
      <c r="J42" s="1"/>
      <c r="K42" s="15"/>
      <c r="L42" s="15"/>
      <c r="M42" s="8">
        <v>20531000</v>
      </c>
      <c r="N42" s="5">
        <v>2257</v>
      </c>
      <c r="P42" s="17" t="s">
        <v>12</v>
      </c>
      <c r="Q42" s="18"/>
      <c r="R42" s="19"/>
      <c r="S42" s="10">
        <f>AVERAGE(D39:D53)</f>
        <v>52.06666666666667</v>
      </c>
    </row>
    <row r="43" spans="1:22" ht="15" thickBot="1" x14ac:dyDescent="0.35">
      <c r="A43" s="25"/>
      <c r="B43" s="15"/>
      <c r="C43" s="1">
        <v>3763000</v>
      </c>
      <c r="D43" s="8">
        <v>56</v>
      </c>
      <c r="E43" s="1"/>
      <c r="F43" s="15"/>
      <c r="G43" s="15"/>
      <c r="H43" s="1"/>
      <c r="I43" s="1"/>
      <c r="J43" s="1"/>
      <c r="K43" s="15"/>
      <c r="L43" s="15"/>
      <c r="M43" s="8">
        <v>20531000</v>
      </c>
      <c r="N43" s="5">
        <v>2033</v>
      </c>
      <c r="P43" s="34" t="s">
        <v>13</v>
      </c>
      <c r="Q43" s="35"/>
      <c r="R43" s="36"/>
      <c r="S43" s="11">
        <f>S42+S40</f>
        <v>53.75015796517598</v>
      </c>
    </row>
    <row r="44" spans="1:22" ht="15" thickBot="1" x14ac:dyDescent="0.35">
      <c r="A44" s="25"/>
      <c r="B44" s="15"/>
      <c r="C44" s="1">
        <v>3763000</v>
      </c>
      <c r="D44" s="8">
        <v>57</v>
      </c>
      <c r="E44" s="1"/>
      <c r="F44" s="15"/>
      <c r="G44" s="15"/>
      <c r="H44" s="1"/>
      <c r="I44" s="1"/>
      <c r="J44" s="1"/>
      <c r="K44" s="15"/>
      <c r="L44" s="15"/>
      <c r="M44" s="8">
        <v>20531000</v>
      </c>
      <c r="N44" s="5">
        <v>2141</v>
      </c>
    </row>
    <row r="45" spans="1:22" ht="15" thickBot="1" x14ac:dyDescent="0.35">
      <c r="A45" s="25"/>
      <c r="B45" s="15"/>
      <c r="C45" s="1">
        <v>3763000</v>
      </c>
      <c r="D45" s="8">
        <v>54</v>
      </c>
      <c r="E45" s="1"/>
      <c r="F45" s="15"/>
      <c r="G45" s="15"/>
      <c r="H45" s="1"/>
      <c r="I45" s="1"/>
      <c r="J45" s="1"/>
      <c r="K45" s="15"/>
      <c r="L45" s="15"/>
      <c r="M45" s="8">
        <v>20531000</v>
      </c>
      <c r="N45" s="5">
        <v>2410</v>
      </c>
      <c r="P45" s="27" t="s">
        <v>18</v>
      </c>
      <c r="Q45" s="28"/>
      <c r="R45" s="28"/>
      <c r="S45" s="29"/>
    </row>
    <row r="46" spans="1:22" x14ac:dyDescent="0.3">
      <c r="A46" s="25"/>
      <c r="B46" s="15"/>
      <c r="C46" s="1">
        <v>3763000</v>
      </c>
      <c r="D46" s="8">
        <v>48</v>
      </c>
      <c r="E46" s="1"/>
      <c r="F46" s="15"/>
      <c r="G46" s="15"/>
      <c r="H46" s="1"/>
      <c r="I46" s="1"/>
      <c r="J46" s="1"/>
      <c r="K46" s="15"/>
      <c r="L46" s="15"/>
      <c r="M46" s="8">
        <v>20531000</v>
      </c>
      <c r="N46" s="5">
        <v>2246</v>
      </c>
      <c r="P46" s="30" t="s">
        <v>7</v>
      </c>
      <c r="Q46" s="31"/>
      <c r="R46" s="32"/>
      <c r="S46" s="9"/>
    </row>
    <row r="47" spans="1:22" x14ac:dyDescent="0.3">
      <c r="A47" s="25"/>
      <c r="B47" s="15"/>
      <c r="C47" s="1">
        <v>3763000</v>
      </c>
      <c r="D47" s="8">
        <v>50</v>
      </c>
      <c r="E47" s="1"/>
      <c r="F47" s="15"/>
      <c r="G47" s="15"/>
      <c r="H47" s="1"/>
      <c r="I47" s="1"/>
      <c r="J47" s="1"/>
      <c r="K47" s="15"/>
      <c r="L47" s="15"/>
      <c r="M47" s="8">
        <v>20531000</v>
      </c>
      <c r="N47" s="5">
        <v>2307</v>
      </c>
      <c r="P47" s="17" t="s">
        <v>8</v>
      </c>
      <c r="Q47" s="18"/>
      <c r="R47" s="19"/>
      <c r="S47" s="10"/>
    </row>
    <row r="48" spans="1:22" x14ac:dyDescent="0.3">
      <c r="A48" s="25"/>
      <c r="B48" s="15"/>
      <c r="C48" s="1">
        <v>3763000</v>
      </c>
      <c r="D48" s="8">
        <v>51</v>
      </c>
      <c r="E48" s="1"/>
      <c r="F48" s="15"/>
      <c r="G48" s="15"/>
      <c r="H48" s="1"/>
      <c r="I48" s="1"/>
      <c r="J48" s="1"/>
      <c r="K48" s="15"/>
      <c r="L48" s="15"/>
      <c r="M48" s="8">
        <v>20531000</v>
      </c>
      <c r="N48" s="5">
        <v>2297</v>
      </c>
      <c r="P48" s="17" t="s">
        <v>9</v>
      </c>
      <c r="Q48" s="18"/>
      <c r="R48" s="19"/>
      <c r="S48" s="10"/>
    </row>
    <row r="49" spans="1:22" x14ac:dyDescent="0.3">
      <c r="A49" s="25"/>
      <c r="B49" s="15"/>
      <c r="C49" s="1">
        <v>3763000</v>
      </c>
      <c r="D49" s="8">
        <v>50</v>
      </c>
      <c r="E49" s="1"/>
      <c r="F49" s="15"/>
      <c r="G49" s="15"/>
      <c r="H49" s="1"/>
      <c r="I49" s="1"/>
      <c r="J49" s="1"/>
      <c r="K49" s="15"/>
      <c r="L49" s="15"/>
      <c r="M49" s="8">
        <v>20531000</v>
      </c>
      <c r="N49" s="5">
        <v>2300</v>
      </c>
      <c r="P49" s="17" t="s">
        <v>10</v>
      </c>
      <c r="Q49" s="18"/>
      <c r="R49" s="19"/>
      <c r="S49" s="10"/>
    </row>
    <row r="50" spans="1:22" x14ac:dyDescent="0.3">
      <c r="A50" s="25"/>
      <c r="B50" s="15"/>
      <c r="C50" s="1">
        <v>3763000</v>
      </c>
      <c r="D50" s="8">
        <v>50</v>
      </c>
      <c r="E50" s="1"/>
      <c r="F50" s="15"/>
      <c r="G50" s="15"/>
      <c r="H50" s="1"/>
      <c r="I50" s="1"/>
      <c r="J50" s="1"/>
      <c r="K50" s="15"/>
      <c r="L50" s="15"/>
      <c r="M50" s="8">
        <v>20531000</v>
      </c>
      <c r="N50" s="5">
        <v>2832</v>
      </c>
      <c r="P50" s="17" t="s">
        <v>11</v>
      </c>
      <c r="Q50" s="18"/>
      <c r="R50" s="19"/>
      <c r="S50" s="10"/>
    </row>
    <row r="51" spans="1:22" x14ac:dyDescent="0.3">
      <c r="A51" s="25"/>
      <c r="B51" s="15"/>
      <c r="C51" s="1">
        <v>3763000</v>
      </c>
      <c r="D51" s="8">
        <v>53</v>
      </c>
      <c r="E51" s="1"/>
      <c r="F51" s="15"/>
      <c r="G51" s="15"/>
      <c r="H51" s="1"/>
      <c r="I51" s="1"/>
      <c r="J51" s="1"/>
      <c r="K51" s="15"/>
      <c r="L51" s="15"/>
      <c r="M51" s="8">
        <v>20531000</v>
      </c>
      <c r="N51" s="5">
        <v>2398</v>
      </c>
      <c r="P51" s="17" t="s">
        <v>12</v>
      </c>
      <c r="Q51" s="18"/>
      <c r="R51" s="19"/>
      <c r="S51" s="10"/>
    </row>
    <row r="52" spans="1:22" ht="15" thickBot="1" x14ac:dyDescent="0.35">
      <c r="A52" s="25"/>
      <c r="B52" s="15"/>
      <c r="C52" s="1">
        <v>3763000</v>
      </c>
      <c r="D52" s="8">
        <v>49</v>
      </c>
      <c r="E52" s="1"/>
      <c r="F52" s="15"/>
      <c r="G52" s="15"/>
      <c r="H52" s="1"/>
      <c r="I52" s="1"/>
      <c r="J52" s="1"/>
      <c r="K52" s="15"/>
      <c r="L52" s="15"/>
      <c r="M52" s="8">
        <v>20531000</v>
      </c>
      <c r="N52" s="5">
        <v>4227</v>
      </c>
      <c r="P52" s="34" t="s">
        <v>13</v>
      </c>
      <c r="Q52" s="35"/>
      <c r="R52" s="36"/>
      <c r="S52" s="11"/>
    </row>
    <row r="53" spans="1:22" ht="15" thickBot="1" x14ac:dyDescent="0.35">
      <c r="A53" s="25"/>
      <c r="B53" s="15"/>
      <c r="C53" s="1">
        <v>3763000</v>
      </c>
      <c r="D53" s="8">
        <v>52</v>
      </c>
      <c r="E53" s="1"/>
      <c r="F53" s="15"/>
      <c r="G53" s="15"/>
      <c r="H53" s="1"/>
      <c r="I53" s="1"/>
      <c r="J53" s="1"/>
      <c r="K53" s="15"/>
      <c r="L53" s="15"/>
      <c r="M53" s="8">
        <v>20531000</v>
      </c>
      <c r="N53" s="5">
        <v>2233</v>
      </c>
    </row>
    <row r="54" spans="1:22" ht="15" thickBot="1" x14ac:dyDescent="0.35">
      <c r="A54" s="25"/>
      <c r="B54" s="15"/>
      <c r="C54" s="1"/>
      <c r="D54" s="1"/>
      <c r="E54" s="1"/>
      <c r="F54" s="15"/>
      <c r="G54" s="15"/>
      <c r="H54" s="1"/>
      <c r="I54" s="1"/>
      <c r="J54" s="1"/>
      <c r="K54" s="15"/>
      <c r="L54" s="15"/>
      <c r="M54" s="1"/>
      <c r="N54" s="5"/>
      <c r="P54" s="27" t="s">
        <v>19</v>
      </c>
      <c r="Q54" s="28"/>
      <c r="R54" s="28"/>
      <c r="S54" s="29"/>
      <c r="U54" s="13" t="s">
        <v>12</v>
      </c>
      <c r="V54" s="14">
        <v>2413.5329999999999</v>
      </c>
    </row>
    <row r="55" spans="1:22" ht="15" thickBot="1" x14ac:dyDescent="0.35">
      <c r="A55" s="25"/>
      <c r="B55" s="15"/>
      <c r="C55" s="1"/>
      <c r="D55" s="1"/>
      <c r="E55" s="1"/>
      <c r="F55" s="15"/>
      <c r="G55" s="15"/>
      <c r="H55" s="1"/>
      <c r="I55" s="1"/>
      <c r="J55" s="1"/>
      <c r="K55" s="15"/>
      <c r="L55" s="15"/>
      <c r="M55" s="1"/>
      <c r="N55" s="5"/>
      <c r="P55" s="30" t="s">
        <v>7</v>
      </c>
      <c r="Q55" s="31"/>
      <c r="R55" s="32"/>
      <c r="S55" s="9">
        <v>15</v>
      </c>
      <c r="U55" s="13" t="s">
        <v>12</v>
      </c>
      <c r="V55" s="14">
        <v>20531000</v>
      </c>
    </row>
    <row r="56" spans="1:22" x14ac:dyDescent="0.3">
      <c r="A56" s="25"/>
      <c r="B56" s="15"/>
      <c r="C56" s="1"/>
      <c r="D56" s="1"/>
      <c r="E56" s="1"/>
      <c r="F56" s="15"/>
      <c r="G56" s="15"/>
      <c r="H56" s="1"/>
      <c r="I56" s="1"/>
      <c r="J56" s="1"/>
      <c r="K56" s="15"/>
      <c r="L56" s="15"/>
      <c r="M56" s="1"/>
      <c r="N56" s="5"/>
      <c r="P56" s="17" t="s">
        <v>8</v>
      </c>
      <c r="Q56" s="18"/>
      <c r="R56" s="19"/>
      <c r="S56" s="10">
        <f>_xlfn.STDEV.S(N39:N53)</f>
        <v>537.04733319814386</v>
      </c>
    </row>
    <row r="57" spans="1:22" x14ac:dyDescent="0.3">
      <c r="A57" s="25"/>
      <c r="B57" s="15"/>
      <c r="C57" s="1"/>
      <c r="D57" s="1"/>
      <c r="E57" s="1"/>
      <c r="F57" s="15"/>
      <c r="G57" s="15"/>
      <c r="H57" s="1"/>
      <c r="I57" s="1"/>
      <c r="J57" s="1"/>
      <c r="K57" s="15"/>
      <c r="L57" s="15"/>
      <c r="M57" s="1"/>
      <c r="N57" s="5"/>
      <c r="P57" s="17" t="s">
        <v>9</v>
      </c>
      <c r="Q57" s="18"/>
      <c r="R57" s="19"/>
      <c r="S57" s="12">
        <v>0.95</v>
      </c>
    </row>
    <row r="58" spans="1:22" x14ac:dyDescent="0.3">
      <c r="A58" s="25"/>
      <c r="B58" s="15"/>
      <c r="C58" s="1"/>
      <c r="D58" s="1"/>
      <c r="E58" s="1"/>
      <c r="F58" s="15"/>
      <c r="G58" s="15"/>
      <c r="H58" s="1"/>
      <c r="I58" s="1"/>
      <c r="J58" s="1"/>
      <c r="K58" s="15"/>
      <c r="L58" s="15"/>
      <c r="M58" s="1"/>
      <c r="N58" s="5"/>
      <c r="P58" s="17" t="s">
        <v>10</v>
      </c>
      <c r="Q58" s="18"/>
      <c r="R58" s="19"/>
      <c r="S58" s="10">
        <f>_xlfn.CONFIDENCE.NORM(1-S57,S56,S55)</f>
        <v>271.77845525527141</v>
      </c>
    </row>
    <row r="59" spans="1:22" x14ac:dyDescent="0.3">
      <c r="A59" s="25"/>
      <c r="B59" s="15"/>
      <c r="C59" s="1"/>
      <c r="D59" s="1"/>
      <c r="E59" s="1"/>
      <c r="F59" s="15"/>
      <c r="G59" s="15"/>
      <c r="H59" s="1"/>
      <c r="I59" s="1"/>
      <c r="J59" s="1"/>
      <c r="K59" s="15"/>
      <c r="L59" s="15"/>
      <c r="M59" s="1"/>
      <c r="N59" s="5"/>
      <c r="P59" s="17" t="s">
        <v>11</v>
      </c>
      <c r="Q59" s="18"/>
      <c r="R59" s="19"/>
      <c r="S59" s="10">
        <f>S60-S58</f>
        <v>2141.7548780780617</v>
      </c>
    </row>
    <row r="60" spans="1:22" x14ac:dyDescent="0.3">
      <c r="A60" s="25"/>
      <c r="B60" s="15"/>
      <c r="C60" s="1"/>
      <c r="D60" s="1"/>
      <c r="E60" s="1"/>
      <c r="F60" s="15"/>
      <c r="G60" s="15"/>
      <c r="H60" s="1"/>
      <c r="I60" s="1"/>
      <c r="J60" s="1"/>
      <c r="K60" s="15"/>
      <c r="L60" s="15"/>
      <c r="M60" s="1"/>
      <c r="N60" s="5"/>
      <c r="P60" s="17" t="s">
        <v>12</v>
      </c>
      <c r="Q60" s="18"/>
      <c r="R60" s="19"/>
      <c r="S60" s="10">
        <f>AVERAGE(N39:N53)</f>
        <v>2413.5333333333333</v>
      </c>
    </row>
    <row r="61" spans="1:22" ht="15" thickBot="1" x14ac:dyDescent="0.35">
      <c r="A61" s="25"/>
      <c r="B61" s="15"/>
      <c r="C61" s="1"/>
      <c r="D61" s="1"/>
      <c r="E61" s="1"/>
      <c r="F61" s="15"/>
      <c r="G61" s="15"/>
      <c r="H61" s="1"/>
      <c r="I61" s="1"/>
      <c r="J61" s="1"/>
      <c r="K61" s="15"/>
      <c r="L61" s="15"/>
      <c r="M61" s="1"/>
      <c r="N61" s="5"/>
      <c r="P61" s="34" t="s">
        <v>13</v>
      </c>
      <c r="Q61" s="35"/>
      <c r="R61" s="36"/>
      <c r="S61" s="11">
        <f>S60+S58</f>
        <v>2685.3117885886049</v>
      </c>
    </row>
    <row r="62" spans="1:22" x14ac:dyDescent="0.3">
      <c r="A62" s="25"/>
      <c r="B62" s="15"/>
      <c r="C62" s="1"/>
      <c r="D62" s="1"/>
      <c r="E62" s="1"/>
      <c r="F62" s="15"/>
      <c r="G62" s="15"/>
      <c r="H62" s="1"/>
      <c r="I62" s="1"/>
      <c r="J62" s="1"/>
      <c r="K62" s="15"/>
      <c r="L62" s="15"/>
      <c r="M62" s="1"/>
      <c r="N62" s="5"/>
    </row>
    <row r="63" spans="1:22" x14ac:dyDescent="0.3">
      <c r="A63" s="25"/>
      <c r="B63" s="15"/>
      <c r="C63" s="1"/>
      <c r="D63" s="1"/>
      <c r="E63" s="1"/>
      <c r="F63" s="15"/>
      <c r="G63" s="15"/>
      <c r="H63" s="1"/>
      <c r="I63" s="1"/>
      <c r="J63" s="1"/>
      <c r="K63" s="15"/>
      <c r="L63" s="15"/>
      <c r="M63" s="1"/>
      <c r="N63" s="5"/>
    </row>
    <row r="64" spans="1:22" x14ac:dyDescent="0.3">
      <c r="A64" s="25"/>
      <c r="B64" s="15"/>
      <c r="C64" s="1"/>
      <c r="D64" s="1"/>
      <c r="E64" s="1"/>
      <c r="F64" s="15"/>
      <c r="G64" s="15"/>
      <c r="H64" s="1"/>
      <c r="I64" s="1"/>
      <c r="J64" s="1"/>
      <c r="K64" s="15"/>
      <c r="L64" s="15"/>
      <c r="M64" s="1"/>
      <c r="N64" s="5"/>
    </row>
    <row r="65" spans="1:14" x14ac:dyDescent="0.3">
      <c r="A65" s="25"/>
      <c r="B65" s="15"/>
      <c r="C65" s="1"/>
      <c r="D65" s="1"/>
      <c r="E65" s="1"/>
      <c r="F65" s="15"/>
      <c r="G65" s="15"/>
      <c r="H65" s="1"/>
      <c r="I65" s="1"/>
      <c r="J65" s="1"/>
      <c r="K65" s="15"/>
      <c r="L65" s="15"/>
      <c r="M65" s="1"/>
      <c r="N65" s="5"/>
    </row>
    <row r="66" spans="1:14" x14ac:dyDescent="0.3">
      <c r="A66" s="25"/>
      <c r="B66" s="15"/>
      <c r="C66" s="1"/>
      <c r="D66" s="1"/>
      <c r="E66" s="1"/>
      <c r="F66" s="15"/>
      <c r="G66" s="15"/>
      <c r="H66" s="1"/>
      <c r="I66" s="1"/>
      <c r="J66" s="1"/>
      <c r="K66" s="15"/>
      <c r="L66" s="15"/>
      <c r="M66" s="1"/>
      <c r="N66" s="5"/>
    </row>
    <row r="67" spans="1:14" x14ac:dyDescent="0.3">
      <c r="A67" s="25"/>
      <c r="B67" s="15"/>
      <c r="C67" s="1"/>
      <c r="D67" s="1"/>
      <c r="E67" s="1"/>
      <c r="F67" s="15"/>
      <c r="G67" s="15"/>
      <c r="H67" s="1"/>
      <c r="I67" s="1"/>
      <c r="J67" s="1"/>
      <c r="K67" s="15"/>
      <c r="L67" s="15"/>
      <c r="M67" s="1"/>
      <c r="N67" s="5"/>
    </row>
    <row r="68" spans="1:14" x14ac:dyDescent="0.3">
      <c r="A68" s="25"/>
      <c r="B68" s="15"/>
      <c r="C68" s="1"/>
      <c r="D68" s="1"/>
      <c r="E68" s="1"/>
      <c r="F68" s="15"/>
      <c r="G68" s="15"/>
      <c r="H68" s="1"/>
      <c r="I68" s="1"/>
      <c r="J68" s="1"/>
      <c r="K68" s="15"/>
      <c r="L68" s="15"/>
      <c r="M68" s="1"/>
      <c r="N68" s="5"/>
    </row>
    <row r="69" spans="1:14" ht="15" thickBot="1" x14ac:dyDescent="0.35">
      <c r="A69" s="26"/>
      <c r="B69" s="16"/>
      <c r="C69" s="6"/>
      <c r="D69" s="6"/>
      <c r="E69" s="6"/>
      <c r="F69" s="16"/>
      <c r="G69" s="16"/>
      <c r="H69" s="6"/>
      <c r="I69" s="6"/>
      <c r="J69" s="6"/>
      <c r="K69" s="16"/>
      <c r="L69" s="16"/>
      <c r="M69" s="6"/>
      <c r="N69" s="7"/>
    </row>
  </sheetData>
  <mergeCells count="74">
    <mergeCell ref="P52:R52"/>
    <mergeCell ref="P61:R61"/>
    <mergeCell ref="P55:R55"/>
    <mergeCell ref="P56:R56"/>
    <mergeCell ref="P57:R57"/>
    <mergeCell ref="P58:R58"/>
    <mergeCell ref="P59:R59"/>
    <mergeCell ref="P60:R60"/>
    <mergeCell ref="P54:S54"/>
    <mergeCell ref="P47:R47"/>
    <mergeCell ref="P41:R41"/>
    <mergeCell ref="P42:R42"/>
    <mergeCell ref="P43:R43"/>
    <mergeCell ref="P38:R38"/>
    <mergeCell ref="P39:R39"/>
    <mergeCell ref="P45:S45"/>
    <mergeCell ref="P46:R46"/>
    <mergeCell ref="P48:R48"/>
    <mergeCell ref="P49:R49"/>
    <mergeCell ref="P50:R50"/>
    <mergeCell ref="P51:R51"/>
    <mergeCell ref="C2:D2"/>
    <mergeCell ref="H2:I2"/>
    <mergeCell ref="M2:N2"/>
    <mergeCell ref="P19:S19"/>
    <mergeCell ref="P20:R20"/>
    <mergeCell ref="P6:R6"/>
    <mergeCell ref="P10:S10"/>
    <mergeCell ref="P11:R11"/>
    <mergeCell ref="P12:R12"/>
    <mergeCell ref="P13:R13"/>
    <mergeCell ref="C37:D37"/>
    <mergeCell ref="H37:I37"/>
    <mergeCell ref="M37:N37"/>
    <mergeCell ref="P7:R7"/>
    <mergeCell ref="P8:R8"/>
    <mergeCell ref="P36:S36"/>
    <mergeCell ref="P37:R37"/>
    <mergeCell ref="P22:R22"/>
    <mergeCell ref="P23:R23"/>
    <mergeCell ref="P24:R24"/>
    <mergeCell ref="P25:R25"/>
    <mergeCell ref="P14:R14"/>
    <mergeCell ref="P21:R21"/>
    <mergeCell ref="P26:R26"/>
    <mergeCell ref="P15:R15"/>
    <mergeCell ref="P16:R16"/>
    <mergeCell ref="P17:R17"/>
    <mergeCell ref="P1:S1"/>
    <mergeCell ref="P2:R2"/>
    <mergeCell ref="P3:R3"/>
    <mergeCell ref="P4:R4"/>
    <mergeCell ref="P5:R5"/>
    <mergeCell ref="L39:L69"/>
    <mergeCell ref="P40:R40"/>
    <mergeCell ref="A1:N1"/>
    <mergeCell ref="A36:N36"/>
    <mergeCell ref="A37:B37"/>
    <mergeCell ref="F37:G37"/>
    <mergeCell ref="K37:L37"/>
    <mergeCell ref="A39:A69"/>
    <mergeCell ref="B39:B69"/>
    <mergeCell ref="F39:F69"/>
    <mergeCell ref="G39:G69"/>
    <mergeCell ref="K39:K69"/>
    <mergeCell ref="A2:B2"/>
    <mergeCell ref="F2:G2"/>
    <mergeCell ref="K2:L2"/>
    <mergeCell ref="A4:A34"/>
    <mergeCell ref="B4:B34"/>
    <mergeCell ref="F4:F34"/>
    <mergeCell ref="G4:G34"/>
    <mergeCell ref="K4:K34"/>
    <mergeCell ref="L4:L3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Hiroshi</dc:creator>
  <cp:lastModifiedBy>Willian Hiroshi</cp:lastModifiedBy>
  <dcterms:created xsi:type="dcterms:W3CDTF">2020-11-01T20:25:44Z</dcterms:created>
  <dcterms:modified xsi:type="dcterms:W3CDTF">2020-11-02T22:26:22Z</dcterms:modified>
</cp:coreProperties>
</file>