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h\Desktop\EP3-SO\"/>
    </mc:Choice>
  </mc:AlternateContent>
  <xr:revisionPtr revIDLastSave="0" documentId="13_ncr:1_{21916DCE-729A-454A-B39F-98C963B61E02}" xr6:coauthVersionLast="45" xr6:coauthVersionMax="45" xr10:uidLastSave="{00000000-0000-0000-0000-000000000000}"/>
  <bookViews>
    <workbookView xWindow="-108" yWindow="-108" windowWidth="23256" windowHeight="12576" xr2:uid="{DF611B64-2D56-47F5-A7E1-1BA53C52BA91}"/>
  </bookViews>
  <sheets>
    <sheet name="Planilha1" sheetId="1" r:id="rId1"/>
    <sheet name="Planilha2" sheetId="2" r:id="rId2"/>
    <sheet name="Planilha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17" i="3" l="1"/>
  <c r="W13" i="3"/>
  <c r="W15" i="3" s="1"/>
  <c r="W8" i="3"/>
  <c r="W4" i="3"/>
  <c r="W6" i="3" s="1"/>
  <c r="W17" i="2"/>
  <c r="W13" i="2"/>
  <c r="W15" i="2" s="1"/>
  <c r="W8" i="2"/>
  <c r="W4" i="2"/>
  <c r="W6" i="2" s="1"/>
  <c r="W7" i="2" s="1"/>
  <c r="W17" i="1"/>
  <c r="W13" i="1"/>
  <c r="W15" i="1" s="1"/>
  <c r="W6" i="1"/>
  <c r="W8" i="1"/>
  <c r="W4" i="1"/>
  <c r="W16" i="3" l="1"/>
  <c r="W9" i="3"/>
  <c r="W18" i="3"/>
  <c r="W7" i="3"/>
  <c r="W9" i="2"/>
  <c r="W16" i="2"/>
  <c r="W18" i="2"/>
  <c r="W18" i="1"/>
  <c r="W16" i="1"/>
  <c r="W7" i="1"/>
  <c r="W9" i="1"/>
  <c r="R26" i="3"/>
  <c r="M26" i="3"/>
  <c r="R22" i="3"/>
  <c r="R24" i="3" s="1"/>
  <c r="M22" i="3"/>
  <c r="M24" i="3" s="1"/>
  <c r="R17" i="3"/>
  <c r="M17" i="3"/>
  <c r="R13" i="3"/>
  <c r="R15" i="3" s="1"/>
  <c r="M13" i="3"/>
  <c r="M15" i="3" s="1"/>
  <c r="R8" i="3"/>
  <c r="M8" i="3"/>
  <c r="M7" i="3" s="1"/>
  <c r="R4" i="3"/>
  <c r="R6" i="3" s="1"/>
  <c r="M4" i="3"/>
  <c r="M6" i="3" s="1"/>
  <c r="M9" i="3" s="1"/>
  <c r="R7" i="3" l="1"/>
  <c r="R9" i="3"/>
  <c r="M16" i="3"/>
  <c r="R16" i="3"/>
  <c r="M27" i="3"/>
  <c r="M25" i="3"/>
  <c r="R25" i="3"/>
  <c r="R27" i="3"/>
  <c r="M18" i="3"/>
  <c r="R18" i="3"/>
  <c r="R26" i="2"/>
  <c r="M26" i="2"/>
  <c r="M25" i="2" s="1"/>
  <c r="M24" i="2"/>
  <c r="R22" i="2"/>
  <c r="R24" i="2" s="1"/>
  <c r="R25" i="2" s="1"/>
  <c r="M22" i="2"/>
  <c r="R17" i="2"/>
  <c r="R18" i="2" s="1"/>
  <c r="M17" i="2"/>
  <c r="R15" i="2"/>
  <c r="R16" i="2" s="1"/>
  <c r="R13" i="2"/>
  <c r="M13" i="2"/>
  <c r="M15" i="2" s="1"/>
  <c r="M16" i="2" s="1"/>
  <c r="R8" i="2"/>
  <c r="M8" i="2"/>
  <c r="M9" i="2" s="1"/>
  <c r="M6" i="2"/>
  <c r="M7" i="2" s="1"/>
  <c r="R4" i="2"/>
  <c r="R6" i="2" s="1"/>
  <c r="M4" i="2"/>
  <c r="R26" i="1"/>
  <c r="R22" i="1"/>
  <c r="R24" i="1" s="1"/>
  <c r="R17" i="1"/>
  <c r="R13" i="1"/>
  <c r="R15" i="1" s="1"/>
  <c r="R8" i="1"/>
  <c r="R6" i="1"/>
  <c r="R4" i="1"/>
  <c r="M26" i="1"/>
  <c r="M22" i="1"/>
  <c r="M24" i="1" s="1"/>
  <c r="M17" i="1"/>
  <c r="M15" i="1"/>
  <c r="M13" i="1"/>
  <c r="M8" i="1"/>
  <c r="M6" i="1"/>
  <c r="M4" i="1"/>
  <c r="R9" i="2" l="1"/>
  <c r="R7" i="2"/>
  <c r="R27" i="2"/>
  <c r="M18" i="2"/>
  <c r="M27" i="2"/>
  <c r="R27" i="1"/>
  <c r="R25" i="1"/>
  <c r="R18" i="1"/>
  <c r="R16" i="1"/>
  <c r="R7" i="1"/>
  <c r="R9" i="1"/>
  <c r="M27" i="1"/>
  <c r="M25" i="1"/>
  <c r="M18" i="1"/>
  <c r="M16" i="1"/>
  <c r="M7" i="1"/>
  <c r="M9" i="1"/>
</calcChain>
</file>

<file path=xl/sharedStrings.xml><?xml version="1.0" encoding="utf-8"?>
<sst xmlns="http://schemas.openxmlformats.org/spreadsheetml/2006/main" count="243" uniqueCount="38">
  <si>
    <t>CP 1MB</t>
  </si>
  <si>
    <t>CP 10MB</t>
  </si>
  <si>
    <t>CP 30MB</t>
  </si>
  <si>
    <t>RM 1MB</t>
  </si>
  <si>
    <t>RM 10MB</t>
  </si>
  <si>
    <t>RM 30MB</t>
  </si>
  <si>
    <t>7.</t>
  </si>
  <si>
    <t>8.</t>
  </si>
  <si>
    <t>SISTEMA DE ARQUIVOS VAZIO</t>
  </si>
  <si>
    <t>SISTEMA DE ARQUIVOS COM 10MB OCUPADOS</t>
  </si>
  <si>
    <t>n</t>
  </si>
  <si>
    <t>Desvio Padrão</t>
  </si>
  <si>
    <t>Nível de Confiança</t>
  </si>
  <si>
    <t>Margem de Erro</t>
  </si>
  <si>
    <t>Limite Inferior</t>
  </si>
  <si>
    <t>Média</t>
  </si>
  <si>
    <t>Limite Superior</t>
  </si>
  <si>
    <t>INTERVALO DE CONFIANÇA (CP 1)</t>
  </si>
  <si>
    <t>INTERVALO DE CONFIANÇA (CP 10)</t>
  </si>
  <si>
    <t>INTERVALO DE CONFIANÇA (CP 30)</t>
  </si>
  <si>
    <t>INTERVALO DE CONFIANÇA (RM 1)</t>
  </si>
  <si>
    <t>INTERVALO DE CONFIANÇA (RM 10)</t>
  </si>
  <si>
    <t>INTERVALO DE CONFIANÇA (RM 30)</t>
  </si>
  <si>
    <t>SISTEMA DE ARQUIVOS COM 50MB OCUPADOS</t>
  </si>
  <si>
    <t>INTERVALO DE CONFIANÇA (7.)</t>
  </si>
  <si>
    <t>INTERVALO DE CONFIANÇA (8.)</t>
  </si>
  <si>
    <t>Cópia 10MB</t>
  </si>
  <si>
    <t>Remoção 10MB</t>
  </si>
  <si>
    <t>CÓPIA 1MB</t>
  </si>
  <si>
    <t>REMOÇÃO 1MB</t>
  </si>
  <si>
    <t>CÓPIA 30MB</t>
  </si>
  <si>
    <t>REMOÇÃO 30MB</t>
  </si>
  <si>
    <t>TESTE 7</t>
  </si>
  <si>
    <t>TESTE 8</t>
  </si>
  <si>
    <t>CÓPIA 10MB</t>
  </si>
  <si>
    <t>REMOÇÃO 10MB</t>
  </si>
  <si>
    <t>TESTE A</t>
  </si>
  <si>
    <t>TESTE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</si>
</sst>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7" xfId="0" applyBorder="1"/>
    <xf numFmtId="0" fontId="0" fillId="0" borderId="10" xfId="0" applyBorder="1"/>
    <xf numFmtId="9" fontId="0" fillId="0" borderId="10" xfId="0" applyNumberFormat="1" applyBorder="1"/>
    <xf numFmtId="0" fontId="0" fillId="0" borderId="14" xfId="0" applyBorder="1"/>
    <xf numFmtId="0" fontId="0" fillId="0" borderId="15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applyAlignment="1">
      <alignment horizontal="left"/>
    </xf>
    <xf numFmtId="0" fontId="0" fillId="0" borderId="9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5D7FB-4980-4464-AEB5-3524825F6F91}">
  <dimension ref="A1:W32"/>
  <sheetViews>
    <sheetView tabSelected="1" topLeftCell="A10" workbookViewId="0">
      <selection activeCell="C38" sqref="C38"/>
    </sheetView>
  </sheetViews>
  <sheetFormatPr defaultRowHeight="14.4" x14ac:dyDescent="0.3"/>
  <sheetData>
    <row r="1" spans="1:23" ht="15" thickBot="1" x14ac:dyDescent="0.35">
      <c r="A1" s="6" t="s">
        <v>8</v>
      </c>
      <c r="B1" s="6"/>
      <c r="C1" s="6"/>
      <c r="D1" s="6"/>
      <c r="E1" s="6"/>
      <c r="F1" s="6"/>
      <c r="G1" s="6"/>
      <c r="H1" s="6"/>
    </row>
    <row r="2" spans="1:23" ht="15" thickBot="1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J2" s="7" t="s">
        <v>17</v>
      </c>
      <c r="K2" s="8"/>
      <c r="L2" s="8"/>
      <c r="M2" s="9"/>
      <c r="O2" s="7" t="s">
        <v>20</v>
      </c>
      <c r="P2" s="8"/>
      <c r="Q2" s="8"/>
      <c r="R2" s="9"/>
      <c r="T2" s="7" t="s">
        <v>24</v>
      </c>
      <c r="U2" s="8"/>
      <c r="V2" s="8"/>
      <c r="W2" s="9"/>
    </row>
    <row r="3" spans="1:23" x14ac:dyDescent="0.3">
      <c r="A3">
        <v>21</v>
      </c>
      <c r="B3">
        <v>1345</v>
      </c>
      <c r="C3">
        <v>14238</v>
      </c>
      <c r="D3">
        <v>16</v>
      </c>
      <c r="E3">
        <v>41</v>
      </c>
      <c r="F3">
        <v>62</v>
      </c>
      <c r="G3">
        <v>13</v>
      </c>
      <c r="H3">
        <v>44</v>
      </c>
      <c r="J3" s="10" t="s">
        <v>10</v>
      </c>
      <c r="K3" s="11"/>
      <c r="L3" s="12"/>
      <c r="M3" s="1">
        <v>30</v>
      </c>
      <c r="O3" s="10" t="s">
        <v>10</v>
      </c>
      <c r="P3" s="11"/>
      <c r="Q3" s="12"/>
      <c r="R3" s="1">
        <v>30</v>
      </c>
      <c r="T3" s="10" t="s">
        <v>10</v>
      </c>
      <c r="U3" s="11"/>
      <c r="V3" s="12"/>
      <c r="W3" s="1">
        <v>30</v>
      </c>
    </row>
    <row r="4" spans="1:23" x14ac:dyDescent="0.3">
      <c r="A4">
        <v>19</v>
      </c>
      <c r="B4">
        <v>1320</v>
      </c>
      <c r="C4">
        <v>14185</v>
      </c>
      <c r="D4">
        <v>20</v>
      </c>
      <c r="E4">
        <v>38</v>
      </c>
      <c r="F4">
        <v>61</v>
      </c>
      <c r="G4">
        <v>10</v>
      </c>
      <c r="H4">
        <v>26</v>
      </c>
      <c r="J4" s="13" t="s">
        <v>11</v>
      </c>
      <c r="K4" s="14"/>
      <c r="L4" s="15"/>
      <c r="M4" s="2">
        <f>_xlfn.STDEV.S(A3:A32)</f>
        <v>1.7733661737517428</v>
      </c>
      <c r="O4" s="13" t="s">
        <v>11</v>
      </c>
      <c r="P4" s="14"/>
      <c r="Q4" s="15"/>
      <c r="R4" s="2">
        <f>_xlfn.STDEV.S(D3:D32)</f>
        <v>3.7942788147601818</v>
      </c>
      <c r="T4" s="13" t="s">
        <v>11</v>
      </c>
      <c r="U4" s="14"/>
      <c r="V4" s="15"/>
      <c r="W4" s="2">
        <f>_xlfn.STDEV.S(G3:G32)</f>
        <v>2.8397830579274816</v>
      </c>
    </row>
    <row r="5" spans="1:23" x14ac:dyDescent="0.3">
      <c r="A5">
        <v>20</v>
      </c>
      <c r="B5">
        <v>1376</v>
      </c>
      <c r="C5">
        <v>14749</v>
      </c>
      <c r="D5">
        <v>17</v>
      </c>
      <c r="E5">
        <v>45</v>
      </c>
      <c r="F5">
        <v>61</v>
      </c>
      <c r="G5">
        <v>15</v>
      </c>
      <c r="H5">
        <v>26</v>
      </c>
      <c r="J5" s="13" t="s">
        <v>12</v>
      </c>
      <c r="K5" s="14"/>
      <c r="L5" s="15"/>
      <c r="M5" s="3">
        <v>0.95</v>
      </c>
      <c r="O5" s="13" t="s">
        <v>12</v>
      </c>
      <c r="P5" s="14"/>
      <c r="Q5" s="15"/>
      <c r="R5" s="3">
        <v>0.95</v>
      </c>
      <c r="T5" s="13" t="s">
        <v>12</v>
      </c>
      <c r="U5" s="14"/>
      <c r="V5" s="15"/>
      <c r="W5" s="3">
        <v>0.95</v>
      </c>
    </row>
    <row r="6" spans="1:23" x14ac:dyDescent="0.3">
      <c r="A6">
        <v>19</v>
      </c>
      <c r="B6">
        <v>1318</v>
      </c>
      <c r="C6">
        <v>14414</v>
      </c>
      <c r="D6">
        <v>16</v>
      </c>
      <c r="E6">
        <v>37</v>
      </c>
      <c r="F6">
        <v>64</v>
      </c>
      <c r="G6">
        <v>16</v>
      </c>
      <c r="H6">
        <v>24</v>
      </c>
      <c r="J6" s="13" t="s">
        <v>13</v>
      </c>
      <c r="K6" s="14"/>
      <c r="L6" s="15"/>
      <c r="M6" s="2">
        <f>_xlfn.CONFIDENCE.NORM(1-M5,M4,M3)</f>
        <v>0.6345792745485439</v>
      </c>
      <c r="O6" s="13" t="s">
        <v>13</v>
      </c>
      <c r="P6" s="14"/>
      <c r="Q6" s="15"/>
      <c r="R6" s="2">
        <f>_xlfn.CONFIDENCE.NORM(1-R5,R4,R3)</f>
        <v>1.3577402869997983</v>
      </c>
      <c r="T6" s="13" t="s">
        <v>13</v>
      </c>
      <c r="U6" s="14"/>
      <c r="V6" s="15"/>
      <c r="W6" s="2">
        <f>_xlfn.CONFIDENCE.NORM(1-W5,W4,W3)</f>
        <v>1.0161846433342099</v>
      </c>
    </row>
    <row r="7" spans="1:23" x14ac:dyDescent="0.3">
      <c r="A7">
        <v>20</v>
      </c>
      <c r="B7">
        <v>1317</v>
      </c>
      <c r="C7">
        <v>14229</v>
      </c>
      <c r="D7">
        <v>16</v>
      </c>
      <c r="E7">
        <v>46</v>
      </c>
      <c r="F7">
        <v>63</v>
      </c>
      <c r="G7">
        <v>15</v>
      </c>
      <c r="H7">
        <v>26</v>
      </c>
      <c r="J7" s="13" t="s">
        <v>14</v>
      </c>
      <c r="K7" s="14"/>
      <c r="L7" s="15"/>
      <c r="M7" s="2">
        <f>M8-M6</f>
        <v>19.765420725451456</v>
      </c>
      <c r="O7" s="13" t="s">
        <v>14</v>
      </c>
      <c r="P7" s="14"/>
      <c r="Q7" s="15"/>
      <c r="R7" s="2">
        <f>R8-R6</f>
        <v>15.142259713000202</v>
      </c>
      <c r="T7" s="13" t="s">
        <v>14</v>
      </c>
      <c r="U7" s="14"/>
      <c r="V7" s="15"/>
      <c r="W7" s="2">
        <f>W8-W6</f>
        <v>9.9171486899991237</v>
      </c>
    </row>
    <row r="8" spans="1:23" x14ac:dyDescent="0.3">
      <c r="A8">
        <v>20</v>
      </c>
      <c r="B8">
        <v>1312</v>
      </c>
      <c r="C8">
        <v>14273</v>
      </c>
      <c r="D8">
        <v>15</v>
      </c>
      <c r="E8">
        <v>41</v>
      </c>
      <c r="F8">
        <v>61</v>
      </c>
      <c r="G8">
        <v>15</v>
      </c>
      <c r="H8">
        <v>24</v>
      </c>
      <c r="J8" s="13" t="s">
        <v>15</v>
      </c>
      <c r="K8" s="14"/>
      <c r="L8" s="15"/>
      <c r="M8" s="2">
        <f>AVERAGE(A3:A32)</f>
        <v>20.399999999999999</v>
      </c>
      <c r="O8" s="13" t="s">
        <v>15</v>
      </c>
      <c r="P8" s="14"/>
      <c r="Q8" s="15"/>
      <c r="R8" s="2">
        <f>AVERAGE(D3:D32)</f>
        <v>16.5</v>
      </c>
      <c r="T8" s="13" t="s">
        <v>15</v>
      </c>
      <c r="U8" s="14"/>
      <c r="V8" s="15"/>
      <c r="W8" s="2">
        <f>AVERAGE(G3:G32)</f>
        <v>10.933333333333334</v>
      </c>
    </row>
    <row r="9" spans="1:23" ht="15" thickBot="1" x14ac:dyDescent="0.35">
      <c r="A9">
        <v>19</v>
      </c>
      <c r="B9">
        <v>1304</v>
      </c>
      <c r="C9">
        <v>14227</v>
      </c>
      <c r="D9">
        <v>16</v>
      </c>
      <c r="E9">
        <v>43</v>
      </c>
      <c r="F9">
        <v>63</v>
      </c>
      <c r="G9">
        <v>16</v>
      </c>
      <c r="H9">
        <v>23</v>
      </c>
      <c r="J9" s="16" t="s">
        <v>16</v>
      </c>
      <c r="K9" s="17"/>
      <c r="L9" s="18"/>
      <c r="M9" s="4">
        <f>M8+M6</f>
        <v>21.034579274548541</v>
      </c>
      <c r="O9" s="16" t="s">
        <v>16</v>
      </c>
      <c r="P9" s="17"/>
      <c r="Q9" s="18"/>
      <c r="R9" s="4">
        <f>R8+R6</f>
        <v>17.8577402869998</v>
      </c>
      <c r="T9" s="16" t="s">
        <v>16</v>
      </c>
      <c r="U9" s="17"/>
      <c r="V9" s="18"/>
      <c r="W9" s="4">
        <f>W8+W6</f>
        <v>11.949517976667543</v>
      </c>
    </row>
    <row r="10" spans="1:23" ht="15" thickBot="1" x14ac:dyDescent="0.35">
      <c r="A10">
        <v>19</v>
      </c>
      <c r="B10">
        <v>1309</v>
      </c>
      <c r="C10">
        <v>14211</v>
      </c>
      <c r="D10">
        <v>17</v>
      </c>
      <c r="E10">
        <v>44</v>
      </c>
      <c r="F10">
        <v>62</v>
      </c>
      <c r="G10">
        <v>15</v>
      </c>
      <c r="H10">
        <v>24</v>
      </c>
    </row>
    <row r="11" spans="1:23" ht="15" thickBot="1" x14ac:dyDescent="0.35">
      <c r="A11">
        <v>20</v>
      </c>
      <c r="B11">
        <v>1290</v>
      </c>
      <c r="C11">
        <v>14199</v>
      </c>
      <c r="D11">
        <v>18</v>
      </c>
      <c r="E11">
        <v>39</v>
      </c>
      <c r="F11">
        <v>62</v>
      </c>
      <c r="G11">
        <v>9</v>
      </c>
      <c r="H11">
        <v>30</v>
      </c>
      <c r="J11" s="7" t="s">
        <v>18</v>
      </c>
      <c r="K11" s="8"/>
      <c r="L11" s="8"/>
      <c r="M11" s="9"/>
      <c r="O11" s="7" t="s">
        <v>21</v>
      </c>
      <c r="P11" s="8"/>
      <c r="Q11" s="8"/>
      <c r="R11" s="9"/>
      <c r="T11" s="7" t="s">
        <v>25</v>
      </c>
      <c r="U11" s="8"/>
      <c r="V11" s="8"/>
      <c r="W11" s="9"/>
    </row>
    <row r="12" spans="1:23" x14ac:dyDescent="0.3">
      <c r="A12">
        <v>21</v>
      </c>
      <c r="B12">
        <v>1313</v>
      </c>
      <c r="C12">
        <v>14235</v>
      </c>
      <c r="D12">
        <v>17</v>
      </c>
      <c r="E12">
        <v>41</v>
      </c>
      <c r="F12">
        <v>63</v>
      </c>
      <c r="G12">
        <v>9</v>
      </c>
      <c r="H12">
        <v>26</v>
      </c>
      <c r="J12" s="10" t="s">
        <v>10</v>
      </c>
      <c r="K12" s="11"/>
      <c r="L12" s="12"/>
      <c r="M12" s="1">
        <v>30</v>
      </c>
      <c r="O12" s="10" t="s">
        <v>10</v>
      </c>
      <c r="P12" s="11"/>
      <c r="Q12" s="12"/>
      <c r="R12" s="1">
        <v>30</v>
      </c>
      <c r="T12" s="10" t="s">
        <v>10</v>
      </c>
      <c r="U12" s="11"/>
      <c r="V12" s="12"/>
      <c r="W12" s="1">
        <v>30</v>
      </c>
    </row>
    <row r="13" spans="1:23" x14ac:dyDescent="0.3">
      <c r="A13">
        <v>20</v>
      </c>
      <c r="B13">
        <v>1307</v>
      </c>
      <c r="C13">
        <v>14255</v>
      </c>
      <c r="D13">
        <v>14</v>
      </c>
      <c r="E13">
        <v>39</v>
      </c>
      <c r="F13">
        <v>61</v>
      </c>
      <c r="G13">
        <v>9</v>
      </c>
      <c r="H13">
        <v>23</v>
      </c>
      <c r="J13" s="13" t="s">
        <v>11</v>
      </c>
      <c r="K13" s="14"/>
      <c r="L13" s="15"/>
      <c r="M13" s="2">
        <f>_xlfn.STDEV.S(B3:B32)</f>
        <v>19.756099014629942</v>
      </c>
      <c r="O13" s="13" t="s">
        <v>11</v>
      </c>
      <c r="P13" s="14"/>
      <c r="Q13" s="15"/>
      <c r="R13" s="2">
        <f>_xlfn.STDEV.S(E3:E32)</f>
        <v>12.5663754958798</v>
      </c>
      <c r="T13" s="13" t="s">
        <v>11</v>
      </c>
      <c r="U13" s="14"/>
      <c r="V13" s="15"/>
      <c r="W13" s="2">
        <f>_xlfn.STDEV.S(H3:H32)</f>
        <v>4.0802298785814681</v>
      </c>
    </row>
    <row r="14" spans="1:23" x14ac:dyDescent="0.3">
      <c r="A14">
        <v>19</v>
      </c>
      <c r="B14">
        <v>1309</v>
      </c>
      <c r="C14">
        <v>14215</v>
      </c>
      <c r="D14">
        <v>16</v>
      </c>
      <c r="E14">
        <v>56</v>
      </c>
      <c r="F14">
        <v>63</v>
      </c>
      <c r="G14">
        <v>9</v>
      </c>
      <c r="H14">
        <v>22</v>
      </c>
      <c r="J14" s="13" t="s">
        <v>12</v>
      </c>
      <c r="K14" s="14"/>
      <c r="L14" s="15"/>
      <c r="M14" s="3">
        <v>0.95</v>
      </c>
      <c r="O14" s="13" t="s">
        <v>12</v>
      </c>
      <c r="P14" s="14"/>
      <c r="Q14" s="15"/>
      <c r="R14" s="3">
        <v>0.95</v>
      </c>
      <c r="T14" s="13" t="s">
        <v>12</v>
      </c>
      <c r="U14" s="14"/>
      <c r="V14" s="15"/>
      <c r="W14" s="3">
        <v>0.95</v>
      </c>
    </row>
    <row r="15" spans="1:23" x14ac:dyDescent="0.3">
      <c r="A15">
        <v>20</v>
      </c>
      <c r="B15">
        <v>1321</v>
      </c>
      <c r="C15">
        <v>14188</v>
      </c>
      <c r="D15">
        <v>17</v>
      </c>
      <c r="E15">
        <v>45</v>
      </c>
      <c r="F15">
        <v>63</v>
      </c>
      <c r="G15">
        <v>9</v>
      </c>
      <c r="H15">
        <v>22</v>
      </c>
      <c r="J15" s="13" t="s">
        <v>13</v>
      </c>
      <c r="K15" s="14"/>
      <c r="L15" s="15"/>
      <c r="M15" s="2">
        <f>_xlfn.CONFIDENCE.NORM(1-M14,M13,M12)</f>
        <v>7.0694993319344359</v>
      </c>
      <c r="O15" s="13" t="s">
        <v>13</v>
      </c>
      <c r="P15" s="14"/>
      <c r="Q15" s="15"/>
      <c r="R15" s="2">
        <f>_xlfn.CONFIDENCE.NORM(1-R14,R13,R12)</f>
        <v>4.4967370889957836</v>
      </c>
      <c r="T15" s="13" t="s">
        <v>13</v>
      </c>
      <c r="U15" s="14"/>
      <c r="V15" s="15"/>
      <c r="W15" s="2">
        <f>_xlfn.CONFIDENCE.NORM(1-W14,W13,W12)</f>
        <v>1.4600646807555455</v>
      </c>
    </row>
    <row r="16" spans="1:23" x14ac:dyDescent="0.3">
      <c r="A16">
        <v>19</v>
      </c>
      <c r="B16">
        <v>1298</v>
      </c>
      <c r="C16">
        <v>14243</v>
      </c>
      <c r="D16">
        <v>13</v>
      </c>
      <c r="E16">
        <v>75</v>
      </c>
      <c r="F16">
        <v>62</v>
      </c>
      <c r="G16">
        <v>8</v>
      </c>
      <c r="H16">
        <v>22</v>
      </c>
      <c r="J16" s="13" t="s">
        <v>14</v>
      </c>
      <c r="K16" s="14"/>
      <c r="L16" s="15"/>
      <c r="M16" s="2">
        <f>M17-M15</f>
        <v>1307.1305006680657</v>
      </c>
      <c r="O16" s="13" t="s">
        <v>14</v>
      </c>
      <c r="P16" s="14"/>
      <c r="Q16" s="15"/>
      <c r="R16" s="2">
        <f>R17-R15</f>
        <v>50.003262911004214</v>
      </c>
      <c r="T16" s="13" t="s">
        <v>14</v>
      </c>
      <c r="U16" s="14"/>
      <c r="V16" s="15"/>
      <c r="W16" s="2">
        <f>W17-W15</f>
        <v>23.339935319244454</v>
      </c>
    </row>
    <row r="17" spans="1:23" x14ac:dyDescent="0.3">
      <c r="A17">
        <v>19</v>
      </c>
      <c r="B17">
        <v>1297</v>
      </c>
      <c r="C17">
        <v>14276</v>
      </c>
      <c r="D17">
        <v>15</v>
      </c>
      <c r="E17">
        <v>52</v>
      </c>
      <c r="F17">
        <v>61</v>
      </c>
      <c r="G17">
        <v>8</v>
      </c>
      <c r="H17">
        <v>23</v>
      </c>
      <c r="J17" s="13" t="s">
        <v>15</v>
      </c>
      <c r="K17" s="14"/>
      <c r="L17" s="15"/>
      <c r="M17" s="2">
        <f>AVERAGE(B3:B32)</f>
        <v>1314.2</v>
      </c>
      <c r="O17" s="13" t="s">
        <v>15</v>
      </c>
      <c r="P17" s="14"/>
      <c r="Q17" s="15"/>
      <c r="R17" s="2">
        <f>AVERAGE(E3:E32)</f>
        <v>54.5</v>
      </c>
      <c r="T17" s="13" t="s">
        <v>15</v>
      </c>
      <c r="U17" s="14"/>
      <c r="V17" s="15"/>
      <c r="W17" s="2">
        <f>AVERAGE(H3:H32)</f>
        <v>24.8</v>
      </c>
    </row>
    <row r="18" spans="1:23" ht="15" thickBot="1" x14ac:dyDescent="0.35">
      <c r="A18">
        <v>20</v>
      </c>
      <c r="B18">
        <v>1307</v>
      </c>
      <c r="C18">
        <v>14209</v>
      </c>
      <c r="D18">
        <v>14</v>
      </c>
      <c r="E18">
        <v>65</v>
      </c>
      <c r="F18">
        <v>65</v>
      </c>
      <c r="G18">
        <v>15</v>
      </c>
      <c r="H18">
        <v>23</v>
      </c>
      <c r="J18" s="16" t="s">
        <v>16</v>
      </c>
      <c r="K18" s="17"/>
      <c r="L18" s="18"/>
      <c r="M18" s="4">
        <f>M17+M15</f>
        <v>1321.2694993319344</v>
      </c>
      <c r="O18" s="16" t="s">
        <v>16</v>
      </c>
      <c r="P18" s="17"/>
      <c r="Q18" s="18"/>
      <c r="R18" s="4">
        <f>R17+R15</f>
        <v>58.996737088995786</v>
      </c>
      <c r="T18" s="16" t="s">
        <v>16</v>
      </c>
      <c r="U18" s="17"/>
      <c r="V18" s="18"/>
      <c r="W18" s="4">
        <f>W17+W15</f>
        <v>26.260064680755548</v>
      </c>
    </row>
    <row r="19" spans="1:23" ht="15" thickBot="1" x14ac:dyDescent="0.35">
      <c r="A19">
        <v>19</v>
      </c>
      <c r="B19">
        <v>1306</v>
      </c>
      <c r="C19">
        <v>14224</v>
      </c>
      <c r="D19">
        <v>18</v>
      </c>
      <c r="E19">
        <v>58</v>
      </c>
      <c r="F19">
        <v>65</v>
      </c>
      <c r="G19">
        <v>9</v>
      </c>
      <c r="H19">
        <v>24</v>
      </c>
    </row>
    <row r="20" spans="1:23" ht="15" thickBot="1" x14ac:dyDescent="0.35">
      <c r="A20">
        <v>19</v>
      </c>
      <c r="B20">
        <v>1304</v>
      </c>
      <c r="C20">
        <v>14212</v>
      </c>
      <c r="D20">
        <v>14</v>
      </c>
      <c r="E20">
        <v>56</v>
      </c>
      <c r="F20">
        <v>61</v>
      </c>
      <c r="G20">
        <v>11</v>
      </c>
      <c r="H20">
        <v>25</v>
      </c>
      <c r="J20" s="7" t="s">
        <v>19</v>
      </c>
      <c r="K20" s="8"/>
      <c r="L20" s="8"/>
      <c r="M20" s="9"/>
      <c r="O20" s="7" t="s">
        <v>22</v>
      </c>
      <c r="P20" s="8"/>
      <c r="Q20" s="8"/>
      <c r="R20" s="9"/>
    </row>
    <row r="21" spans="1:23" x14ac:dyDescent="0.3">
      <c r="A21">
        <v>20</v>
      </c>
      <c r="B21">
        <v>1298</v>
      </c>
      <c r="C21">
        <v>14292</v>
      </c>
      <c r="D21">
        <v>15</v>
      </c>
      <c r="E21">
        <v>48</v>
      </c>
      <c r="F21">
        <v>64</v>
      </c>
      <c r="G21">
        <v>9</v>
      </c>
      <c r="H21">
        <v>26</v>
      </c>
      <c r="J21" s="10" t="s">
        <v>10</v>
      </c>
      <c r="K21" s="11"/>
      <c r="L21" s="12"/>
      <c r="M21" s="1">
        <v>30</v>
      </c>
      <c r="O21" s="10" t="s">
        <v>10</v>
      </c>
      <c r="P21" s="11"/>
      <c r="Q21" s="12"/>
      <c r="R21" s="1">
        <v>30</v>
      </c>
    </row>
    <row r="22" spans="1:23" x14ac:dyDescent="0.3">
      <c r="A22">
        <v>20</v>
      </c>
      <c r="B22">
        <v>1306</v>
      </c>
      <c r="C22">
        <v>14254</v>
      </c>
      <c r="D22">
        <v>15</v>
      </c>
      <c r="E22">
        <v>69</v>
      </c>
      <c r="F22">
        <v>62</v>
      </c>
      <c r="G22">
        <v>8</v>
      </c>
      <c r="H22">
        <v>24</v>
      </c>
      <c r="J22" s="13" t="s">
        <v>11</v>
      </c>
      <c r="K22" s="14"/>
      <c r="L22" s="15"/>
      <c r="M22" s="2">
        <f>_xlfn.STDEV.S(C3:C32)</f>
        <v>102.58879529237207</v>
      </c>
      <c r="O22" s="13" t="s">
        <v>11</v>
      </c>
      <c r="P22" s="14"/>
      <c r="Q22" s="15"/>
      <c r="R22" s="2">
        <f>_xlfn.STDEV.S(F3:F32)</f>
        <v>1.408104619937615</v>
      </c>
    </row>
    <row r="23" spans="1:23" x14ac:dyDescent="0.3">
      <c r="A23">
        <v>24</v>
      </c>
      <c r="B23">
        <v>1308</v>
      </c>
      <c r="C23">
        <v>14237</v>
      </c>
      <c r="D23">
        <v>16</v>
      </c>
      <c r="E23">
        <v>65</v>
      </c>
      <c r="F23">
        <v>62</v>
      </c>
      <c r="G23">
        <v>10</v>
      </c>
      <c r="H23">
        <v>24</v>
      </c>
      <c r="J23" s="13" t="s">
        <v>12</v>
      </c>
      <c r="K23" s="14"/>
      <c r="L23" s="15"/>
      <c r="M23" s="3">
        <v>0.95</v>
      </c>
      <c r="O23" s="13" t="s">
        <v>12</v>
      </c>
      <c r="P23" s="14"/>
      <c r="Q23" s="15"/>
      <c r="R23" s="3">
        <v>0.95</v>
      </c>
    </row>
    <row r="24" spans="1:23" x14ac:dyDescent="0.3">
      <c r="A24">
        <v>21</v>
      </c>
      <c r="B24">
        <v>1290</v>
      </c>
      <c r="C24">
        <v>14267</v>
      </c>
      <c r="D24">
        <v>14</v>
      </c>
      <c r="E24">
        <v>69</v>
      </c>
      <c r="F24">
        <v>64</v>
      </c>
      <c r="G24">
        <v>10</v>
      </c>
      <c r="H24">
        <v>24</v>
      </c>
      <c r="J24" s="13" t="s">
        <v>13</v>
      </c>
      <c r="K24" s="14"/>
      <c r="L24" s="15"/>
      <c r="M24" s="2">
        <f>_xlfn.CONFIDENCE.NORM(1-M23,M22,M21)</f>
        <v>36.710254349622062</v>
      </c>
      <c r="O24" s="13" t="s">
        <v>13</v>
      </c>
      <c r="P24" s="14"/>
      <c r="Q24" s="15"/>
      <c r="R24" s="2">
        <f>_xlfn.CONFIDENCE.NORM(1-R23,R22,R21)</f>
        <v>0.50387450794669075</v>
      </c>
    </row>
    <row r="25" spans="1:23" x14ac:dyDescent="0.3">
      <c r="A25">
        <v>21</v>
      </c>
      <c r="B25">
        <v>1306</v>
      </c>
      <c r="C25">
        <v>14244</v>
      </c>
      <c r="D25">
        <v>15</v>
      </c>
      <c r="E25">
        <v>65</v>
      </c>
      <c r="F25">
        <v>64</v>
      </c>
      <c r="G25">
        <v>8</v>
      </c>
      <c r="H25">
        <v>28</v>
      </c>
      <c r="J25" s="13" t="s">
        <v>14</v>
      </c>
      <c r="K25" s="14"/>
      <c r="L25" s="15"/>
      <c r="M25" s="2">
        <f>M26-M24</f>
        <v>14225.523078983711</v>
      </c>
      <c r="O25" s="13" t="s">
        <v>14</v>
      </c>
      <c r="P25" s="14"/>
      <c r="Q25" s="15"/>
      <c r="R25" s="2">
        <f>R26-R24</f>
        <v>61.996125492053309</v>
      </c>
      <c r="V25" s="19"/>
    </row>
    <row r="26" spans="1:23" x14ac:dyDescent="0.3">
      <c r="A26">
        <v>19</v>
      </c>
      <c r="B26">
        <v>1325</v>
      </c>
      <c r="C26">
        <v>14297</v>
      </c>
      <c r="D26">
        <v>15</v>
      </c>
      <c r="E26">
        <v>78</v>
      </c>
      <c r="F26">
        <v>61</v>
      </c>
      <c r="G26">
        <v>14</v>
      </c>
      <c r="H26">
        <v>24</v>
      </c>
      <c r="J26" s="13" t="s">
        <v>15</v>
      </c>
      <c r="K26" s="14"/>
      <c r="L26" s="15"/>
      <c r="M26" s="2">
        <f>AVERAGE(C3:C32)</f>
        <v>14262.233333333334</v>
      </c>
      <c r="O26" s="13" t="s">
        <v>15</v>
      </c>
      <c r="P26" s="14"/>
      <c r="Q26" s="15"/>
      <c r="R26" s="2">
        <f>AVERAGE(F3:F32)</f>
        <v>62.5</v>
      </c>
    </row>
    <row r="27" spans="1:23" ht="15" thickBot="1" x14ac:dyDescent="0.35">
      <c r="A27">
        <v>22</v>
      </c>
      <c r="B27">
        <v>1310</v>
      </c>
      <c r="C27">
        <v>14275</v>
      </c>
      <c r="D27">
        <v>16</v>
      </c>
      <c r="E27">
        <v>55</v>
      </c>
      <c r="F27">
        <v>63</v>
      </c>
      <c r="G27">
        <v>10</v>
      </c>
      <c r="H27">
        <v>24</v>
      </c>
      <c r="J27" s="16" t="s">
        <v>16</v>
      </c>
      <c r="K27" s="17"/>
      <c r="L27" s="18"/>
      <c r="M27" s="4">
        <f>M26+M24</f>
        <v>14298.943587682956</v>
      </c>
      <c r="O27" s="16" t="s">
        <v>16</v>
      </c>
      <c r="P27" s="17"/>
      <c r="Q27" s="18"/>
      <c r="R27" s="4">
        <f>R26+R24</f>
        <v>63.003874507946691</v>
      </c>
    </row>
    <row r="28" spans="1:23" x14ac:dyDescent="0.3">
      <c r="A28">
        <v>19</v>
      </c>
      <c r="B28">
        <v>1300</v>
      </c>
      <c r="C28">
        <v>14222</v>
      </c>
      <c r="D28">
        <v>18</v>
      </c>
      <c r="E28">
        <v>72</v>
      </c>
      <c r="F28">
        <v>62</v>
      </c>
      <c r="G28">
        <v>8</v>
      </c>
      <c r="H28">
        <v>23</v>
      </c>
    </row>
    <row r="29" spans="1:23" x14ac:dyDescent="0.3">
      <c r="A29">
        <v>20</v>
      </c>
      <c r="B29">
        <v>1367</v>
      </c>
      <c r="C29">
        <v>14274</v>
      </c>
      <c r="D29">
        <v>35</v>
      </c>
      <c r="E29">
        <v>57</v>
      </c>
      <c r="F29">
        <v>66</v>
      </c>
      <c r="G29">
        <v>12</v>
      </c>
      <c r="H29">
        <v>22</v>
      </c>
      <c r="J29" s="5" t="s">
        <v>28</v>
      </c>
      <c r="K29" s="5">
        <v>20.399999999999999</v>
      </c>
      <c r="M29" s="5" t="s">
        <v>26</v>
      </c>
      <c r="N29" s="5">
        <v>1314.2</v>
      </c>
      <c r="P29" s="5" t="s">
        <v>30</v>
      </c>
      <c r="Q29" s="5">
        <v>14262.23</v>
      </c>
      <c r="S29" s="5" t="s">
        <v>32</v>
      </c>
      <c r="T29" s="5">
        <v>10.93333</v>
      </c>
    </row>
    <row r="30" spans="1:23" x14ac:dyDescent="0.3">
      <c r="A30">
        <v>24</v>
      </c>
      <c r="B30">
        <v>1340</v>
      </c>
      <c r="C30">
        <v>14293</v>
      </c>
      <c r="D30">
        <v>16</v>
      </c>
      <c r="E30">
        <v>69</v>
      </c>
      <c r="F30">
        <v>62</v>
      </c>
      <c r="G30">
        <v>8</v>
      </c>
      <c r="H30">
        <v>22</v>
      </c>
      <c r="J30" s="5" t="s">
        <v>29</v>
      </c>
      <c r="K30" s="5">
        <v>16.5</v>
      </c>
      <c r="M30" s="5" t="s">
        <v>27</v>
      </c>
      <c r="N30" s="5">
        <v>54.5</v>
      </c>
      <c r="P30" s="5" t="s">
        <v>31</v>
      </c>
      <c r="Q30" s="5">
        <v>62.5</v>
      </c>
      <c r="S30" s="5" t="s">
        <v>33</v>
      </c>
      <c r="T30" s="5">
        <v>24.8</v>
      </c>
    </row>
    <row r="31" spans="1:23" x14ac:dyDescent="0.3">
      <c r="A31">
        <v>26</v>
      </c>
      <c r="B31">
        <v>1307</v>
      </c>
      <c r="C31">
        <v>14175</v>
      </c>
      <c r="D31">
        <v>15</v>
      </c>
      <c r="E31">
        <v>62</v>
      </c>
      <c r="F31">
        <v>61</v>
      </c>
      <c r="G31">
        <v>11</v>
      </c>
      <c r="H31">
        <v>22</v>
      </c>
    </row>
    <row r="32" spans="1:23" x14ac:dyDescent="0.3">
      <c r="A32">
        <v>23</v>
      </c>
      <c r="B32">
        <v>1316</v>
      </c>
      <c r="C32">
        <v>14255</v>
      </c>
      <c r="D32">
        <v>16</v>
      </c>
      <c r="E32">
        <v>65</v>
      </c>
      <c r="F32">
        <v>61</v>
      </c>
      <c r="G32">
        <v>9</v>
      </c>
      <c r="H32">
        <v>24</v>
      </c>
    </row>
  </sheetData>
  <mergeCells count="65">
    <mergeCell ref="T18:V18"/>
    <mergeCell ref="T13:V13"/>
    <mergeCell ref="T14:V14"/>
    <mergeCell ref="T15:V15"/>
    <mergeCell ref="T16:V16"/>
    <mergeCell ref="T17:V17"/>
    <mergeCell ref="T7:V7"/>
    <mergeCell ref="T8:V8"/>
    <mergeCell ref="T9:V9"/>
    <mergeCell ref="T11:W11"/>
    <mergeCell ref="T12:V12"/>
    <mergeCell ref="T2:W2"/>
    <mergeCell ref="T3:V3"/>
    <mergeCell ref="T4:V4"/>
    <mergeCell ref="T5:V5"/>
    <mergeCell ref="T6:V6"/>
    <mergeCell ref="O25:Q25"/>
    <mergeCell ref="O26:Q26"/>
    <mergeCell ref="O27:Q27"/>
    <mergeCell ref="O20:R20"/>
    <mergeCell ref="O21:Q21"/>
    <mergeCell ref="O22:Q22"/>
    <mergeCell ref="O23:Q23"/>
    <mergeCell ref="O24:Q24"/>
    <mergeCell ref="J25:L25"/>
    <mergeCell ref="J26:L26"/>
    <mergeCell ref="J27:L27"/>
    <mergeCell ref="O2:R2"/>
    <mergeCell ref="O3:Q3"/>
    <mergeCell ref="O4:Q4"/>
    <mergeCell ref="O5:Q5"/>
    <mergeCell ref="O6:Q6"/>
    <mergeCell ref="O7:Q7"/>
    <mergeCell ref="O8:Q8"/>
    <mergeCell ref="O9:Q9"/>
    <mergeCell ref="O11:R11"/>
    <mergeCell ref="O12:Q12"/>
    <mergeCell ref="O13:Q13"/>
    <mergeCell ref="O14:Q14"/>
    <mergeCell ref="O15:Q15"/>
    <mergeCell ref="J20:M20"/>
    <mergeCell ref="J21:L21"/>
    <mergeCell ref="J22:L22"/>
    <mergeCell ref="J23:L23"/>
    <mergeCell ref="J24:L24"/>
    <mergeCell ref="J17:L17"/>
    <mergeCell ref="J18:L18"/>
    <mergeCell ref="O16:Q16"/>
    <mergeCell ref="O17:Q17"/>
    <mergeCell ref="O18:Q18"/>
    <mergeCell ref="J12:L12"/>
    <mergeCell ref="J13:L13"/>
    <mergeCell ref="J14:L14"/>
    <mergeCell ref="J15:L15"/>
    <mergeCell ref="J16:L16"/>
    <mergeCell ref="J6:L6"/>
    <mergeCell ref="J7:L7"/>
    <mergeCell ref="J8:L8"/>
    <mergeCell ref="J9:L9"/>
    <mergeCell ref="J11:M11"/>
    <mergeCell ref="A1:H1"/>
    <mergeCell ref="J2:M2"/>
    <mergeCell ref="J3:L3"/>
    <mergeCell ref="J4:L4"/>
    <mergeCell ref="J5:L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00E2F-674C-4B20-9FD4-66F3C36B35B2}">
  <dimension ref="A1:W32"/>
  <sheetViews>
    <sheetView topLeftCell="F4" workbookViewId="0">
      <selection activeCell="J29" sqref="J29:T30"/>
    </sheetView>
  </sheetViews>
  <sheetFormatPr defaultRowHeight="14.4" x14ac:dyDescent="0.3"/>
  <sheetData>
    <row r="1" spans="1:23" ht="15" thickBot="1" x14ac:dyDescent="0.35">
      <c r="A1" s="6" t="s">
        <v>9</v>
      </c>
      <c r="B1" s="6"/>
      <c r="C1" s="6"/>
      <c r="D1" s="6"/>
      <c r="E1" s="6"/>
      <c r="F1" s="6"/>
      <c r="G1" s="6"/>
      <c r="H1" s="6"/>
    </row>
    <row r="2" spans="1:23" ht="15" thickBot="1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J2" s="7" t="s">
        <v>17</v>
      </c>
      <c r="K2" s="8"/>
      <c r="L2" s="8"/>
      <c r="M2" s="9"/>
      <c r="O2" s="7" t="s">
        <v>20</v>
      </c>
      <c r="P2" s="8"/>
      <c r="Q2" s="8"/>
      <c r="R2" s="9"/>
      <c r="T2" s="7" t="s">
        <v>24</v>
      </c>
      <c r="U2" s="8"/>
      <c r="V2" s="8"/>
      <c r="W2" s="9"/>
    </row>
    <row r="3" spans="1:23" x14ac:dyDescent="0.3">
      <c r="A3">
        <v>71</v>
      </c>
      <c r="B3">
        <v>1467</v>
      </c>
      <c r="C3">
        <v>25720</v>
      </c>
      <c r="D3">
        <v>68</v>
      </c>
      <c r="E3">
        <v>144</v>
      </c>
      <c r="F3">
        <v>625</v>
      </c>
      <c r="G3">
        <v>161</v>
      </c>
      <c r="H3">
        <v>132</v>
      </c>
      <c r="J3" s="10" t="s">
        <v>10</v>
      </c>
      <c r="K3" s="11"/>
      <c r="L3" s="12"/>
      <c r="M3" s="1">
        <v>30</v>
      </c>
      <c r="O3" s="10" t="s">
        <v>10</v>
      </c>
      <c r="P3" s="11"/>
      <c r="Q3" s="12"/>
      <c r="R3" s="1">
        <v>30</v>
      </c>
      <c r="T3" s="10" t="s">
        <v>10</v>
      </c>
      <c r="U3" s="11"/>
      <c r="V3" s="12"/>
      <c r="W3" s="1">
        <v>30</v>
      </c>
    </row>
    <row r="4" spans="1:23" x14ac:dyDescent="0.3">
      <c r="A4">
        <v>82</v>
      </c>
      <c r="B4">
        <v>1503</v>
      </c>
      <c r="C4">
        <v>26192</v>
      </c>
      <c r="D4">
        <v>75</v>
      </c>
      <c r="E4">
        <v>73</v>
      </c>
      <c r="F4">
        <v>205</v>
      </c>
      <c r="G4">
        <v>135</v>
      </c>
      <c r="H4">
        <v>160</v>
      </c>
      <c r="J4" s="13" t="s">
        <v>11</v>
      </c>
      <c r="K4" s="14"/>
      <c r="L4" s="15"/>
      <c r="M4" s="2">
        <f>_xlfn.STDEV.S(A3:A32)</f>
        <v>60.000622602133717</v>
      </c>
      <c r="O4" s="13" t="s">
        <v>11</v>
      </c>
      <c r="P4" s="14"/>
      <c r="Q4" s="15"/>
      <c r="R4" s="2">
        <f>_xlfn.STDEV.S(D3:D32)</f>
        <v>49.427015740963682</v>
      </c>
      <c r="T4" s="13" t="s">
        <v>11</v>
      </c>
      <c r="U4" s="14"/>
      <c r="V4" s="15"/>
      <c r="W4" s="2">
        <f>_xlfn.STDEV.S(G3:G32)</f>
        <v>40.846840365150548</v>
      </c>
    </row>
    <row r="5" spans="1:23" x14ac:dyDescent="0.3">
      <c r="A5">
        <v>83</v>
      </c>
      <c r="B5">
        <v>1529</v>
      </c>
      <c r="C5">
        <v>26049</v>
      </c>
      <c r="D5">
        <v>237</v>
      </c>
      <c r="E5">
        <v>66</v>
      </c>
      <c r="F5">
        <v>229</v>
      </c>
      <c r="G5">
        <v>131</v>
      </c>
      <c r="H5">
        <v>157</v>
      </c>
      <c r="J5" s="13" t="s">
        <v>12</v>
      </c>
      <c r="K5" s="14"/>
      <c r="L5" s="15"/>
      <c r="M5" s="3">
        <v>0.95</v>
      </c>
      <c r="O5" s="13" t="s">
        <v>12</v>
      </c>
      <c r="P5" s="14"/>
      <c r="Q5" s="15"/>
      <c r="R5" s="3">
        <v>0.95</v>
      </c>
      <c r="T5" s="13" t="s">
        <v>12</v>
      </c>
      <c r="U5" s="14"/>
      <c r="V5" s="15"/>
      <c r="W5" s="3">
        <v>0.95</v>
      </c>
    </row>
    <row r="6" spans="1:23" x14ac:dyDescent="0.3">
      <c r="A6">
        <v>119</v>
      </c>
      <c r="B6">
        <v>1470</v>
      </c>
      <c r="C6">
        <v>26089</v>
      </c>
      <c r="D6">
        <v>64</v>
      </c>
      <c r="E6">
        <v>180</v>
      </c>
      <c r="F6">
        <v>146</v>
      </c>
      <c r="G6">
        <v>159</v>
      </c>
      <c r="H6">
        <v>197</v>
      </c>
      <c r="J6" s="13" t="s">
        <v>13</v>
      </c>
      <c r="K6" s="14"/>
      <c r="L6" s="15"/>
      <c r="M6" s="2">
        <f>_xlfn.CONFIDENCE.NORM(1-M5,M4,M3)</f>
        <v>21.470552515824181</v>
      </c>
      <c r="O6" s="13" t="s">
        <v>13</v>
      </c>
      <c r="P6" s="14"/>
      <c r="Q6" s="15"/>
      <c r="R6" s="2">
        <f>_xlfn.CONFIDENCE.NORM(1-R5,R4,R3)</f>
        <v>17.686905421029586</v>
      </c>
      <c r="T6" s="13" t="s">
        <v>13</v>
      </c>
      <c r="U6" s="14"/>
      <c r="V6" s="15"/>
      <c r="W6" s="2">
        <f>_xlfn.CONFIDENCE.NORM(1-W5,W4,W3)</f>
        <v>14.616585514135386</v>
      </c>
    </row>
    <row r="7" spans="1:23" x14ac:dyDescent="0.3">
      <c r="A7">
        <v>90</v>
      </c>
      <c r="B7">
        <v>1569</v>
      </c>
      <c r="C7">
        <v>26189</v>
      </c>
      <c r="D7">
        <v>53</v>
      </c>
      <c r="E7">
        <v>182</v>
      </c>
      <c r="F7">
        <v>280</v>
      </c>
      <c r="G7">
        <v>128</v>
      </c>
      <c r="H7">
        <v>202</v>
      </c>
      <c r="J7" s="13" t="s">
        <v>14</v>
      </c>
      <c r="K7" s="14"/>
      <c r="L7" s="15"/>
      <c r="M7" s="2">
        <f>M8-M6</f>
        <v>110.36278081750916</v>
      </c>
      <c r="O7" s="13" t="s">
        <v>14</v>
      </c>
      <c r="P7" s="14"/>
      <c r="Q7" s="15"/>
      <c r="R7" s="2">
        <f>R8-R6</f>
        <v>70.579761245637087</v>
      </c>
      <c r="T7" s="13" t="s">
        <v>14</v>
      </c>
      <c r="U7" s="14"/>
      <c r="V7" s="15"/>
      <c r="W7" s="2">
        <f>W8-W6</f>
        <v>133.85008115253129</v>
      </c>
    </row>
    <row r="8" spans="1:23" x14ac:dyDescent="0.3">
      <c r="A8">
        <v>107</v>
      </c>
      <c r="B8">
        <v>1630</v>
      </c>
      <c r="C8">
        <v>26198</v>
      </c>
      <c r="D8">
        <v>53</v>
      </c>
      <c r="E8">
        <v>68</v>
      </c>
      <c r="F8">
        <v>239</v>
      </c>
      <c r="G8">
        <v>137</v>
      </c>
      <c r="H8">
        <v>169</v>
      </c>
      <c r="J8" s="13" t="s">
        <v>15</v>
      </c>
      <c r="K8" s="14"/>
      <c r="L8" s="15"/>
      <c r="M8" s="2">
        <f>AVERAGE(A3:A32)</f>
        <v>131.83333333333334</v>
      </c>
      <c r="O8" s="13" t="s">
        <v>15</v>
      </c>
      <c r="P8" s="14"/>
      <c r="Q8" s="15"/>
      <c r="R8" s="2">
        <f>AVERAGE(D3:D32)</f>
        <v>88.266666666666666</v>
      </c>
      <c r="T8" s="13" t="s">
        <v>15</v>
      </c>
      <c r="U8" s="14"/>
      <c r="V8" s="15"/>
      <c r="W8" s="2">
        <f>AVERAGE(G3:G32)</f>
        <v>148.46666666666667</v>
      </c>
    </row>
    <row r="9" spans="1:23" ht="15" thickBot="1" x14ac:dyDescent="0.35">
      <c r="A9">
        <v>88</v>
      </c>
      <c r="B9">
        <v>1604</v>
      </c>
      <c r="C9">
        <v>26420</v>
      </c>
      <c r="D9">
        <v>54</v>
      </c>
      <c r="E9">
        <v>158</v>
      </c>
      <c r="F9">
        <v>131</v>
      </c>
      <c r="G9">
        <v>342</v>
      </c>
      <c r="H9">
        <v>154</v>
      </c>
      <c r="J9" s="16" t="s">
        <v>16</v>
      </c>
      <c r="K9" s="17"/>
      <c r="L9" s="18"/>
      <c r="M9" s="4">
        <f>M8+M6</f>
        <v>153.30388584915752</v>
      </c>
      <c r="O9" s="16" t="s">
        <v>16</v>
      </c>
      <c r="P9" s="17"/>
      <c r="Q9" s="18"/>
      <c r="R9" s="4">
        <f>R8+R6</f>
        <v>105.95357208769624</v>
      </c>
      <c r="T9" s="16" t="s">
        <v>16</v>
      </c>
      <c r="U9" s="17"/>
      <c r="V9" s="18"/>
      <c r="W9" s="4">
        <f>W8+W6</f>
        <v>163.08325218080205</v>
      </c>
    </row>
    <row r="10" spans="1:23" ht="15" thickBot="1" x14ac:dyDescent="0.35">
      <c r="A10">
        <v>95</v>
      </c>
      <c r="B10">
        <v>1609</v>
      </c>
      <c r="C10">
        <v>26033</v>
      </c>
      <c r="D10">
        <v>54</v>
      </c>
      <c r="E10">
        <v>168</v>
      </c>
      <c r="F10">
        <v>245</v>
      </c>
      <c r="G10">
        <v>144</v>
      </c>
      <c r="H10">
        <v>166</v>
      </c>
    </row>
    <row r="11" spans="1:23" ht="15" thickBot="1" x14ac:dyDescent="0.35">
      <c r="A11">
        <v>91</v>
      </c>
      <c r="B11">
        <v>1463</v>
      </c>
      <c r="C11">
        <v>25953</v>
      </c>
      <c r="D11">
        <v>82</v>
      </c>
      <c r="E11">
        <v>161</v>
      </c>
      <c r="F11">
        <v>152</v>
      </c>
      <c r="G11">
        <v>145</v>
      </c>
      <c r="H11">
        <v>168</v>
      </c>
      <c r="J11" s="7" t="s">
        <v>18</v>
      </c>
      <c r="K11" s="8"/>
      <c r="L11" s="8"/>
      <c r="M11" s="9"/>
      <c r="O11" s="7" t="s">
        <v>21</v>
      </c>
      <c r="P11" s="8"/>
      <c r="Q11" s="8"/>
      <c r="R11" s="9"/>
      <c r="T11" s="7" t="s">
        <v>25</v>
      </c>
      <c r="U11" s="8"/>
      <c r="V11" s="8"/>
      <c r="W11" s="9"/>
    </row>
    <row r="12" spans="1:23" x14ac:dyDescent="0.3">
      <c r="A12">
        <v>90</v>
      </c>
      <c r="B12">
        <v>1555</v>
      </c>
      <c r="C12">
        <v>25692</v>
      </c>
      <c r="D12">
        <v>52</v>
      </c>
      <c r="E12">
        <v>198</v>
      </c>
      <c r="F12">
        <v>141</v>
      </c>
      <c r="G12">
        <v>130</v>
      </c>
      <c r="H12">
        <v>153</v>
      </c>
      <c r="J12" s="10" t="s">
        <v>10</v>
      </c>
      <c r="K12" s="11"/>
      <c r="L12" s="12"/>
      <c r="M12" s="1">
        <v>30</v>
      </c>
      <c r="O12" s="10" t="s">
        <v>10</v>
      </c>
      <c r="P12" s="11"/>
      <c r="Q12" s="12"/>
      <c r="R12" s="1">
        <v>30</v>
      </c>
      <c r="T12" s="10" t="s">
        <v>10</v>
      </c>
      <c r="U12" s="11"/>
      <c r="V12" s="12"/>
      <c r="W12" s="1">
        <v>30</v>
      </c>
    </row>
    <row r="13" spans="1:23" x14ac:dyDescent="0.3">
      <c r="A13">
        <v>159</v>
      </c>
      <c r="B13">
        <v>1605</v>
      </c>
      <c r="C13">
        <v>26272</v>
      </c>
      <c r="D13">
        <v>54</v>
      </c>
      <c r="E13">
        <v>159</v>
      </c>
      <c r="F13">
        <v>146</v>
      </c>
      <c r="G13">
        <v>141</v>
      </c>
      <c r="H13">
        <v>157</v>
      </c>
      <c r="J13" s="13" t="s">
        <v>11</v>
      </c>
      <c r="K13" s="14"/>
      <c r="L13" s="15"/>
      <c r="M13" s="2">
        <f>_xlfn.STDEV.S(B3:B32)</f>
        <v>56.385179841400941</v>
      </c>
      <c r="O13" s="13" t="s">
        <v>11</v>
      </c>
      <c r="P13" s="14"/>
      <c r="Q13" s="15"/>
      <c r="R13" s="2">
        <f>_xlfn.STDEV.S(E3:E32)</f>
        <v>42.121280831078437</v>
      </c>
      <c r="T13" s="13" t="s">
        <v>11</v>
      </c>
      <c r="U13" s="14"/>
      <c r="V13" s="15"/>
      <c r="W13" s="2">
        <f>_xlfn.STDEV.S(H3:H32)</f>
        <v>17.957676935493112</v>
      </c>
    </row>
    <row r="14" spans="1:23" x14ac:dyDescent="0.3">
      <c r="A14">
        <v>100</v>
      </c>
      <c r="B14">
        <v>1465</v>
      </c>
      <c r="C14">
        <v>25844</v>
      </c>
      <c r="D14">
        <v>126</v>
      </c>
      <c r="E14">
        <v>160</v>
      </c>
      <c r="F14">
        <v>316</v>
      </c>
      <c r="G14">
        <v>134</v>
      </c>
      <c r="H14">
        <v>169</v>
      </c>
      <c r="J14" s="13" t="s">
        <v>12</v>
      </c>
      <c r="K14" s="14"/>
      <c r="L14" s="15"/>
      <c r="M14" s="3">
        <v>0.95</v>
      </c>
      <c r="O14" s="13" t="s">
        <v>12</v>
      </c>
      <c r="P14" s="14"/>
      <c r="Q14" s="15"/>
      <c r="R14" s="3">
        <v>0.95</v>
      </c>
      <c r="T14" s="13" t="s">
        <v>12</v>
      </c>
      <c r="U14" s="14"/>
      <c r="V14" s="15"/>
      <c r="W14" s="3">
        <v>0.95</v>
      </c>
    </row>
    <row r="15" spans="1:23" x14ac:dyDescent="0.3">
      <c r="A15">
        <v>130</v>
      </c>
      <c r="B15">
        <v>1532</v>
      </c>
      <c r="C15">
        <v>25620</v>
      </c>
      <c r="D15">
        <v>100</v>
      </c>
      <c r="E15">
        <v>151</v>
      </c>
      <c r="F15">
        <v>187</v>
      </c>
      <c r="G15">
        <v>125</v>
      </c>
      <c r="H15">
        <v>169</v>
      </c>
      <c r="J15" s="13" t="s">
        <v>13</v>
      </c>
      <c r="K15" s="14"/>
      <c r="L15" s="15"/>
      <c r="M15" s="2">
        <f>_xlfn.CONFIDENCE.NORM(1-M14,M13,M12)</f>
        <v>20.176806712934646</v>
      </c>
      <c r="O15" s="13" t="s">
        <v>13</v>
      </c>
      <c r="P15" s="14"/>
      <c r="Q15" s="15"/>
      <c r="R15" s="2">
        <f>_xlfn.CONFIDENCE.NORM(1-R14,R13,R12)</f>
        <v>15.072629797766254</v>
      </c>
      <c r="T15" s="13" t="s">
        <v>13</v>
      </c>
      <c r="U15" s="14"/>
      <c r="V15" s="15"/>
      <c r="W15" s="2">
        <f>_xlfn.CONFIDENCE.NORM(1-W14,W13,W12)</f>
        <v>6.4259540815497864</v>
      </c>
    </row>
    <row r="16" spans="1:23" x14ac:dyDescent="0.3">
      <c r="A16">
        <v>197</v>
      </c>
      <c r="B16">
        <v>1485</v>
      </c>
      <c r="C16">
        <v>25803</v>
      </c>
      <c r="D16">
        <v>105</v>
      </c>
      <c r="E16">
        <v>80</v>
      </c>
      <c r="F16">
        <v>147</v>
      </c>
      <c r="G16">
        <v>137</v>
      </c>
      <c r="H16">
        <v>173</v>
      </c>
      <c r="J16" s="13" t="s">
        <v>14</v>
      </c>
      <c r="K16" s="14"/>
      <c r="L16" s="15"/>
      <c r="M16" s="2">
        <f>M17-M15</f>
        <v>1533.389859953732</v>
      </c>
      <c r="O16" s="13" t="s">
        <v>14</v>
      </c>
      <c r="P16" s="14"/>
      <c r="Q16" s="15"/>
      <c r="R16" s="2">
        <f>R17-R15</f>
        <v>121.86070353556708</v>
      </c>
      <c r="T16" s="13" t="s">
        <v>14</v>
      </c>
      <c r="U16" s="14"/>
      <c r="V16" s="15"/>
      <c r="W16" s="2">
        <f>W17-W15</f>
        <v>156.30737925178354</v>
      </c>
    </row>
    <row r="17" spans="1:23" x14ac:dyDescent="0.3">
      <c r="A17">
        <v>199</v>
      </c>
      <c r="B17">
        <v>1614</v>
      </c>
      <c r="C17">
        <v>25969</v>
      </c>
      <c r="D17">
        <v>123</v>
      </c>
      <c r="E17">
        <v>65</v>
      </c>
      <c r="F17">
        <v>153</v>
      </c>
      <c r="G17">
        <v>133</v>
      </c>
      <c r="H17">
        <v>219</v>
      </c>
      <c r="J17" s="13" t="s">
        <v>15</v>
      </c>
      <c r="K17" s="14"/>
      <c r="L17" s="15"/>
      <c r="M17" s="2">
        <f>AVERAGE(B3:B32)</f>
        <v>1553.5666666666666</v>
      </c>
      <c r="O17" s="13" t="s">
        <v>15</v>
      </c>
      <c r="P17" s="14"/>
      <c r="Q17" s="15"/>
      <c r="R17" s="2">
        <f>AVERAGE(E3:E32)</f>
        <v>136.93333333333334</v>
      </c>
      <c r="T17" s="13" t="s">
        <v>15</v>
      </c>
      <c r="U17" s="14"/>
      <c r="V17" s="15"/>
      <c r="W17" s="2">
        <f>AVERAGE(H3:H32)</f>
        <v>162.73333333333332</v>
      </c>
    </row>
    <row r="18" spans="1:23" ht="15" thickBot="1" x14ac:dyDescent="0.35">
      <c r="A18">
        <v>300</v>
      </c>
      <c r="B18">
        <v>1535</v>
      </c>
      <c r="C18">
        <v>25654</v>
      </c>
      <c r="D18">
        <v>105</v>
      </c>
      <c r="E18">
        <v>149</v>
      </c>
      <c r="F18">
        <v>151</v>
      </c>
      <c r="G18">
        <v>129</v>
      </c>
      <c r="H18">
        <v>171</v>
      </c>
      <c r="J18" s="16" t="s">
        <v>16</v>
      </c>
      <c r="K18" s="17"/>
      <c r="L18" s="18"/>
      <c r="M18" s="4">
        <f>M17+M15</f>
        <v>1573.7434733796013</v>
      </c>
      <c r="O18" s="16" t="s">
        <v>16</v>
      </c>
      <c r="P18" s="17"/>
      <c r="Q18" s="18"/>
      <c r="R18" s="4">
        <f>R17+R15</f>
        <v>152.00596313109958</v>
      </c>
      <c r="T18" s="16" t="s">
        <v>16</v>
      </c>
      <c r="U18" s="17"/>
      <c r="V18" s="18"/>
      <c r="W18" s="4">
        <f>W17+W15</f>
        <v>169.1592874148831</v>
      </c>
    </row>
    <row r="19" spans="1:23" ht="15" thickBot="1" x14ac:dyDescent="0.35">
      <c r="A19">
        <v>248</v>
      </c>
      <c r="B19">
        <v>1617</v>
      </c>
      <c r="C19">
        <v>25442</v>
      </c>
      <c r="D19">
        <v>87</v>
      </c>
      <c r="E19">
        <v>146</v>
      </c>
      <c r="F19">
        <v>152</v>
      </c>
      <c r="G19">
        <v>135</v>
      </c>
      <c r="H19">
        <v>160</v>
      </c>
    </row>
    <row r="20" spans="1:23" ht="15" thickBot="1" x14ac:dyDescent="0.35">
      <c r="A20">
        <v>91</v>
      </c>
      <c r="B20">
        <v>1578</v>
      </c>
      <c r="C20">
        <v>27724</v>
      </c>
      <c r="D20">
        <v>95</v>
      </c>
      <c r="E20">
        <v>158</v>
      </c>
      <c r="F20">
        <v>148</v>
      </c>
      <c r="G20">
        <v>134</v>
      </c>
      <c r="H20">
        <v>149</v>
      </c>
      <c r="J20" s="7" t="s">
        <v>19</v>
      </c>
      <c r="K20" s="8"/>
      <c r="L20" s="8"/>
      <c r="M20" s="9"/>
      <c r="O20" s="7" t="s">
        <v>22</v>
      </c>
      <c r="P20" s="8"/>
      <c r="Q20" s="8"/>
      <c r="R20" s="9"/>
    </row>
    <row r="21" spans="1:23" x14ac:dyDescent="0.3">
      <c r="A21">
        <v>91</v>
      </c>
      <c r="B21">
        <v>1598</v>
      </c>
      <c r="C21">
        <v>26213</v>
      </c>
      <c r="D21">
        <v>93</v>
      </c>
      <c r="E21">
        <v>157</v>
      </c>
      <c r="F21">
        <v>141</v>
      </c>
      <c r="G21">
        <v>145</v>
      </c>
      <c r="H21">
        <v>151</v>
      </c>
      <c r="J21" s="10" t="s">
        <v>10</v>
      </c>
      <c r="K21" s="11"/>
      <c r="L21" s="12"/>
      <c r="M21" s="1">
        <v>30</v>
      </c>
      <c r="O21" s="10" t="s">
        <v>10</v>
      </c>
      <c r="P21" s="11"/>
      <c r="Q21" s="12"/>
      <c r="R21" s="1">
        <v>30</v>
      </c>
    </row>
    <row r="22" spans="1:23" x14ac:dyDescent="0.3">
      <c r="A22">
        <v>94</v>
      </c>
      <c r="B22">
        <v>1449</v>
      </c>
      <c r="C22">
        <v>25711</v>
      </c>
      <c r="D22">
        <v>106</v>
      </c>
      <c r="E22">
        <v>151</v>
      </c>
      <c r="F22">
        <v>150</v>
      </c>
      <c r="G22">
        <v>190</v>
      </c>
      <c r="H22">
        <v>153</v>
      </c>
      <c r="J22" s="13" t="s">
        <v>11</v>
      </c>
      <c r="K22" s="14"/>
      <c r="L22" s="15"/>
      <c r="M22" s="2">
        <f>_xlfn.STDEV.S(C3:C32)</f>
        <v>537.38519757685242</v>
      </c>
      <c r="O22" s="13" t="s">
        <v>11</v>
      </c>
      <c r="P22" s="14"/>
      <c r="Q22" s="15"/>
      <c r="R22" s="2">
        <f>_xlfn.STDEV.S(F3:F32)</f>
        <v>94.010766074588673</v>
      </c>
    </row>
    <row r="23" spans="1:23" x14ac:dyDescent="0.3">
      <c r="A23">
        <v>90</v>
      </c>
      <c r="B23">
        <v>1608</v>
      </c>
      <c r="C23">
        <v>25329</v>
      </c>
      <c r="D23">
        <v>85</v>
      </c>
      <c r="E23">
        <v>160</v>
      </c>
      <c r="F23">
        <v>167</v>
      </c>
      <c r="G23">
        <v>134</v>
      </c>
      <c r="H23">
        <v>155</v>
      </c>
      <c r="J23" s="13" t="s">
        <v>12</v>
      </c>
      <c r="K23" s="14"/>
      <c r="L23" s="15"/>
      <c r="M23" s="3">
        <v>0.95</v>
      </c>
      <c r="O23" s="13" t="s">
        <v>12</v>
      </c>
      <c r="P23" s="14"/>
      <c r="Q23" s="15"/>
      <c r="R23" s="3">
        <v>0.95</v>
      </c>
    </row>
    <row r="24" spans="1:23" x14ac:dyDescent="0.3">
      <c r="A24">
        <v>93</v>
      </c>
      <c r="B24">
        <v>1594</v>
      </c>
      <c r="C24">
        <v>25981</v>
      </c>
      <c r="D24">
        <v>140</v>
      </c>
      <c r="E24">
        <v>70</v>
      </c>
      <c r="F24">
        <v>132</v>
      </c>
      <c r="G24">
        <v>126</v>
      </c>
      <c r="H24">
        <v>146</v>
      </c>
      <c r="J24" s="13" t="s">
        <v>13</v>
      </c>
      <c r="K24" s="14"/>
      <c r="L24" s="15"/>
      <c r="M24" s="2">
        <f>_xlfn.CONFIDENCE.NORM(1-M23,M22,M21)</f>
        <v>192.29728968495829</v>
      </c>
      <c r="O24" s="13" t="s">
        <v>13</v>
      </c>
      <c r="P24" s="14"/>
      <c r="Q24" s="15"/>
      <c r="R24" s="2">
        <f>_xlfn.CONFIDENCE.NORM(1-R23,R22,R21)</f>
        <v>33.640702421403518</v>
      </c>
    </row>
    <row r="25" spans="1:23" x14ac:dyDescent="0.3">
      <c r="A25">
        <v>89</v>
      </c>
      <c r="B25">
        <v>1567</v>
      </c>
      <c r="C25">
        <v>25633</v>
      </c>
      <c r="D25">
        <v>250</v>
      </c>
      <c r="E25">
        <v>146</v>
      </c>
      <c r="F25">
        <v>149</v>
      </c>
      <c r="G25">
        <v>116</v>
      </c>
      <c r="H25">
        <v>150</v>
      </c>
      <c r="J25" s="13" t="s">
        <v>14</v>
      </c>
      <c r="K25" s="14"/>
      <c r="L25" s="15"/>
      <c r="M25" s="2">
        <f>M26-M24</f>
        <v>25613.036043648375</v>
      </c>
      <c r="O25" s="13" t="s">
        <v>14</v>
      </c>
      <c r="P25" s="14"/>
      <c r="Q25" s="15"/>
      <c r="R25" s="2">
        <f>R26-R24</f>
        <v>154.25929757859649</v>
      </c>
    </row>
    <row r="26" spans="1:23" x14ac:dyDescent="0.3">
      <c r="A26">
        <v>96</v>
      </c>
      <c r="B26">
        <v>1600</v>
      </c>
      <c r="C26">
        <v>25558</v>
      </c>
      <c r="D26">
        <v>54</v>
      </c>
      <c r="E26">
        <v>153</v>
      </c>
      <c r="F26">
        <v>151</v>
      </c>
      <c r="G26">
        <v>133</v>
      </c>
      <c r="H26">
        <v>148</v>
      </c>
      <c r="J26" s="13" t="s">
        <v>15</v>
      </c>
      <c r="K26" s="14"/>
      <c r="L26" s="15"/>
      <c r="M26" s="2">
        <f>AVERAGE(C3:C32)</f>
        <v>25805.333333333332</v>
      </c>
      <c r="O26" s="13" t="s">
        <v>15</v>
      </c>
      <c r="P26" s="14"/>
      <c r="Q26" s="15"/>
      <c r="R26" s="2">
        <f>AVERAGE(F3:F32)</f>
        <v>187.9</v>
      </c>
    </row>
    <row r="27" spans="1:23" ht="15" thickBot="1" x14ac:dyDescent="0.35">
      <c r="A27">
        <v>92</v>
      </c>
      <c r="B27">
        <v>1601</v>
      </c>
      <c r="C27">
        <v>25005</v>
      </c>
      <c r="D27">
        <v>54</v>
      </c>
      <c r="E27">
        <v>192</v>
      </c>
      <c r="F27">
        <v>162</v>
      </c>
      <c r="G27">
        <v>130</v>
      </c>
      <c r="H27">
        <v>150</v>
      </c>
      <c r="J27" s="16" t="s">
        <v>16</v>
      </c>
      <c r="K27" s="17"/>
      <c r="L27" s="18"/>
      <c r="M27" s="4">
        <f>M26+M24</f>
        <v>25997.630623018289</v>
      </c>
      <c r="O27" s="16" t="s">
        <v>16</v>
      </c>
      <c r="P27" s="17"/>
      <c r="Q27" s="18"/>
      <c r="R27" s="4">
        <f>R26+R24</f>
        <v>221.54070242140352</v>
      </c>
    </row>
    <row r="28" spans="1:23" x14ac:dyDescent="0.3">
      <c r="A28">
        <v>156</v>
      </c>
      <c r="B28">
        <v>1494</v>
      </c>
      <c r="C28">
        <v>25208</v>
      </c>
      <c r="D28">
        <v>58</v>
      </c>
      <c r="E28">
        <v>73</v>
      </c>
      <c r="F28">
        <v>158</v>
      </c>
      <c r="G28">
        <v>142</v>
      </c>
      <c r="H28">
        <v>162</v>
      </c>
    </row>
    <row r="29" spans="1:23" x14ac:dyDescent="0.3">
      <c r="A29">
        <v>211</v>
      </c>
      <c r="B29">
        <v>1579</v>
      </c>
      <c r="C29">
        <v>25025</v>
      </c>
      <c r="D29">
        <v>55</v>
      </c>
      <c r="E29">
        <v>149</v>
      </c>
      <c r="F29">
        <v>163</v>
      </c>
      <c r="G29">
        <v>137</v>
      </c>
      <c r="H29">
        <v>146</v>
      </c>
      <c r="J29" s="5" t="s">
        <v>28</v>
      </c>
      <c r="K29" s="5">
        <v>131.83330000000001</v>
      </c>
      <c r="M29" s="5" t="s">
        <v>34</v>
      </c>
      <c r="N29" s="5">
        <v>1553.567</v>
      </c>
      <c r="P29" s="5" t="s">
        <v>30</v>
      </c>
      <c r="Q29" s="5">
        <v>25805.33</v>
      </c>
      <c r="S29" s="5" t="s">
        <v>36</v>
      </c>
      <c r="T29" s="5">
        <v>148.4667</v>
      </c>
    </row>
    <row r="30" spans="1:23" x14ac:dyDescent="0.3">
      <c r="A30">
        <v>217</v>
      </c>
      <c r="B30">
        <v>1573</v>
      </c>
      <c r="C30">
        <v>25179</v>
      </c>
      <c r="D30">
        <v>54</v>
      </c>
      <c r="E30">
        <v>155</v>
      </c>
      <c r="F30">
        <v>157</v>
      </c>
      <c r="G30">
        <v>195</v>
      </c>
      <c r="H30">
        <v>180</v>
      </c>
      <c r="J30" s="5" t="s">
        <v>29</v>
      </c>
      <c r="K30" s="5">
        <v>88.266670000000005</v>
      </c>
      <c r="M30" s="5" t="s">
        <v>35</v>
      </c>
      <c r="N30" s="5">
        <v>136.9333</v>
      </c>
      <c r="P30" s="5" t="s">
        <v>31</v>
      </c>
      <c r="Q30" s="5">
        <v>187.9</v>
      </c>
      <c r="S30" s="5" t="s">
        <v>37</v>
      </c>
      <c r="T30" s="5">
        <v>162.73330000000001</v>
      </c>
    </row>
    <row r="31" spans="1:23" x14ac:dyDescent="0.3">
      <c r="A31">
        <v>194</v>
      </c>
      <c r="B31">
        <v>1514</v>
      </c>
      <c r="C31">
        <v>25281</v>
      </c>
      <c r="D31">
        <v>55</v>
      </c>
      <c r="E31">
        <v>159</v>
      </c>
      <c r="F31">
        <v>159</v>
      </c>
      <c r="G31">
        <v>148</v>
      </c>
      <c r="H31">
        <v>155</v>
      </c>
    </row>
    <row r="32" spans="1:23" x14ac:dyDescent="0.3">
      <c r="A32">
        <v>192</v>
      </c>
      <c r="B32">
        <v>1600</v>
      </c>
      <c r="C32">
        <v>25174</v>
      </c>
      <c r="D32">
        <v>57</v>
      </c>
      <c r="E32">
        <v>77</v>
      </c>
      <c r="F32">
        <v>155</v>
      </c>
      <c r="G32">
        <v>178</v>
      </c>
      <c r="H32">
        <v>161</v>
      </c>
    </row>
  </sheetData>
  <mergeCells count="65">
    <mergeCell ref="T18:V18"/>
    <mergeCell ref="T2:W2"/>
    <mergeCell ref="T3:V3"/>
    <mergeCell ref="T4:V4"/>
    <mergeCell ref="T5:V5"/>
    <mergeCell ref="T6:V6"/>
    <mergeCell ref="T7:V7"/>
    <mergeCell ref="T8:V8"/>
    <mergeCell ref="T9:V9"/>
    <mergeCell ref="T11:W11"/>
    <mergeCell ref="T12:V12"/>
    <mergeCell ref="T13:V13"/>
    <mergeCell ref="T14:V14"/>
    <mergeCell ref="T15:V15"/>
    <mergeCell ref="T16:V16"/>
    <mergeCell ref="T17:V17"/>
    <mergeCell ref="J27:L27"/>
    <mergeCell ref="O27:Q27"/>
    <mergeCell ref="J24:L24"/>
    <mergeCell ref="O24:Q24"/>
    <mergeCell ref="J25:L25"/>
    <mergeCell ref="O25:Q25"/>
    <mergeCell ref="J26:L26"/>
    <mergeCell ref="O26:Q26"/>
    <mergeCell ref="J21:L21"/>
    <mergeCell ref="O21:Q21"/>
    <mergeCell ref="J22:L22"/>
    <mergeCell ref="O22:Q22"/>
    <mergeCell ref="J23:L23"/>
    <mergeCell ref="O23:Q23"/>
    <mergeCell ref="J17:L17"/>
    <mergeCell ref="O17:Q17"/>
    <mergeCell ref="J18:L18"/>
    <mergeCell ref="O18:Q18"/>
    <mergeCell ref="J20:M20"/>
    <mergeCell ref="O20:R20"/>
    <mergeCell ref="J14:L14"/>
    <mergeCell ref="O14:Q14"/>
    <mergeCell ref="J15:L15"/>
    <mergeCell ref="O15:Q15"/>
    <mergeCell ref="J16:L16"/>
    <mergeCell ref="O16:Q16"/>
    <mergeCell ref="J11:M11"/>
    <mergeCell ref="O11:R11"/>
    <mergeCell ref="J12:L12"/>
    <mergeCell ref="O12:Q12"/>
    <mergeCell ref="J13:L13"/>
    <mergeCell ref="O13:Q13"/>
    <mergeCell ref="J6:L6"/>
    <mergeCell ref="J7:L7"/>
    <mergeCell ref="J8:L8"/>
    <mergeCell ref="J9:L9"/>
    <mergeCell ref="O2:R2"/>
    <mergeCell ref="O3:Q3"/>
    <mergeCell ref="O4:Q4"/>
    <mergeCell ref="O5:Q5"/>
    <mergeCell ref="O6:Q6"/>
    <mergeCell ref="O7:Q7"/>
    <mergeCell ref="O8:Q8"/>
    <mergeCell ref="O9:Q9"/>
    <mergeCell ref="A1:H1"/>
    <mergeCell ref="J2:M2"/>
    <mergeCell ref="J3:L3"/>
    <mergeCell ref="J4:L4"/>
    <mergeCell ref="J5:L5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17B0F-70D2-46E4-B332-A97296CFF6C4}">
  <dimension ref="A1:W32"/>
  <sheetViews>
    <sheetView topLeftCell="F13" workbookViewId="0">
      <selection activeCell="X18" sqref="X18"/>
    </sheetView>
  </sheetViews>
  <sheetFormatPr defaultRowHeight="14.4" x14ac:dyDescent="0.3"/>
  <sheetData>
    <row r="1" spans="1:23" ht="15" thickBot="1" x14ac:dyDescent="0.35">
      <c r="A1" s="6" t="s">
        <v>23</v>
      </c>
      <c r="B1" s="6"/>
      <c r="C1" s="6"/>
      <c r="D1" s="6"/>
      <c r="E1" s="6"/>
      <c r="F1" s="6"/>
      <c r="G1" s="6"/>
      <c r="H1" s="6"/>
    </row>
    <row r="2" spans="1:23" ht="15" thickBot="1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J2" s="7" t="s">
        <v>17</v>
      </c>
      <c r="K2" s="8"/>
      <c r="L2" s="8"/>
      <c r="M2" s="9"/>
      <c r="O2" s="7" t="s">
        <v>20</v>
      </c>
      <c r="P2" s="8"/>
      <c r="Q2" s="8"/>
      <c r="R2" s="9"/>
      <c r="T2" s="7" t="s">
        <v>24</v>
      </c>
      <c r="U2" s="8"/>
      <c r="V2" s="8"/>
      <c r="W2" s="9"/>
    </row>
    <row r="3" spans="1:23" x14ac:dyDescent="0.3">
      <c r="A3">
        <v>739</v>
      </c>
      <c r="B3">
        <v>2839</v>
      </c>
      <c r="C3">
        <v>23748</v>
      </c>
      <c r="D3">
        <v>715</v>
      </c>
      <c r="E3">
        <v>384</v>
      </c>
      <c r="F3">
        <v>578</v>
      </c>
      <c r="G3">
        <v>856</v>
      </c>
      <c r="H3">
        <v>894</v>
      </c>
      <c r="J3" s="10" t="s">
        <v>10</v>
      </c>
      <c r="K3" s="11"/>
      <c r="L3" s="12"/>
      <c r="M3" s="1">
        <v>30</v>
      </c>
      <c r="O3" s="10" t="s">
        <v>10</v>
      </c>
      <c r="P3" s="11"/>
      <c r="Q3" s="12"/>
      <c r="R3" s="1">
        <v>30</v>
      </c>
      <c r="T3" s="10" t="s">
        <v>10</v>
      </c>
      <c r="U3" s="11"/>
      <c r="V3" s="12"/>
      <c r="W3" s="1">
        <v>30</v>
      </c>
    </row>
    <row r="4" spans="1:23" x14ac:dyDescent="0.3">
      <c r="A4">
        <v>652</v>
      </c>
      <c r="B4">
        <v>2693</v>
      </c>
      <c r="C4">
        <v>23520</v>
      </c>
      <c r="D4">
        <v>637</v>
      </c>
      <c r="E4">
        <v>479</v>
      </c>
      <c r="F4">
        <v>669</v>
      </c>
      <c r="G4">
        <v>757</v>
      </c>
      <c r="H4">
        <v>901</v>
      </c>
      <c r="J4" s="13" t="s">
        <v>11</v>
      </c>
      <c r="K4" s="14"/>
      <c r="L4" s="15"/>
      <c r="M4" s="2">
        <f>_xlfn.STDEV.S(A3:A32)</f>
        <v>161.62808166160113</v>
      </c>
      <c r="O4" s="13" t="s">
        <v>11</v>
      </c>
      <c r="P4" s="14"/>
      <c r="Q4" s="15"/>
      <c r="R4" s="2">
        <f>_xlfn.STDEV.S(D3:D32)</f>
        <v>158.85983484328816</v>
      </c>
      <c r="T4" s="13" t="s">
        <v>11</v>
      </c>
      <c r="U4" s="14"/>
      <c r="V4" s="15"/>
      <c r="W4" s="2">
        <f>_xlfn.STDEV.S(G3:G32)</f>
        <v>195.91695695622812</v>
      </c>
    </row>
    <row r="5" spans="1:23" x14ac:dyDescent="0.3">
      <c r="A5">
        <v>444</v>
      </c>
      <c r="B5">
        <v>2488</v>
      </c>
      <c r="C5">
        <v>23306</v>
      </c>
      <c r="D5">
        <v>947</v>
      </c>
      <c r="E5">
        <v>421</v>
      </c>
      <c r="F5">
        <v>668</v>
      </c>
      <c r="G5">
        <v>788</v>
      </c>
      <c r="H5">
        <v>833</v>
      </c>
      <c r="J5" s="13" t="s">
        <v>12</v>
      </c>
      <c r="K5" s="14"/>
      <c r="L5" s="15"/>
      <c r="M5" s="3">
        <v>0.95</v>
      </c>
      <c r="O5" s="13" t="s">
        <v>12</v>
      </c>
      <c r="P5" s="14"/>
      <c r="Q5" s="15"/>
      <c r="R5" s="3">
        <v>0.95</v>
      </c>
      <c r="T5" s="13" t="s">
        <v>12</v>
      </c>
      <c r="U5" s="14"/>
      <c r="V5" s="15"/>
      <c r="W5" s="3">
        <v>0.95</v>
      </c>
    </row>
    <row r="6" spans="1:23" x14ac:dyDescent="0.3">
      <c r="A6">
        <v>1022</v>
      </c>
      <c r="B6">
        <v>2505</v>
      </c>
      <c r="C6">
        <v>23640</v>
      </c>
      <c r="D6">
        <v>634</v>
      </c>
      <c r="E6">
        <v>444</v>
      </c>
      <c r="F6">
        <v>613</v>
      </c>
      <c r="G6">
        <v>943</v>
      </c>
      <c r="H6">
        <v>781</v>
      </c>
      <c r="J6" s="13" t="s">
        <v>13</v>
      </c>
      <c r="K6" s="14"/>
      <c r="L6" s="15"/>
      <c r="M6" s="2">
        <f>_xlfn.CONFIDENCE.NORM(1-M5,M4,M3)</f>
        <v>57.836803433835023</v>
      </c>
      <c r="O6" s="13" t="s">
        <v>13</v>
      </c>
      <c r="P6" s="14"/>
      <c r="Q6" s="15"/>
      <c r="R6" s="2">
        <f>_xlfn.CONFIDENCE.NORM(1-R5,R4,R3)</f>
        <v>56.846217234697178</v>
      </c>
      <c r="T6" s="13" t="s">
        <v>13</v>
      </c>
      <c r="U6" s="14"/>
      <c r="V6" s="15"/>
      <c r="W6" s="2">
        <f>_xlfn.CONFIDENCE.NORM(1-W5,W4,W3)</f>
        <v>70.106694408193917</v>
      </c>
    </row>
    <row r="7" spans="1:23" x14ac:dyDescent="0.3">
      <c r="A7">
        <v>728</v>
      </c>
      <c r="B7">
        <v>2603</v>
      </c>
      <c r="C7">
        <v>23489</v>
      </c>
      <c r="D7">
        <v>700</v>
      </c>
      <c r="E7">
        <v>544</v>
      </c>
      <c r="F7">
        <v>807</v>
      </c>
      <c r="G7">
        <v>852</v>
      </c>
      <c r="H7">
        <v>810</v>
      </c>
      <c r="J7" s="13" t="s">
        <v>14</v>
      </c>
      <c r="K7" s="14"/>
      <c r="L7" s="15"/>
      <c r="M7" s="2">
        <f>M8-M6</f>
        <v>675.69652989949827</v>
      </c>
      <c r="O7" s="13" t="s">
        <v>14</v>
      </c>
      <c r="P7" s="14"/>
      <c r="Q7" s="15"/>
      <c r="R7" s="2">
        <f>R8-R6</f>
        <v>672.18711609863612</v>
      </c>
      <c r="T7" s="13" t="s">
        <v>14</v>
      </c>
      <c r="U7" s="14"/>
      <c r="V7" s="15"/>
      <c r="W7" s="2">
        <f>W8-W6</f>
        <v>898.72663892513947</v>
      </c>
    </row>
    <row r="8" spans="1:23" x14ac:dyDescent="0.3">
      <c r="A8">
        <v>686</v>
      </c>
      <c r="B8">
        <v>2443</v>
      </c>
      <c r="C8">
        <v>23710</v>
      </c>
      <c r="D8">
        <v>604</v>
      </c>
      <c r="E8">
        <v>686</v>
      </c>
      <c r="F8">
        <v>645</v>
      </c>
      <c r="G8">
        <v>995</v>
      </c>
      <c r="H8">
        <v>857</v>
      </c>
      <c r="J8" s="13" t="s">
        <v>15</v>
      </c>
      <c r="K8" s="14"/>
      <c r="L8" s="15"/>
      <c r="M8" s="2">
        <f>AVERAGE(A3:A32)</f>
        <v>733.5333333333333</v>
      </c>
      <c r="O8" s="13" t="s">
        <v>15</v>
      </c>
      <c r="P8" s="14"/>
      <c r="Q8" s="15"/>
      <c r="R8" s="2">
        <f>AVERAGE(D3:D32)</f>
        <v>729.0333333333333</v>
      </c>
      <c r="T8" s="13" t="s">
        <v>15</v>
      </c>
      <c r="U8" s="14"/>
      <c r="V8" s="15"/>
      <c r="W8" s="2">
        <f>AVERAGE(G3:G32)</f>
        <v>968.83333333333337</v>
      </c>
    </row>
    <row r="9" spans="1:23" ht="15" thickBot="1" x14ac:dyDescent="0.35">
      <c r="A9">
        <v>742</v>
      </c>
      <c r="B9">
        <v>2231</v>
      </c>
      <c r="C9">
        <v>23409</v>
      </c>
      <c r="D9">
        <v>682</v>
      </c>
      <c r="E9">
        <v>590</v>
      </c>
      <c r="F9">
        <v>654</v>
      </c>
      <c r="G9">
        <v>957</v>
      </c>
      <c r="H9">
        <v>771</v>
      </c>
      <c r="J9" s="16" t="s">
        <v>16</v>
      </c>
      <c r="K9" s="17"/>
      <c r="L9" s="18"/>
      <c r="M9" s="4">
        <f>M8+M6</f>
        <v>791.37013676716833</v>
      </c>
      <c r="O9" s="16" t="s">
        <v>16</v>
      </c>
      <c r="P9" s="17"/>
      <c r="Q9" s="18"/>
      <c r="R9" s="4">
        <f>R8+R6</f>
        <v>785.87955056803048</v>
      </c>
      <c r="T9" s="16" t="s">
        <v>16</v>
      </c>
      <c r="U9" s="17"/>
      <c r="V9" s="18"/>
      <c r="W9" s="4">
        <f>W8+W6</f>
        <v>1038.9400277415273</v>
      </c>
    </row>
    <row r="10" spans="1:23" ht="15" thickBot="1" x14ac:dyDescent="0.35">
      <c r="A10">
        <v>816</v>
      </c>
      <c r="B10">
        <v>2524</v>
      </c>
      <c r="C10">
        <v>23364</v>
      </c>
      <c r="D10">
        <v>812</v>
      </c>
      <c r="E10">
        <v>664</v>
      </c>
      <c r="F10">
        <v>801</v>
      </c>
      <c r="G10">
        <v>1067</v>
      </c>
      <c r="H10">
        <v>816</v>
      </c>
    </row>
    <row r="11" spans="1:23" ht="15" thickBot="1" x14ac:dyDescent="0.35">
      <c r="A11">
        <v>694</v>
      </c>
      <c r="B11">
        <v>2637</v>
      </c>
      <c r="C11">
        <v>23565</v>
      </c>
      <c r="D11">
        <v>536</v>
      </c>
      <c r="E11">
        <v>351</v>
      </c>
      <c r="F11">
        <v>581</v>
      </c>
      <c r="G11">
        <v>997</v>
      </c>
      <c r="H11">
        <v>1087</v>
      </c>
      <c r="J11" s="7" t="s">
        <v>18</v>
      </c>
      <c r="K11" s="8"/>
      <c r="L11" s="8"/>
      <c r="M11" s="9"/>
      <c r="O11" s="7" t="s">
        <v>21</v>
      </c>
      <c r="P11" s="8"/>
      <c r="Q11" s="8"/>
      <c r="R11" s="9"/>
      <c r="T11" s="7" t="s">
        <v>25</v>
      </c>
      <c r="U11" s="8"/>
      <c r="V11" s="8"/>
      <c r="W11" s="9"/>
    </row>
    <row r="12" spans="1:23" x14ac:dyDescent="0.3">
      <c r="A12">
        <v>401</v>
      </c>
      <c r="B12">
        <v>2499</v>
      </c>
      <c r="C12">
        <v>23696</v>
      </c>
      <c r="D12">
        <v>1162</v>
      </c>
      <c r="E12">
        <v>446</v>
      </c>
      <c r="F12">
        <v>641</v>
      </c>
      <c r="G12">
        <v>1004</v>
      </c>
      <c r="H12">
        <v>1773</v>
      </c>
      <c r="J12" s="10" t="s">
        <v>10</v>
      </c>
      <c r="K12" s="11"/>
      <c r="L12" s="12"/>
      <c r="M12" s="1">
        <v>30</v>
      </c>
      <c r="O12" s="10" t="s">
        <v>10</v>
      </c>
      <c r="P12" s="11"/>
      <c r="Q12" s="12"/>
      <c r="R12" s="1">
        <v>30</v>
      </c>
      <c r="T12" s="10" t="s">
        <v>10</v>
      </c>
      <c r="U12" s="11"/>
      <c r="V12" s="12"/>
      <c r="W12" s="1">
        <v>30</v>
      </c>
    </row>
    <row r="13" spans="1:23" x14ac:dyDescent="0.3">
      <c r="A13">
        <v>565</v>
      </c>
      <c r="B13">
        <v>2483</v>
      </c>
      <c r="C13">
        <v>26635</v>
      </c>
      <c r="D13">
        <v>568</v>
      </c>
      <c r="E13">
        <v>390</v>
      </c>
      <c r="F13">
        <v>693</v>
      </c>
      <c r="G13">
        <v>1594</v>
      </c>
      <c r="H13">
        <v>898</v>
      </c>
      <c r="J13" s="13" t="s">
        <v>11</v>
      </c>
      <c r="K13" s="14"/>
      <c r="L13" s="15"/>
      <c r="M13" s="2">
        <f>_xlfn.STDEV.S(B3:B32)</f>
        <v>154.76276245815129</v>
      </c>
      <c r="O13" s="13" t="s">
        <v>11</v>
      </c>
      <c r="P13" s="14"/>
      <c r="Q13" s="15"/>
      <c r="R13" s="2">
        <f>_xlfn.STDEV.S(E3:E32)</f>
        <v>116.40046312662145</v>
      </c>
      <c r="T13" s="13" t="s">
        <v>11</v>
      </c>
      <c r="U13" s="14"/>
      <c r="V13" s="15"/>
      <c r="W13" s="2">
        <f>_xlfn.STDEV.S(H3:H32)</f>
        <v>213.93081113767369</v>
      </c>
    </row>
    <row r="14" spans="1:23" x14ac:dyDescent="0.3">
      <c r="A14">
        <v>439</v>
      </c>
      <c r="B14">
        <v>2345</v>
      </c>
      <c r="C14">
        <v>25947</v>
      </c>
      <c r="D14">
        <v>1108</v>
      </c>
      <c r="E14">
        <v>407</v>
      </c>
      <c r="F14">
        <v>667</v>
      </c>
      <c r="G14">
        <v>748</v>
      </c>
      <c r="H14">
        <v>1135</v>
      </c>
      <c r="J14" s="13" t="s">
        <v>12</v>
      </c>
      <c r="K14" s="14"/>
      <c r="L14" s="15"/>
      <c r="M14" s="3">
        <v>0.95</v>
      </c>
      <c r="O14" s="13" t="s">
        <v>12</v>
      </c>
      <c r="P14" s="14"/>
      <c r="Q14" s="15"/>
      <c r="R14" s="3">
        <v>0.95</v>
      </c>
      <c r="T14" s="13" t="s">
        <v>12</v>
      </c>
      <c r="U14" s="14"/>
      <c r="V14" s="15"/>
      <c r="W14" s="3">
        <v>0.95</v>
      </c>
    </row>
    <row r="15" spans="1:23" x14ac:dyDescent="0.3">
      <c r="A15">
        <v>856</v>
      </c>
      <c r="B15">
        <v>2334</v>
      </c>
      <c r="C15">
        <v>23569</v>
      </c>
      <c r="D15">
        <v>692</v>
      </c>
      <c r="E15">
        <v>302</v>
      </c>
      <c r="F15">
        <v>913</v>
      </c>
      <c r="G15">
        <v>952</v>
      </c>
      <c r="H15">
        <v>801</v>
      </c>
      <c r="J15" s="13" t="s">
        <v>13</v>
      </c>
      <c r="K15" s="14"/>
      <c r="L15" s="15"/>
      <c r="M15" s="2">
        <f>_xlfn.CONFIDENCE.NORM(1-M14,M13,M12)</f>
        <v>55.380125651122739</v>
      </c>
      <c r="O15" s="13" t="s">
        <v>13</v>
      </c>
      <c r="P15" s="14"/>
      <c r="Q15" s="15"/>
      <c r="R15" s="2">
        <f>_xlfn.CONFIDENCE.NORM(1-R14,R13,R12)</f>
        <v>41.652605390423183</v>
      </c>
      <c r="T15" s="13" t="s">
        <v>13</v>
      </c>
      <c r="U15" s="14"/>
      <c r="V15" s="15"/>
      <c r="W15" s="2">
        <f>_xlfn.CONFIDENCE.NORM(1-W14,W13,W12)</f>
        <v>76.552750889637366</v>
      </c>
    </row>
    <row r="16" spans="1:23" x14ac:dyDescent="0.3">
      <c r="A16">
        <v>666</v>
      </c>
      <c r="B16">
        <v>2150</v>
      </c>
      <c r="C16">
        <v>24336</v>
      </c>
      <c r="D16">
        <v>645</v>
      </c>
      <c r="E16">
        <v>407</v>
      </c>
      <c r="F16">
        <v>881</v>
      </c>
      <c r="G16">
        <v>943</v>
      </c>
      <c r="H16">
        <v>761</v>
      </c>
      <c r="J16" s="13" t="s">
        <v>14</v>
      </c>
      <c r="K16" s="14"/>
      <c r="L16" s="15"/>
      <c r="M16" s="2">
        <f>M17-M15</f>
        <v>2471.886541015544</v>
      </c>
      <c r="O16" s="13" t="s">
        <v>14</v>
      </c>
      <c r="P16" s="14"/>
      <c r="Q16" s="15"/>
      <c r="R16" s="2">
        <f>R17-R15</f>
        <v>483.98072794291016</v>
      </c>
      <c r="T16" s="13" t="s">
        <v>14</v>
      </c>
      <c r="U16" s="14"/>
      <c r="V16" s="15"/>
      <c r="W16" s="2">
        <f>W17-W15</f>
        <v>896.21391577702934</v>
      </c>
    </row>
    <row r="17" spans="1:23" x14ac:dyDescent="0.3">
      <c r="A17">
        <v>672</v>
      </c>
      <c r="B17">
        <v>2441</v>
      </c>
      <c r="C17">
        <v>23272</v>
      </c>
      <c r="D17">
        <v>733</v>
      </c>
      <c r="E17">
        <v>459</v>
      </c>
      <c r="F17">
        <v>678</v>
      </c>
      <c r="G17">
        <v>988</v>
      </c>
      <c r="H17">
        <v>1034</v>
      </c>
      <c r="J17" s="13" t="s">
        <v>15</v>
      </c>
      <c r="K17" s="14"/>
      <c r="L17" s="15"/>
      <c r="M17" s="2">
        <f>AVERAGE(B3:B32)</f>
        <v>2527.2666666666669</v>
      </c>
      <c r="O17" s="13" t="s">
        <v>15</v>
      </c>
      <c r="P17" s="14"/>
      <c r="Q17" s="15"/>
      <c r="R17" s="2">
        <f>AVERAGE(E3:E32)</f>
        <v>525.63333333333333</v>
      </c>
      <c r="T17" s="13" t="s">
        <v>15</v>
      </c>
      <c r="U17" s="14"/>
      <c r="V17" s="15"/>
      <c r="W17" s="2">
        <f>AVERAGE(H3:H32)</f>
        <v>972.76666666666665</v>
      </c>
    </row>
    <row r="18" spans="1:23" ht="15" thickBot="1" x14ac:dyDescent="0.35">
      <c r="A18">
        <v>778</v>
      </c>
      <c r="B18">
        <v>2436</v>
      </c>
      <c r="C18">
        <v>23370</v>
      </c>
      <c r="D18">
        <v>1033</v>
      </c>
      <c r="E18">
        <v>776</v>
      </c>
      <c r="F18">
        <v>667</v>
      </c>
      <c r="G18">
        <v>1111</v>
      </c>
      <c r="H18">
        <v>860</v>
      </c>
      <c r="J18" s="16" t="s">
        <v>16</v>
      </c>
      <c r="K18" s="17"/>
      <c r="L18" s="18"/>
      <c r="M18" s="4">
        <f>M17+M15</f>
        <v>2582.6467923177897</v>
      </c>
      <c r="O18" s="16" t="s">
        <v>16</v>
      </c>
      <c r="P18" s="17"/>
      <c r="Q18" s="18"/>
      <c r="R18" s="4">
        <f>R17+R15</f>
        <v>567.28593872375654</v>
      </c>
      <c r="T18" s="16" t="s">
        <v>16</v>
      </c>
      <c r="U18" s="17"/>
      <c r="V18" s="18"/>
      <c r="W18" s="4">
        <f>W17+W15</f>
        <v>1049.319417556304</v>
      </c>
    </row>
    <row r="19" spans="1:23" ht="15" thickBot="1" x14ac:dyDescent="0.35">
      <c r="A19">
        <v>743</v>
      </c>
      <c r="B19">
        <v>2717</v>
      </c>
      <c r="C19">
        <v>23436</v>
      </c>
      <c r="D19">
        <v>650</v>
      </c>
      <c r="E19">
        <v>610</v>
      </c>
      <c r="F19">
        <v>677</v>
      </c>
      <c r="G19">
        <v>1412</v>
      </c>
      <c r="H19">
        <v>845</v>
      </c>
    </row>
    <row r="20" spans="1:23" ht="15" thickBot="1" x14ac:dyDescent="0.35">
      <c r="A20">
        <v>765</v>
      </c>
      <c r="B20">
        <v>2526</v>
      </c>
      <c r="C20">
        <v>23641</v>
      </c>
      <c r="D20">
        <v>667</v>
      </c>
      <c r="E20">
        <v>599</v>
      </c>
      <c r="F20">
        <v>648</v>
      </c>
      <c r="G20">
        <v>1427</v>
      </c>
      <c r="H20">
        <v>922</v>
      </c>
      <c r="J20" s="7" t="s">
        <v>19</v>
      </c>
      <c r="K20" s="8"/>
      <c r="L20" s="8"/>
      <c r="M20" s="9"/>
      <c r="O20" s="7" t="s">
        <v>22</v>
      </c>
      <c r="P20" s="8"/>
      <c r="Q20" s="8"/>
      <c r="R20" s="9"/>
    </row>
    <row r="21" spans="1:23" x14ac:dyDescent="0.3">
      <c r="A21">
        <v>1003</v>
      </c>
      <c r="B21">
        <v>2320</v>
      </c>
      <c r="C21">
        <v>23296</v>
      </c>
      <c r="D21">
        <v>596</v>
      </c>
      <c r="E21">
        <v>433</v>
      </c>
      <c r="F21">
        <v>713</v>
      </c>
      <c r="G21">
        <v>822</v>
      </c>
      <c r="H21">
        <v>974</v>
      </c>
      <c r="J21" s="10" t="s">
        <v>10</v>
      </c>
      <c r="K21" s="11"/>
      <c r="L21" s="12"/>
      <c r="M21" s="1">
        <v>30</v>
      </c>
      <c r="O21" s="10" t="s">
        <v>10</v>
      </c>
      <c r="P21" s="11"/>
      <c r="Q21" s="12"/>
      <c r="R21" s="1">
        <v>30</v>
      </c>
    </row>
    <row r="22" spans="1:23" x14ac:dyDescent="0.3">
      <c r="A22">
        <v>980</v>
      </c>
      <c r="B22">
        <v>2623</v>
      </c>
      <c r="C22">
        <v>23291</v>
      </c>
      <c r="D22">
        <v>758</v>
      </c>
      <c r="E22">
        <v>684</v>
      </c>
      <c r="F22">
        <v>691</v>
      </c>
      <c r="G22">
        <v>883</v>
      </c>
      <c r="H22">
        <v>927</v>
      </c>
      <c r="J22" s="13" t="s">
        <v>11</v>
      </c>
      <c r="K22" s="14"/>
      <c r="L22" s="15"/>
      <c r="M22" s="2">
        <f>_xlfn.STDEV.S(C3:C32)</f>
        <v>770.80981523613707</v>
      </c>
      <c r="O22" s="13" t="s">
        <v>11</v>
      </c>
      <c r="P22" s="14"/>
      <c r="Q22" s="15"/>
      <c r="R22" s="2">
        <f>_xlfn.STDEV.S(F3:F32)</f>
        <v>86.466151772233133</v>
      </c>
    </row>
    <row r="23" spans="1:23" x14ac:dyDescent="0.3">
      <c r="A23">
        <v>721</v>
      </c>
      <c r="B23">
        <v>2489</v>
      </c>
      <c r="C23">
        <v>23380</v>
      </c>
      <c r="D23">
        <v>645</v>
      </c>
      <c r="E23">
        <v>493</v>
      </c>
      <c r="F23">
        <v>668</v>
      </c>
      <c r="G23">
        <v>926</v>
      </c>
      <c r="H23">
        <v>930</v>
      </c>
      <c r="J23" s="13" t="s">
        <v>12</v>
      </c>
      <c r="K23" s="14"/>
      <c r="L23" s="15"/>
      <c r="M23" s="3">
        <v>0.95</v>
      </c>
      <c r="O23" s="13" t="s">
        <v>12</v>
      </c>
      <c r="P23" s="14"/>
      <c r="Q23" s="15"/>
      <c r="R23" s="3">
        <v>0.95</v>
      </c>
    </row>
    <row r="24" spans="1:23" x14ac:dyDescent="0.3">
      <c r="A24">
        <v>640</v>
      </c>
      <c r="B24">
        <v>2545</v>
      </c>
      <c r="C24">
        <v>23341</v>
      </c>
      <c r="D24">
        <v>927</v>
      </c>
      <c r="E24">
        <v>534</v>
      </c>
      <c r="F24">
        <v>683</v>
      </c>
      <c r="G24">
        <v>919</v>
      </c>
      <c r="H24">
        <v>934</v>
      </c>
      <c r="J24" s="13" t="s">
        <v>13</v>
      </c>
      <c r="K24" s="14"/>
      <c r="L24" s="15"/>
      <c r="M24" s="2">
        <f>_xlfn.CONFIDENCE.NORM(1-M23,M22,M21)</f>
        <v>275.82568146803999</v>
      </c>
      <c r="O24" s="13" t="s">
        <v>13</v>
      </c>
      <c r="P24" s="14"/>
      <c r="Q24" s="15"/>
      <c r="R24" s="2">
        <f>_xlfn.CONFIDENCE.NORM(1-R23,R22,R21)</f>
        <v>30.940946476127674</v>
      </c>
    </row>
    <row r="25" spans="1:23" x14ac:dyDescent="0.3">
      <c r="A25">
        <v>783</v>
      </c>
      <c r="B25">
        <v>2689</v>
      </c>
      <c r="C25">
        <v>23064</v>
      </c>
      <c r="D25">
        <v>614</v>
      </c>
      <c r="E25">
        <v>428</v>
      </c>
      <c r="F25">
        <v>713</v>
      </c>
      <c r="G25">
        <v>797</v>
      </c>
      <c r="H25">
        <v>1012</v>
      </c>
      <c r="J25" s="13" t="s">
        <v>14</v>
      </c>
      <c r="K25" s="14"/>
      <c r="L25" s="15"/>
      <c r="M25" s="2">
        <f>M26-M24</f>
        <v>23361.940985198627</v>
      </c>
      <c r="O25" s="13" t="s">
        <v>14</v>
      </c>
      <c r="P25" s="14"/>
      <c r="Q25" s="15"/>
      <c r="R25" s="2">
        <f>R26-R24</f>
        <v>668.525720190539</v>
      </c>
    </row>
    <row r="26" spans="1:23" x14ac:dyDescent="0.3">
      <c r="A26">
        <v>649</v>
      </c>
      <c r="B26">
        <v>2434</v>
      </c>
      <c r="C26">
        <v>23285</v>
      </c>
      <c r="D26">
        <v>649</v>
      </c>
      <c r="E26">
        <v>596</v>
      </c>
      <c r="F26">
        <v>693</v>
      </c>
      <c r="G26">
        <v>860</v>
      </c>
      <c r="H26">
        <v>935</v>
      </c>
      <c r="J26" s="13" t="s">
        <v>15</v>
      </c>
      <c r="K26" s="14"/>
      <c r="L26" s="15"/>
      <c r="M26" s="2">
        <f>AVERAGE(C3:C32)</f>
        <v>23637.766666666666</v>
      </c>
      <c r="O26" s="13" t="s">
        <v>15</v>
      </c>
      <c r="P26" s="14"/>
      <c r="Q26" s="15"/>
      <c r="R26" s="2">
        <f>AVERAGE(F3:F32)</f>
        <v>699.4666666666667</v>
      </c>
    </row>
    <row r="27" spans="1:23" ht="15" thickBot="1" x14ac:dyDescent="0.35">
      <c r="A27">
        <v>697</v>
      </c>
      <c r="B27">
        <v>2602</v>
      </c>
      <c r="C27">
        <v>23119</v>
      </c>
      <c r="D27">
        <v>539</v>
      </c>
      <c r="E27">
        <v>600</v>
      </c>
      <c r="F27">
        <v>676</v>
      </c>
      <c r="G27">
        <v>904</v>
      </c>
      <c r="H27">
        <v>1194</v>
      </c>
      <c r="J27" s="16" t="s">
        <v>16</v>
      </c>
      <c r="K27" s="17"/>
      <c r="L27" s="18"/>
      <c r="M27" s="4">
        <f>M26+M24</f>
        <v>23913.592348134705</v>
      </c>
      <c r="O27" s="16" t="s">
        <v>16</v>
      </c>
      <c r="P27" s="17"/>
      <c r="Q27" s="18"/>
      <c r="R27" s="4">
        <f>R26+R24</f>
        <v>730.40761314279439</v>
      </c>
    </row>
    <row r="28" spans="1:23" x14ac:dyDescent="0.3">
      <c r="A28">
        <v>746</v>
      </c>
      <c r="B28">
        <v>2658</v>
      </c>
      <c r="C28">
        <v>23153</v>
      </c>
      <c r="D28">
        <v>810</v>
      </c>
      <c r="E28">
        <v>589</v>
      </c>
      <c r="F28">
        <v>636</v>
      </c>
      <c r="G28">
        <v>1020</v>
      </c>
      <c r="H28">
        <v>1416</v>
      </c>
    </row>
    <row r="29" spans="1:23" x14ac:dyDescent="0.3">
      <c r="A29">
        <v>1126</v>
      </c>
      <c r="B29">
        <v>2568</v>
      </c>
      <c r="C29">
        <v>23429</v>
      </c>
      <c r="D29">
        <v>719</v>
      </c>
      <c r="E29">
        <v>642</v>
      </c>
      <c r="F29">
        <v>630</v>
      </c>
      <c r="G29">
        <v>988</v>
      </c>
      <c r="H29">
        <v>1252</v>
      </c>
      <c r="J29" s="5" t="s">
        <v>28</v>
      </c>
      <c r="K29" s="5">
        <v>131.83330000000001</v>
      </c>
      <c r="M29" s="5" t="s">
        <v>34</v>
      </c>
      <c r="N29" s="5">
        <v>1553.567</v>
      </c>
      <c r="P29" s="5" t="s">
        <v>30</v>
      </c>
      <c r="Q29" s="5">
        <v>25805.33</v>
      </c>
      <c r="S29" s="5" t="s">
        <v>36</v>
      </c>
      <c r="T29" s="5">
        <v>148.4667</v>
      </c>
    </row>
    <row r="30" spans="1:23" x14ac:dyDescent="0.3">
      <c r="A30">
        <v>800</v>
      </c>
      <c r="B30">
        <v>2773</v>
      </c>
      <c r="C30">
        <v>23800</v>
      </c>
      <c r="D30">
        <v>650</v>
      </c>
      <c r="E30">
        <v>611</v>
      </c>
      <c r="F30">
        <v>729</v>
      </c>
      <c r="G30">
        <v>796</v>
      </c>
      <c r="H30">
        <v>815</v>
      </c>
      <c r="J30" s="5" t="s">
        <v>29</v>
      </c>
      <c r="K30" s="5">
        <v>88.266670000000005</v>
      </c>
      <c r="M30" s="5" t="s">
        <v>35</v>
      </c>
      <c r="N30" s="5">
        <v>136.9333</v>
      </c>
      <c r="P30" s="5" t="s">
        <v>31</v>
      </c>
      <c r="Q30" s="5">
        <v>187.9</v>
      </c>
      <c r="S30" s="5" t="s">
        <v>37</v>
      </c>
      <c r="T30" s="5">
        <v>162.73330000000001</v>
      </c>
    </row>
    <row r="31" spans="1:23" x14ac:dyDescent="0.3">
      <c r="A31">
        <v>794</v>
      </c>
      <c r="B31">
        <v>2620</v>
      </c>
      <c r="C31">
        <v>23197</v>
      </c>
      <c r="D31">
        <v>753</v>
      </c>
      <c r="E31">
        <v>600</v>
      </c>
      <c r="F31">
        <v>922</v>
      </c>
      <c r="G31">
        <v>858</v>
      </c>
      <c r="H31">
        <v>1019</v>
      </c>
    </row>
    <row r="32" spans="1:23" x14ac:dyDescent="0.3">
      <c r="A32">
        <v>659</v>
      </c>
      <c r="B32">
        <v>2603</v>
      </c>
      <c r="C32">
        <v>23125</v>
      </c>
      <c r="D32">
        <v>686</v>
      </c>
      <c r="E32">
        <v>600</v>
      </c>
      <c r="F32">
        <v>749</v>
      </c>
      <c r="G32">
        <v>901</v>
      </c>
      <c r="H32">
        <v>996</v>
      </c>
    </row>
  </sheetData>
  <mergeCells count="65">
    <mergeCell ref="T18:V18"/>
    <mergeCell ref="T13:V13"/>
    <mergeCell ref="T14:V14"/>
    <mergeCell ref="T15:V15"/>
    <mergeCell ref="T16:V16"/>
    <mergeCell ref="T17:V17"/>
    <mergeCell ref="T7:V7"/>
    <mergeCell ref="T8:V8"/>
    <mergeCell ref="T9:V9"/>
    <mergeCell ref="T11:W11"/>
    <mergeCell ref="T12:V12"/>
    <mergeCell ref="T2:W2"/>
    <mergeCell ref="T3:V3"/>
    <mergeCell ref="T4:V4"/>
    <mergeCell ref="T5:V5"/>
    <mergeCell ref="T6:V6"/>
    <mergeCell ref="A1:H1"/>
    <mergeCell ref="J2:M2"/>
    <mergeCell ref="O2:R2"/>
    <mergeCell ref="J3:L3"/>
    <mergeCell ref="O3:Q3"/>
    <mergeCell ref="J4:L4"/>
    <mergeCell ref="O4:Q4"/>
    <mergeCell ref="J5:L5"/>
    <mergeCell ref="O5:Q5"/>
    <mergeCell ref="J6:L6"/>
    <mergeCell ref="O6:Q6"/>
    <mergeCell ref="J7:L7"/>
    <mergeCell ref="O7:Q7"/>
    <mergeCell ref="J8:L8"/>
    <mergeCell ref="O8:Q8"/>
    <mergeCell ref="J9:L9"/>
    <mergeCell ref="O9:Q9"/>
    <mergeCell ref="J11:M11"/>
    <mergeCell ref="O11:R11"/>
    <mergeCell ref="J12:L12"/>
    <mergeCell ref="O12:Q12"/>
    <mergeCell ref="J13:L13"/>
    <mergeCell ref="O13:Q13"/>
    <mergeCell ref="J14:L14"/>
    <mergeCell ref="O14:Q14"/>
    <mergeCell ref="J15:L15"/>
    <mergeCell ref="O15:Q15"/>
    <mergeCell ref="J16:L16"/>
    <mergeCell ref="O16:Q16"/>
    <mergeCell ref="J17:L17"/>
    <mergeCell ref="O17:Q17"/>
    <mergeCell ref="J18:L18"/>
    <mergeCell ref="O18:Q18"/>
    <mergeCell ref="J20:M20"/>
    <mergeCell ref="O20:R20"/>
    <mergeCell ref="J21:L21"/>
    <mergeCell ref="O21:Q21"/>
    <mergeCell ref="J22:L22"/>
    <mergeCell ref="O22:Q22"/>
    <mergeCell ref="J23:L23"/>
    <mergeCell ref="O23:Q23"/>
    <mergeCell ref="J27:L27"/>
    <mergeCell ref="O27:Q27"/>
    <mergeCell ref="J24:L24"/>
    <mergeCell ref="O24:Q24"/>
    <mergeCell ref="J25:L25"/>
    <mergeCell ref="O25:Q25"/>
    <mergeCell ref="J26:L26"/>
    <mergeCell ref="O26:Q2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Willian Hiroshi</dc:creator>
  <cp:lastModifiedBy>Willian Hiroshi</cp:lastModifiedBy>
  <dcterms:created xsi:type="dcterms:W3CDTF">2020-11-27T21:10:24Z</dcterms:created>
  <dcterms:modified xsi:type="dcterms:W3CDTF">2020-11-30T20:53:47Z</dcterms:modified>
</cp:coreProperties>
</file>