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ooklynbecker/Desktop/Fall (2024)/Media Investments/Broadcast Buying Grid/"/>
    </mc:Choice>
  </mc:AlternateContent>
  <xr:revisionPtr revIDLastSave="0" documentId="8_{95EC1A48-4170-C84D-9873-474B2146071C}" xr6:coauthVersionLast="47" xr6:coauthVersionMax="47" xr10:uidLastSave="{00000000-0000-0000-0000-000000000000}"/>
  <bookViews>
    <workbookView xWindow="2460" yWindow="500" windowWidth="23240" windowHeight="16240" xr2:uid="{3BA696C0-EBD7-6E42-9D57-64431A513177}"/>
  </bookViews>
  <sheets>
    <sheet name="BMB Audio" sheetId="2" r:id="rId1"/>
    <sheet name="BMB Video" sheetId="3" r:id="rId2"/>
    <sheet name="Sheet4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3" l="1"/>
  <c r="M45" i="3"/>
  <c r="N45" i="3"/>
  <c r="N5" i="3"/>
  <c r="M5" i="2"/>
  <c r="R5" i="2"/>
  <c r="N60" i="2"/>
  <c r="L60" i="2"/>
  <c r="T68" i="3"/>
  <c r="T58" i="3"/>
  <c r="R58" i="3"/>
  <c r="R68" i="3"/>
  <c r="R109" i="3"/>
  <c r="R110" i="3"/>
  <c r="R108" i="3"/>
  <c r="T109" i="3"/>
  <c r="T110" i="3"/>
  <c r="U105" i="3"/>
  <c r="U5" i="3"/>
  <c r="K105" i="3"/>
  <c r="J105" i="3"/>
  <c r="I105" i="3"/>
  <c r="P109" i="3"/>
  <c r="H105" i="3"/>
  <c r="P110" i="3"/>
  <c r="O110" i="3" s="1"/>
  <c r="P68" i="3"/>
  <c r="M68" i="3" s="1"/>
  <c r="P58" i="3"/>
  <c r="M58" i="3" s="1"/>
  <c r="K45" i="3"/>
  <c r="T104" i="3"/>
  <c r="R104" i="3"/>
  <c r="P104" i="3"/>
  <c r="O104" i="3" s="1"/>
  <c r="T103" i="3"/>
  <c r="R103" i="3"/>
  <c r="P103" i="3"/>
  <c r="O103" i="3" s="1"/>
  <c r="T102" i="3"/>
  <c r="R102" i="3"/>
  <c r="P102" i="3"/>
  <c r="O102" i="3" s="1"/>
  <c r="T101" i="3"/>
  <c r="R101" i="3"/>
  <c r="P101" i="3"/>
  <c r="O101" i="3" s="1"/>
  <c r="U100" i="3"/>
  <c r="K100" i="3"/>
  <c r="J100" i="3"/>
  <c r="I100" i="3"/>
  <c r="H100" i="3"/>
  <c r="T99" i="3"/>
  <c r="R99" i="3"/>
  <c r="P99" i="3"/>
  <c r="O99" i="3" s="1"/>
  <c r="T98" i="3"/>
  <c r="R98" i="3"/>
  <c r="P98" i="3"/>
  <c r="O98" i="3" s="1"/>
  <c r="T97" i="3"/>
  <c r="R97" i="3"/>
  <c r="P97" i="3"/>
  <c r="M97" i="3" s="1"/>
  <c r="T96" i="3"/>
  <c r="R96" i="3"/>
  <c r="P96" i="3"/>
  <c r="M96" i="3" s="1"/>
  <c r="U95" i="3"/>
  <c r="K95" i="3"/>
  <c r="J95" i="3"/>
  <c r="I95" i="3"/>
  <c r="H95" i="3"/>
  <c r="I45" i="3"/>
  <c r="T94" i="3"/>
  <c r="R94" i="3"/>
  <c r="P94" i="3"/>
  <c r="O94" i="3" s="1"/>
  <c r="T93" i="3"/>
  <c r="R93" i="3"/>
  <c r="P93" i="3"/>
  <c r="M93" i="3" s="1"/>
  <c r="T92" i="3"/>
  <c r="R92" i="3"/>
  <c r="P92" i="3"/>
  <c r="M92" i="3" s="1"/>
  <c r="T91" i="3"/>
  <c r="R91" i="3"/>
  <c r="P91" i="3"/>
  <c r="O91" i="3" s="1"/>
  <c r="U90" i="3"/>
  <c r="K90" i="3"/>
  <c r="J90" i="3"/>
  <c r="I90" i="3"/>
  <c r="H90" i="3"/>
  <c r="T89" i="3"/>
  <c r="R89" i="3"/>
  <c r="P89" i="3"/>
  <c r="O89" i="3" s="1"/>
  <c r="T88" i="3"/>
  <c r="R88" i="3"/>
  <c r="P88" i="3"/>
  <c r="O88" i="3" s="1"/>
  <c r="T87" i="3"/>
  <c r="R87" i="3"/>
  <c r="P87" i="3"/>
  <c r="M87" i="3" s="1"/>
  <c r="T86" i="3"/>
  <c r="R86" i="3"/>
  <c r="P86" i="3"/>
  <c r="M86" i="3" s="1"/>
  <c r="U85" i="3"/>
  <c r="K85" i="3"/>
  <c r="J85" i="3"/>
  <c r="I85" i="3"/>
  <c r="H85" i="3"/>
  <c r="T84" i="3"/>
  <c r="R84" i="3"/>
  <c r="P84" i="3"/>
  <c r="M84" i="3" s="1"/>
  <c r="T83" i="3"/>
  <c r="R83" i="3"/>
  <c r="P83" i="3"/>
  <c r="M83" i="3" s="1"/>
  <c r="T82" i="3"/>
  <c r="R82" i="3"/>
  <c r="P82" i="3"/>
  <c r="O82" i="3" s="1"/>
  <c r="T81" i="3"/>
  <c r="R81" i="3"/>
  <c r="P81" i="3"/>
  <c r="M81" i="3" s="1"/>
  <c r="U80" i="3"/>
  <c r="K80" i="3"/>
  <c r="J80" i="3"/>
  <c r="I80" i="3"/>
  <c r="H80" i="3"/>
  <c r="T79" i="3"/>
  <c r="R79" i="3"/>
  <c r="P79" i="3"/>
  <c r="O79" i="3" s="1"/>
  <c r="T78" i="3"/>
  <c r="R78" i="3"/>
  <c r="P78" i="3"/>
  <c r="M78" i="3" s="1"/>
  <c r="T77" i="3"/>
  <c r="R77" i="3"/>
  <c r="P77" i="3"/>
  <c r="M77" i="3" s="1"/>
  <c r="T76" i="3"/>
  <c r="R76" i="3"/>
  <c r="P76" i="3"/>
  <c r="O76" i="3" s="1"/>
  <c r="U75" i="3"/>
  <c r="K75" i="3"/>
  <c r="J75" i="3"/>
  <c r="I75" i="3"/>
  <c r="H75" i="3"/>
  <c r="T74" i="3"/>
  <c r="R74" i="3"/>
  <c r="P74" i="3"/>
  <c r="M74" i="3" s="1"/>
  <c r="T73" i="3"/>
  <c r="R73" i="3"/>
  <c r="P73" i="3"/>
  <c r="M73" i="3" s="1"/>
  <c r="T72" i="3"/>
  <c r="R72" i="3"/>
  <c r="P72" i="3"/>
  <c r="M72" i="3" s="1"/>
  <c r="T71" i="3"/>
  <c r="R71" i="3"/>
  <c r="P71" i="3"/>
  <c r="O71" i="3" s="1"/>
  <c r="U70" i="3"/>
  <c r="K70" i="3"/>
  <c r="J70" i="3"/>
  <c r="I70" i="3"/>
  <c r="H70" i="3"/>
  <c r="T69" i="3"/>
  <c r="R69" i="3"/>
  <c r="P69" i="3"/>
  <c r="M69" i="3" s="1"/>
  <c r="T67" i="3"/>
  <c r="R67" i="3"/>
  <c r="P67" i="3"/>
  <c r="M67" i="3" s="1"/>
  <c r="T66" i="3"/>
  <c r="R66" i="3"/>
  <c r="P66" i="3"/>
  <c r="O66" i="3" s="1"/>
  <c r="U65" i="3"/>
  <c r="K65" i="3"/>
  <c r="J65" i="3"/>
  <c r="I65" i="3"/>
  <c r="H65" i="3"/>
  <c r="T64" i="3"/>
  <c r="R64" i="3"/>
  <c r="P64" i="3"/>
  <c r="M64" i="3" s="1"/>
  <c r="T63" i="3"/>
  <c r="R63" i="3"/>
  <c r="P63" i="3"/>
  <c r="M63" i="3" s="1"/>
  <c r="T62" i="3"/>
  <c r="R62" i="3"/>
  <c r="P62" i="3"/>
  <c r="M62" i="3" s="1"/>
  <c r="T61" i="3"/>
  <c r="R61" i="3"/>
  <c r="P61" i="3"/>
  <c r="O61" i="3" s="1"/>
  <c r="U60" i="3"/>
  <c r="K60" i="3"/>
  <c r="J60" i="3"/>
  <c r="I60" i="3"/>
  <c r="H60" i="3"/>
  <c r="T59" i="3"/>
  <c r="R59" i="3"/>
  <c r="P59" i="3"/>
  <c r="M59" i="3" s="1"/>
  <c r="T57" i="3"/>
  <c r="R57" i="3"/>
  <c r="P57" i="3"/>
  <c r="O57" i="3" s="1"/>
  <c r="T56" i="3"/>
  <c r="R56" i="3"/>
  <c r="P56" i="3"/>
  <c r="O56" i="3" s="1"/>
  <c r="U55" i="3"/>
  <c r="K55" i="3"/>
  <c r="J55" i="3"/>
  <c r="I55" i="3"/>
  <c r="H55" i="3"/>
  <c r="T54" i="3"/>
  <c r="R54" i="3"/>
  <c r="P54" i="3"/>
  <c r="O54" i="3" s="1"/>
  <c r="T53" i="3"/>
  <c r="R53" i="3"/>
  <c r="P53" i="3"/>
  <c r="O53" i="3" s="1"/>
  <c r="T52" i="3"/>
  <c r="R52" i="3"/>
  <c r="P52" i="3"/>
  <c r="O52" i="3" s="1"/>
  <c r="T51" i="3"/>
  <c r="R51" i="3"/>
  <c r="P51" i="3"/>
  <c r="O51" i="3" s="1"/>
  <c r="U50" i="3"/>
  <c r="K50" i="3"/>
  <c r="J50" i="3"/>
  <c r="I50" i="3"/>
  <c r="H50" i="3"/>
  <c r="T49" i="3"/>
  <c r="R49" i="3"/>
  <c r="P49" i="3"/>
  <c r="O49" i="3" s="1"/>
  <c r="T48" i="3"/>
  <c r="R48" i="3"/>
  <c r="P48" i="3"/>
  <c r="O48" i="3" s="1"/>
  <c r="T47" i="3"/>
  <c r="R47" i="3"/>
  <c r="P47" i="3"/>
  <c r="M47" i="3" s="1"/>
  <c r="T46" i="3"/>
  <c r="R46" i="3"/>
  <c r="P46" i="3"/>
  <c r="M46" i="3" s="1"/>
  <c r="U45" i="3"/>
  <c r="J45" i="3"/>
  <c r="H45" i="3"/>
  <c r="K5" i="3"/>
  <c r="J5" i="3"/>
  <c r="I5" i="3"/>
  <c r="H5" i="3"/>
  <c r="T43" i="3"/>
  <c r="R43" i="3"/>
  <c r="P43" i="3"/>
  <c r="M43" i="3" s="1"/>
  <c r="T42" i="3"/>
  <c r="R42" i="3"/>
  <c r="P42" i="3"/>
  <c r="O42" i="3" s="1"/>
  <c r="T41" i="3"/>
  <c r="R41" i="3"/>
  <c r="P41" i="3"/>
  <c r="M41" i="3" s="1"/>
  <c r="T40" i="3"/>
  <c r="R40" i="3"/>
  <c r="P40" i="3"/>
  <c r="M40" i="3" s="1"/>
  <c r="T39" i="3"/>
  <c r="R39" i="3"/>
  <c r="P39" i="3"/>
  <c r="O39" i="3" s="1"/>
  <c r="T38" i="3"/>
  <c r="R38" i="3"/>
  <c r="P38" i="3"/>
  <c r="O38" i="3" s="1"/>
  <c r="T37" i="3"/>
  <c r="R37" i="3"/>
  <c r="P37" i="3"/>
  <c r="M37" i="3" s="1"/>
  <c r="T36" i="3"/>
  <c r="R36" i="3"/>
  <c r="P36" i="3"/>
  <c r="M36" i="3" s="1"/>
  <c r="T35" i="3"/>
  <c r="R35" i="3"/>
  <c r="P35" i="3"/>
  <c r="O35" i="3" s="1"/>
  <c r="T34" i="3"/>
  <c r="R34" i="3"/>
  <c r="P34" i="3"/>
  <c r="M34" i="3" s="1"/>
  <c r="T33" i="3"/>
  <c r="R33" i="3"/>
  <c r="P33" i="3"/>
  <c r="M33" i="3" s="1"/>
  <c r="T32" i="3"/>
  <c r="R32" i="3"/>
  <c r="P32" i="3"/>
  <c r="O32" i="3" s="1"/>
  <c r="T31" i="3"/>
  <c r="R31" i="3"/>
  <c r="P31" i="3"/>
  <c r="M31" i="3" s="1"/>
  <c r="T30" i="3"/>
  <c r="R30" i="3"/>
  <c r="P30" i="3"/>
  <c r="M30" i="3" s="1"/>
  <c r="T29" i="3"/>
  <c r="R29" i="3"/>
  <c r="P29" i="3"/>
  <c r="O29" i="3" s="1"/>
  <c r="T28" i="3"/>
  <c r="R28" i="3"/>
  <c r="P28" i="3"/>
  <c r="M28" i="3" s="1"/>
  <c r="T27" i="3"/>
  <c r="R27" i="3"/>
  <c r="P27" i="3"/>
  <c r="M27" i="3" s="1"/>
  <c r="T26" i="3"/>
  <c r="R26" i="3"/>
  <c r="P26" i="3"/>
  <c r="O26" i="3" s="1"/>
  <c r="T25" i="3"/>
  <c r="R25" i="3"/>
  <c r="P25" i="3"/>
  <c r="M25" i="3" s="1"/>
  <c r="T24" i="3"/>
  <c r="R24" i="3"/>
  <c r="P24" i="3"/>
  <c r="M24" i="3" s="1"/>
  <c r="T23" i="3"/>
  <c r="R23" i="3"/>
  <c r="P23" i="3"/>
  <c r="M23" i="3" s="1"/>
  <c r="T22" i="3"/>
  <c r="R22" i="3"/>
  <c r="P22" i="3"/>
  <c r="O22" i="3" s="1"/>
  <c r="T21" i="3"/>
  <c r="R21" i="3"/>
  <c r="P21" i="3"/>
  <c r="M21" i="3" s="1"/>
  <c r="T20" i="3"/>
  <c r="R20" i="3"/>
  <c r="P20" i="3"/>
  <c r="M20" i="3" s="1"/>
  <c r="T19" i="3"/>
  <c r="R19" i="3"/>
  <c r="P19" i="3"/>
  <c r="O19" i="3" s="1"/>
  <c r="T18" i="3"/>
  <c r="R18" i="3"/>
  <c r="P18" i="3"/>
  <c r="M18" i="3" s="1"/>
  <c r="T17" i="3"/>
  <c r="R17" i="3"/>
  <c r="P17" i="3"/>
  <c r="M17" i="3" s="1"/>
  <c r="T16" i="3"/>
  <c r="R16" i="3"/>
  <c r="P16" i="3"/>
  <c r="O16" i="3" s="1"/>
  <c r="T15" i="3"/>
  <c r="R15" i="3"/>
  <c r="P15" i="3"/>
  <c r="M15" i="3" s="1"/>
  <c r="T14" i="3"/>
  <c r="R14" i="3"/>
  <c r="P14" i="3"/>
  <c r="M14" i="3" s="1"/>
  <c r="T13" i="3"/>
  <c r="R13" i="3"/>
  <c r="P13" i="3"/>
  <c r="O13" i="3" s="1"/>
  <c r="T12" i="3"/>
  <c r="R12" i="3"/>
  <c r="P12" i="3"/>
  <c r="M12" i="3" s="1"/>
  <c r="T11" i="3"/>
  <c r="R11" i="3"/>
  <c r="P11" i="3"/>
  <c r="O11" i="3" s="1"/>
  <c r="T10" i="3"/>
  <c r="R10" i="3"/>
  <c r="P10" i="3"/>
  <c r="O10" i="3" s="1"/>
  <c r="T9" i="3"/>
  <c r="R9" i="3"/>
  <c r="P9" i="3"/>
  <c r="O9" i="3" s="1"/>
  <c r="T8" i="3"/>
  <c r="R8" i="3"/>
  <c r="P8" i="3"/>
  <c r="O8" i="3" s="1"/>
  <c r="T7" i="3"/>
  <c r="R7" i="3"/>
  <c r="P7" i="3"/>
  <c r="O7" i="3" s="1"/>
  <c r="T6" i="3"/>
  <c r="R6" i="3"/>
  <c r="P6" i="3"/>
  <c r="M6" i="3" s="1"/>
  <c r="S62" i="2"/>
  <c r="R62" i="2" s="1"/>
  <c r="S63" i="2"/>
  <c r="S64" i="2"/>
  <c r="S65" i="2"/>
  <c r="S61" i="2"/>
  <c r="S60" i="2" s="1"/>
  <c r="S55" i="2"/>
  <c r="S53" i="2" s="1"/>
  <c r="S56" i="2"/>
  <c r="R56" i="2" s="1"/>
  <c r="S57" i="2"/>
  <c r="R57" i="2" s="1"/>
  <c r="S58" i="2"/>
  <c r="S59" i="2"/>
  <c r="S54" i="2"/>
  <c r="S48" i="2"/>
  <c r="S49" i="2"/>
  <c r="R49" i="2" s="1"/>
  <c r="S50" i="2"/>
  <c r="S51" i="2"/>
  <c r="R51" i="2" s="1"/>
  <c r="S52" i="2"/>
  <c r="R52" i="2" s="1"/>
  <c r="S47" i="2"/>
  <c r="S41" i="2"/>
  <c r="S42" i="2"/>
  <c r="S43" i="2"/>
  <c r="S44" i="2"/>
  <c r="S45" i="2"/>
  <c r="S40" i="2"/>
  <c r="S39" i="2" s="1"/>
  <c r="S36" i="2"/>
  <c r="R36" i="2" s="1"/>
  <c r="S37" i="2"/>
  <c r="R37" i="2" s="1"/>
  <c r="S38" i="2"/>
  <c r="S35" i="2"/>
  <c r="S32" i="2"/>
  <c r="S33" i="2"/>
  <c r="S31" i="2"/>
  <c r="S30" i="2" s="1"/>
  <c r="S25" i="2"/>
  <c r="S26" i="2"/>
  <c r="R26" i="2" s="1"/>
  <c r="S27" i="2"/>
  <c r="S28" i="2"/>
  <c r="S29" i="2"/>
  <c r="R29" i="2" s="1"/>
  <c r="S24" i="2"/>
  <c r="R24" i="2" s="1"/>
  <c r="S21" i="2"/>
  <c r="S22" i="2"/>
  <c r="R22" i="2" s="1"/>
  <c r="S20" i="2"/>
  <c r="R20" i="2" s="1"/>
  <c r="S14" i="2"/>
  <c r="S12" i="2" s="1"/>
  <c r="S15" i="2"/>
  <c r="R15" i="2" s="1"/>
  <c r="S16" i="2"/>
  <c r="S17" i="2"/>
  <c r="S18" i="2"/>
  <c r="S13" i="2"/>
  <c r="S7" i="2"/>
  <c r="S8" i="2"/>
  <c r="R8" i="2" s="1"/>
  <c r="S9" i="2"/>
  <c r="R9" i="2" s="1"/>
  <c r="S10" i="2"/>
  <c r="R10" i="2" s="1"/>
  <c r="S11" i="2"/>
  <c r="S6" i="2"/>
  <c r="Q65" i="2"/>
  <c r="R65" i="2" s="1"/>
  <c r="Q64" i="2"/>
  <c r="R64" i="2" s="1"/>
  <c r="R63" i="2"/>
  <c r="Q63" i="2"/>
  <c r="Q62" i="2"/>
  <c r="Q61" i="2"/>
  <c r="T60" i="2"/>
  <c r="Q59" i="2"/>
  <c r="R58" i="2"/>
  <c r="Q58" i="2"/>
  <c r="Q57" i="2"/>
  <c r="Q56" i="2"/>
  <c r="Q55" i="2"/>
  <c r="R54" i="2"/>
  <c r="Q54" i="2"/>
  <c r="T53" i="2"/>
  <c r="Q52" i="2"/>
  <c r="Q51" i="2"/>
  <c r="Q50" i="2"/>
  <c r="R50" i="2" s="1"/>
  <c r="Q49" i="2"/>
  <c r="Q48" i="2"/>
  <c r="Q47" i="2"/>
  <c r="R47" i="2" s="1"/>
  <c r="T46" i="2"/>
  <c r="Q45" i="2"/>
  <c r="R44" i="2"/>
  <c r="Q44" i="2"/>
  <c r="Q43" i="2"/>
  <c r="Q42" i="2"/>
  <c r="Q41" i="2"/>
  <c r="R41" i="2" s="1"/>
  <c r="Q40" i="2"/>
  <c r="R40" i="2" s="1"/>
  <c r="T39" i="2"/>
  <c r="Q38" i="2"/>
  <c r="Q37" i="2"/>
  <c r="Q36" i="2"/>
  <c r="R35" i="2"/>
  <c r="Q35" i="2"/>
  <c r="T34" i="2"/>
  <c r="Q33" i="2"/>
  <c r="Q32" i="2"/>
  <c r="R32" i="2" s="1"/>
  <c r="Q31" i="2"/>
  <c r="R31" i="2" s="1"/>
  <c r="T30" i="2"/>
  <c r="Q29" i="2"/>
  <c r="Q28" i="2"/>
  <c r="R28" i="2" s="1"/>
  <c r="Q27" i="2"/>
  <c r="R27" i="2" s="1"/>
  <c r="Q26" i="2"/>
  <c r="R25" i="2"/>
  <c r="Q25" i="2"/>
  <c r="Q23" i="2" s="1"/>
  <c r="Q24" i="2"/>
  <c r="T23" i="2"/>
  <c r="Q22" i="2"/>
  <c r="Q21" i="2"/>
  <c r="Q19" i="2" s="1"/>
  <c r="Q20" i="2"/>
  <c r="T19" i="2"/>
  <c r="Q18" i="2"/>
  <c r="R18" i="2" s="1"/>
  <c r="Q17" i="2"/>
  <c r="R17" i="2" s="1"/>
  <c r="R16" i="2"/>
  <c r="Q16" i="2"/>
  <c r="Q15" i="2"/>
  <c r="Q14" i="2"/>
  <c r="Q13" i="2"/>
  <c r="Q12" i="2" s="1"/>
  <c r="T12" i="2"/>
  <c r="R11" i="2"/>
  <c r="Q11" i="2"/>
  <c r="Q10" i="2"/>
  <c r="Q9" i="2"/>
  <c r="Q8" i="2"/>
  <c r="Q7" i="2"/>
  <c r="R7" i="2" s="1"/>
  <c r="Q6" i="2"/>
  <c r="T5" i="2"/>
  <c r="E23" i="4"/>
  <c r="E30" i="4"/>
  <c r="E34" i="4"/>
  <c r="E39" i="4"/>
  <c r="E46" i="4"/>
  <c r="E53" i="4"/>
  <c r="E60" i="4"/>
  <c r="B28" i="4"/>
  <c r="D29" i="4"/>
  <c r="E19" i="4"/>
  <c r="D28" i="4"/>
  <c r="E5" i="4"/>
  <c r="D65" i="4"/>
  <c r="B65" i="4"/>
  <c r="B64" i="4"/>
  <c r="D64" i="4"/>
  <c r="C64" i="4" s="1"/>
  <c r="D63" i="4"/>
  <c r="B63" i="4"/>
  <c r="B62" i="4"/>
  <c r="D62" i="4"/>
  <c r="C62" i="4" s="1"/>
  <c r="D61" i="4"/>
  <c r="B61" i="4"/>
  <c r="B60" i="4" s="1"/>
  <c r="D59" i="4"/>
  <c r="B59" i="4"/>
  <c r="B58" i="4"/>
  <c r="D58" i="4"/>
  <c r="C58" i="4" s="1"/>
  <c r="D57" i="4"/>
  <c r="B57" i="4"/>
  <c r="D56" i="4"/>
  <c r="C56" i="4" s="1"/>
  <c r="B56" i="4"/>
  <c r="D55" i="4"/>
  <c r="B55" i="4"/>
  <c r="D54" i="4"/>
  <c r="D53" i="4" s="1"/>
  <c r="B54" i="4"/>
  <c r="D52" i="4"/>
  <c r="C52" i="4" s="1"/>
  <c r="B52" i="4"/>
  <c r="D51" i="4"/>
  <c r="B51" i="4"/>
  <c r="B46" i="4" s="1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D45" i="4"/>
  <c r="C45" i="4" s="1"/>
  <c r="B45" i="4"/>
  <c r="D44" i="4"/>
  <c r="C44" i="4" s="1"/>
  <c r="B44" i="4"/>
  <c r="D43" i="4"/>
  <c r="B43" i="4"/>
  <c r="D42" i="4"/>
  <c r="C42" i="4" s="1"/>
  <c r="B42" i="4"/>
  <c r="D41" i="4"/>
  <c r="C41" i="4" s="1"/>
  <c r="B41" i="4"/>
  <c r="D40" i="4"/>
  <c r="D39" i="4" s="1"/>
  <c r="B40" i="4"/>
  <c r="D38" i="4"/>
  <c r="C38" i="4" s="1"/>
  <c r="B38" i="4"/>
  <c r="D37" i="4"/>
  <c r="B37" i="4"/>
  <c r="D36" i="4"/>
  <c r="C36" i="4" s="1"/>
  <c r="B36" i="4"/>
  <c r="B34" i="4" s="1"/>
  <c r="D35" i="4"/>
  <c r="B35" i="4"/>
  <c r="D34" i="4"/>
  <c r="D33" i="4"/>
  <c r="C33" i="4" s="1"/>
  <c r="B33" i="4"/>
  <c r="D32" i="4"/>
  <c r="B32" i="4"/>
  <c r="D31" i="4"/>
  <c r="C31" i="4" s="1"/>
  <c r="B31" i="4"/>
  <c r="B30" i="4" s="1"/>
  <c r="D11" i="4"/>
  <c r="C11" i="4" s="1"/>
  <c r="B11" i="4"/>
  <c r="D10" i="4"/>
  <c r="B10" i="4"/>
  <c r="D9" i="4"/>
  <c r="B9" i="4"/>
  <c r="D8" i="4"/>
  <c r="B8" i="4"/>
  <c r="D7" i="4"/>
  <c r="C7" i="4" s="1"/>
  <c r="B7" i="4"/>
  <c r="D6" i="4"/>
  <c r="O24" i="2"/>
  <c r="L24" i="2" s="1"/>
  <c r="O39" i="2"/>
  <c r="O19" i="2"/>
  <c r="O5" i="2"/>
  <c r="O6" i="2"/>
  <c r="O20" i="2"/>
  <c r="M25" i="2"/>
  <c r="N58" i="2"/>
  <c r="M58" i="2" s="1"/>
  <c r="N59" i="2"/>
  <c r="M59" i="2" s="1"/>
  <c r="N37" i="2"/>
  <c r="M37" i="2" s="1"/>
  <c r="N38" i="2"/>
  <c r="M38" i="2" s="1"/>
  <c r="N25" i="2"/>
  <c r="N21" i="2"/>
  <c r="M21" i="2" s="1"/>
  <c r="N17" i="2"/>
  <c r="M17" i="2" s="1"/>
  <c r="N10" i="2"/>
  <c r="N6" i="2"/>
  <c r="L62" i="2"/>
  <c r="L58" i="2"/>
  <c r="L17" i="2"/>
  <c r="L15" i="2"/>
  <c r="L14" i="2"/>
  <c r="L6" i="2"/>
  <c r="O63" i="2"/>
  <c r="L63" i="2" s="1"/>
  <c r="O62" i="2"/>
  <c r="N62" i="2" s="1"/>
  <c r="M62" i="2" s="1"/>
  <c r="O64" i="2"/>
  <c r="L64" i="2" s="1"/>
  <c r="O65" i="2"/>
  <c r="L65" i="2" s="1"/>
  <c r="O61" i="2"/>
  <c r="N61" i="2" s="1"/>
  <c r="O55" i="2"/>
  <c r="N55" i="2" s="1"/>
  <c r="O56" i="2"/>
  <c r="N56" i="2" s="1"/>
  <c r="O57" i="2"/>
  <c r="N57" i="2" s="1"/>
  <c r="O58" i="2"/>
  <c r="O59" i="2"/>
  <c r="L59" i="2" s="1"/>
  <c r="O54" i="2"/>
  <c r="L54" i="2" s="1"/>
  <c r="O48" i="2"/>
  <c r="L48" i="2" s="1"/>
  <c r="O49" i="2"/>
  <c r="N49" i="2" s="1"/>
  <c r="O50" i="2"/>
  <c r="L50" i="2" s="1"/>
  <c r="O51" i="2"/>
  <c r="L51" i="2" s="1"/>
  <c r="O52" i="2"/>
  <c r="N52" i="2" s="1"/>
  <c r="O47" i="2"/>
  <c r="L47" i="2" s="1"/>
  <c r="O41" i="2"/>
  <c r="L41" i="2" s="1"/>
  <c r="O42" i="2"/>
  <c r="L42" i="2" s="1"/>
  <c r="O43" i="2"/>
  <c r="L43" i="2" s="1"/>
  <c r="O44" i="2"/>
  <c r="N44" i="2" s="1"/>
  <c r="O45" i="2"/>
  <c r="N45" i="2" s="1"/>
  <c r="O40" i="2"/>
  <c r="L40" i="2" s="1"/>
  <c r="O36" i="2"/>
  <c r="L36" i="2" s="1"/>
  <c r="O37" i="2"/>
  <c r="L37" i="2" s="1"/>
  <c r="O38" i="2"/>
  <c r="L38" i="2" s="1"/>
  <c r="O35" i="2"/>
  <c r="L35" i="2" s="1"/>
  <c r="O32" i="2"/>
  <c r="N32" i="2" s="1"/>
  <c r="O33" i="2"/>
  <c r="L33" i="2" s="1"/>
  <c r="O31" i="2"/>
  <c r="L31" i="2" s="1"/>
  <c r="O25" i="2"/>
  <c r="L25" i="2" s="1"/>
  <c r="O26" i="2"/>
  <c r="L26" i="2" s="1"/>
  <c r="O27" i="2"/>
  <c r="L27" i="2" s="1"/>
  <c r="O28" i="2"/>
  <c r="N28" i="2" s="1"/>
  <c r="O29" i="2"/>
  <c r="L29" i="2" s="1"/>
  <c r="N24" i="2"/>
  <c r="O22" i="2"/>
  <c r="L22" i="2" s="1"/>
  <c r="O21" i="2"/>
  <c r="L21" i="2" s="1"/>
  <c r="N20" i="2"/>
  <c r="O18" i="2"/>
  <c r="L18" i="2" s="1"/>
  <c r="O17" i="2"/>
  <c r="O16" i="2"/>
  <c r="L16" i="2" s="1"/>
  <c r="O15" i="2"/>
  <c r="N15" i="2" s="1"/>
  <c r="M15" i="2" s="1"/>
  <c r="O14" i="2"/>
  <c r="N14" i="2" s="1"/>
  <c r="M14" i="2" s="1"/>
  <c r="O13" i="2"/>
  <c r="L13" i="2" s="1"/>
  <c r="O11" i="2"/>
  <c r="N11" i="2" s="1"/>
  <c r="O8" i="2"/>
  <c r="N8" i="2" s="1"/>
  <c r="O9" i="2"/>
  <c r="N9" i="2" s="1"/>
  <c r="O10" i="2"/>
  <c r="L10" i="2" s="1"/>
  <c r="O7" i="2"/>
  <c r="L7" i="2" s="1"/>
  <c r="J60" i="2"/>
  <c r="I60" i="2"/>
  <c r="H60" i="2"/>
  <c r="O60" i="2" s="1"/>
  <c r="G60" i="2"/>
  <c r="J53" i="2"/>
  <c r="I53" i="2"/>
  <c r="H53" i="2"/>
  <c r="G53" i="2"/>
  <c r="O53" i="2" s="1"/>
  <c r="J46" i="2"/>
  <c r="I46" i="2"/>
  <c r="H46" i="2"/>
  <c r="G46" i="2"/>
  <c r="O46" i="2" s="1"/>
  <c r="J39" i="2"/>
  <c r="I39" i="2"/>
  <c r="H39" i="2"/>
  <c r="G39" i="2"/>
  <c r="J34" i="2"/>
  <c r="I34" i="2"/>
  <c r="H34" i="2"/>
  <c r="G34" i="2"/>
  <c r="O34" i="2" s="1"/>
  <c r="J30" i="2"/>
  <c r="I30" i="2"/>
  <c r="H30" i="2"/>
  <c r="G30" i="2"/>
  <c r="O30" i="2" s="1"/>
  <c r="J23" i="2"/>
  <c r="I23" i="2"/>
  <c r="H23" i="2"/>
  <c r="G23" i="2"/>
  <c r="O23" i="2" s="1"/>
  <c r="J19" i="2"/>
  <c r="I19" i="2"/>
  <c r="H19" i="2"/>
  <c r="G19" i="2"/>
  <c r="J12" i="2"/>
  <c r="I12" i="2"/>
  <c r="H12" i="2"/>
  <c r="O12" i="2" s="1"/>
  <c r="G12" i="2"/>
  <c r="J5" i="2"/>
  <c r="J4" i="2" s="1"/>
  <c r="I5" i="2"/>
  <c r="I4" i="2" s="1"/>
  <c r="H5" i="2"/>
  <c r="H4" i="2" s="1"/>
  <c r="G5" i="2"/>
  <c r="G4" i="2" s="1"/>
  <c r="O4" i="2" l="1"/>
  <c r="M28" i="2"/>
  <c r="M10" i="2"/>
  <c r="S34" i="2"/>
  <c r="N35" i="2"/>
  <c r="M35" i="2" s="1"/>
  <c r="N54" i="2"/>
  <c r="M54" i="2" s="1"/>
  <c r="Q5" i="2"/>
  <c r="S19" i="2"/>
  <c r="R19" i="2" s="1"/>
  <c r="Q53" i="2"/>
  <c r="R21" i="2"/>
  <c r="L34" i="2"/>
  <c r="N43" i="2"/>
  <c r="M43" i="2" s="1"/>
  <c r="R55" i="2"/>
  <c r="L28" i="2"/>
  <c r="Q60" i="2"/>
  <c r="N63" i="2"/>
  <c r="M63" i="2" s="1"/>
  <c r="N7" i="2"/>
  <c r="M7" i="2" s="1"/>
  <c r="N64" i="2"/>
  <c r="M64" i="2" s="1"/>
  <c r="N27" i="2"/>
  <c r="M27" i="2" s="1"/>
  <c r="R14" i="2"/>
  <c r="L11" i="2"/>
  <c r="M11" i="2" s="1"/>
  <c r="N16" i="2"/>
  <c r="M16" i="2" s="1"/>
  <c r="N47" i="2"/>
  <c r="M47" i="2" s="1"/>
  <c r="Q30" i="2"/>
  <c r="R30" i="2" s="1"/>
  <c r="R48" i="2"/>
  <c r="S5" i="2"/>
  <c r="R42" i="2"/>
  <c r="N22" i="2"/>
  <c r="M22" i="2" s="1"/>
  <c r="M24" i="2"/>
  <c r="N29" i="2"/>
  <c r="M29" i="2" s="1"/>
  <c r="N65" i="2"/>
  <c r="M65" i="2" s="1"/>
  <c r="R45" i="2"/>
  <c r="N42" i="2"/>
  <c r="M42" i="2" s="1"/>
  <c r="N13" i="2"/>
  <c r="M13" i="2" s="1"/>
  <c r="N41" i="2"/>
  <c r="M41" i="2" s="1"/>
  <c r="N19" i="2"/>
  <c r="N33" i="2"/>
  <c r="M33" i="2" s="1"/>
  <c r="N48" i="2"/>
  <c r="M48" i="2" s="1"/>
  <c r="Q34" i="2"/>
  <c r="R34" i="2" s="1"/>
  <c r="Q39" i="2"/>
  <c r="R39" i="2" s="1"/>
  <c r="R59" i="2"/>
  <c r="S109" i="3"/>
  <c r="R100" i="3"/>
  <c r="T5" i="3"/>
  <c r="R5" i="3"/>
  <c r="S5" i="3" s="1"/>
  <c r="O100" i="3"/>
  <c r="S110" i="3"/>
  <c r="T108" i="3"/>
  <c r="S108" i="3" s="1"/>
  <c r="O50" i="3"/>
  <c r="H44" i="3"/>
  <c r="H4" i="3" s="1"/>
  <c r="J44" i="3"/>
  <c r="J4" i="3" s="1"/>
  <c r="K44" i="3"/>
  <c r="K4" i="3" s="1"/>
  <c r="I44" i="3"/>
  <c r="I4" i="3" s="1"/>
  <c r="O109" i="3"/>
  <c r="M109" i="3"/>
  <c r="M110" i="3"/>
  <c r="N110" i="3" s="1"/>
  <c r="M76" i="3"/>
  <c r="N76" i="3" s="1"/>
  <c r="O72" i="3"/>
  <c r="N72" i="3" s="1"/>
  <c r="O68" i="3"/>
  <c r="N68" i="3" s="1"/>
  <c r="O59" i="3"/>
  <c r="N59" i="3" s="1"/>
  <c r="O58" i="3"/>
  <c r="N58" i="3" s="1"/>
  <c r="S87" i="3"/>
  <c r="S51" i="3"/>
  <c r="S84" i="3"/>
  <c r="O93" i="3"/>
  <c r="N93" i="3" s="1"/>
  <c r="S54" i="3"/>
  <c r="O62" i="3"/>
  <c r="N62" i="3" s="1"/>
  <c r="O67" i="3"/>
  <c r="N67" i="3" s="1"/>
  <c r="M99" i="3"/>
  <c r="N99" i="3" s="1"/>
  <c r="R55" i="3"/>
  <c r="S62" i="3"/>
  <c r="M61" i="3"/>
  <c r="M60" i="3" s="1"/>
  <c r="M104" i="3"/>
  <c r="N104" i="3" s="1"/>
  <c r="S46" i="3"/>
  <c r="S66" i="3"/>
  <c r="O74" i="3"/>
  <c r="N74" i="3" s="1"/>
  <c r="S101" i="3"/>
  <c r="S78" i="3"/>
  <c r="R95" i="3"/>
  <c r="S76" i="3"/>
  <c r="S98" i="3"/>
  <c r="O77" i="3"/>
  <c r="N77" i="3" s="1"/>
  <c r="S91" i="3"/>
  <c r="M53" i="3"/>
  <c r="N53" i="3" s="1"/>
  <c r="R90" i="3"/>
  <c r="S48" i="3"/>
  <c r="O84" i="3"/>
  <c r="N84" i="3" s="1"/>
  <c r="M102" i="3"/>
  <c r="N102" i="3" s="1"/>
  <c r="R65" i="3"/>
  <c r="S93" i="3"/>
  <c r="P95" i="3"/>
  <c r="M103" i="3"/>
  <c r="N103" i="3" s="1"/>
  <c r="S89" i="3"/>
  <c r="S47" i="3"/>
  <c r="S56" i="3"/>
  <c r="P60" i="3"/>
  <c r="S61" i="3"/>
  <c r="M66" i="3"/>
  <c r="N66" i="3" s="1"/>
  <c r="S97" i="3"/>
  <c r="T50" i="3"/>
  <c r="P55" i="3"/>
  <c r="O64" i="3"/>
  <c r="N64" i="3" s="1"/>
  <c r="O69" i="3"/>
  <c r="N69" i="3" s="1"/>
  <c r="O81" i="3"/>
  <c r="N81" i="3" s="1"/>
  <c r="S83" i="3"/>
  <c r="O63" i="3"/>
  <c r="N63" i="3" s="1"/>
  <c r="O87" i="3"/>
  <c r="N87" i="3" s="1"/>
  <c r="O92" i="3"/>
  <c r="S103" i="3"/>
  <c r="S73" i="3"/>
  <c r="R85" i="3"/>
  <c r="S57" i="3"/>
  <c r="R75" i="3"/>
  <c r="S92" i="3"/>
  <c r="S94" i="3"/>
  <c r="S67" i="3"/>
  <c r="S81" i="3"/>
  <c r="T95" i="3"/>
  <c r="S99" i="3"/>
  <c r="T100" i="3"/>
  <c r="S71" i="3"/>
  <c r="S49" i="3"/>
  <c r="S53" i="3"/>
  <c r="R70" i="3"/>
  <c r="M71" i="3"/>
  <c r="M70" i="3" s="1"/>
  <c r="S77" i="3"/>
  <c r="S88" i="3"/>
  <c r="T90" i="3"/>
  <c r="S104" i="3"/>
  <c r="S63" i="3"/>
  <c r="R50" i="3"/>
  <c r="S59" i="3"/>
  <c r="S64" i="3"/>
  <c r="S69" i="3"/>
  <c r="S72" i="3"/>
  <c r="P80" i="3"/>
  <c r="P85" i="3"/>
  <c r="M89" i="3"/>
  <c r="N89" i="3" s="1"/>
  <c r="P100" i="3"/>
  <c r="S96" i="3"/>
  <c r="O97" i="3"/>
  <c r="N97" i="3" s="1"/>
  <c r="O96" i="3"/>
  <c r="S102" i="3"/>
  <c r="M98" i="3"/>
  <c r="N98" i="3" s="1"/>
  <c r="M101" i="3"/>
  <c r="P90" i="3"/>
  <c r="T85" i="3"/>
  <c r="P70" i="3"/>
  <c r="M94" i="3"/>
  <c r="N94" i="3" s="1"/>
  <c r="P65" i="3"/>
  <c r="T60" i="3"/>
  <c r="T65" i="3"/>
  <c r="O73" i="3"/>
  <c r="N73" i="3" s="1"/>
  <c r="P75" i="3"/>
  <c r="O78" i="3"/>
  <c r="N78" i="3" s="1"/>
  <c r="S82" i="3"/>
  <c r="T80" i="3"/>
  <c r="S86" i="3"/>
  <c r="M57" i="3"/>
  <c r="N57" i="3" s="1"/>
  <c r="M56" i="3"/>
  <c r="N56" i="3" s="1"/>
  <c r="M54" i="3"/>
  <c r="N54" i="3" s="1"/>
  <c r="P50" i="3"/>
  <c r="M52" i="3"/>
  <c r="N52" i="3" s="1"/>
  <c r="P45" i="3"/>
  <c r="O47" i="3"/>
  <c r="N47" i="3" s="1"/>
  <c r="M49" i="3"/>
  <c r="N49" i="3" s="1"/>
  <c r="T45" i="3"/>
  <c r="R45" i="3"/>
  <c r="R60" i="3"/>
  <c r="M79" i="3"/>
  <c r="N79" i="3" s="1"/>
  <c r="M82" i="3"/>
  <c r="N82" i="3" s="1"/>
  <c r="O46" i="3"/>
  <c r="S52" i="3"/>
  <c r="T55" i="3"/>
  <c r="T70" i="3"/>
  <c r="T75" i="3"/>
  <c r="O83" i="3"/>
  <c r="N83" i="3" s="1"/>
  <c r="O86" i="3"/>
  <c r="M48" i="3"/>
  <c r="M51" i="3"/>
  <c r="N51" i="3" s="1"/>
  <c r="S74" i="3"/>
  <c r="S79" i="3"/>
  <c r="R80" i="3"/>
  <c r="M88" i="3"/>
  <c r="N88" i="3" s="1"/>
  <c r="M91" i="3"/>
  <c r="O43" i="3"/>
  <c r="N43" i="3" s="1"/>
  <c r="O31" i="3"/>
  <c r="N31" i="3" s="1"/>
  <c r="S33" i="3"/>
  <c r="O20" i="3"/>
  <c r="N20" i="3" s="1"/>
  <c r="M7" i="3"/>
  <c r="N7" i="3" s="1"/>
  <c r="O41" i="3"/>
  <c r="N41" i="3" s="1"/>
  <c r="M11" i="3"/>
  <c r="N11" i="3" s="1"/>
  <c r="S6" i="3"/>
  <c r="O15" i="3"/>
  <c r="N15" i="3" s="1"/>
  <c r="S7" i="3"/>
  <c r="S13" i="3"/>
  <c r="O17" i="3"/>
  <c r="N17" i="3" s="1"/>
  <c r="O27" i="3"/>
  <c r="N27" i="3" s="1"/>
  <c r="O12" i="3"/>
  <c r="N12" i="3" s="1"/>
  <c r="O14" i="3"/>
  <c r="N14" i="3" s="1"/>
  <c r="O28" i="3"/>
  <c r="N28" i="3" s="1"/>
  <c r="S18" i="3"/>
  <c r="S40" i="3"/>
  <c r="S15" i="3"/>
  <c r="M39" i="3"/>
  <c r="N39" i="3" s="1"/>
  <c r="S10" i="3"/>
  <c r="S17" i="3"/>
  <c r="O24" i="3"/>
  <c r="N24" i="3" s="1"/>
  <c r="O37" i="3"/>
  <c r="N37" i="3" s="1"/>
  <c r="S20" i="3"/>
  <c r="M13" i="3"/>
  <c r="N13" i="3" s="1"/>
  <c r="S31" i="3"/>
  <c r="S39" i="3"/>
  <c r="S9" i="3"/>
  <c r="S25" i="3"/>
  <c r="O34" i="3"/>
  <c r="N34" i="3" s="1"/>
  <c r="S36" i="3"/>
  <c r="S41" i="3"/>
  <c r="M10" i="3"/>
  <c r="N10" i="3" s="1"/>
  <c r="S12" i="3"/>
  <c r="M19" i="3"/>
  <c r="N19" i="3" s="1"/>
  <c r="O21" i="3"/>
  <c r="N21" i="3" s="1"/>
  <c r="S23" i="3"/>
  <c r="S28" i="3"/>
  <c r="O30" i="3"/>
  <c r="N30" i="3" s="1"/>
  <c r="S42" i="3"/>
  <c r="S16" i="3"/>
  <c r="S21" i="3"/>
  <c r="M9" i="3"/>
  <c r="N9" i="3" s="1"/>
  <c r="S14" i="3"/>
  <c r="S26" i="3"/>
  <c r="S27" i="3"/>
  <c r="S34" i="3"/>
  <c r="S11" i="3"/>
  <c r="S32" i="3"/>
  <c r="S8" i="3"/>
  <c r="S19" i="3"/>
  <c r="S29" i="3"/>
  <c r="S24" i="3"/>
  <c r="S43" i="3"/>
  <c r="S38" i="3"/>
  <c r="S30" i="3"/>
  <c r="O18" i="3"/>
  <c r="N18" i="3" s="1"/>
  <c r="S22" i="3"/>
  <c r="O25" i="3"/>
  <c r="S35" i="3"/>
  <c r="S37" i="3"/>
  <c r="M16" i="3"/>
  <c r="N16" i="3" s="1"/>
  <c r="M22" i="3"/>
  <c r="M26" i="3"/>
  <c r="M29" i="3"/>
  <c r="N29" i="3" s="1"/>
  <c r="M32" i="3"/>
  <c r="M35" i="3"/>
  <c r="N35" i="3" s="1"/>
  <c r="O6" i="3"/>
  <c r="O23" i="3"/>
  <c r="N23" i="3" s="1"/>
  <c r="O33" i="3"/>
  <c r="N33" i="3" s="1"/>
  <c r="O36" i="3"/>
  <c r="N36" i="3" s="1"/>
  <c r="O40" i="3"/>
  <c r="P5" i="3"/>
  <c r="M8" i="3"/>
  <c r="M38" i="3"/>
  <c r="N38" i="3" s="1"/>
  <c r="M42" i="3"/>
  <c r="N42" i="3" s="1"/>
  <c r="T4" i="2"/>
  <c r="R6" i="2"/>
  <c r="R53" i="2"/>
  <c r="S46" i="2"/>
  <c r="R46" i="2" s="1"/>
  <c r="R12" i="2"/>
  <c r="R60" i="2"/>
  <c r="R33" i="2"/>
  <c r="R38" i="2"/>
  <c r="R43" i="2"/>
  <c r="Q46" i="2"/>
  <c r="R13" i="2"/>
  <c r="S23" i="2"/>
  <c r="R23" i="2" s="1"/>
  <c r="R61" i="2"/>
  <c r="C65" i="4"/>
  <c r="C63" i="4"/>
  <c r="B53" i="4"/>
  <c r="C55" i="4"/>
  <c r="C59" i="4"/>
  <c r="C57" i="4"/>
  <c r="C51" i="4"/>
  <c r="C46" i="4"/>
  <c r="C43" i="4"/>
  <c r="B39" i="4"/>
  <c r="C37" i="4"/>
  <c r="C34" i="4"/>
  <c r="C35" i="4"/>
  <c r="C32" i="4"/>
  <c r="D30" i="4"/>
  <c r="C30" i="4" s="1"/>
  <c r="C28" i="4"/>
  <c r="B29" i="4"/>
  <c r="C29" i="4" s="1"/>
  <c r="C8" i="4"/>
  <c r="C9" i="4"/>
  <c r="C10" i="4"/>
  <c r="D5" i="4"/>
  <c r="C39" i="4"/>
  <c r="C53" i="4"/>
  <c r="C61" i="4"/>
  <c r="D60" i="4"/>
  <c r="C60" i="4" s="1"/>
  <c r="B6" i="4"/>
  <c r="B5" i="4" s="1"/>
  <c r="C40" i="4"/>
  <c r="C54" i="4"/>
  <c r="M6" i="2"/>
  <c r="L23" i="2"/>
  <c r="N53" i="2"/>
  <c r="N23" i="2"/>
  <c r="M23" i="2" s="1"/>
  <c r="L12" i="2"/>
  <c r="L9" i="2"/>
  <c r="M9" i="2" s="1"/>
  <c r="L52" i="2"/>
  <c r="M52" i="2" s="1"/>
  <c r="N18" i="2"/>
  <c r="L56" i="2"/>
  <c r="M56" i="2" s="1"/>
  <c r="L20" i="2"/>
  <c r="L19" i="2" s="1"/>
  <c r="L45" i="2"/>
  <c r="M45" i="2" s="1"/>
  <c r="L55" i="2"/>
  <c r="L49" i="2"/>
  <c r="L46" i="2" s="1"/>
  <c r="N36" i="2"/>
  <c r="N40" i="2"/>
  <c r="N51" i="2"/>
  <c r="N26" i="2"/>
  <c r="M26" i="2" s="1"/>
  <c r="N31" i="2"/>
  <c r="N50" i="2"/>
  <c r="M50" i="2" s="1"/>
  <c r="L57" i="2"/>
  <c r="M57" i="2" s="1"/>
  <c r="L8" i="2"/>
  <c r="L44" i="2"/>
  <c r="L39" i="2" s="1"/>
  <c r="L61" i="2"/>
  <c r="L32" i="2"/>
  <c r="N34" i="2" l="1"/>
  <c r="M34" i="2" s="1"/>
  <c r="M36" i="2"/>
  <c r="L5" i="2"/>
  <c r="M8" i="2"/>
  <c r="M60" i="2"/>
  <c r="L53" i="2"/>
  <c r="M53" i="2" s="1"/>
  <c r="M55" i="2"/>
  <c r="N5" i="2"/>
  <c r="M44" i="2"/>
  <c r="N30" i="2"/>
  <c r="M31" i="2"/>
  <c r="M49" i="2"/>
  <c r="L30" i="2"/>
  <c r="L4" i="2" s="1"/>
  <c r="M32" i="2"/>
  <c r="N46" i="2"/>
  <c r="M46" i="2" s="1"/>
  <c r="M51" i="2"/>
  <c r="N12" i="2"/>
  <c r="M12" i="2" s="1"/>
  <c r="M18" i="2"/>
  <c r="N39" i="2"/>
  <c r="M39" i="2" s="1"/>
  <c r="M40" i="2"/>
  <c r="Q4" i="2"/>
  <c r="M61" i="2"/>
  <c r="T107" i="3"/>
  <c r="R107" i="3"/>
  <c r="S100" i="3"/>
  <c r="M100" i="3"/>
  <c r="O5" i="3"/>
  <c r="M5" i="3"/>
  <c r="O55" i="3"/>
  <c r="N109" i="3"/>
  <c r="P108" i="3"/>
  <c r="N61" i="3"/>
  <c r="S50" i="3"/>
  <c r="S65" i="3"/>
  <c r="S95" i="3"/>
  <c r="O90" i="3"/>
  <c r="S70" i="3"/>
  <c r="S55" i="3"/>
  <c r="M90" i="3"/>
  <c r="O65" i="3"/>
  <c r="S85" i="3"/>
  <c r="S90" i="3"/>
  <c r="S45" i="3"/>
  <c r="S80" i="3"/>
  <c r="S75" i="3"/>
  <c r="N71" i="3"/>
  <c r="M65" i="3"/>
  <c r="N48" i="3"/>
  <c r="M95" i="3"/>
  <c r="N92" i="3"/>
  <c r="M50" i="3"/>
  <c r="O95" i="3"/>
  <c r="N96" i="3"/>
  <c r="N101" i="3"/>
  <c r="S60" i="3"/>
  <c r="O70" i="3"/>
  <c r="N70" i="3" s="1"/>
  <c r="M80" i="3"/>
  <c r="M55" i="3"/>
  <c r="N91" i="3"/>
  <c r="O60" i="3"/>
  <c r="N60" i="3" s="1"/>
  <c r="M75" i="3"/>
  <c r="M85" i="3"/>
  <c r="O85" i="3"/>
  <c r="N86" i="3"/>
  <c r="O45" i="3"/>
  <c r="N46" i="3"/>
  <c r="O75" i="3"/>
  <c r="O80" i="3"/>
  <c r="N25" i="3"/>
  <c r="N22" i="3"/>
  <c r="N26" i="3"/>
  <c r="N40" i="3"/>
  <c r="N8" i="3"/>
  <c r="N32" i="3"/>
  <c r="N6" i="3"/>
  <c r="S4" i="2"/>
  <c r="R4" i="2" s="1"/>
  <c r="B27" i="4"/>
  <c r="D27" i="4"/>
  <c r="C27" i="4" s="1"/>
  <c r="C5" i="4"/>
  <c r="C6" i="4"/>
  <c r="D4" i="4"/>
  <c r="M20" i="2"/>
  <c r="M19" i="2"/>
  <c r="N4" i="2" l="1"/>
  <c r="M4" i="2" s="1"/>
  <c r="M30" i="2"/>
  <c r="N55" i="3"/>
  <c r="S107" i="3"/>
  <c r="U44" i="3"/>
  <c r="U4" i="3" s="1"/>
  <c r="T106" i="3"/>
  <c r="T105" i="3" s="1"/>
  <c r="T44" i="3" s="1"/>
  <c r="R106" i="3"/>
  <c r="R105" i="3" s="1"/>
  <c r="R44" i="3" s="1"/>
  <c r="R4" i="3" s="1"/>
  <c r="P107" i="3"/>
  <c r="O108" i="3"/>
  <c r="M108" i="3"/>
  <c r="N90" i="3"/>
  <c r="N50" i="3"/>
  <c r="N65" i="3"/>
  <c r="N100" i="3"/>
  <c r="N95" i="3"/>
  <c r="N80" i="3"/>
  <c r="N75" i="3"/>
  <c r="N85" i="3"/>
  <c r="B26" i="4"/>
  <c r="D26" i="4"/>
  <c r="C26" i="4" s="1"/>
  <c r="N108" i="3" l="1"/>
  <c r="S44" i="3"/>
  <c r="T4" i="3"/>
  <c r="S4" i="3" s="1"/>
  <c r="S105" i="3"/>
  <c r="S106" i="3"/>
  <c r="O107" i="3"/>
  <c r="M107" i="3"/>
  <c r="N107" i="3" s="1"/>
  <c r="P105" i="3"/>
  <c r="P44" i="3" s="1"/>
  <c r="P4" i="3" s="1"/>
  <c r="P106" i="3"/>
  <c r="D25" i="4"/>
  <c r="B25" i="4"/>
  <c r="M106" i="3" l="1"/>
  <c r="M105" i="3" s="1"/>
  <c r="M4" i="3" s="1"/>
  <c r="N4" i="3" s="1"/>
  <c r="O106" i="3"/>
  <c r="O105" i="3" s="1"/>
  <c r="D24" i="4"/>
  <c r="B24" i="4"/>
  <c r="B23" i="4" s="1"/>
  <c r="C25" i="4"/>
  <c r="N105" i="3" l="1"/>
  <c r="O44" i="3"/>
  <c r="N106" i="3"/>
  <c r="D22" i="4"/>
  <c r="C22" i="4" s="1"/>
  <c r="B22" i="4"/>
  <c r="D23" i="4"/>
  <c r="C23" i="4" s="1"/>
  <c r="C24" i="4"/>
  <c r="O4" i="3" l="1"/>
  <c r="N44" i="3"/>
  <c r="B21" i="4"/>
  <c r="D21" i="4"/>
  <c r="C21" i="4" s="1"/>
  <c r="D20" i="4" l="1"/>
  <c r="B20" i="4"/>
  <c r="B19" i="4" s="1"/>
  <c r="D18" i="4" l="1"/>
  <c r="B18" i="4"/>
  <c r="D19" i="4"/>
  <c r="C19" i="4" s="1"/>
  <c r="C20" i="4"/>
  <c r="C18" i="4" l="1"/>
  <c r="D17" i="4"/>
  <c r="B17" i="4"/>
  <c r="C17" i="4" l="1"/>
  <c r="B16" i="4"/>
  <c r="D16" i="4"/>
  <c r="C16" i="4" l="1"/>
  <c r="D15" i="4"/>
  <c r="B15" i="4"/>
  <c r="C15" i="4" l="1"/>
  <c r="D14" i="4"/>
  <c r="B14" i="4"/>
  <c r="C14" i="4" l="1"/>
  <c r="E12" i="4"/>
  <c r="E4" i="4" s="1"/>
  <c r="D13" i="4"/>
  <c r="B13" i="4"/>
  <c r="B12" i="4" s="1"/>
  <c r="B4" i="4" s="1"/>
  <c r="C4" i="4" s="1"/>
  <c r="C13" i="4" l="1"/>
  <c r="D12" i="4"/>
  <c r="C12" i="4" s="1"/>
</calcChain>
</file>

<file path=xl/sharedStrings.xml><?xml version="1.0" encoding="utf-8"?>
<sst xmlns="http://schemas.openxmlformats.org/spreadsheetml/2006/main" count="507" uniqueCount="173">
  <si>
    <t>Austin 3BK Apr22-Jun22 MSA ARB PPM</t>
  </si>
  <si>
    <t>Station/Daypart</t>
  </si>
  <si>
    <t>Format</t>
  </si>
  <si>
    <t>Unit $</t>
  </si>
  <si>
    <t>Dpt. Code</t>
  </si>
  <si>
    <t>Wk 1</t>
  </si>
  <si>
    <t>Wk 2</t>
  </si>
  <si>
    <t>Wk 3</t>
  </si>
  <si>
    <t>Wk 4</t>
  </si>
  <si>
    <t>Unit Dur</t>
  </si>
  <si>
    <t>Wk 1 -  Wk 4</t>
  </si>
  <si>
    <t>Avg AQH Rtg</t>
  </si>
  <si>
    <t>GRP</t>
  </si>
  <si>
    <t>CPP</t>
  </si>
  <si>
    <t>Total $</t>
  </si>
  <si>
    <t>Unit Total</t>
  </si>
  <si>
    <t>Grand Total</t>
  </si>
  <si>
    <t>Adults 18 - 34</t>
  </si>
  <si>
    <t>KAMX-FM</t>
  </si>
  <si>
    <t xml:space="preserve">M-F 7a-10a </t>
  </si>
  <si>
    <t xml:space="preserve">M-F 10a-3p </t>
  </si>
  <si>
    <t xml:space="preserve">M-F 3p-6p* </t>
  </si>
  <si>
    <t>M-F 7p-8p*</t>
  </si>
  <si>
    <t xml:space="preserve">M-F 7p-12m </t>
  </si>
  <si>
    <t>Sa-Su 6a-7p*</t>
  </si>
  <si>
    <t>Modern AC</t>
  </si>
  <si>
    <t xml:space="preserve">KGSR-FM </t>
  </si>
  <si>
    <t xml:space="preserve">KLBJ-AM </t>
  </si>
  <si>
    <t xml:space="preserve">KLQB-FM </t>
  </si>
  <si>
    <t xml:space="preserve">KROX-FM </t>
  </si>
  <si>
    <t>M-F 6a-10a</t>
  </si>
  <si>
    <t>M-F 10a-3p</t>
  </si>
  <si>
    <t>M-F 3p-7p</t>
  </si>
  <si>
    <t>M-F 7p-12m</t>
  </si>
  <si>
    <t>KBPA-FM</t>
  </si>
  <si>
    <t>KKMJ-FM</t>
  </si>
  <si>
    <t>KLZT-FM</t>
  </si>
  <si>
    <t>KLBJ-FM</t>
  </si>
  <si>
    <t>AM</t>
  </si>
  <si>
    <t>MD</t>
  </si>
  <si>
    <t>PM</t>
  </si>
  <si>
    <t>EV</t>
  </si>
  <si>
    <t>WK</t>
  </si>
  <si>
    <t xml:space="preserve">M-F 6a-10a </t>
  </si>
  <si>
    <t xml:space="preserve">M-F 3p-7p </t>
  </si>
  <si>
    <t xml:space="preserve">M-F 7p-8p* </t>
  </si>
  <si>
    <t>Adult Hits</t>
  </si>
  <si>
    <t>Hot AC</t>
  </si>
  <si>
    <t>Adult Contemporary</t>
  </si>
  <si>
    <t>M-F 7a-10a*</t>
  </si>
  <si>
    <t xml:space="preserve">Sa-Su 6a-7p* </t>
  </si>
  <si>
    <t>News/Talk</t>
  </si>
  <si>
    <t xml:space="preserve">Album Oriented Rock </t>
  </si>
  <si>
    <t>Mexican Regional</t>
  </si>
  <si>
    <t>Altern/Modern Rock</t>
  </si>
  <si>
    <t>Various</t>
  </si>
  <si>
    <t>KATZ + PODKATZ + SPOTIFY</t>
  </si>
  <si>
    <t xml:space="preserve">Wk 1 </t>
  </si>
  <si>
    <t>KTBC</t>
  </si>
  <si>
    <t>Program</t>
  </si>
  <si>
    <t>GOOD DAY AUSTIN 5A</t>
  </si>
  <si>
    <t>Mo-Fr 5:00a-6:00a</t>
  </si>
  <si>
    <t>GOOD DAY AUSTIN 6A</t>
  </si>
  <si>
    <t xml:space="preserve">Mo-Fr 6:00a-7:00a </t>
  </si>
  <si>
    <t xml:space="preserve">GOOD DAY AUSTIN 7A </t>
  </si>
  <si>
    <t>Mo-Fr 7:00a-8:00a</t>
  </si>
  <si>
    <t xml:space="preserve">GOOD DAY AUSTIN 8A </t>
  </si>
  <si>
    <t>GOOD DAY AUSTIN 9A</t>
  </si>
  <si>
    <t xml:space="preserve">GOOD DAY AUSTIN 430A </t>
  </si>
  <si>
    <t>GOOD DAY SATURDAY 6A</t>
  </si>
  <si>
    <t xml:space="preserve">GOOD DAY SATURDAY 7A </t>
  </si>
  <si>
    <t xml:space="preserve">GOOD DAY SUNDAY 6A </t>
  </si>
  <si>
    <t>GOOD DAY SUNDAY 7A</t>
  </si>
  <si>
    <t xml:space="preserve">FOX NEWS SUNDAY </t>
  </si>
  <si>
    <t>FOX 7 NEWS 5PM</t>
  </si>
  <si>
    <t xml:space="preserve">FOX 7 NEWS 6PM </t>
  </si>
  <si>
    <t>FOX 7 NEWS SUN 5P SUN</t>
  </si>
  <si>
    <t>TMZ</t>
  </si>
  <si>
    <t xml:space="preserve">FOX 7 NEWS at 9 </t>
  </si>
  <si>
    <t xml:space="preserve">FOX 7 NEWS at 10 </t>
  </si>
  <si>
    <t xml:space="preserve">FOX 7 NEWS SAT </t>
  </si>
  <si>
    <t>FOX 7 NEWS SUN</t>
  </si>
  <si>
    <t xml:space="preserve">BIG BANG THEORY </t>
  </si>
  <si>
    <t>YOU BET YOUR LIFE 1130P</t>
  </si>
  <si>
    <t xml:space="preserve">TMZ 12A </t>
  </si>
  <si>
    <t xml:space="preserve">DISH NATION 1230A </t>
  </si>
  <si>
    <t>ACCESS HOLLYWOOD 1AM</t>
  </si>
  <si>
    <t>25 WORDS OR LESS 130A</t>
  </si>
  <si>
    <t>SAT LATE NIGHT ENCORES</t>
  </si>
  <si>
    <t>BIG BANG THEORY</t>
  </si>
  <si>
    <t xml:space="preserve">TMZ WEEKEND </t>
  </si>
  <si>
    <t>ACCESS HOLLYWOOD</t>
  </si>
  <si>
    <t>RAW TRAVEL</t>
  </si>
  <si>
    <t>SIMPSONS</t>
  </si>
  <si>
    <t xml:space="preserve">Mo-Fr 8:00a-9:00a </t>
  </si>
  <si>
    <t>Mo-Fr 9:00a-10:00a</t>
  </si>
  <si>
    <t xml:space="preserve">Mo-Fr 4:30a-5:00a </t>
  </si>
  <si>
    <t xml:space="preserve">Sat 6:00a-7:00a </t>
  </si>
  <si>
    <t>Sat 7:00a-8:00a</t>
  </si>
  <si>
    <t>Sun 6:00a-7:00a</t>
  </si>
  <si>
    <t>Sun 7:00a-8:00a</t>
  </si>
  <si>
    <t xml:space="preserve">Sun 8:00a-9:00a </t>
  </si>
  <si>
    <t>Mo-Fr 5:00p-6:00p</t>
  </si>
  <si>
    <t>Mo-Fr 6:00p-6:30p</t>
  </si>
  <si>
    <t>Sun 5:00p-5:30p</t>
  </si>
  <si>
    <t xml:space="preserve">Mo-Fr 6:30p-7:00p </t>
  </si>
  <si>
    <t>Mo-Fr 9:00p-10:00p</t>
  </si>
  <si>
    <t xml:space="preserve">Mo-Fr 10:00p-10:30p </t>
  </si>
  <si>
    <t>Sat 9:00p-10:00p</t>
  </si>
  <si>
    <t xml:space="preserve">Sun 9:00p-10:00p </t>
  </si>
  <si>
    <t xml:space="preserve">Mo-Fr 10:30p-11:00p </t>
  </si>
  <si>
    <t>Mo-Fr 11:00p-11:30p</t>
  </si>
  <si>
    <t>Mo-Fr 11:30p-12:00a</t>
  </si>
  <si>
    <t>Mo-Fr 12:00a-12:30a</t>
  </si>
  <si>
    <t>Mo-Fr 12:30a-1:00a</t>
  </si>
  <si>
    <t>Mo-Fr 1:00a-1:30a</t>
  </si>
  <si>
    <t>Mo-Fr 1:30a-2:00a</t>
  </si>
  <si>
    <t>Sat 10:00p-11:00p</t>
  </si>
  <si>
    <t xml:space="preserve">Sat 11:00p-11:30p </t>
  </si>
  <si>
    <t xml:space="preserve">Sat 11:30p-12:00a </t>
  </si>
  <si>
    <t>Sat 12:00a-1:00a</t>
  </si>
  <si>
    <t>Sat 1:00a-2:00a</t>
  </si>
  <si>
    <t xml:space="preserve">Sun 10:00p-10:30p </t>
  </si>
  <si>
    <t>Sun 10:30p-11:00p</t>
  </si>
  <si>
    <t>Sun 11:00p-12:00a</t>
  </si>
  <si>
    <t xml:space="preserve">Sun 12:00a-12:30a </t>
  </si>
  <si>
    <t xml:space="preserve">Sun 12:30a-1:00a </t>
  </si>
  <si>
    <t>Sun 1:00a-1:30a</t>
  </si>
  <si>
    <t>Sun 1:30a-2:00a</t>
  </si>
  <si>
    <t>SPECTRUM - CABLE</t>
  </si>
  <si>
    <t>FRFM-TV</t>
  </si>
  <si>
    <t>ESPN-TV</t>
  </si>
  <si>
    <t>CNN-TV</t>
  </si>
  <si>
    <t>MNBC-TV</t>
  </si>
  <si>
    <t>HALL-TV</t>
  </si>
  <si>
    <t>HIST-TV</t>
  </si>
  <si>
    <t>BRVO-TV</t>
  </si>
  <si>
    <t>TBSC-TV</t>
  </si>
  <si>
    <t>TNT-TV</t>
  </si>
  <si>
    <t>FOOD-TV</t>
  </si>
  <si>
    <t>CNBC-TV</t>
  </si>
  <si>
    <t>FX-TV</t>
  </si>
  <si>
    <t>HGTV-TV</t>
  </si>
  <si>
    <t>FREEFORM</t>
  </si>
  <si>
    <t>700 CLUB/SIMPSONS</t>
  </si>
  <si>
    <t>M-F 5a-10a</t>
  </si>
  <si>
    <t>M-F 10a-6p</t>
  </si>
  <si>
    <t>M-F 10p-12m</t>
  </si>
  <si>
    <t>M-F 6p-10p</t>
  </si>
  <si>
    <t>ESPN</t>
  </si>
  <si>
    <t xml:space="preserve">M-F 5a-10a </t>
  </si>
  <si>
    <t xml:space="preserve">M-F 10a-6p </t>
  </si>
  <si>
    <t xml:space="preserve">M-F 6p-10p </t>
  </si>
  <si>
    <t xml:space="preserve">M-F 10p-12m </t>
  </si>
  <si>
    <t>CNN</t>
  </si>
  <si>
    <t>MSNBC</t>
  </si>
  <si>
    <t>HALLMARK</t>
  </si>
  <si>
    <t>HISTORY</t>
  </si>
  <si>
    <t>TBS</t>
  </si>
  <si>
    <t>TNT</t>
  </si>
  <si>
    <t>FOOD</t>
  </si>
  <si>
    <t>CNBC</t>
  </si>
  <si>
    <t>FX</t>
  </si>
  <si>
    <t>HGTV</t>
  </si>
  <si>
    <t>EM</t>
  </si>
  <si>
    <t>DA</t>
  </si>
  <si>
    <t>EN</t>
  </si>
  <si>
    <t>PA</t>
  </si>
  <si>
    <t>PT</t>
  </si>
  <si>
    <t>LN</t>
  </si>
  <si>
    <t>LF</t>
  </si>
  <si>
    <t>M-F 7p-8p</t>
  </si>
  <si>
    <t xml:space="preserve">Sa-Su 6a-7p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</si>
</sst>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8" formatCode="&quot;$&quot;#,##0.00"/>
    <numFmt numFmtId="171" formatCode="&quot;$&quot;#,##0"/>
    <numFmt numFmtId="172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theme="5" tint="0.3999755851924192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AFFA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3" xfId="0" applyFill="1" applyBorder="1" applyAlignment="1" applyProtection="1">
      <alignment horizontal="center" wrapText="1"/>
    </xf>
    <xf numFmtId="0" fontId="0" fillId="0" borderId="2" xfId="0" applyBorder="1" applyAlignment="1" applyProtection="1">
      <alignment horizontal="center" vertical="top" wrapText="1"/>
    </xf>
    <xf numFmtId="168" fontId="0" fillId="0" borderId="2" xfId="1" applyNumberFormat="1" applyFont="1" applyBorder="1" applyAlignment="1" applyProtection="1">
      <alignment horizontal="center" vertical="top" wrapText="1"/>
    </xf>
    <xf numFmtId="0" fontId="0" fillId="0" borderId="2" xfId="0" applyBorder="1" applyAlignment="1" applyProtection="1">
      <alignment horizontal="center" vertical="top"/>
    </xf>
    <xf numFmtId="0" fontId="0" fillId="0" borderId="5" xfId="0" applyFill="1" applyBorder="1" applyAlignment="1" applyProtection="1">
      <alignment horizontal="center" wrapText="1"/>
    </xf>
    <xf numFmtId="0" fontId="0" fillId="0" borderId="2" xfId="0" applyBorder="1" applyAlignment="1" applyProtection="1">
      <alignment horizontal="center"/>
    </xf>
    <xf numFmtId="0" fontId="0" fillId="0" borderId="4" xfId="0" applyFill="1" applyBorder="1" applyAlignment="1" applyProtection="1">
      <alignment horizontal="center" wrapText="1"/>
    </xf>
    <xf numFmtId="0" fontId="3" fillId="0" borderId="0" xfId="0" applyFont="1" applyBorder="1" applyAlignment="1" applyProtection="1">
      <alignment horizontal="center" vertical="top"/>
    </xf>
    <xf numFmtId="168" fontId="3" fillId="0" borderId="0" xfId="1" applyNumberFormat="1" applyFont="1" applyBorder="1" applyAlignment="1" applyProtection="1">
      <alignment horizontal="center" vertical="top"/>
    </xf>
    <xf numFmtId="0" fontId="3" fillId="0" borderId="2" xfId="0" applyFont="1" applyBorder="1" applyAlignment="1" applyProtection="1">
      <alignment horizontal="center"/>
    </xf>
    <xf numFmtId="2" fontId="0" fillId="0" borderId="2" xfId="0" applyNumberFormat="1" applyBorder="1" applyAlignment="1" applyProtection="1">
      <alignment horizontal="center"/>
    </xf>
    <xf numFmtId="2" fontId="3" fillId="0" borderId="0" xfId="0" applyNumberFormat="1" applyFont="1" applyBorder="1" applyAlignment="1" applyProtection="1">
      <alignment horizontal="center" vertical="top"/>
    </xf>
    <xf numFmtId="168" fontId="3" fillId="0" borderId="0" xfId="1" applyNumberFormat="1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left" vertical="top"/>
    </xf>
    <xf numFmtId="0" fontId="3" fillId="3" borderId="0" xfId="0" applyFont="1" applyFill="1" applyBorder="1" applyAlignment="1" applyProtection="1">
      <alignment horizontal="left" vertical="top"/>
    </xf>
    <xf numFmtId="0" fontId="3" fillId="3" borderId="0" xfId="0" applyFont="1" applyFill="1" applyBorder="1" applyAlignment="1" applyProtection="1">
      <alignment horizontal="center" vertical="top"/>
    </xf>
    <xf numFmtId="168" fontId="3" fillId="0" borderId="0" xfId="0" applyNumberFormat="1" applyFont="1" applyBorder="1" applyAlignment="1" applyProtection="1">
      <alignment horizontal="center" vertical="top"/>
    </xf>
    <xf numFmtId="168" fontId="3" fillId="3" borderId="0" xfId="0" applyNumberFormat="1" applyFont="1" applyFill="1" applyBorder="1" applyAlignment="1" applyProtection="1">
      <alignment horizontal="center" vertical="top"/>
    </xf>
    <xf numFmtId="0" fontId="3" fillId="2" borderId="0" xfId="0" applyFont="1" applyFill="1" applyBorder="1" applyAlignment="1" applyProtection="1">
      <alignment horizontal="center" vertical="top"/>
    </xf>
    <xf numFmtId="0" fontId="3" fillId="0" borderId="2" xfId="0" applyFont="1" applyBorder="1" applyAlignment="1" applyProtection="1">
      <alignment horizontal="center" vertical="top" wrapText="1"/>
    </xf>
    <xf numFmtId="168" fontId="3" fillId="4" borderId="0" xfId="0" applyNumberFormat="1" applyFont="1" applyFill="1" applyBorder="1" applyAlignment="1" applyProtection="1">
      <alignment horizontal="center" vertical="top"/>
    </xf>
    <xf numFmtId="0" fontId="3" fillId="0" borderId="2" xfId="0" applyNumberFormat="1" applyFont="1" applyBorder="1" applyAlignment="1" applyProtection="1">
      <alignment horizontal="center"/>
    </xf>
    <xf numFmtId="0" fontId="3" fillId="0" borderId="0" xfId="0" applyNumberFormat="1" applyFont="1" applyBorder="1" applyAlignment="1" applyProtection="1">
      <alignment horizontal="center" vertical="top"/>
    </xf>
    <xf numFmtId="171" fontId="3" fillId="0" borderId="2" xfId="0" applyNumberFormat="1" applyFont="1" applyBorder="1" applyAlignment="1" applyProtection="1">
      <alignment horizontal="center"/>
    </xf>
    <xf numFmtId="171" fontId="3" fillId="0" borderId="0" xfId="0" applyNumberFormat="1" applyFont="1" applyBorder="1" applyAlignment="1" applyProtection="1">
      <alignment horizontal="center" vertical="top"/>
    </xf>
    <xf numFmtId="171" fontId="3" fillId="4" borderId="0" xfId="0" applyNumberFormat="1" applyFont="1" applyFill="1" applyBorder="1" applyAlignment="1" applyProtection="1">
      <alignment horizontal="center" vertical="top"/>
    </xf>
    <xf numFmtId="171" fontId="3" fillId="0" borderId="0" xfId="0" applyNumberFormat="1" applyFont="1" applyBorder="1" applyAlignment="1" applyProtection="1">
      <alignment horizontal="center"/>
    </xf>
    <xf numFmtId="0" fontId="3" fillId="3" borderId="0" xfId="0" applyNumberFormat="1" applyFont="1" applyFill="1" applyBorder="1" applyAlignment="1" applyProtection="1">
      <alignment horizontal="center" vertical="top"/>
    </xf>
    <xf numFmtId="171" fontId="3" fillId="2" borderId="0" xfId="0" applyNumberFormat="1" applyFont="1" applyFill="1" applyBorder="1" applyAlignment="1" applyProtection="1">
      <alignment horizontal="center" vertical="top"/>
    </xf>
    <xf numFmtId="171" fontId="3" fillId="3" borderId="0" xfId="0" applyNumberFormat="1" applyFont="1" applyFill="1" applyBorder="1" applyAlignment="1" applyProtection="1">
      <alignment horizontal="center" vertical="top"/>
    </xf>
    <xf numFmtId="2" fontId="2" fillId="3" borderId="0" xfId="0" applyNumberFormat="1" applyFont="1" applyFill="1" applyBorder="1" applyAlignment="1" applyProtection="1">
      <alignment horizontal="center" vertical="top"/>
    </xf>
    <xf numFmtId="172" fontId="0" fillId="0" borderId="2" xfId="0" applyNumberFormat="1" applyBorder="1" applyAlignment="1" applyProtection="1">
      <alignment horizontal="center"/>
    </xf>
    <xf numFmtId="172" fontId="2" fillId="2" borderId="0" xfId="0" applyNumberFormat="1" applyFont="1" applyFill="1" applyBorder="1" applyAlignment="1" applyProtection="1">
      <alignment vertical="top"/>
    </xf>
    <xf numFmtId="172" fontId="2" fillId="3" borderId="0" xfId="0" applyNumberFormat="1" applyFont="1" applyFill="1" applyBorder="1" applyAlignment="1" applyProtection="1">
      <alignment horizontal="left" vertical="top"/>
    </xf>
    <xf numFmtId="172" fontId="3" fillId="0" borderId="0" xfId="0" applyNumberFormat="1" applyFont="1" applyBorder="1" applyAlignment="1" applyProtection="1">
      <alignment horizontal="center" vertical="top"/>
    </xf>
    <xf numFmtId="172" fontId="2" fillId="3" borderId="0" xfId="0" applyNumberFormat="1" applyFont="1" applyFill="1" applyBorder="1" applyAlignment="1" applyProtection="1">
      <alignment horizontal="center" vertical="top"/>
    </xf>
    <xf numFmtId="172" fontId="3" fillId="0" borderId="0" xfId="0" applyNumberFormat="1" applyFont="1" applyBorder="1" applyAlignment="1" applyProtection="1">
      <alignment horizontal="center"/>
    </xf>
    <xf numFmtId="171" fontId="3" fillId="0" borderId="8" xfId="0" applyNumberFormat="1" applyFont="1" applyBorder="1" applyAlignment="1" applyProtection="1">
      <alignment horizontal="center" vertical="top"/>
    </xf>
    <xf numFmtId="171" fontId="3" fillId="3" borderId="8" xfId="0" applyNumberFormat="1" applyFont="1" applyFill="1" applyBorder="1" applyAlignment="1" applyProtection="1">
      <alignment horizontal="center" vertical="top"/>
    </xf>
    <xf numFmtId="0" fontId="3" fillId="0" borderId="9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 vertical="top"/>
    </xf>
    <xf numFmtId="0" fontId="0" fillId="0" borderId="9" xfId="0" applyBorder="1" applyAlignment="1" applyProtection="1">
      <alignment horizontal="center" vertical="top"/>
    </xf>
    <xf numFmtId="0" fontId="0" fillId="0" borderId="9" xfId="0" applyBorder="1" applyAlignment="1" applyProtection="1">
      <alignment horizontal="center"/>
    </xf>
    <xf numFmtId="0" fontId="3" fillId="0" borderId="9" xfId="0" applyFont="1" applyBorder="1" applyAlignment="1" applyProtection="1">
      <alignment horizontal="center" vertical="top" wrapText="1"/>
    </xf>
    <xf numFmtId="0" fontId="0" fillId="0" borderId="11" xfId="0" applyBorder="1" applyAlignment="1" applyProtection="1">
      <alignment horizontal="center" vertical="top"/>
    </xf>
    <xf numFmtId="0" fontId="3" fillId="0" borderId="12" xfId="0" applyFont="1" applyBorder="1" applyAlignment="1" applyProtection="1">
      <alignment horizontal="center" vertical="top"/>
    </xf>
    <xf numFmtId="0" fontId="3" fillId="3" borderId="12" xfId="0" applyFont="1" applyFill="1" applyBorder="1" applyAlignment="1" applyProtection="1">
      <alignment horizontal="left" vertical="top"/>
    </xf>
    <xf numFmtId="172" fontId="2" fillId="3" borderId="12" xfId="0" applyNumberFormat="1" applyFont="1" applyFill="1" applyBorder="1" applyAlignment="1" applyProtection="1">
      <alignment horizontal="left" vertical="top"/>
    </xf>
    <xf numFmtId="0" fontId="3" fillId="3" borderId="13" xfId="0" applyFont="1" applyFill="1" applyBorder="1" applyAlignment="1" applyProtection="1">
      <alignment horizontal="center" vertical="top"/>
    </xf>
    <xf numFmtId="172" fontId="3" fillId="0" borderId="12" xfId="0" applyNumberFormat="1" applyFont="1" applyBorder="1" applyAlignment="1" applyProtection="1">
      <alignment horizontal="center" vertical="top"/>
    </xf>
    <xf numFmtId="0" fontId="3" fillId="0" borderId="13" xfId="0" applyFont="1" applyBorder="1" applyAlignment="1" applyProtection="1">
      <alignment horizontal="center" vertical="top"/>
    </xf>
    <xf numFmtId="172" fontId="2" fillId="3" borderId="12" xfId="0" applyNumberFormat="1" applyFont="1" applyFill="1" applyBorder="1" applyAlignment="1" applyProtection="1">
      <alignment horizontal="center" vertical="top"/>
    </xf>
    <xf numFmtId="172" fontId="3" fillId="0" borderId="16" xfId="0" applyNumberFormat="1" applyFont="1" applyBorder="1" applyAlignment="1" applyProtection="1">
      <alignment horizontal="center" vertical="top"/>
    </xf>
    <xf numFmtId="0" fontId="3" fillId="0" borderId="1" xfId="0" applyFont="1" applyBorder="1" applyAlignment="1" applyProtection="1">
      <alignment horizontal="center" vertical="top"/>
    </xf>
    <xf numFmtId="171" fontId="3" fillId="0" borderId="1" xfId="0" applyNumberFormat="1" applyFont="1" applyBorder="1" applyAlignment="1" applyProtection="1">
      <alignment horizontal="center" vertical="top"/>
    </xf>
    <xf numFmtId="0" fontId="3" fillId="0" borderId="17" xfId="0" applyFont="1" applyBorder="1" applyAlignment="1" applyProtection="1">
      <alignment horizontal="center" vertical="top"/>
    </xf>
    <xf numFmtId="0" fontId="2" fillId="5" borderId="0" xfId="0" applyFont="1" applyFill="1" applyBorder="1" applyAlignment="1" applyProtection="1">
      <alignment vertical="top"/>
    </xf>
    <xf numFmtId="168" fontId="2" fillId="5" borderId="0" xfId="1" applyNumberFormat="1" applyFont="1" applyFill="1" applyBorder="1" applyAlignment="1" applyProtection="1">
      <alignment vertical="top"/>
    </xf>
    <xf numFmtId="0" fontId="3" fillId="5" borderId="0" xfId="0" applyFont="1" applyFill="1" applyBorder="1" applyAlignment="1" applyProtection="1">
      <alignment horizontal="center" vertical="top"/>
    </xf>
    <xf numFmtId="172" fontId="2" fillId="5" borderId="14" xfId="0" applyNumberFormat="1" applyFont="1" applyFill="1" applyBorder="1" applyAlignment="1" applyProtection="1">
      <alignment vertical="top"/>
    </xf>
    <xf numFmtId="0" fontId="3" fillId="5" borderId="6" xfId="0" applyFont="1" applyFill="1" applyBorder="1" applyAlignment="1" applyProtection="1">
      <alignment horizontal="center" vertical="top"/>
    </xf>
    <xf numFmtId="171" fontId="3" fillId="5" borderId="6" xfId="0" applyNumberFormat="1" applyFont="1" applyFill="1" applyBorder="1" applyAlignment="1" applyProtection="1">
      <alignment horizontal="center" vertical="top"/>
    </xf>
    <xf numFmtId="0" fontId="3" fillId="5" borderId="15" xfId="0" applyFont="1" applyFill="1" applyBorder="1" applyAlignment="1" applyProtection="1">
      <alignment horizontal="center" vertical="top"/>
    </xf>
    <xf numFmtId="171" fontId="3" fillId="5" borderId="0" xfId="0" applyNumberFormat="1" applyFont="1" applyFill="1" applyBorder="1" applyAlignment="1" applyProtection="1">
      <alignment horizontal="center" vertical="top"/>
    </xf>
    <xf numFmtId="0" fontId="3" fillId="5" borderId="13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>
      <alignment vertical="top"/>
    </xf>
    <xf numFmtId="0" fontId="0" fillId="0" borderId="2" xfId="0" applyBorder="1" applyAlignment="1" applyProtection="1">
      <alignment horizontal="left" vertical="top" wrapText="1"/>
    </xf>
    <xf numFmtId="0" fontId="2" fillId="5" borderId="0" xfId="0" applyFont="1" applyFill="1" applyBorder="1" applyAlignment="1" applyProtection="1">
      <alignment horizontal="left" vertical="top"/>
    </xf>
    <xf numFmtId="0" fontId="3" fillId="0" borderId="0" xfId="0" applyFont="1" applyBorder="1" applyAlignment="1" applyProtection="1">
      <alignment horizontal="left" vertical="top"/>
    </xf>
    <xf numFmtId="0" fontId="0" fillId="0" borderId="0" xfId="0" applyAlignment="1">
      <alignment horizontal="left"/>
    </xf>
    <xf numFmtId="0" fontId="2" fillId="5" borderId="0" xfId="0" applyFont="1" applyFill="1" applyBorder="1" applyAlignment="1" applyProtection="1">
      <alignment horizontal="center" vertical="top"/>
    </xf>
    <xf numFmtId="0" fontId="0" fillId="7" borderId="0" xfId="0" applyFill="1"/>
    <xf numFmtId="0" fontId="3" fillId="7" borderId="6" xfId="0" applyFont="1" applyFill="1" applyBorder="1" applyAlignment="1" applyProtection="1">
      <alignment horizontal="center" vertical="top"/>
    </xf>
    <xf numFmtId="171" fontId="3" fillId="7" borderId="6" xfId="0" applyNumberFormat="1" applyFont="1" applyFill="1" applyBorder="1" applyAlignment="1" applyProtection="1">
      <alignment horizontal="center" vertical="top"/>
    </xf>
    <xf numFmtId="0" fontId="3" fillId="7" borderId="15" xfId="0" applyFont="1" applyFill="1" applyBorder="1" applyAlignment="1" applyProtection="1">
      <alignment horizontal="center" vertical="top"/>
    </xf>
    <xf numFmtId="0" fontId="0" fillId="5" borderId="0" xfId="0" applyFill="1"/>
    <xf numFmtId="0" fontId="3" fillId="5" borderId="0" xfId="0" applyNumberFormat="1" applyFont="1" applyFill="1" applyBorder="1" applyAlignment="1" applyProtection="1">
      <alignment horizontal="center" vertical="top"/>
    </xf>
    <xf numFmtId="0" fontId="3" fillId="7" borderId="6" xfId="0" applyNumberFormat="1" applyFont="1" applyFill="1" applyBorder="1" applyAlignment="1" applyProtection="1">
      <alignment horizontal="center" vertical="top"/>
    </xf>
    <xf numFmtId="0" fontId="3" fillId="0" borderId="1" xfId="0" applyNumberFormat="1" applyFont="1" applyBorder="1" applyAlignment="1" applyProtection="1">
      <alignment horizontal="center" vertical="top"/>
    </xf>
    <xf numFmtId="2" fontId="3" fillId="5" borderId="0" xfId="0" applyNumberFormat="1" applyFont="1" applyFill="1" applyBorder="1" applyAlignment="1" applyProtection="1">
      <alignment horizontal="center" vertical="top"/>
    </xf>
    <xf numFmtId="2" fontId="3" fillId="0" borderId="1" xfId="0" applyNumberFormat="1" applyFont="1" applyBorder="1" applyAlignment="1" applyProtection="1">
      <alignment horizontal="center" vertical="top"/>
    </xf>
    <xf numFmtId="2" fontId="0" fillId="0" borderId="0" xfId="0" applyNumberFormat="1"/>
    <xf numFmtId="2" fontId="2" fillId="5" borderId="12" xfId="0" applyNumberFormat="1" applyFont="1" applyFill="1" applyBorder="1" applyAlignment="1" applyProtection="1">
      <alignment vertical="top"/>
    </xf>
    <xf numFmtId="2" fontId="3" fillId="0" borderId="12" xfId="0" applyNumberFormat="1" applyFont="1" applyBorder="1" applyAlignment="1" applyProtection="1">
      <alignment horizontal="center" vertical="top"/>
    </xf>
    <xf numFmtId="2" fontId="2" fillId="7" borderId="14" xfId="0" applyNumberFormat="1" applyFont="1" applyFill="1" applyBorder="1" applyAlignment="1" applyProtection="1">
      <alignment vertical="top"/>
    </xf>
    <xf numFmtId="2" fontId="2" fillId="3" borderId="12" xfId="0" applyNumberFormat="1" applyFont="1" applyFill="1" applyBorder="1" applyAlignment="1" applyProtection="1">
      <alignment horizontal="left" vertical="top"/>
    </xf>
    <xf numFmtId="2" fontId="2" fillId="3" borderId="12" xfId="0" applyNumberFormat="1" applyFont="1" applyFill="1" applyBorder="1" applyAlignment="1" applyProtection="1">
      <alignment horizontal="center" vertical="top"/>
    </xf>
    <xf numFmtId="2" fontId="3" fillId="0" borderId="16" xfId="0" applyNumberFormat="1" applyFont="1" applyBorder="1" applyAlignment="1" applyProtection="1">
      <alignment horizontal="center" vertical="top"/>
    </xf>
    <xf numFmtId="0" fontId="0" fillId="0" borderId="0" xfId="0" applyNumberFormat="1" applyBorder="1"/>
    <xf numFmtId="2" fontId="0" fillId="0" borderId="0" xfId="0" applyNumberFormat="1" applyBorder="1"/>
    <xf numFmtId="168" fontId="3" fillId="5" borderId="0" xfId="0" applyNumberFormat="1" applyFont="1" applyFill="1" applyBorder="1" applyAlignment="1" applyProtection="1">
      <alignment horizontal="center" vertical="top"/>
    </xf>
    <xf numFmtId="168" fontId="0" fillId="0" borderId="0" xfId="0" applyNumberFormat="1"/>
    <xf numFmtId="0" fontId="0" fillId="0" borderId="19" xfId="0" applyFill="1" applyBorder="1" applyAlignment="1" applyProtection="1">
      <alignment horizontal="center" vertical="top" wrapText="1"/>
    </xf>
    <xf numFmtId="0" fontId="0" fillId="0" borderId="7" xfId="0" applyFill="1" applyBorder="1" applyAlignment="1" applyProtection="1">
      <alignment horizontal="center" vertical="top" wrapText="1"/>
    </xf>
    <xf numFmtId="0" fontId="0" fillId="0" borderId="10" xfId="0" applyFill="1" applyBorder="1" applyAlignment="1" applyProtection="1">
      <alignment horizontal="center" vertical="top" wrapText="1"/>
    </xf>
    <xf numFmtId="0" fontId="0" fillId="0" borderId="8" xfId="0" applyFill="1" applyBorder="1" applyAlignment="1" applyProtection="1">
      <alignment horizontal="center" vertical="top" wrapText="1"/>
    </xf>
    <xf numFmtId="0" fontId="0" fillId="0" borderId="20" xfId="0" applyFill="1" applyBorder="1" applyAlignment="1" applyProtection="1">
      <alignment horizontal="center" vertical="top" wrapText="1"/>
    </xf>
    <xf numFmtId="0" fontId="0" fillId="0" borderId="21" xfId="0" applyFill="1" applyBorder="1" applyAlignment="1" applyProtection="1">
      <alignment horizontal="center" vertical="top" wrapText="1"/>
    </xf>
    <xf numFmtId="168" fontId="3" fillId="0" borderId="2" xfId="0" applyNumberFormat="1" applyFont="1" applyBorder="1" applyAlignment="1" applyProtection="1">
      <alignment horizontal="center"/>
    </xf>
    <xf numFmtId="0" fontId="0" fillId="0" borderId="18" xfId="0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2" fontId="0" fillId="0" borderId="18" xfId="0" applyNumberFormat="1" applyBorder="1" applyAlignment="1" applyProtection="1">
      <alignment horizontal="center"/>
    </xf>
    <xf numFmtId="0" fontId="3" fillId="0" borderId="22" xfId="0" applyFont="1" applyBorder="1" applyAlignment="1" applyProtection="1">
      <alignment horizontal="center"/>
    </xf>
    <xf numFmtId="2" fontId="3" fillId="0" borderId="12" xfId="0" applyNumberFormat="1" applyFont="1" applyFill="1" applyBorder="1" applyAlignment="1" applyProtection="1">
      <alignment horizontal="center" vertical="top"/>
    </xf>
    <xf numFmtId="0" fontId="0" fillId="0" borderId="23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24" xfId="0" applyBorder="1" applyAlignment="1" applyProtection="1">
      <alignment horizontal="center"/>
    </xf>
    <xf numFmtId="2" fontId="0" fillId="0" borderId="18" xfId="0" applyNumberFormat="1" applyBorder="1" applyProtection="1"/>
    <xf numFmtId="2" fontId="3" fillId="0" borderId="22" xfId="0" applyNumberFormat="1" applyFont="1" applyBorder="1" applyAlignment="1" applyProtection="1">
      <alignment horizontal="center"/>
    </xf>
    <xf numFmtId="2" fontId="3" fillId="5" borderId="13" xfId="0" applyNumberFormat="1" applyFont="1" applyFill="1" applyBorder="1" applyAlignment="1" applyProtection="1">
      <alignment horizontal="center" vertical="top"/>
    </xf>
    <xf numFmtId="0" fontId="0" fillId="0" borderId="23" xfId="0" applyBorder="1" applyAlignment="1" applyProtection="1">
      <alignment horizontal="center" vertical="top"/>
    </xf>
    <xf numFmtId="0" fontId="0" fillId="0" borderId="24" xfId="0" applyBorder="1" applyAlignment="1" applyProtection="1">
      <alignment horizontal="center" vertical="top"/>
    </xf>
    <xf numFmtId="0" fontId="2" fillId="7" borderId="19" xfId="0" applyFont="1" applyFill="1" applyBorder="1"/>
    <xf numFmtId="0" fontId="2" fillId="7" borderId="6" xfId="0" applyFont="1" applyFill="1" applyBorder="1" applyAlignment="1" applyProtection="1">
      <alignment vertical="top"/>
    </xf>
    <xf numFmtId="168" fontId="2" fillId="7" borderId="6" xfId="1" applyNumberFormat="1" applyFont="1" applyFill="1" applyBorder="1" applyAlignment="1" applyProtection="1">
      <alignment vertical="top"/>
    </xf>
    <xf numFmtId="168" fontId="3" fillId="7" borderId="6" xfId="0" applyNumberFormat="1" applyFont="1" applyFill="1" applyBorder="1" applyAlignment="1" applyProtection="1">
      <alignment horizontal="center" vertical="top"/>
    </xf>
    <xf numFmtId="2" fontId="2" fillId="7" borderId="6" xfId="0" applyNumberFormat="1" applyFont="1" applyFill="1" applyBorder="1" applyAlignment="1" applyProtection="1">
      <alignment horizontal="center" vertical="top"/>
    </xf>
    <xf numFmtId="2" fontId="3" fillId="7" borderId="7" xfId="0" applyNumberFormat="1" applyFont="1" applyFill="1" applyBorder="1" applyAlignment="1" applyProtection="1">
      <alignment horizontal="center" vertical="top"/>
    </xf>
    <xf numFmtId="0" fontId="0" fillId="7" borderId="10" xfId="0" applyFill="1" applyBorder="1"/>
    <xf numFmtId="2" fontId="3" fillId="3" borderId="8" xfId="0" applyNumberFormat="1" applyFont="1" applyFill="1" applyBorder="1" applyAlignment="1" applyProtection="1">
      <alignment horizontal="center" vertical="top"/>
    </xf>
    <xf numFmtId="2" fontId="3" fillId="0" borderId="8" xfId="0" applyNumberFormat="1" applyFont="1" applyBorder="1" applyAlignment="1" applyProtection="1">
      <alignment horizontal="center" vertical="top"/>
    </xf>
    <xf numFmtId="0" fontId="0" fillId="7" borderId="20" xfId="0" applyFill="1" applyBorder="1"/>
    <xf numFmtId="168" fontId="3" fillId="0" borderId="1" xfId="1" applyNumberFormat="1" applyFont="1" applyBorder="1" applyAlignment="1" applyProtection="1">
      <alignment horizontal="center" vertical="top"/>
    </xf>
    <xf numFmtId="168" fontId="3" fillId="0" borderId="1" xfId="0" applyNumberFormat="1" applyFont="1" applyBorder="1" applyAlignment="1" applyProtection="1">
      <alignment horizontal="center" vertical="top"/>
    </xf>
    <xf numFmtId="2" fontId="3" fillId="0" borderId="21" xfId="0" applyNumberFormat="1" applyFont="1" applyBorder="1" applyAlignment="1" applyProtection="1">
      <alignment horizontal="center" vertical="top"/>
    </xf>
    <xf numFmtId="0" fontId="2" fillId="6" borderId="19" xfId="0" applyFont="1" applyFill="1" applyBorder="1" applyAlignment="1" applyProtection="1">
      <alignment vertical="top"/>
    </xf>
    <xf numFmtId="0" fontId="2" fillId="6" borderId="6" xfId="0" applyFont="1" applyFill="1" applyBorder="1" applyAlignment="1" applyProtection="1">
      <alignment horizontal="left" vertical="top"/>
    </xf>
    <xf numFmtId="0" fontId="2" fillId="6" borderId="6" xfId="0" applyFont="1" applyFill="1" applyBorder="1" applyAlignment="1" applyProtection="1">
      <alignment horizontal="center" vertical="top"/>
    </xf>
    <xf numFmtId="0" fontId="3" fillId="6" borderId="6" xfId="0" applyFont="1" applyFill="1" applyBorder="1" applyAlignment="1" applyProtection="1">
      <alignment horizontal="center" vertical="top"/>
    </xf>
    <xf numFmtId="2" fontId="2" fillId="6" borderId="14" xfId="0" applyNumberFormat="1" applyFont="1" applyFill="1" applyBorder="1" applyAlignment="1" applyProtection="1">
      <alignment horizontal="left" vertical="top"/>
    </xf>
    <xf numFmtId="0" fontId="3" fillId="6" borderId="6" xfId="0" applyNumberFormat="1" applyFont="1" applyFill="1" applyBorder="1" applyAlignment="1" applyProtection="1">
      <alignment horizontal="center" vertical="top"/>
    </xf>
    <xf numFmtId="168" fontId="3" fillId="6" borderId="6" xfId="0" applyNumberFormat="1" applyFont="1" applyFill="1" applyBorder="1" applyAlignment="1" applyProtection="1">
      <alignment horizontal="center" vertical="top"/>
    </xf>
    <xf numFmtId="171" fontId="3" fillId="6" borderId="6" xfId="0" applyNumberFormat="1" applyFont="1" applyFill="1" applyBorder="1" applyAlignment="1" applyProtection="1">
      <alignment horizontal="center" vertical="top"/>
    </xf>
    <xf numFmtId="0" fontId="3" fillId="6" borderId="15" xfId="0" applyFont="1" applyFill="1" applyBorder="1" applyAlignment="1" applyProtection="1">
      <alignment horizontal="center" vertical="top"/>
    </xf>
    <xf numFmtId="2" fontId="3" fillId="6" borderId="7" xfId="0" applyNumberFormat="1" applyFont="1" applyFill="1" applyBorder="1" applyAlignment="1" applyProtection="1">
      <alignment horizontal="center" vertical="top"/>
    </xf>
    <xf numFmtId="0" fontId="5" fillId="6" borderId="10" xfId="0" applyFont="1" applyFill="1" applyBorder="1" applyAlignment="1" applyProtection="1">
      <alignment vertical="top"/>
    </xf>
    <xf numFmtId="0" fontId="5" fillId="6" borderId="20" xfId="0" applyFont="1" applyFill="1" applyBorder="1" applyAlignment="1" applyProtection="1">
      <alignment vertical="top"/>
    </xf>
    <xf numFmtId="0" fontId="3" fillId="0" borderId="1" xfId="0" applyFont="1" applyBorder="1" applyAlignment="1" applyProtection="1">
      <alignment horizontal="left" vertical="top"/>
    </xf>
    <xf numFmtId="2" fontId="3" fillId="0" borderId="16" xfId="0" applyNumberFormat="1" applyFont="1" applyFill="1" applyBorder="1" applyAlignment="1" applyProtection="1">
      <alignment horizontal="center" vertical="top"/>
    </xf>
    <xf numFmtId="171" fontId="0" fillId="0" borderId="0" xfId="0" applyNumberFormat="1" applyBorder="1"/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0" fillId="0" borderId="0" xfId="0" applyFill="1" applyBorder="1" applyAlignment="1" applyProtection="1">
      <alignment horizontal="center" vertical="top"/>
    </xf>
    <xf numFmtId="0" fontId="0" fillId="0" borderId="0" xfId="0" applyFill="1" applyBorder="1" applyProtection="1"/>
    <xf numFmtId="0" fontId="2" fillId="0" borderId="0" xfId="0" applyFont="1" applyFill="1" applyBorder="1" applyAlignment="1" applyProtection="1">
      <alignment horizontal="left" vertical="top"/>
    </xf>
    <xf numFmtId="0" fontId="2" fillId="0" borderId="0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>
      <alignment horizontal="center"/>
    </xf>
    <xf numFmtId="0" fontId="2" fillId="3" borderId="19" xfId="0" applyFont="1" applyFill="1" applyBorder="1" applyAlignment="1" applyProtection="1">
      <alignment horizontal="left" vertical="top"/>
    </xf>
    <xf numFmtId="0" fontId="2" fillId="3" borderId="6" xfId="0" applyFont="1" applyFill="1" applyBorder="1" applyAlignment="1" applyProtection="1">
      <alignment horizontal="left" vertical="top"/>
    </xf>
    <xf numFmtId="0" fontId="3" fillId="3" borderId="6" xfId="0" applyFont="1" applyFill="1" applyBorder="1" applyAlignment="1" applyProtection="1">
      <alignment horizontal="center" vertical="top"/>
    </xf>
    <xf numFmtId="172" fontId="2" fillId="3" borderId="14" xfId="0" applyNumberFormat="1" applyFont="1" applyFill="1" applyBorder="1" applyAlignment="1" applyProtection="1">
      <alignment horizontal="left" vertical="top"/>
    </xf>
    <xf numFmtId="171" fontId="3" fillId="4" borderId="6" xfId="0" applyNumberFormat="1" applyFont="1" applyFill="1" applyBorder="1" applyAlignment="1" applyProtection="1">
      <alignment horizontal="center" vertical="top"/>
    </xf>
    <xf numFmtId="171" fontId="3" fillId="3" borderId="6" xfId="0" applyNumberFormat="1" applyFont="1" applyFill="1" applyBorder="1" applyAlignment="1" applyProtection="1">
      <alignment horizontal="center" vertical="top"/>
    </xf>
    <xf numFmtId="0" fontId="3" fillId="3" borderId="15" xfId="0" applyFont="1" applyFill="1" applyBorder="1" applyAlignment="1" applyProtection="1">
      <alignment horizontal="center" vertical="top"/>
    </xf>
    <xf numFmtId="171" fontId="3" fillId="3" borderId="7" xfId="0" applyNumberFormat="1" applyFont="1" applyFill="1" applyBorder="1" applyAlignment="1" applyProtection="1">
      <alignment horizontal="center" vertical="top"/>
    </xf>
    <xf numFmtId="0" fontId="2" fillId="3" borderId="10" xfId="0" applyFont="1" applyFill="1" applyBorder="1" applyAlignment="1" applyProtection="1">
      <alignment horizontal="left" vertical="top"/>
    </xf>
    <xf numFmtId="0" fontId="3" fillId="0" borderId="20" xfId="0" applyFont="1" applyBorder="1" applyAlignment="1" applyProtection="1">
      <alignment horizontal="center" vertical="top"/>
    </xf>
    <xf numFmtId="172" fontId="3" fillId="0" borderId="1" xfId="0" applyNumberFormat="1" applyFont="1" applyBorder="1" applyAlignment="1" applyProtection="1">
      <alignment horizontal="center" vertical="top"/>
    </xf>
    <xf numFmtId="171" fontId="3" fillId="0" borderId="21" xfId="0" applyNumberFormat="1" applyFont="1" applyBorder="1" applyAlignment="1" applyProtection="1">
      <alignment horizontal="center" vertical="top"/>
    </xf>
    <xf numFmtId="0" fontId="2" fillId="5" borderId="10" xfId="0" applyFont="1" applyFill="1" applyBorder="1" applyAlignment="1" applyProtection="1">
      <alignment vertical="top"/>
    </xf>
    <xf numFmtId="171" fontId="3" fillId="5" borderId="8" xfId="0" applyNumberFormat="1" applyFont="1" applyFill="1" applyBorder="1" applyAlignment="1" applyProtection="1">
      <alignment horizontal="center" vertical="top"/>
    </xf>
    <xf numFmtId="0" fontId="2" fillId="5" borderId="20" xfId="0" applyFont="1" applyFill="1" applyBorder="1" applyAlignment="1" applyProtection="1">
      <alignment vertical="top"/>
    </xf>
    <xf numFmtId="0" fontId="3" fillId="5" borderId="12" xfId="0" applyFont="1" applyFill="1" applyBorder="1" applyAlignment="1" applyProtection="1">
      <alignment vertical="top"/>
    </xf>
    <xf numFmtId="0" fontId="3" fillId="3" borderId="14" xfId="0" applyFont="1" applyFill="1" applyBorder="1" applyAlignment="1" applyProtection="1">
      <alignment horizontal="left" vertical="top"/>
    </xf>
    <xf numFmtId="0" fontId="3" fillId="0" borderId="16" xfId="0" applyFont="1" applyBorder="1" applyAlignment="1" applyProtection="1">
      <alignment horizontal="center" vertical="top"/>
    </xf>
    <xf numFmtId="172" fontId="3" fillId="0" borderId="2" xfId="0" applyNumberFormat="1" applyFont="1" applyBorder="1" applyAlignment="1" applyProtection="1">
      <alignment horizontal="center"/>
    </xf>
    <xf numFmtId="172" fontId="3" fillId="5" borderId="0" xfId="0" applyNumberFormat="1" applyFont="1" applyFill="1" applyBorder="1" applyAlignment="1" applyProtection="1">
      <alignment horizontal="center" vertical="top"/>
    </xf>
    <xf numFmtId="172" fontId="3" fillId="3" borderId="6" xfId="0" applyNumberFormat="1" applyFont="1" applyFill="1" applyBorder="1" applyAlignment="1" applyProtection="1">
      <alignment horizontal="center" vertical="top"/>
    </xf>
    <xf numFmtId="172" fontId="3" fillId="3" borderId="0" xfId="0" applyNumberFormat="1" applyFont="1" applyFill="1" applyBorder="1" applyAlignment="1" applyProtection="1">
      <alignment horizontal="center" vertical="top"/>
    </xf>
    <xf numFmtId="2" fontId="3" fillId="6" borderId="6" xfId="0" applyNumberFormat="1" applyFont="1" applyFill="1" applyBorder="1" applyAlignment="1" applyProtection="1">
      <alignment horizontal="center" vertical="top"/>
    </xf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AFF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D3B5A-E6F0-A649-B2BE-886A9F53B5C4}">
  <dimension ref="A1:T1048561"/>
  <sheetViews>
    <sheetView tabSelected="1" zoomScale="75" zoomScaleNormal="107" workbookViewId="0">
      <selection activeCell="U20" sqref="U20"/>
    </sheetView>
  </sheetViews>
  <sheetFormatPr baseColWidth="10" defaultColWidth="15.1640625" defaultRowHeight="16" x14ac:dyDescent="0.2"/>
  <cols>
    <col min="1" max="1" width="15.1640625" style="145"/>
    <col min="2" max="3" width="15.1640625" style="16"/>
    <col min="4" max="4" width="15.1640625" style="15"/>
    <col min="5" max="10" width="15.1640625" style="16"/>
    <col min="11" max="11" width="15.1640625" style="40"/>
    <col min="12" max="12" width="13.1640625" style="16" customWidth="1"/>
    <col min="13" max="13" width="15.1640625" style="30"/>
    <col min="14" max="14" width="15.6640625" style="30" customWidth="1"/>
    <col min="15" max="16" width="15.1640625" style="16"/>
    <col min="17" max="17" width="15.1640625" style="40" customWidth="1"/>
    <col min="18" max="18" width="15.1640625" style="30"/>
    <col min="19" max="16384" width="15.1640625" style="16"/>
  </cols>
  <sheetData>
    <row r="1" spans="1:20" s="147" customFormat="1" ht="16" customHeight="1" x14ac:dyDescent="0.2">
      <c r="A1" s="3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9</v>
      </c>
      <c r="G1" s="23" t="s">
        <v>5</v>
      </c>
      <c r="H1" s="23" t="s">
        <v>6</v>
      </c>
      <c r="I1" s="23" t="s">
        <v>7</v>
      </c>
      <c r="J1" s="48" t="s">
        <v>8</v>
      </c>
      <c r="K1" s="6" t="s">
        <v>10</v>
      </c>
      <c r="L1" s="6"/>
      <c r="M1" s="6"/>
      <c r="N1" s="6"/>
      <c r="O1" s="46"/>
      <c r="P1" s="8" t="s">
        <v>57</v>
      </c>
      <c r="Q1" s="8"/>
      <c r="R1" s="8"/>
      <c r="S1" s="8"/>
      <c r="T1" s="8"/>
    </row>
    <row r="2" spans="1:20" s="148" customFormat="1" ht="17" customHeight="1" x14ac:dyDescent="0.2">
      <c r="A2" s="7"/>
      <c r="B2" s="4"/>
      <c r="C2" s="4"/>
      <c r="D2" s="5"/>
      <c r="E2" s="4"/>
      <c r="F2" s="4"/>
      <c r="G2" s="23"/>
      <c r="H2" s="23"/>
      <c r="I2" s="23"/>
      <c r="J2" s="48"/>
      <c r="K2" s="8" t="s">
        <v>17</v>
      </c>
      <c r="L2" s="8"/>
      <c r="M2" s="8"/>
      <c r="N2" s="8"/>
      <c r="O2" s="47"/>
      <c r="P2" s="8" t="s">
        <v>17</v>
      </c>
      <c r="Q2" s="8"/>
      <c r="R2" s="8"/>
      <c r="S2" s="8"/>
      <c r="T2" s="8"/>
    </row>
    <row r="3" spans="1:20" s="148" customFormat="1" ht="34" customHeight="1" x14ac:dyDescent="0.2">
      <c r="A3" s="9"/>
      <c r="B3" s="4"/>
      <c r="C3" s="4"/>
      <c r="D3" s="5"/>
      <c r="E3" s="4"/>
      <c r="F3" s="4"/>
      <c r="G3" s="23"/>
      <c r="H3" s="23"/>
      <c r="I3" s="23"/>
      <c r="J3" s="48"/>
      <c r="K3" s="35" t="s">
        <v>11</v>
      </c>
      <c r="L3" s="12" t="s">
        <v>12</v>
      </c>
      <c r="M3" s="27" t="s">
        <v>13</v>
      </c>
      <c r="N3" s="27" t="s">
        <v>14</v>
      </c>
      <c r="O3" s="43" t="s">
        <v>15</v>
      </c>
      <c r="P3" s="12" t="s">
        <v>11</v>
      </c>
      <c r="Q3" s="171" t="s">
        <v>12</v>
      </c>
      <c r="R3" s="27" t="s">
        <v>13</v>
      </c>
      <c r="S3" s="27" t="s">
        <v>14</v>
      </c>
      <c r="T3" s="27" t="s">
        <v>15</v>
      </c>
    </row>
    <row r="4" spans="1:20" s="70" customFormat="1" x14ac:dyDescent="0.2">
      <c r="A4" s="165" t="s">
        <v>16</v>
      </c>
      <c r="B4" s="61"/>
      <c r="C4" s="61"/>
      <c r="D4" s="62"/>
      <c r="E4" s="61"/>
      <c r="F4" s="61"/>
      <c r="G4" s="63">
        <f>SUM(G5,G12,G19,G23,G30,G34,G39,G46,G53,G60,)</f>
        <v>255</v>
      </c>
      <c r="H4" s="63">
        <f>SUM(H5,H12,H19,H23,H30,H34,H39,H46,H53,H60)</f>
        <v>255</v>
      </c>
      <c r="I4" s="63">
        <f>SUM(I5,I12,I19,I23,I30,I34,I39,I46,I53,I60)</f>
        <v>255</v>
      </c>
      <c r="J4" s="63">
        <f>SUM(J5,J12,J19,J23,J30,J34,J39,J46,J53,J60)</f>
        <v>255</v>
      </c>
      <c r="K4" s="64"/>
      <c r="L4" s="65">
        <f>SUM(L5,L12,L19,L23,L30,L34,L39,L46,L53,L60,)</f>
        <v>252</v>
      </c>
      <c r="M4" s="66">
        <f>N4/L4</f>
        <v>186.82539682539684</v>
      </c>
      <c r="N4" s="66">
        <f>SUM(N5,N12,N19,N23,N30,N34,N39,N46,N53,N60)</f>
        <v>47080</v>
      </c>
      <c r="O4" s="67">
        <f>SUM(O5,O12,O19,O23,O30,O34,O39,O46,O53,O60)</f>
        <v>1020</v>
      </c>
      <c r="P4" s="168"/>
      <c r="Q4" s="172">
        <f>SUM(Q5,Q12,Q19,Q23,Q30,Q34,Q39,Q46,Q53,Q60,)</f>
        <v>63</v>
      </c>
      <c r="R4" s="68">
        <f>S4/Q4</f>
        <v>186.82539682539684</v>
      </c>
      <c r="S4" s="68">
        <f>SUM(S5,S12,S19,S23,S30,S34,S39,S46,S53,S60)</f>
        <v>11770</v>
      </c>
      <c r="T4" s="166">
        <f>SUM(T5,T12,T19,T23,T30,T34,T39,T46,T53,T60)</f>
        <v>255</v>
      </c>
    </row>
    <row r="5" spans="1:20" s="149" customFormat="1" x14ac:dyDescent="0.2">
      <c r="A5" s="165"/>
      <c r="B5" s="153" t="s">
        <v>18</v>
      </c>
      <c r="C5" s="154"/>
      <c r="D5" s="154"/>
      <c r="E5" s="154"/>
      <c r="F5" s="154"/>
      <c r="G5" s="155">
        <f>SUM(G6:G11)</f>
        <v>30</v>
      </c>
      <c r="H5" s="155">
        <f>SUM(H6:H11)</f>
        <v>30</v>
      </c>
      <c r="I5" s="155">
        <f>SUM(I6:I11)</f>
        <v>30</v>
      </c>
      <c r="J5" s="155">
        <f>SUM(J6:J11)</f>
        <v>30</v>
      </c>
      <c r="K5" s="156"/>
      <c r="L5" s="155">
        <f>SUM(L6:L11)</f>
        <v>30</v>
      </c>
      <c r="M5" s="157">
        <f>N5/L5</f>
        <v>191.33333333333334</v>
      </c>
      <c r="N5" s="158">
        <f>SUM(N6:N11)</f>
        <v>5740</v>
      </c>
      <c r="O5" s="159">
        <f>SUM(G5:J5)</f>
        <v>120</v>
      </c>
      <c r="P5" s="169"/>
      <c r="Q5" s="173">
        <f>SUM(Q6:Q11)</f>
        <v>7.5</v>
      </c>
      <c r="R5" s="158">
        <f>S5/Q5</f>
        <v>191.33333333333334</v>
      </c>
      <c r="S5" s="157">
        <f>SUM(S6:S11)</f>
        <v>1435</v>
      </c>
      <c r="T5" s="160">
        <f>SUM(T6:T11)</f>
        <v>30</v>
      </c>
    </row>
    <row r="6" spans="1:20" s="150" customFormat="1" x14ac:dyDescent="0.2">
      <c r="A6" s="165"/>
      <c r="B6" s="45" t="s">
        <v>19</v>
      </c>
      <c r="C6" s="10" t="s">
        <v>25</v>
      </c>
      <c r="D6" s="11">
        <v>85</v>
      </c>
      <c r="E6" s="10" t="s">
        <v>38</v>
      </c>
      <c r="F6" s="10">
        <v>30</v>
      </c>
      <c r="G6" s="10">
        <v>5</v>
      </c>
      <c r="H6" s="10">
        <v>5</v>
      </c>
      <c r="I6" s="10">
        <v>5</v>
      </c>
      <c r="J6" s="10">
        <v>5</v>
      </c>
      <c r="K6" s="54">
        <v>0.3</v>
      </c>
      <c r="L6" s="10">
        <f>O6*K6</f>
        <v>6</v>
      </c>
      <c r="M6" s="28">
        <f>N6/L6</f>
        <v>283.33333333333331</v>
      </c>
      <c r="N6" s="28">
        <f>O6*D6</f>
        <v>1700</v>
      </c>
      <c r="O6" s="55">
        <f>SUM(G6:J6)</f>
        <v>20</v>
      </c>
      <c r="P6" s="50">
        <v>0.3</v>
      </c>
      <c r="Q6" s="38">
        <f>T6*P6</f>
        <v>1.5</v>
      </c>
      <c r="R6" s="28">
        <f>S6/Q6</f>
        <v>283.33333333333331</v>
      </c>
      <c r="S6" s="28">
        <f>T6*D6</f>
        <v>425</v>
      </c>
      <c r="T6" s="41">
        <v>5</v>
      </c>
    </row>
    <row r="7" spans="1:20" s="150" customFormat="1" x14ac:dyDescent="0.2">
      <c r="A7" s="165"/>
      <c r="B7" s="45" t="s">
        <v>20</v>
      </c>
      <c r="C7" s="10" t="s">
        <v>25</v>
      </c>
      <c r="D7" s="11">
        <v>75</v>
      </c>
      <c r="E7" s="10" t="s">
        <v>39</v>
      </c>
      <c r="F7" s="10">
        <v>30</v>
      </c>
      <c r="G7" s="10">
        <v>5</v>
      </c>
      <c r="H7" s="10">
        <v>5</v>
      </c>
      <c r="I7" s="10">
        <v>5</v>
      </c>
      <c r="J7" s="10">
        <v>5</v>
      </c>
      <c r="K7" s="54">
        <v>0.4</v>
      </c>
      <c r="L7" s="10">
        <f>O7*K7</f>
        <v>8</v>
      </c>
      <c r="M7" s="28">
        <f t="shared" ref="M7:M65" si="0">N7/L7</f>
        <v>187.5</v>
      </c>
      <c r="N7" s="28">
        <f t="shared" ref="N7:N11" si="1">O7*D7</f>
        <v>1500</v>
      </c>
      <c r="O7" s="55">
        <f>SUM(G7:J7)</f>
        <v>20</v>
      </c>
      <c r="P7" s="50">
        <v>0.4</v>
      </c>
      <c r="Q7" s="38">
        <f>T7*P7</f>
        <v>2</v>
      </c>
      <c r="R7" s="28">
        <f t="shared" ref="R7:R65" si="2">S7/Q7</f>
        <v>187.5</v>
      </c>
      <c r="S7" s="28">
        <f t="shared" ref="S7:S11" si="3">T7*D7</f>
        <v>375</v>
      </c>
      <c r="T7" s="41">
        <v>5</v>
      </c>
    </row>
    <row r="8" spans="1:20" s="150" customFormat="1" x14ac:dyDescent="0.2">
      <c r="A8" s="165"/>
      <c r="B8" s="45" t="s">
        <v>21</v>
      </c>
      <c r="C8" s="10" t="s">
        <v>25</v>
      </c>
      <c r="D8" s="11">
        <v>90</v>
      </c>
      <c r="E8" s="10" t="s">
        <v>40</v>
      </c>
      <c r="F8" s="10">
        <v>30</v>
      </c>
      <c r="G8" s="10">
        <v>5</v>
      </c>
      <c r="H8" s="10">
        <v>5</v>
      </c>
      <c r="I8" s="10">
        <v>5</v>
      </c>
      <c r="J8" s="10">
        <v>5</v>
      </c>
      <c r="K8" s="54">
        <v>0.3</v>
      </c>
      <c r="L8" s="10">
        <f>O8*K8</f>
        <v>6</v>
      </c>
      <c r="M8" s="28">
        <f t="shared" si="0"/>
        <v>300</v>
      </c>
      <c r="N8" s="28">
        <f t="shared" si="1"/>
        <v>1800</v>
      </c>
      <c r="O8" s="55">
        <f>SUM(G8:J8)</f>
        <v>20</v>
      </c>
      <c r="P8" s="50">
        <v>0.3</v>
      </c>
      <c r="Q8" s="38">
        <f>T8*P8</f>
        <v>1.5</v>
      </c>
      <c r="R8" s="28">
        <f t="shared" si="2"/>
        <v>300</v>
      </c>
      <c r="S8" s="28">
        <f t="shared" si="3"/>
        <v>450</v>
      </c>
      <c r="T8" s="41">
        <v>5</v>
      </c>
    </row>
    <row r="9" spans="1:20" s="150" customFormat="1" x14ac:dyDescent="0.2">
      <c r="A9" s="165"/>
      <c r="B9" s="45" t="s">
        <v>22</v>
      </c>
      <c r="C9" s="10" t="s">
        <v>25</v>
      </c>
      <c r="D9" s="11">
        <v>11</v>
      </c>
      <c r="E9" s="10" t="s">
        <v>40</v>
      </c>
      <c r="F9" s="10">
        <v>30</v>
      </c>
      <c r="G9" s="10">
        <v>5</v>
      </c>
      <c r="H9" s="10">
        <v>5</v>
      </c>
      <c r="I9" s="10">
        <v>5</v>
      </c>
      <c r="J9" s="10">
        <v>5</v>
      </c>
      <c r="K9" s="54">
        <v>0.2</v>
      </c>
      <c r="L9" s="10">
        <f t="shared" ref="L7:L11" si="4">O9*K9</f>
        <v>4</v>
      </c>
      <c r="M9" s="28">
        <f t="shared" si="0"/>
        <v>55</v>
      </c>
      <c r="N9" s="28">
        <f t="shared" si="1"/>
        <v>220</v>
      </c>
      <c r="O9" s="55">
        <f>SUM(G9:J9)</f>
        <v>20</v>
      </c>
      <c r="P9" s="50">
        <v>0.2</v>
      </c>
      <c r="Q9" s="38">
        <f t="shared" ref="Q9:Q11" si="5">T9*P9</f>
        <v>1</v>
      </c>
      <c r="R9" s="28">
        <f t="shared" si="2"/>
        <v>55</v>
      </c>
      <c r="S9" s="28">
        <f t="shared" si="3"/>
        <v>55</v>
      </c>
      <c r="T9" s="41">
        <v>5</v>
      </c>
    </row>
    <row r="10" spans="1:20" s="150" customFormat="1" x14ac:dyDescent="0.2">
      <c r="A10" s="165"/>
      <c r="B10" s="45" t="s">
        <v>23</v>
      </c>
      <c r="C10" s="10" t="s">
        <v>25</v>
      </c>
      <c r="D10" s="11">
        <v>11</v>
      </c>
      <c r="E10" s="10" t="s">
        <v>41</v>
      </c>
      <c r="F10" s="10">
        <v>30</v>
      </c>
      <c r="G10" s="10">
        <v>5</v>
      </c>
      <c r="H10" s="10">
        <v>5</v>
      </c>
      <c r="I10" s="10">
        <v>5</v>
      </c>
      <c r="J10" s="10">
        <v>5</v>
      </c>
      <c r="K10" s="54">
        <v>0.1</v>
      </c>
      <c r="L10" s="10">
        <f>O10*K10</f>
        <v>2</v>
      </c>
      <c r="M10" s="28">
        <f t="shared" si="0"/>
        <v>110</v>
      </c>
      <c r="N10" s="28">
        <f t="shared" si="1"/>
        <v>220</v>
      </c>
      <c r="O10" s="55">
        <f>SUM(G10:J10)</f>
        <v>20</v>
      </c>
      <c r="P10" s="50">
        <v>0.1</v>
      </c>
      <c r="Q10" s="38">
        <f>T10*P10</f>
        <v>0.5</v>
      </c>
      <c r="R10" s="28">
        <f t="shared" si="2"/>
        <v>110</v>
      </c>
      <c r="S10" s="28">
        <f t="shared" si="3"/>
        <v>55</v>
      </c>
      <c r="T10" s="41">
        <v>5</v>
      </c>
    </row>
    <row r="11" spans="1:20" s="150" customFormat="1" x14ac:dyDescent="0.2">
      <c r="A11" s="165"/>
      <c r="B11" s="45" t="s">
        <v>24</v>
      </c>
      <c r="C11" s="10" t="s">
        <v>25</v>
      </c>
      <c r="D11" s="11">
        <v>15</v>
      </c>
      <c r="E11" s="10" t="s">
        <v>42</v>
      </c>
      <c r="F11" s="10">
        <v>30</v>
      </c>
      <c r="G11" s="10">
        <v>5</v>
      </c>
      <c r="H11" s="10">
        <v>5</v>
      </c>
      <c r="I11" s="10">
        <v>5</v>
      </c>
      <c r="J11" s="10">
        <v>5</v>
      </c>
      <c r="K11" s="54">
        <v>0.2</v>
      </c>
      <c r="L11" s="10">
        <f t="shared" si="4"/>
        <v>4</v>
      </c>
      <c r="M11" s="28">
        <f t="shared" si="0"/>
        <v>75</v>
      </c>
      <c r="N11" s="28">
        <f>O11*D11</f>
        <v>300</v>
      </c>
      <c r="O11" s="55">
        <f>SUM(G11:J11)</f>
        <v>20</v>
      </c>
      <c r="P11" s="50">
        <v>0.2</v>
      </c>
      <c r="Q11" s="38">
        <f t="shared" si="5"/>
        <v>1</v>
      </c>
      <c r="R11" s="28">
        <f t="shared" si="2"/>
        <v>75</v>
      </c>
      <c r="S11" s="28">
        <f t="shared" si="3"/>
        <v>75</v>
      </c>
      <c r="T11" s="41">
        <v>5</v>
      </c>
    </row>
    <row r="12" spans="1:20" s="149" customFormat="1" x14ac:dyDescent="0.2">
      <c r="A12" s="165"/>
      <c r="B12" s="161" t="s">
        <v>34</v>
      </c>
      <c r="C12" s="17"/>
      <c r="D12" s="17"/>
      <c r="E12" s="17"/>
      <c r="F12" s="17"/>
      <c r="G12" s="19">
        <f>SUM(G13:G18)</f>
        <v>30</v>
      </c>
      <c r="H12" s="19">
        <f>SUM(H13:H18)</f>
        <v>30</v>
      </c>
      <c r="I12" s="19">
        <f>SUM(I13:I18)</f>
        <v>30</v>
      </c>
      <c r="J12" s="19">
        <f>SUM(J13:J18)</f>
        <v>30</v>
      </c>
      <c r="K12" s="56"/>
      <c r="L12" s="19">
        <f>SUM(L13:L18)</f>
        <v>26</v>
      </c>
      <c r="M12" s="29">
        <f t="shared" si="0"/>
        <v>230.76923076923077</v>
      </c>
      <c r="N12" s="33">
        <f>SUM(N13:N18)</f>
        <v>6000</v>
      </c>
      <c r="O12" s="53">
        <f>SUM(G12:J12)</f>
        <v>120</v>
      </c>
      <c r="P12" s="51"/>
      <c r="Q12" s="174">
        <f>SUM(Q13:Q18)</f>
        <v>6.5</v>
      </c>
      <c r="R12" s="33">
        <f t="shared" si="2"/>
        <v>230.76923076923077</v>
      </c>
      <c r="S12" s="29">
        <f>SUM(S13:S18)</f>
        <v>1500</v>
      </c>
      <c r="T12" s="42">
        <f>SUM(T13:T18)</f>
        <v>30</v>
      </c>
    </row>
    <row r="13" spans="1:20" s="150" customFormat="1" x14ac:dyDescent="0.2">
      <c r="A13" s="165"/>
      <c r="B13" s="45" t="s">
        <v>43</v>
      </c>
      <c r="C13" s="10" t="s">
        <v>46</v>
      </c>
      <c r="D13" s="11">
        <v>95</v>
      </c>
      <c r="E13" s="10" t="s">
        <v>38</v>
      </c>
      <c r="F13" s="10">
        <v>30</v>
      </c>
      <c r="G13" s="10">
        <v>5</v>
      </c>
      <c r="H13" s="10">
        <v>5</v>
      </c>
      <c r="I13" s="10">
        <v>5</v>
      </c>
      <c r="J13" s="10">
        <v>5</v>
      </c>
      <c r="K13" s="54">
        <v>0.2</v>
      </c>
      <c r="L13" s="10">
        <f>O13*K13</f>
        <v>4</v>
      </c>
      <c r="M13" s="28">
        <f t="shared" si="0"/>
        <v>475</v>
      </c>
      <c r="N13" s="28">
        <f>O13*D13</f>
        <v>1900</v>
      </c>
      <c r="O13" s="55">
        <f>SUM(G13:J13)</f>
        <v>20</v>
      </c>
      <c r="P13" s="50">
        <v>0.2</v>
      </c>
      <c r="Q13" s="38">
        <f>T13*P13</f>
        <v>1</v>
      </c>
      <c r="R13" s="28">
        <f t="shared" si="2"/>
        <v>475</v>
      </c>
      <c r="S13" s="28">
        <f>T13*D13</f>
        <v>475</v>
      </c>
      <c r="T13" s="41">
        <v>5</v>
      </c>
    </row>
    <row r="14" spans="1:20" s="150" customFormat="1" x14ac:dyDescent="0.2">
      <c r="A14" s="165"/>
      <c r="B14" s="45" t="s">
        <v>20</v>
      </c>
      <c r="C14" s="10" t="s">
        <v>46</v>
      </c>
      <c r="D14" s="11">
        <v>85</v>
      </c>
      <c r="E14" s="10" t="s">
        <v>39</v>
      </c>
      <c r="F14" s="10">
        <v>30</v>
      </c>
      <c r="G14" s="10">
        <v>5</v>
      </c>
      <c r="H14" s="10">
        <v>5</v>
      </c>
      <c r="I14" s="10">
        <v>5</v>
      </c>
      <c r="J14" s="10">
        <v>5</v>
      </c>
      <c r="K14" s="54">
        <v>0.2</v>
      </c>
      <c r="L14" s="10">
        <f>O14*K14</f>
        <v>4</v>
      </c>
      <c r="M14" s="28">
        <f t="shared" si="0"/>
        <v>425</v>
      </c>
      <c r="N14" s="28">
        <f t="shared" ref="N14:N18" si="6">O14*D14</f>
        <v>1700</v>
      </c>
      <c r="O14" s="55">
        <f>SUM(G14:J14)</f>
        <v>20</v>
      </c>
      <c r="P14" s="50">
        <v>0.2</v>
      </c>
      <c r="Q14" s="38">
        <f>T14*P14</f>
        <v>1</v>
      </c>
      <c r="R14" s="28">
        <f t="shared" si="2"/>
        <v>425</v>
      </c>
      <c r="S14" s="28">
        <f t="shared" ref="S14:S18" si="7">T14*D14</f>
        <v>425</v>
      </c>
      <c r="T14" s="41">
        <v>5</v>
      </c>
    </row>
    <row r="15" spans="1:20" s="150" customFormat="1" x14ac:dyDescent="0.2">
      <c r="A15" s="165"/>
      <c r="B15" s="45" t="s">
        <v>44</v>
      </c>
      <c r="C15" s="10" t="s">
        <v>46</v>
      </c>
      <c r="D15" s="11">
        <v>95</v>
      </c>
      <c r="E15" s="10" t="s">
        <v>40</v>
      </c>
      <c r="F15" s="10">
        <v>30</v>
      </c>
      <c r="G15" s="10">
        <v>5</v>
      </c>
      <c r="H15" s="10">
        <v>5</v>
      </c>
      <c r="I15" s="10">
        <v>5</v>
      </c>
      <c r="J15" s="10">
        <v>5</v>
      </c>
      <c r="K15" s="54">
        <v>0.3</v>
      </c>
      <c r="L15" s="10">
        <f>O15*K15</f>
        <v>6</v>
      </c>
      <c r="M15" s="28">
        <f t="shared" si="0"/>
        <v>316.66666666666669</v>
      </c>
      <c r="N15" s="28">
        <f t="shared" si="6"/>
        <v>1900</v>
      </c>
      <c r="O15" s="55">
        <f>SUM(G15:J15)</f>
        <v>20</v>
      </c>
      <c r="P15" s="50">
        <v>0.3</v>
      </c>
      <c r="Q15" s="38">
        <f>T15*P15</f>
        <v>1.5</v>
      </c>
      <c r="R15" s="28">
        <f t="shared" si="2"/>
        <v>316.66666666666669</v>
      </c>
      <c r="S15" s="28">
        <f t="shared" si="7"/>
        <v>475</v>
      </c>
      <c r="T15" s="41">
        <v>5</v>
      </c>
    </row>
    <row r="16" spans="1:20" s="150" customFormat="1" x14ac:dyDescent="0.2">
      <c r="A16" s="165"/>
      <c r="B16" s="45" t="s">
        <v>45</v>
      </c>
      <c r="C16" s="10" t="s">
        <v>46</v>
      </c>
      <c r="D16" s="11">
        <v>5</v>
      </c>
      <c r="E16" s="10" t="s">
        <v>40</v>
      </c>
      <c r="F16" s="10">
        <v>30</v>
      </c>
      <c r="G16" s="10">
        <v>5</v>
      </c>
      <c r="H16" s="10">
        <v>5</v>
      </c>
      <c r="I16" s="10">
        <v>5</v>
      </c>
      <c r="J16" s="10">
        <v>5</v>
      </c>
      <c r="K16" s="54">
        <v>0.3</v>
      </c>
      <c r="L16" s="10">
        <f t="shared" ref="L14:L18" si="8">O16*K16</f>
        <v>6</v>
      </c>
      <c r="M16" s="28">
        <f t="shared" si="0"/>
        <v>16.666666666666668</v>
      </c>
      <c r="N16" s="28">
        <f t="shared" si="6"/>
        <v>100</v>
      </c>
      <c r="O16" s="55">
        <f>SUM(G16:J16)</f>
        <v>20</v>
      </c>
      <c r="P16" s="50">
        <v>0.3</v>
      </c>
      <c r="Q16" s="38">
        <f t="shared" ref="Q16:Q18" si="9">T16*P16</f>
        <v>1.5</v>
      </c>
      <c r="R16" s="28">
        <f t="shared" si="2"/>
        <v>16.666666666666668</v>
      </c>
      <c r="S16" s="28">
        <f t="shared" si="7"/>
        <v>25</v>
      </c>
      <c r="T16" s="41">
        <v>5</v>
      </c>
    </row>
    <row r="17" spans="1:20" s="150" customFormat="1" x14ac:dyDescent="0.2">
      <c r="A17" s="165"/>
      <c r="B17" s="45" t="s">
        <v>23</v>
      </c>
      <c r="C17" s="10" t="s">
        <v>46</v>
      </c>
      <c r="D17" s="11">
        <v>5</v>
      </c>
      <c r="E17" s="10" t="s">
        <v>41</v>
      </c>
      <c r="F17" s="10">
        <v>30</v>
      </c>
      <c r="G17" s="10">
        <v>5</v>
      </c>
      <c r="H17" s="10">
        <v>5</v>
      </c>
      <c r="I17" s="10">
        <v>5</v>
      </c>
      <c r="J17" s="10">
        <v>5</v>
      </c>
      <c r="K17" s="54">
        <v>0.1</v>
      </c>
      <c r="L17" s="10">
        <f>O17*K17</f>
        <v>2</v>
      </c>
      <c r="M17" s="28">
        <f t="shared" si="0"/>
        <v>50</v>
      </c>
      <c r="N17" s="28">
        <f>O17*D17</f>
        <v>100</v>
      </c>
      <c r="O17" s="55">
        <f>SUM(G17:J17)</f>
        <v>20</v>
      </c>
      <c r="P17" s="50">
        <v>0.1</v>
      </c>
      <c r="Q17" s="38">
        <f>T17*P17</f>
        <v>0.5</v>
      </c>
      <c r="R17" s="28">
        <f t="shared" si="2"/>
        <v>50</v>
      </c>
      <c r="S17" s="28">
        <f t="shared" si="7"/>
        <v>25</v>
      </c>
      <c r="T17" s="41">
        <v>5</v>
      </c>
    </row>
    <row r="18" spans="1:20" s="150" customFormat="1" x14ac:dyDescent="0.2">
      <c r="A18" s="165"/>
      <c r="B18" s="45" t="s">
        <v>24</v>
      </c>
      <c r="C18" s="10" t="s">
        <v>46</v>
      </c>
      <c r="D18" s="11">
        <v>15</v>
      </c>
      <c r="E18" s="10" t="s">
        <v>42</v>
      </c>
      <c r="F18" s="10">
        <v>30</v>
      </c>
      <c r="G18" s="10">
        <v>5</v>
      </c>
      <c r="H18" s="10">
        <v>5</v>
      </c>
      <c r="I18" s="10">
        <v>5</v>
      </c>
      <c r="J18" s="10">
        <v>5</v>
      </c>
      <c r="K18" s="54">
        <v>0.2</v>
      </c>
      <c r="L18" s="10">
        <f t="shared" si="8"/>
        <v>4</v>
      </c>
      <c r="M18" s="28">
        <f t="shared" si="0"/>
        <v>75</v>
      </c>
      <c r="N18" s="28">
        <f t="shared" si="6"/>
        <v>300</v>
      </c>
      <c r="O18" s="55">
        <f>SUM(G18:J18)</f>
        <v>20</v>
      </c>
      <c r="P18" s="50">
        <v>0.2</v>
      </c>
      <c r="Q18" s="38">
        <f t="shared" si="9"/>
        <v>1</v>
      </c>
      <c r="R18" s="28">
        <f t="shared" si="2"/>
        <v>75</v>
      </c>
      <c r="S18" s="28">
        <f t="shared" si="7"/>
        <v>75</v>
      </c>
      <c r="T18" s="41">
        <v>5</v>
      </c>
    </row>
    <row r="19" spans="1:20" s="150" customFormat="1" x14ac:dyDescent="0.2">
      <c r="A19" s="165"/>
      <c r="B19" s="161" t="s">
        <v>26</v>
      </c>
      <c r="C19" s="17"/>
      <c r="D19" s="17"/>
      <c r="E19" s="17"/>
      <c r="F19" s="17"/>
      <c r="G19" s="19">
        <f>SUM(G20:G22)</f>
        <v>15</v>
      </c>
      <c r="H19" s="19">
        <f>SUM(H20:H22)</f>
        <v>15</v>
      </c>
      <c r="I19" s="19">
        <f>SUM(I20:I22)</f>
        <v>15</v>
      </c>
      <c r="J19" s="19">
        <f>SUM(J20:J22)</f>
        <v>15</v>
      </c>
      <c r="K19" s="56"/>
      <c r="L19" s="19">
        <f>SUM(L20:L22)</f>
        <v>6</v>
      </c>
      <c r="M19" s="29">
        <f t="shared" si="0"/>
        <v>200</v>
      </c>
      <c r="N19" s="33">
        <f>SUM(N20:N22)</f>
        <v>1200</v>
      </c>
      <c r="O19" s="53">
        <f>SUM(G19:J19)</f>
        <v>60</v>
      </c>
      <c r="P19" s="51"/>
      <c r="Q19" s="174">
        <f>SUM(Q20:Q22)</f>
        <v>1.5</v>
      </c>
      <c r="R19" s="33">
        <f t="shared" si="2"/>
        <v>200</v>
      </c>
      <c r="S19" s="29">
        <f>SUM(S20:S22)</f>
        <v>300</v>
      </c>
      <c r="T19" s="42">
        <f>SUM(T20:T22)</f>
        <v>15</v>
      </c>
    </row>
    <row r="20" spans="1:20" s="150" customFormat="1" x14ac:dyDescent="0.2">
      <c r="A20" s="165"/>
      <c r="B20" s="45" t="s">
        <v>31</v>
      </c>
      <c r="C20" s="10" t="s">
        <v>47</v>
      </c>
      <c r="D20" s="11">
        <v>20</v>
      </c>
      <c r="E20" s="10" t="s">
        <v>39</v>
      </c>
      <c r="F20" s="10">
        <v>30</v>
      </c>
      <c r="G20" s="10">
        <v>5</v>
      </c>
      <c r="H20" s="10">
        <v>5</v>
      </c>
      <c r="I20" s="10">
        <v>5</v>
      </c>
      <c r="J20" s="10">
        <v>5</v>
      </c>
      <c r="K20" s="54">
        <v>0.1</v>
      </c>
      <c r="L20" s="10">
        <f>O20*K20</f>
        <v>2</v>
      </c>
      <c r="M20" s="28">
        <f t="shared" si="0"/>
        <v>200</v>
      </c>
      <c r="N20" s="28">
        <f>O20*D20</f>
        <v>400</v>
      </c>
      <c r="O20" s="55">
        <f>SUM(G20:J20)</f>
        <v>20</v>
      </c>
      <c r="P20" s="50">
        <v>0.1</v>
      </c>
      <c r="Q20" s="38">
        <f>T20*P20</f>
        <v>0.5</v>
      </c>
      <c r="R20" s="28">
        <f t="shared" si="2"/>
        <v>200</v>
      </c>
      <c r="S20" s="28">
        <f>T20*D20</f>
        <v>100</v>
      </c>
      <c r="T20" s="41">
        <v>5</v>
      </c>
    </row>
    <row r="21" spans="1:20" s="150" customFormat="1" x14ac:dyDescent="0.2">
      <c r="A21" s="165"/>
      <c r="B21" s="45" t="s">
        <v>44</v>
      </c>
      <c r="C21" s="10" t="s">
        <v>47</v>
      </c>
      <c r="D21" s="11">
        <v>20</v>
      </c>
      <c r="E21" s="10" t="s">
        <v>40</v>
      </c>
      <c r="F21" s="10">
        <v>30</v>
      </c>
      <c r="G21" s="10">
        <v>5</v>
      </c>
      <c r="H21" s="10">
        <v>5</v>
      </c>
      <c r="I21" s="10">
        <v>5</v>
      </c>
      <c r="J21" s="10">
        <v>5</v>
      </c>
      <c r="K21" s="54">
        <v>0.1</v>
      </c>
      <c r="L21" s="10">
        <f>O21*K21</f>
        <v>2</v>
      </c>
      <c r="M21" s="28">
        <f t="shared" si="0"/>
        <v>200</v>
      </c>
      <c r="N21" s="28">
        <f>O21*D21</f>
        <v>400</v>
      </c>
      <c r="O21" s="55">
        <f>SUM(G21:J21)</f>
        <v>20</v>
      </c>
      <c r="P21" s="50">
        <v>0.1</v>
      </c>
      <c r="Q21" s="38">
        <f>T21*P21</f>
        <v>0.5</v>
      </c>
      <c r="R21" s="28">
        <f t="shared" si="2"/>
        <v>200</v>
      </c>
      <c r="S21" s="28">
        <f t="shared" ref="S21:S22" si="10">T21*D21</f>
        <v>100</v>
      </c>
      <c r="T21" s="41">
        <v>5</v>
      </c>
    </row>
    <row r="22" spans="1:20" s="150" customFormat="1" x14ac:dyDescent="0.2">
      <c r="A22" s="165"/>
      <c r="B22" s="45" t="s">
        <v>45</v>
      </c>
      <c r="C22" s="10" t="s">
        <v>47</v>
      </c>
      <c r="D22" s="11">
        <v>20</v>
      </c>
      <c r="E22" s="10" t="s">
        <v>40</v>
      </c>
      <c r="F22" s="10">
        <v>30</v>
      </c>
      <c r="G22" s="10">
        <v>5</v>
      </c>
      <c r="H22" s="10">
        <v>5</v>
      </c>
      <c r="I22" s="10">
        <v>5</v>
      </c>
      <c r="J22" s="10">
        <v>5</v>
      </c>
      <c r="K22" s="54">
        <v>0.1</v>
      </c>
      <c r="L22" s="10">
        <f t="shared" ref="L21:L22" si="11">O22*K22</f>
        <v>2</v>
      </c>
      <c r="M22" s="28">
        <f t="shared" si="0"/>
        <v>200</v>
      </c>
      <c r="N22" s="28">
        <f t="shared" ref="N22" si="12">O22*D22</f>
        <v>400</v>
      </c>
      <c r="O22" s="55">
        <f>SUM(G22:J22)</f>
        <v>20</v>
      </c>
      <c r="P22" s="50">
        <v>0.1</v>
      </c>
      <c r="Q22" s="38">
        <f t="shared" ref="Q22" si="13">T22*P22</f>
        <v>0.5</v>
      </c>
      <c r="R22" s="28">
        <f t="shared" si="2"/>
        <v>200</v>
      </c>
      <c r="S22" s="28">
        <f t="shared" si="10"/>
        <v>100</v>
      </c>
      <c r="T22" s="41">
        <v>5</v>
      </c>
    </row>
    <row r="23" spans="1:20" s="150" customFormat="1" x14ac:dyDescent="0.2">
      <c r="A23" s="165"/>
      <c r="B23" s="161" t="s">
        <v>35</v>
      </c>
      <c r="C23" s="17"/>
      <c r="D23" s="17"/>
      <c r="E23" s="17"/>
      <c r="F23" s="17"/>
      <c r="G23" s="19">
        <f>SUM(G24:G29)</f>
        <v>30</v>
      </c>
      <c r="H23" s="19">
        <f>SUM(H24:H29)</f>
        <v>30</v>
      </c>
      <c r="I23" s="19">
        <f>SUM(I24:I29)</f>
        <v>30</v>
      </c>
      <c r="J23" s="19">
        <f>SUM(J24:J29)</f>
        <v>30</v>
      </c>
      <c r="K23" s="52"/>
      <c r="L23" s="19">
        <f>SUM(L24:L29)</f>
        <v>22</v>
      </c>
      <c r="M23" s="29">
        <f t="shared" si="0"/>
        <v>347.27272727272725</v>
      </c>
      <c r="N23" s="33">
        <f>SUM(N24:N29)</f>
        <v>7640</v>
      </c>
      <c r="O23" s="53">
        <f>SUM(G23:J23)</f>
        <v>120</v>
      </c>
      <c r="P23" s="51"/>
      <c r="Q23" s="174">
        <f>SUM(Q24:Q29)</f>
        <v>5.5</v>
      </c>
      <c r="R23" s="33">
        <f t="shared" si="2"/>
        <v>347.27272727272725</v>
      </c>
      <c r="S23" s="29">
        <f>SUM(S24:S29)</f>
        <v>1910</v>
      </c>
      <c r="T23" s="42">
        <f>SUM(T24:T29)</f>
        <v>30</v>
      </c>
    </row>
    <row r="24" spans="1:20" s="150" customFormat="1" x14ac:dyDescent="0.2">
      <c r="A24" s="165"/>
      <c r="B24" s="45" t="s">
        <v>49</v>
      </c>
      <c r="C24" s="10" t="s">
        <v>48</v>
      </c>
      <c r="D24" s="11">
        <v>95</v>
      </c>
      <c r="E24" s="10" t="s">
        <v>38</v>
      </c>
      <c r="F24" s="10">
        <v>30</v>
      </c>
      <c r="G24" s="10">
        <v>5</v>
      </c>
      <c r="H24" s="10">
        <v>5</v>
      </c>
      <c r="I24" s="10">
        <v>5</v>
      </c>
      <c r="J24" s="10">
        <v>5</v>
      </c>
      <c r="K24" s="54">
        <v>0.3</v>
      </c>
      <c r="L24" s="10">
        <f>O24*K24</f>
        <v>6</v>
      </c>
      <c r="M24" s="28">
        <f t="shared" si="0"/>
        <v>316.66666666666669</v>
      </c>
      <c r="N24" s="28">
        <f>O24*D24</f>
        <v>1900</v>
      </c>
      <c r="O24" s="55">
        <f>SUM(G24:J24)</f>
        <v>20</v>
      </c>
      <c r="P24" s="50">
        <v>0.3</v>
      </c>
      <c r="Q24" s="38">
        <f>T24*P24</f>
        <v>1.5</v>
      </c>
      <c r="R24" s="28">
        <f t="shared" si="2"/>
        <v>316.66666666666669</v>
      </c>
      <c r="S24" s="28">
        <f>T24*D24</f>
        <v>475</v>
      </c>
      <c r="T24" s="41">
        <v>5</v>
      </c>
    </row>
    <row r="25" spans="1:20" s="150" customFormat="1" x14ac:dyDescent="0.2">
      <c r="A25" s="165"/>
      <c r="B25" s="45" t="s">
        <v>31</v>
      </c>
      <c r="C25" s="10" t="s">
        <v>48</v>
      </c>
      <c r="D25" s="11">
        <v>90</v>
      </c>
      <c r="E25" s="10" t="s">
        <v>39</v>
      </c>
      <c r="F25" s="10">
        <v>30</v>
      </c>
      <c r="G25" s="10">
        <v>5</v>
      </c>
      <c r="H25" s="10">
        <v>5</v>
      </c>
      <c r="I25" s="10">
        <v>5</v>
      </c>
      <c r="J25" s="10">
        <v>5</v>
      </c>
      <c r="K25" s="54">
        <v>0.2</v>
      </c>
      <c r="L25" s="10">
        <f>O25*K25</f>
        <v>4</v>
      </c>
      <c r="M25" s="28">
        <f t="shared" si="0"/>
        <v>450</v>
      </c>
      <c r="N25" s="28">
        <f>O25*D25</f>
        <v>1800</v>
      </c>
      <c r="O25" s="55">
        <f t="shared" ref="O25:O29" si="14">SUM(G25:J25)</f>
        <v>20</v>
      </c>
      <c r="P25" s="50">
        <v>0.2</v>
      </c>
      <c r="Q25" s="38">
        <f>T25*P25</f>
        <v>1</v>
      </c>
      <c r="R25" s="28">
        <f t="shared" si="2"/>
        <v>450</v>
      </c>
      <c r="S25" s="28">
        <f t="shared" ref="S25:S29" si="15">T25*D25</f>
        <v>450</v>
      </c>
      <c r="T25" s="41">
        <v>5</v>
      </c>
    </row>
    <row r="26" spans="1:20" s="150" customFormat="1" x14ac:dyDescent="0.2">
      <c r="A26" s="165"/>
      <c r="B26" s="45" t="s">
        <v>21</v>
      </c>
      <c r="C26" s="10" t="s">
        <v>48</v>
      </c>
      <c r="D26" s="11">
        <v>95</v>
      </c>
      <c r="E26" s="10" t="s">
        <v>40</v>
      </c>
      <c r="F26" s="10">
        <v>30</v>
      </c>
      <c r="G26" s="10">
        <v>5</v>
      </c>
      <c r="H26" s="10">
        <v>5</v>
      </c>
      <c r="I26" s="10">
        <v>5</v>
      </c>
      <c r="J26" s="10">
        <v>5</v>
      </c>
      <c r="K26" s="54">
        <v>0.3</v>
      </c>
      <c r="L26" s="10">
        <f t="shared" ref="L25:L29" si="16">O26*K26</f>
        <v>6</v>
      </c>
      <c r="M26" s="28">
        <f t="shared" si="0"/>
        <v>316.66666666666669</v>
      </c>
      <c r="N26" s="28">
        <f t="shared" ref="N26:N29" si="17">O26*D26</f>
        <v>1900</v>
      </c>
      <c r="O26" s="55">
        <f t="shared" si="14"/>
        <v>20</v>
      </c>
      <c r="P26" s="50">
        <v>0.3</v>
      </c>
      <c r="Q26" s="38">
        <f t="shared" ref="Q26:Q29" si="18">T26*P26</f>
        <v>1.5</v>
      </c>
      <c r="R26" s="28">
        <f t="shared" si="2"/>
        <v>316.66666666666669</v>
      </c>
      <c r="S26" s="28">
        <f t="shared" si="15"/>
        <v>475</v>
      </c>
      <c r="T26" s="41">
        <v>5</v>
      </c>
    </row>
    <row r="27" spans="1:20" s="150" customFormat="1" x14ac:dyDescent="0.2">
      <c r="A27" s="165"/>
      <c r="B27" s="45" t="s">
        <v>45</v>
      </c>
      <c r="C27" s="10" t="s">
        <v>48</v>
      </c>
      <c r="D27" s="11">
        <v>34</v>
      </c>
      <c r="E27" s="10" t="s">
        <v>40</v>
      </c>
      <c r="F27" s="10">
        <v>30</v>
      </c>
      <c r="G27" s="10">
        <v>5</v>
      </c>
      <c r="H27" s="10">
        <v>5</v>
      </c>
      <c r="I27" s="10">
        <v>5</v>
      </c>
      <c r="J27" s="10">
        <v>5</v>
      </c>
      <c r="K27" s="54">
        <v>0.1</v>
      </c>
      <c r="L27" s="10">
        <f t="shared" si="16"/>
        <v>2</v>
      </c>
      <c r="M27" s="28">
        <f t="shared" si="0"/>
        <v>340</v>
      </c>
      <c r="N27" s="28">
        <f t="shared" si="17"/>
        <v>680</v>
      </c>
      <c r="O27" s="55">
        <f t="shared" si="14"/>
        <v>20</v>
      </c>
      <c r="P27" s="50">
        <v>0.1</v>
      </c>
      <c r="Q27" s="38">
        <f t="shared" si="18"/>
        <v>0.5</v>
      </c>
      <c r="R27" s="28">
        <f t="shared" si="2"/>
        <v>340</v>
      </c>
      <c r="S27" s="28">
        <f t="shared" si="15"/>
        <v>170</v>
      </c>
      <c r="T27" s="41">
        <v>5</v>
      </c>
    </row>
    <row r="28" spans="1:20" s="150" customFormat="1" x14ac:dyDescent="0.2">
      <c r="A28" s="165"/>
      <c r="B28" s="45" t="s">
        <v>33</v>
      </c>
      <c r="C28" s="10" t="s">
        <v>48</v>
      </c>
      <c r="D28" s="11">
        <v>34</v>
      </c>
      <c r="E28" s="10" t="s">
        <v>41</v>
      </c>
      <c r="F28" s="10">
        <v>30</v>
      </c>
      <c r="G28" s="10">
        <v>5</v>
      </c>
      <c r="H28" s="10">
        <v>5</v>
      </c>
      <c r="I28" s="10">
        <v>5</v>
      </c>
      <c r="J28" s="10">
        <v>5</v>
      </c>
      <c r="K28" s="54">
        <v>0.1</v>
      </c>
      <c r="L28" s="10">
        <f>O28*K28</f>
        <v>2</v>
      </c>
      <c r="M28" s="28">
        <f t="shared" si="0"/>
        <v>340</v>
      </c>
      <c r="N28" s="28">
        <f t="shared" si="17"/>
        <v>680</v>
      </c>
      <c r="O28" s="55">
        <f t="shared" si="14"/>
        <v>20</v>
      </c>
      <c r="P28" s="50">
        <v>0.1</v>
      </c>
      <c r="Q28" s="38">
        <f>T28*P28</f>
        <v>0.5</v>
      </c>
      <c r="R28" s="28">
        <f t="shared" si="2"/>
        <v>340</v>
      </c>
      <c r="S28" s="28">
        <f t="shared" si="15"/>
        <v>170</v>
      </c>
      <c r="T28" s="41">
        <v>5</v>
      </c>
    </row>
    <row r="29" spans="1:20" s="150" customFormat="1" x14ac:dyDescent="0.2">
      <c r="A29" s="165"/>
      <c r="B29" s="45" t="s">
        <v>50</v>
      </c>
      <c r="C29" s="10" t="s">
        <v>48</v>
      </c>
      <c r="D29" s="11">
        <v>34</v>
      </c>
      <c r="E29" s="10" t="s">
        <v>42</v>
      </c>
      <c r="F29" s="10">
        <v>30</v>
      </c>
      <c r="G29" s="10">
        <v>5</v>
      </c>
      <c r="H29" s="10">
        <v>5</v>
      </c>
      <c r="I29" s="10">
        <v>5</v>
      </c>
      <c r="J29" s="10">
        <v>5</v>
      </c>
      <c r="K29" s="54">
        <v>0.1</v>
      </c>
      <c r="L29" s="10">
        <f t="shared" si="16"/>
        <v>2</v>
      </c>
      <c r="M29" s="28">
        <f t="shared" si="0"/>
        <v>340</v>
      </c>
      <c r="N29" s="28">
        <f t="shared" si="17"/>
        <v>680</v>
      </c>
      <c r="O29" s="55">
        <f t="shared" si="14"/>
        <v>20</v>
      </c>
      <c r="P29" s="50">
        <v>0.1</v>
      </c>
      <c r="Q29" s="38">
        <f t="shared" si="18"/>
        <v>0.5</v>
      </c>
      <c r="R29" s="28">
        <f t="shared" si="2"/>
        <v>340</v>
      </c>
      <c r="S29" s="28">
        <f t="shared" si="15"/>
        <v>170</v>
      </c>
      <c r="T29" s="41">
        <v>5</v>
      </c>
    </row>
    <row r="30" spans="1:20" s="150" customFormat="1" x14ac:dyDescent="0.2">
      <c r="A30" s="165"/>
      <c r="B30" s="161" t="s">
        <v>27</v>
      </c>
      <c r="C30" s="17"/>
      <c r="D30" s="17"/>
      <c r="E30" s="17"/>
      <c r="F30" s="17"/>
      <c r="G30" s="19">
        <f>SUM(G31:G33)</f>
        <v>15</v>
      </c>
      <c r="H30" s="19">
        <f>SUM(H31:H33)</f>
        <v>15</v>
      </c>
      <c r="I30" s="19">
        <f>SUM(I31:I33)</f>
        <v>15</v>
      </c>
      <c r="J30" s="19">
        <f>SUM(J31:J33)</f>
        <v>15</v>
      </c>
      <c r="K30" s="56"/>
      <c r="L30" s="19">
        <f>SUM(L31:L33)</f>
        <v>6</v>
      </c>
      <c r="M30" s="29">
        <f t="shared" si="0"/>
        <v>733.33333333333337</v>
      </c>
      <c r="N30" s="33">
        <f>SUM(N31:N33)</f>
        <v>4400</v>
      </c>
      <c r="O30" s="53">
        <f>SUM(G30:J30)</f>
        <v>60</v>
      </c>
      <c r="P30" s="51"/>
      <c r="Q30" s="174">
        <f>SUM(Q31:Q33)</f>
        <v>1.5</v>
      </c>
      <c r="R30" s="33">
        <f t="shared" si="2"/>
        <v>733.33333333333337</v>
      </c>
      <c r="S30" s="29">
        <f>SUM(S31:S33)</f>
        <v>1100</v>
      </c>
      <c r="T30" s="42">
        <f>SUM(T31:T33)</f>
        <v>15</v>
      </c>
    </row>
    <row r="31" spans="1:20" s="150" customFormat="1" x14ac:dyDescent="0.2">
      <c r="A31" s="165"/>
      <c r="B31" s="45" t="s">
        <v>43</v>
      </c>
      <c r="C31" s="10" t="s">
        <v>51</v>
      </c>
      <c r="D31" s="11">
        <v>75</v>
      </c>
      <c r="E31" s="10" t="s">
        <v>38</v>
      </c>
      <c r="F31" s="10">
        <v>30</v>
      </c>
      <c r="G31" s="10">
        <v>5</v>
      </c>
      <c r="H31" s="10">
        <v>5</v>
      </c>
      <c r="I31" s="10">
        <v>5</v>
      </c>
      <c r="J31" s="10">
        <v>5</v>
      </c>
      <c r="K31" s="54">
        <v>0.1</v>
      </c>
      <c r="L31" s="10">
        <f>O31*K31</f>
        <v>2</v>
      </c>
      <c r="M31" s="28">
        <f t="shared" si="0"/>
        <v>750</v>
      </c>
      <c r="N31" s="28">
        <f>O31*D31</f>
        <v>1500</v>
      </c>
      <c r="O31" s="55">
        <f>SUM(G31:J31)</f>
        <v>20</v>
      </c>
      <c r="P31" s="50">
        <v>0.1</v>
      </c>
      <c r="Q31" s="38">
        <f>T31*P31</f>
        <v>0.5</v>
      </c>
      <c r="R31" s="28">
        <f t="shared" si="2"/>
        <v>750</v>
      </c>
      <c r="S31" s="28">
        <f>T31*D31</f>
        <v>375</v>
      </c>
      <c r="T31" s="41">
        <v>5</v>
      </c>
    </row>
    <row r="32" spans="1:20" s="150" customFormat="1" x14ac:dyDescent="0.2">
      <c r="A32" s="165"/>
      <c r="B32" s="45" t="s">
        <v>31</v>
      </c>
      <c r="C32" s="10" t="s">
        <v>51</v>
      </c>
      <c r="D32" s="11">
        <v>70</v>
      </c>
      <c r="E32" s="10" t="s">
        <v>39</v>
      </c>
      <c r="F32" s="10">
        <v>30</v>
      </c>
      <c r="G32" s="10">
        <v>5</v>
      </c>
      <c r="H32" s="10">
        <v>5</v>
      </c>
      <c r="I32" s="10">
        <v>5</v>
      </c>
      <c r="J32" s="10">
        <v>5</v>
      </c>
      <c r="K32" s="54">
        <v>0.1</v>
      </c>
      <c r="L32" s="10">
        <f t="shared" ref="L32:L33" si="19">O32*K32</f>
        <v>2</v>
      </c>
      <c r="M32" s="28">
        <f t="shared" si="0"/>
        <v>700</v>
      </c>
      <c r="N32" s="28">
        <f t="shared" ref="N32" si="20">O32*D32</f>
        <v>1400</v>
      </c>
      <c r="O32" s="55">
        <f>SUM(G32:J32)</f>
        <v>20</v>
      </c>
      <c r="P32" s="50">
        <v>0.1</v>
      </c>
      <c r="Q32" s="38">
        <f t="shared" ref="Q32:Q33" si="21">T32*P32</f>
        <v>0.5</v>
      </c>
      <c r="R32" s="28">
        <f t="shared" si="2"/>
        <v>700</v>
      </c>
      <c r="S32" s="28">
        <f t="shared" ref="S32:S33" si="22">T32*D32</f>
        <v>350</v>
      </c>
      <c r="T32" s="41">
        <v>5</v>
      </c>
    </row>
    <row r="33" spans="1:20" s="150" customFormat="1" x14ac:dyDescent="0.2">
      <c r="A33" s="165"/>
      <c r="B33" s="45" t="s">
        <v>44</v>
      </c>
      <c r="C33" s="10" t="s">
        <v>51</v>
      </c>
      <c r="D33" s="11">
        <v>75</v>
      </c>
      <c r="E33" s="10" t="s">
        <v>40</v>
      </c>
      <c r="F33" s="10">
        <v>30</v>
      </c>
      <c r="G33" s="10">
        <v>5</v>
      </c>
      <c r="H33" s="10">
        <v>5</v>
      </c>
      <c r="I33" s="10">
        <v>5</v>
      </c>
      <c r="J33" s="10">
        <v>5</v>
      </c>
      <c r="K33" s="54">
        <v>0.1</v>
      </c>
      <c r="L33" s="10">
        <f t="shared" si="19"/>
        <v>2</v>
      </c>
      <c r="M33" s="28">
        <f t="shared" si="0"/>
        <v>750</v>
      </c>
      <c r="N33" s="28">
        <f>O33*D33</f>
        <v>1500</v>
      </c>
      <c r="O33" s="55">
        <f>SUM(G33:J33)</f>
        <v>20</v>
      </c>
      <c r="P33" s="50">
        <v>0.1</v>
      </c>
      <c r="Q33" s="38">
        <f t="shared" si="21"/>
        <v>0.5</v>
      </c>
      <c r="R33" s="28">
        <f t="shared" si="2"/>
        <v>750</v>
      </c>
      <c r="S33" s="28">
        <f t="shared" si="22"/>
        <v>375</v>
      </c>
      <c r="T33" s="41">
        <v>5</v>
      </c>
    </row>
    <row r="34" spans="1:20" s="150" customFormat="1" x14ac:dyDescent="0.2">
      <c r="A34" s="165"/>
      <c r="B34" s="161" t="s">
        <v>37</v>
      </c>
      <c r="C34" s="17"/>
      <c r="D34" s="17"/>
      <c r="E34" s="17"/>
      <c r="F34" s="17"/>
      <c r="G34" s="19">
        <f>SUM(G35:G38)</f>
        <v>20</v>
      </c>
      <c r="H34" s="19">
        <f>SUM(H35:H38)</f>
        <v>20</v>
      </c>
      <c r="I34" s="19">
        <f>SUM(I35:I38)</f>
        <v>20</v>
      </c>
      <c r="J34" s="19">
        <f>SUM(J35:J38)</f>
        <v>20</v>
      </c>
      <c r="K34" s="52"/>
      <c r="L34" s="19">
        <f>SUM(L35:L38)</f>
        <v>4</v>
      </c>
      <c r="M34" s="29">
        <f t="shared" si="0"/>
        <v>400</v>
      </c>
      <c r="N34" s="33">
        <f>SUM(N35:N38)</f>
        <v>1600</v>
      </c>
      <c r="O34" s="53">
        <f>SUM(G34:J34)</f>
        <v>80</v>
      </c>
      <c r="P34" s="51"/>
      <c r="Q34" s="174">
        <f>SUM(Q35:Q38)</f>
        <v>1</v>
      </c>
      <c r="R34" s="33">
        <f t="shared" si="2"/>
        <v>400</v>
      </c>
      <c r="S34" s="29">
        <f>SUM(S35:S38)</f>
        <v>400</v>
      </c>
      <c r="T34" s="42">
        <f>SUM(T35:T38)</f>
        <v>20</v>
      </c>
    </row>
    <row r="35" spans="1:20" s="150" customFormat="1" x14ac:dyDescent="0.2">
      <c r="A35" s="165"/>
      <c r="B35" s="45" t="s">
        <v>43</v>
      </c>
      <c r="C35" s="10" t="s">
        <v>52</v>
      </c>
      <c r="D35" s="11">
        <v>25</v>
      </c>
      <c r="E35" s="10" t="s">
        <v>38</v>
      </c>
      <c r="F35" s="10">
        <v>30</v>
      </c>
      <c r="G35" s="10">
        <v>5</v>
      </c>
      <c r="H35" s="10">
        <v>5</v>
      </c>
      <c r="I35" s="10">
        <v>5</v>
      </c>
      <c r="J35" s="10">
        <v>5</v>
      </c>
      <c r="K35" s="54">
        <v>0</v>
      </c>
      <c r="L35" s="10">
        <f>O35*K35</f>
        <v>0</v>
      </c>
      <c r="M35" s="28" t="e">
        <f t="shared" si="0"/>
        <v>#DIV/0!</v>
      </c>
      <c r="N35" s="28">
        <f>O35*D35</f>
        <v>500</v>
      </c>
      <c r="O35" s="55">
        <f>SUM(G35:J35)</f>
        <v>20</v>
      </c>
      <c r="P35" s="50">
        <v>0</v>
      </c>
      <c r="Q35" s="38">
        <f>T35*P35</f>
        <v>0</v>
      </c>
      <c r="R35" s="28" t="e">
        <f t="shared" si="2"/>
        <v>#DIV/0!</v>
      </c>
      <c r="S35" s="28">
        <f>T35*D35</f>
        <v>125</v>
      </c>
      <c r="T35" s="41">
        <v>5</v>
      </c>
    </row>
    <row r="36" spans="1:20" s="150" customFormat="1" x14ac:dyDescent="0.2">
      <c r="A36" s="165"/>
      <c r="B36" s="45" t="s">
        <v>20</v>
      </c>
      <c r="C36" s="10" t="s">
        <v>52</v>
      </c>
      <c r="D36" s="11">
        <v>20</v>
      </c>
      <c r="E36" s="10" t="s">
        <v>39</v>
      </c>
      <c r="F36" s="10">
        <v>30</v>
      </c>
      <c r="G36" s="10">
        <v>5</v>
      </c>
      <c r="H36" s="10">
        <v>5</v>
      </c>
      <c r="I36" s="10">
        <v>5</v>
      </c>
      <c r="J36" s="10">
        <v>5</v>
      </c>
      <c r="K36" s="54">
        <v>0</v>
      </c>
      <c r="L36" s="10">
        <f>O36*K36</f>
        <v>0</v>
      </c>
      <c r="M36" s="28" t="e">
        <f t="shared" si="0"/>
        <v>#DIV/0!</v>
      </c>
      <c r="N36" s="28">
        <f t="shared" ref="N36:N38" si="23">O36*D36</f>
        <v>400</v>
      </c>
      <c r="O36" s="55">
        <f t="shared" ref="O36:O38" si="24">SUM(G36:J36)</f>
        <v>20</v>
      </c>
      <c r="P36" s="50">
        <v>0</v>
      </c>
      <c r="Q36" s="38">
        <f>T36*P36</f>
        <v>0</v>
      </c>
      <c r="R36" s="28" t="e">
        <f t="shared" si="2"/>
        <v>#DIV/0!</v>
      </c>
      <c r="S36" s="28">
        <f t="shared" ref="S36:S38" si="25">T36*D36</f>
        <v>100</v>
      </c>
      <c r="T36" s="41">
        <v>5</v>
      </c>
    </row>
    <row r="37" spans="1:20" s="150" customFormat="1" x14ac:dyDescent="0.2">
      <c r="A37" s="165"/>
      <c r="B37" s="45" t="s">
        <v>32</v>
      </c>
      <c r="C37" s="10" t="s">
        <v>52</v>
      </c>
      <c r="D37" s="11">
        <v>25</v>
      </c>
      <c r="E37" s="10" t="s">
        <v>40</v>
      </c>
      <c r="F37" s="10">
        <v>30</v>
      </c>
      <c r="G37" s="10">
        <v>5</v>
      </c>
      <c r="H37" s="10">
        <v>5</v>
      </c>
      <c r="I37" s="10">
        <v>5</v>
      </c>
      <c r="J37" s="10">
        <v>5</v>
      </c>
      <c r="K37" s="54">
        <v>0.1</v>
      </c>
      <c r="L37" s="10">
        <f>O37*K37</f>
        <v>2</v>
      </c>
      <c r="M37" s="28">
        <f t="shared" si="0"/>
        <v>250</v>
      </c>
      <c r="N37" s="28">
        <f t="shared" si="23"/>
        <v>500</v>
      </c>
      <c r="O37" s="55">
        <f t="shared" si="24"/>
        <v>20</v>
      </c>
      <c r="P37" s="50">
        <v>0.1</v>
      </c>
      <c r="Q37" s="38">
        <f>T37*P37</f>
        <v>0.5</v>
      </c>
      <c r="R37" s="28">
        <f t="shared" si="2"/>
        <v>250</v>
      </c>
      <c r="S37" s="28">
        <f t="shared" si="25"/>
        <v>125</v>
      </c>
      <c r="T37" s="41">
        <v>5</v>
      </c>
    </row>
    <row r="38" spans="1:20" s="150" customFormat="1" x14ac:dyDescent="0.2">
      <c r="A38" s="165"/>
      <c r="B38" s="45" t="s">
        <v>50</v>
      </c>
      <c r="C38" s="10" t="s">
        <v>52</v>
      </c>
      <c r="D38" s="11">
        <v>10</v>
      </c>
      <c r="E38" s="10" t="s">
        <v>42</v>
      </c>
      <c r="F38" s="10">
        <v>30</v>
      </c>
      <c r="G38" s="10">
        <v>5</v>
      </c>
      <c r="H38" s="10">
        <v>5</v>
      </c>
      <c r="I38" s="10">
        <v>5</v>
      </c>
      <c r="J38" s="10">
        <v>5</v>
      </c>
      <c r="K38" s="54">
        <v>0.1</v>
      </c>
      <c r="L38" s="10">
        <f>O38*K38</f>
        <v>2</v>
      </c>
      <c r="M38" s="28">
        <f t="shared" si="0"/>
        <v>100</v>
      </c>
      <c r="N38" s="28">
        <f t="shared" si="23"/>
        <v>200</v>
      </c>
      <c r="O38" s="55">
        <f t="shared" si="24"/>
        <v>20</v>
      </c>
      <c r="P38" s="50">
        <v>0.1</v>
      </c>
      <c r="Q38" s="38">
        <f>T38*P38</f>
        <v>0.5</v>
      </c>
      <c r="R38" s="28">
        <f t="shared" si="2"/>
        <v>100</v>
      </c>
      <c r="S38" s="28">
        <f t="shared" si="25"/>
        <v>50</v>
      </c>
      <c r="T38" s="41">
        <v>5</v>
      </c>
    </row>
    <row r="39" spans="1:20" s="70" customFormat="1" x14ac:dyDescent="0.2">
      <c r="A39" s="165"/>
      <c r="B39" s="161" t="s">
        <v>28</v>
      </c>
      <c r="C39" s="17"/>
      <c r="D39" s="17"/>
      <c r="E39" s="17"/>
      <c r="F39" s="17"/>
      <c r="G39" s="19">
        <f>SUM(G40:G45)</f>
        <v>30</v>
      </c>
      <c r="H39" s="19">
        <f>SUM(H40:H45)</f>
        <v>30</v>
      </c>
      <c r="I39" s="19">
        <f>SUM(I40:I45)</f>
        <v>30</v>
      </c>
      <c r="J39" s="19">
        <f>SUM(J40:J45)</f>
        <v>30</v>
      </c>
      <c r="K39" s="56"/>
      <c r="L39" s="19">
        <f>SUM(L40:L45)</f>
        <v>14</v>
      </c>
      <c r="M39" s="29">
        <f t="shared" si="0"/>
        <v>285.71428571428572</v>
      </c>
      <c r="N39" s="33">
        <f>SUM(N40:N45)</f>
        <v>4000</v>
      </c>
      <c r="O39" s="53">
        <f>SUM(G39:J39)</f>
        <v>120</v>
      </c>
      <c r="P39" s="51"/>
      <c r="Q39" s="174">
        <f>SUM(Q40:Q45)</f>
        <v>3.5</v>
      </c>
      <c r="R39" s="33">
        <f t="shared" si="2"/>
        <v>285.71428571428572</v>
      </c>
      <c r="S39" s="29">
        <f>SUM(S40:S45)</f>
        <v>1000</v>
      </c>
      <c r="T39" s="42">
        <f>SUM(T40:T45)</f>
        <v>30</v>
      </c>
    </row>
    <row r="40" spans="1:20" s="151" customFormat="1" x14ac:dyDescent="0.2">
      <c r="A40" s="165"/>
      <c r="B40" s="45" t="s">
        <v>30</v>
      </c>
      <c r="C40" s="16" t="s">
        <v>53</v>
      </c>
      <c r="D40" s="11">
        <v>60</v>
      </c>
      <c r="E40" s="10" t="s">
        <v>38</v>
      </c>
      <c r="F40" s="10">
        <v>30</v>
      </c>
      <c r="G40" s="10">
        <v>5</v>
      </c>
      <c r="H40" s="10">
        <v>5</v>
      </c>
      <c r="I40" s="10">
        <v>5</v>
      </c>
      <c r="J40" s="10">
        <v>5</v>
      </c>
      <c r="K40" s="54">
        <v>0.2</v>
      </c>
      <c r="L40" s="10">
        <f>O40*K40</f>
        <v>4</v>
      </c>
      <c r="M40" s="28">
        <f t="shared" si="0"/>
        <v>300</v>
      </c>
      <c r="N40" s="28">
        <f>O40*D40</f>
        <v>1200</v>
      </c>
      <c r="O40" s="55">
        <f>SUM(G40:J40)</f>
        <v>20</v>
      </c>
      <c r="P40" s="50">
        <v>0.2</v>
      </c>
      <c r="Q40" s="38">
        <f>T40*P40</f>
        <v>1</v>
      </c>
      <c r="R40" s="28">
        <f t="shared" si="2"/>
        <v>300</v>
      </c>
      <c r="S40" s="28">
        <f>T40*D40</f>
        <v>300</v>
      </c>
      <c r="T40" s="41">
        <v>5</v>
      </c>
    </row>
    <row r="41" spans="1:20" s="151" customFormat="1" x14ac:dyDescent="0.2">
      <c r="A41" s="165"/>
      <c r="B41" s="44" t="s">
        <v>20</v>
      </c>
      <c r="C41" s="16" t="s">
        <v>53</v>
      </c>
      <c r="D41" s="11">
        <v>60</v>
      </c>
      <c r="E41" s="10" t="s">
        <v>39</v>
      </c>
      <c r="F41" s="10">
        <v>30</v>
      </c>
      <c r="G41" s="10">
        <v>5</v>
      </c>
      <c r="H41" s="10">
        <v>5</v>
      </c>
      <c r="I41" s="10">
        <v>5</v>
      </c>
      <c r="J41" s="10">
        <v>5</v>
      </c>
      <c r="K41" s="54">
        <v>0.1</v>
      </c>
      <c r="L41" s="10">
        <f t="shared" ref="L41:L45" si="26">O41*K41</f>
        <v>2</v>
      </c>
      <c r="M41" s="28">
        <f t="shared" si="0"/>
        <v>600</v>
      </c>
      <c r="N41" s="28">
        <f t="shared" ref="N41:N45" si="27">O41*D41</f>
        <v>1200</v>
      </c>
      <c r="O41" s="55">
        <f t="shared" ref="O41:O45" si="28">SUM(G41:J41)</f>
        <v>20</v>
      </c>
      <c r="P41" s="50">
        <v>0.1</v>
      </c>
      <c r="Q41" s="38">
        <f t="shared" ref="Q41:Q45" si="29">T41*P41</f>
        <v>0.5</v>
      </c>
      <c r="R41" s="28">
        <f t="shared" si="2"/>
        <v>600</v>
      </c>
      <c r="S41" s="28">
        <f t="shared" ref="S41:S45" si="30">T41*D41</f>
        <v>300</v>
      </c>
      <c r="T41" s="41">
        <v>5</v>
      </c>
    </row>
    <row r="42" spans="1:20" s="151" customFormat="1" x14ac:dyDescent="0.2">
      <c r="A42" s="165"/>
      <c r="B42" s="44" t="s">
        <v>44</v>
      </c>
      <c r="C42" s="16" t="s">
        <v>53</v>
      </c>
      <c r="D42" s="11">
        <v>60</v>
      </c>
      <c r="E42" s="10" t="s">
        <v>40</v>
      </c>
      <c r="F42" s="10">
        <v>30</v>
      </c>
      <c r="G42" s="10">
        <v>5</v>
      </c>
      <c r="H42" s="10">
        <v>5</v>
      </c>
      <c r="I42" s="10">
        <v>5</v>
      </c>
      <c r="J42" s="10">
        <v>5</v>
      </c>
      <c r="K42" s="54">
        <v>0.1</v>
      </c>
      <c r="L42" s="10">
        <f t="shared" si="26"/>
        <v>2</v>
      </c>
      <c r="M42" s="28">
        <f t="shared" si="0"/>
        <v>600</v>
      </c>
      <c r="N42" s="28">
        <f t="shared" si="27"/>
        <v>1200</v>
      </c>
      <c r="O42" s="55">
        <f t="shared" si="28"/>
        <v>20</v>
      </c>
      <c r="P42" s="50">
        <v>0.1</v>
      </c>
      <c r="Q42" s="38">
        <f t="shared" si="29"/>
        <v>0.5</v>
      </c>
      <c r="R42" s="28">
        <f t="shared" si="2"/>
        <v>600</v>
      </c>
      <c r="S42" s="28">
        <f t="shared" si="30"/>
        <v>300</v>
      </c>
      <c r="T42" s="41">
        <v>5</v>
      </c>
    </row>
    <row r="43" spans="1:20" s="151" customFormat="1" x14ac:dyDescent="0.2">
      <c r="A43" s="165"/>
      <c r="B43" s="44" t="s">
        <v>45</v>
      </c>
      <c r="C43" s="16" t="s">
        <v>53</v>
      </c>
      <c r="D43" s="11">
        <v>5</v>
      </c>
      <c r="E43" s="10" t="s">
        <v>40</v>
      </c>
      <c r="F43" s="10">
        <v>30</v>
      </c>
      <c r="G43" s="10">
        <v>5</v>
      </c>
      <c r="H43" s="10">
        <v>5</v>
      </c>
      <c r="I43" s="10">
        <v>5</v>
      </c>
      <c r="J43" s="10">
        <v>5</v>
      </c>
      <c r="K43" s="54">
        <v>0.1</v>
      </c>
      <c r="L43" s="10">
        <f t="shared" si="26"/>
        <v>2</v>
      </c>
      <c r="M43" s="28">
        <f t="shared" si="0"/>
        <v>50</v>
      </c>
      <c r="N43" s="28">
        <f t="shared" si="27"/>
        <v>100</v>
      </c>
      <c r="O43" s="55">
        <f t="shared" si="28"/>
        <v>20</v>
      </c>
      <c r="P43" s="50">
        <v>0.1</v>
      </c>
      <c r="Q43" s="38">
        <f t="shared" si="29"/>
        <v>0.5</v>
      </c>
      <c r="R43" s="28">
        <f t="shared" si="2"/>
        <v>50</v>
      </c>
      <c r="S43" s="28">
        <f t="shared" si="30"/>
        <v>25</v>
      </c>
      <c r="T43" s="41">
        <v>5</v>
      </c>
    </row>
    <row r="44" spans="1:20" s="151" customFormat="1" x14ac:dyDescent="0.2">
      <c r="A44" s="165"/>
      <c r="B44" s="44" t="s">
        <v>23</v>
      </c>
      <c r="C44" s="16" t="s">
        <v>53</v>
      </c>
      <c r="D44" s="11">
        <v>5</v>
      </c>
      <c r="E44" s="10" t="s">
        <v>41</v>
      </c>
      <c r="F44" s="10">
        <v>30</v>
      </c>
      <c r="G44" s="10">
        <v>5</v>
      </c>
      <c r="H44" s="10">
        <v>5</v>
      </c>
      <c r="I44" s="10">
        <v>5</v>
      </c>
      <c r="J44" s="10">
        <v>5</v>
      </c>
      <c r="K44" s="54">
        <v>0.1</v>
      </c>
      <c r="L44" s="10">
        <f t="shared" si="26"/>
        <v>2</v>
      </c>
      <c r="M44" s="28">
        <f t="shared" si="0"/>
        <v>50</v>
      </c>
      <c r="N44" s="28">
        <f t="shared" si="27"/>
        <v>100</v>
      </c>
      <c r="O44" s="55">
        <f t="shared" si="28"/>
        <v>20</v>
      </c>
      <c r="P44" s="50">
        <v>0.1</v>
      </c>
      <c r="Q44" s="38">
        <f t="shared" si="29"/>
        <v>0.5</v>
      </c>
      <c r="R44" s="28">
        <f t="shared" si="2"/>
        <v>50</v>
      </c>
      <c r="S44" s="28">
        <f t="shared" si="30"/>
        <v>25</v>
      </c>
      <c r="T44" s="41">
        <v>5</v>
      </c>
    </row>
    <row r="45" spans="1:20" s="151" customFormat="1" x14ac:dyDescent="0.2">
      <c r="A45" s="165"/>
      <c r="B45" s="44" t="s">
        <v>50</v>
      </c>
      <c r="C45" s="16" t="s">
        <v>53</v>
      </c>
      <c r="D45" s="11">
        <v>10</v>
      </c>
      <c r="E45" s="10" t="s">
        <v>42</v>
      </c>
      <c r="F45" s="10">
        <v>30</v>
      </c>
      <c r="G45" s="10">
        <v>5</v>
      </c>
      <c r="H45" s="10">
        <v>5</v>
      </c>
      <c r="I45" s="10">
        <v>5</v>
      </c>
      <c r="J45" s="10">
        <v>5</v>
      </c>
      <c r="K45" s="54">
        <v>0.1</v>
      </c>
      <c r="L45" s="10">
        <f t="shared" si="26"/>
        <v>2</v>
      </c>
      <c r="M45" s="28">
        <f t="shared" si="0"/>
        <v>100</v>
      </c>
      <c r="N45" s="28">
        <f t="shared" si="27"/>
        <v>200</v>
      </c>
      <c r="O45" s="55">
        <f t="shared" si="28"/>
        <v>20</v>
      </c>
      <c r="P45" s="50">
        <v>0.1</v>
      </c>
      <c r="Q45" s="38">
        <f t="shared" si="29"/>
        <v>0.5</v>
      </c>
      <c r="R45" s="28">
        <f t="shared" si="2"/>
        <v>100</v>
      </c>
      <c r="S45" s="28">
        <f t="shared" si="30"/>
        <v>50</v>
      </c>
      <c r="T45" s="41">
        <v>5</v>
      </c>
    </row>
    <row r="46" spans="1:20" s="70" customFormat="1" x14ac:dyDescent="0.2">
      <c r="A46" s="165"/>
      <c r="B46" s="161" t="s">
        <v>36</v>
      </c>
      <c r="C46" s="17"/>
      <c r="D46" s="17"/>
      <c r="E46" s="17"/>
      <c r="F46" s="17"/>
      <c r="G46" s="19">
        <f>SUM(G47:G52)</f>
        <v>30</v>
      </c>
      <c r="H46" s="19">
        <f>SUM(H47:H52)</f>
        <v>30</v>
      </c>
      <c r="I46" s="19">
        <f>SUM(I47:I52)</f>
        <v>30</v>
      </c>
      <c r="J46" s="19">
        <f>SUM(J47:J52)</f>
        <v>30</v>
      </c>
      <c r="K46" s="56"/>
      <c r="L46" s="19">
        <f>SUM(L47:L52)</f>
        <v>20</v>
      </c>
      <c r="M46" s="29">
        <f t="shared" si="0"/>
        <v>170</v>
      </c>
      <c r="N46" s="33">
        <f>SUM(N47:N52)</f>
        <v>3400</v>
      </c>
      <c r="O46" s="53">
        <f>SUM(G46:J46)</f>
        <v>120</v>
      </c>
      <c r="P46" s="51"/>
      <c r="Q46" s="174">
        <f>SUM(Q47:Q52)</f>
        <v>5</v>
      </c>
      <c r="R46" s="33">
        <f t="shared" si="2"/>
        <v>170</v>
      </c>
      <c r="S46" s="29">
        <f>SUM(S47:S52)</f>
        <v>850</v>
      </c>
      <c r="T46" s="42">
        <f>SUM(T47:T52)</f>
        <v>30</v>
      </c>
    </row>
    <row r="47" spans="1:20" s="151" customFormat="1" x14ac:dyDescent="0.2">
      <c r="A47" s="165"/>
      <c r="B47" s="45" t="s">
        <v>43</v>
      </c>
      <c r="C47" s="10" t="s">
        <v>53</v>
      </c>
      <c r="D47" s="11">
        <v>50</v>
      </c>
      <c r="E47" s="10" t="s">
        <v>38</v>
      </c>
      <c r="F47" s="10">
        <v>30</v>
      </c>
      <c r="G47" s="10">
        <v>5</v>
      </c>
      <c r="H47" s="10">
        <v>5</v>
      </c>
      <c r="I47" s="10">
        <v>5</v>
      </c>
      <c r="J47" s="10">
        <v>5</v>
      </c>
      <c r="K47" s="54">
        <v>0.2</v>
      </c>
      <c r="L47" s="10">
        <f>O47*K47</f>
        <v>4</v>
      </c>
      <c r="M47" s="28">
        <f t="shared" si="0"/>
        <v>250</v>
      </c>
      <c r="N47" s="28">
        <f>O47*D47</f>
        <v>1000</v>
      </c>
      <c r="O47" s="55">
        <f>SUM(G47:J47)</f>
        <v>20</v>
      </c>
      <c r="P47" s="50">
        <v>0.2</v>
      </c>
      <c r="Q47" s="38">
        <f>T47*P47</f>
        <v>1</v>
      </c>
      <c r="R47" s="28">
        <f t="shared" si="2"/>
        <v>250</v>
      </c>
      <c r="S47" s="28">
        <f>T47*D47</f>
        <v>250</v>
      </c>
      <c r="T47" s="41">
        <v>5</v>
      </c>
    </row>
    <row r="48" spans="1:20" s="151" customFormat="1" x14ac:dyDescent="0.2">
      <c r="A48" s="165"/>
      <c r="B48" s="45" t="s">
        <v>20</v>
      </c>
      <c r="C48" s="10" t="s">
        <v>53</v>
      </c>
      <c r="D48" s="11">
        <v>40</v>
      </c>
      <c r="E48" s="10" t="s">
        <v>39</v>
      </c>
      <c r="F48" s="10">
        <v>30</v>
      </c>
      <c r="G48" s="10">
        <v>5</v>
      </c>
      <c r="H48" s="10">
        <v>5</v>
      </c>
      <c r="I48" s="10">
        <v>5</v>
      </c>
      <c r="J48" s="10">
        <v>5</v>
      </c>
      <c r="K48" s="54">
        <v>0.2</v>
      </c>
      <c r="L48" s="10">
        <f>O48*K48</f>
        <v>4</v>
      </c>
      <c r="M48" s="28">
        <f t="shared" si="0"/>
        <v>200</v>
      </c>
      <c r="N48" s="28">
        <f t="shared" ref="N48:N52" si="31">O48*D48</f>
        <v>800</v>
      </c>
      <c r="O48" s="55">
        <f t="shared" ref="O48:O52" si="32">SUM(G48:J48)</f>
        <v>20</v>
      </c>
      <c r="P48" s="50">
        <v>0.2</v>
      </c>
      <c r="Q48" s="38">
        <f>T48*P48</f>
        <v>1</v>
      </c>
      <c r="R48" s="28">
        <f t="shared" si="2"/>
        <v>200</v>
      </c>
      <c r="S48" s="28">
        <f t="shared" ref="S48:S52" si="33">T48*D48</f>
        <v>200</v>
      </c>
      <c r="T48" s="41">
        <v>5</v>
      </c>
    </row>
    <row r="49" spans="1:20" s="151" customFormat="1" x14ac:dyDescent="0.2">
      <c r="A49" s="165"/>
      <c r="B49" s="45" t="s">
        <v>32</v>
      </c>
      <c r="C49" s="10" t="s">
        <v>53</v>
      </c>
      <c r="D49" s="11">
        <v>50</v>
      </c>
      <c r="E49" s="10" t="s">
        <v>40</v>
      </c>
      <c r="F49" s="10">
        <v>30</v>
      </c>
      <c r="G49" s="10">
        <v>5</v>
      </c>
      <c r="H49" s="10">
        <v>5</v>
      </c>
      <c r="I49" s="10">
        <v>5</v>
      </c>
      <c r="J49" s="10">
        <v>5</v>
      </c>
      <c r="K49" s="54">
        <v>0.3</v>
      </c>
      <c r="L49" s="10">
        <f t="shared" ref="L48:L52" si="34">O49*K49</f>
        <v>6</v>
      </c>
      <c r="M49" s="28">
        <f t="shared" si="0"/>
        <v>166.66666666666666</v>
      </c>
      <c r="N49" s="28">
        <f t="shared" si="31"/>
        <v>1000</v>
      </c>
      <c r="O49" s="55">
        <f t="shared" si="32"/>
        <v>20</v>
      </c>
      <c r="P49" s="50">
        <v>0.3</v>
      </c>
      <c r="Q49" s="38">
        <f t="shared" ref="Q49:Q52" si="35">T49*P49</f>
        <v>1.5</v>
      </c>
      <c r="R49" s="28">
        <f t="shared" si="2"/>
        <v>166.66666666666666</v>
      </c>
      <c r="S49" s="28">
        <f t="shared" si="33"/>
        <v>250</v>
      </c>
      <c r="T49" s="41">
        <v>5</v>
      </c>
    </row>
    <row r="50" spans="1:20" s="151" customFormat="1" x14ac:dyDescent="0.2">
      <c r="A50" s="165"/>
      <c r="B50" s="45" t="s">
        <v>45</v>
      </c>
      <c r="C50" s="10" t="s">
        <v>53</v>
      </c>
      <c r="D50" s="11">
        <v>10</v>
      </c>
      <c r="E50" s="10" t="s">
        <v>40</v>
      </c>
      <c r="F50" s="10">
        <v>30</v>
      </c>
      <c r="G50" s="10">
        <v>5</v>
      </c>
      <c r="H50" s="10">
        <v>5</v>
      </c>
      <c r="I50" s="10">
        <v>5</v>
      </c>
      <c r="J50" s="10">
        <v>5</v>
      </c>
      <c r="K50" s="54">
        <v>0.1</v>
      </c>
      <c r="L50" s="10">
        <f t="shared" si="34"/>
        <v>2</v>
      </c>
      <c r="M50" s="28">
        <f t="shared" si="0"/>
        <v>100</v>
      </c>
      <c r="N50" s="28">
        <f t="shared" si="31"/>
        <v>200</v>
      </c>
      <c r="O50" s="55">
        <f t="shared" si="32"/>
        <v>20</v>
      </c>
      <c r="P50" s="50">
        <v>0.1</v>
      </c>
      <c r="Q50" s="38">
        <f t="shared" si="35"/>
        <v>0.5</v>
      </c>
      <c r="R50" s="28">
        <f t="shared" si="2"/>
        <v>100</v>
      </c>
      <c r="S50" s="28">
        <f t="shared" si="33"/>
        <v>50</v>
      </c>
      <c r="T50" s="41">
        <v>5</v>
      </c>
    </row>
    <row r="51" spans="1:20" s="151" customFormat="1" x14ac:dyDescent="0.2">
      <c r="A51" s="165"/>
      <c r="B51" s="45" t="s">
        <v>23</v>
      </c>
      <c r="C51" s="10" t="s">
        <v>53</v>
      </c>
      <c r="D51" s="11">
        <v>10</v>
      </c>
      <c r="E51" s="10" t="s">
        <v>41</v>
      </c>
      <c r="F51" s="10">
        <v>30</v>
      </c>
      <c r="G51" s="10">
        <v>5</v>
      </c>
      <c r="H51" s="10">
        <v>5</v>
      </c>
      <c r="I51" s="10">
        <v>5</v>
      </c>
      <c r="J51" s="10">
        <v>5</v>
      </c>
      <c r="K51" s="54">
        <v>0.1</v>
      </c>
      <c r="L51" s="10">
        <f t="shared" si="34"/>
        <v>2</v>
      </c>
      <c r="M51" s="28">
        <f t="shared" si="0"/>
        <v>100</v>
      </c>
      <c r="N51" s="28">
        <f t="shared" si="31"/>
        <v>200</v>
      </c>
      <c r="O51" s="55">
        <f t="shared" si="32"/>
        <v>20</v>
      </c>
      <c r="P51" s="50">
        <v>0.1</v>
      </c>
      <c r="Q51" s="38">
        <f t="shared" si="35"/>
        <v>0.5</v>
      </c>
      <c r="R51" s="28">
        <f t="shared" si="2"/>
        <v>100</v>
      </c>
      <c r="S51" s="28">
        <f t="shared" si="33"/>
        <v>50</v>
      </c>
      <c r="T51" s="41">
        <v>5</v>
      </c>
    </row>
    <row r="52" spans="1:20" s="151" customFormat="1" x14ac:dyDescent="0.2">
      <c r="A52" s="165"/>
      <c r="B52" s="45" t="s">
        <v>50</v>
      </c>
      <c r="C52" s="10" t="s">
        <v>53</v>
      </c>
      <c r="D52" s="11">
        <v>10</v>
      </c>
      <c r="E52" s="10" t="s">
        <v>42</v>
      </c>
      <c r="F52" s="10">
        <v>30</v>
      </c>
      <c r="G52" s="10">
        <v>5</v>
      </c>
      <c r="H52" s="10">
        <v>5</v>
      </c>
      <c r="I52" s="10">
        <v>5</v>
      </c>
      <c r="J52" s="10">
        <v>5</v>
      </c>
      <c r="K52" s="54">
        <v>0.1</v>
      </c>
      <c r="L52" s="10">
        <f t="shared" si="34"/>
        <v>2</v>
      </c>
      <c r="M52" s="28">
        <f t="shared" si="0"/>
        <v>100</v>
      </c>
      <c r="N52" s="28">
        <f t="shared" si="31"/>
        <v>200</v>
      </c>
      <c r="O52" s="55">
        <f t="shared" si="32"/>
        <v>20</v>
      </c>
      <c r="P52" s="50">
        <v>0.1</v>
      </c>
      <c r="Q52" s="38">
        <f t="shared" si="35"/>
        <v>0.5</v>
      </c>
      <c r="R52" s="28">
        <f t="shared" si="2"/>
        <v>100</v>
      </c>
      <c r="S52" s="28">
        <f t="shared" si="33"/>
        <v>50</v>
      </c>
      <c r="T52" s="41">
        <v>5</v>
      </c>
    </row>
    <row r="53" spans="1:20" s="151" customFormat="1" x14ac:dyDescent="0.2">
      <c r="A53" s="165"/>
      <c r="B53" s="161" t="s">
        <v>29</v>
      </c>
      <c r="C53" s="18"/>
      <c r="D53" s="18"/>
      <c r="E53" s="18"/>
      <c r="F53" s="18"/>
      <c r="G53" s="19">
        <f>SUM(G54:G59)</f>
        <v>30</v>
      </c>
      <c r="H53" s="19">
        <f>SUM(H54:H59)</f>
        <v>30</v>
      </c>
      <c r="I53" s="19">
        <f>SUM(I54:I59)</f>
        <v>30</v>
      </c>
      <c r="J53" s="19">
        <f>SUM(J54:J59)</f>
        <v>30</v>
      </c>
      <c r="K53" s="56"/>
      <c r="L53" s="19">
        <f>SUM(L54:L59)</f>
        <v>24</v>
      </c>
      <c r="M53" s="29">
        <f t="shared" si="0"/>
        <v>91.666666666666671</v>
      </c>
      <c r="N53" s="33">
        <f>SUM(N54:N59)</f>
        <v>2200</v>
      </c>
      <c r="O53" s="53">
        <f>SUM(G53:J53)</f>
        <v>120</v>
      </c>
      <c r="P53" s="51"/>
      <c r="Q53" s="174">
        <f>SUM(Q54:Q59)</f>
        <v>6</v>
      </c>
      <c r="R53" s="33">
        <f t="shared" si="2"/>
        <v>91.666666666666671</v>
      </c>
      <c r="S53" s="29">
        <f>SUM(S54:S59)</f>
        <v>550</v>
      </c>
      <c r="T53" s="42">
        <f>SUM(T54:T59)</f>
        <v>30</v>
      </c>
    </row>
    <row r="54" spans="1:20" s="151" customFormat="1" x14ac:dyDescent="0.2">
      <c r="A54" s="165"/>
      <c r="B54" s="45" t="s">
        <v>43</v>
      </c>
      <c r="C54" s="10" t="s">
        <v>54</v>
      </c>
      <c r="D54" s="11">
        <v>35</v>
      </c>
      <c r="E54" s="10" t="s">
        <v>38</v>
      </c>
      <c r="F54" s="10">
        <v>30</v>
      </c>
      <c r="G54" s="10">
        <v>5</v>
      </c>
      <c r="H54" s="10">
        <v>5</v>
      </c>
      <c r="I54" s="10">
        <v>5</v>
      </c>
      <c r="J54" s="10">
        <v>5</v>
      </c>
      <c r="K54" s="54">
        <v>0.2</v>
      </c>
      <c r="L54" s="10">
        <f>O54*K54</f>
        <v>4</v>
      </c>
      <c r="M54" s="28">
        <f t="shared" si="0"/>
        <v>175</v>
      </c>
      <c r="N54" s="28">
        <f>O54*D54</f>
        <v>700</v>
      </c>
      <c r="O54" s="55">
        <f>SUM(G54:J54)</f>
        <v>20</v>
      </c>
      <c r="P54" s="50">
        <v>0.2</v>
      </c>
      <c r="Q54" s="38">
        <f>T54*P54</f>
        <v>1</v>
      </c>
      <c r="R54" s="28">
        <f t="shared" si="2"/>
        <v>175</v>
      </c>
      <c r="S54" s="28">
        <f>T54*D54</f>
        <v>175</v>
      </c>
      <c r="T54" s="41">
        <v>5</v>
      </c>
    </row>
    <row r="55" spans="1:20" s="151" customFormat="1" x14ac:dyDescent="0.2">
      <c r="A55" s="165"/>
      <c r="B55" s="45" t="s">
        <v>20</v>
      </c>
      <c r="C55" s="10" t="s">
        <v>54</v>
      </c>
      <c r="D55" s="11">
        <v>25</v>
      </c>
      <c r="E55" s="10" t="s">
        <v>39</v>
      </c>
      <c r="F55" s="10">
        <v>30</v>
      </c>
      <c r="G55" s="10">
        <v>5</v>
      </c>
      <c r="H55" s="10">
        <v>5</v>
      </c>
      <c r="I55" s="10">
        <v>5</v>
      </c>
      <c r="J55" s="10">
        <v>5</v>
      </c>
      <c r="K55" s="54">
        <v>0.2</v>
      </c>
      <c r="L55" s="10">
        <f t="shared" ref="L55:L59" si="36">O55*K55</f>
        <v>4</v>
      </c>
      <c r="M55" s="28">
        <f t="shared" si="0"/>
        <v>125</v>
      </c>
      <c r="N55" s="28">
        <f t="shared" ref="N55:N59" si="37">O55*D55</f>
        <v>500</v>
      </c>
      <c r="O55" s="55">
        <f t="shared" ref="O55:O59" si="38">SUM(G55:J55)</f>
        <v>20</v>
      </c>
      <c r="P55" s="50">
        <v>0.2</v>
      </c>
      <c r="Q55" s="38">
        <f t="shared" ref="Q55:Q59" si="39">T55*P55</f>
        <v>1</v>
      </c>
      <c r="R55" s="28">
        <f t="shared" si="2"/>
        <v>125</v>
      </c>
      <c r="S55" s="28">
        <f t="shared" ref="S55:S59" si="40">T55*D55</f>
        <v>125</v>
      </c>
      <c r="T55" s="41">
        <v>5</v>
      </c>
    </row>
    <row r="56" spans="1:20" s="151" customFormat="1" x14ac:dyDescent="0.2">
      <c r="A56" s="165"/>
      <c r="B56" s="45" t="s">
        <v>32</v>
      </c>
      <c r="C56" s="10" t="s">
        <v>54</v>
      </c>
      <c r="D56" s="11">
        <v>30</v>
      </c>
      <c r="E56" s="10" t="s">
        <v>40</v>
      </c>
      <c r="F56" s="10">
        <v>30</v>
      </c>
      <c r="G56" s="10">
        <v>5</v>
      </c>
      <c r="H56" s="10">
        <v>5</v>
      </c>
      <c r="I56" s="10">
        <v>5</v>
      </c>
      <c r="J56" s="10">
        <v>5</v>
      </c>
      <c r="K56" s="54">
        <v>0.3</v>
      </c>
      <c r="L56" s="10">
        <f t="shared" si="36"/>
        <v>6</v>
      </c>
      <c r="M56" s="28">
        <f t="shared" si="0"/>
        <v>100</v>
      </c>
      <c r="N56" s="28">
        <f t="shared" si="37"/>
        <v>600</v>
      </c>
      <c r="O56" s="55">
        <f t="shared" si="38"/>
        <v>20</v>
      </c>
      <c r="P56" s="50">
        <v>0.3</v>
      </c>
      <c r="Q56" s="38">
        <f t="shared" si="39"/>
        <v>1.5</v>
      </c>
      <c r="R56" s="28">
        <f t="shared" si="2"/>
        <v>100</v>
      </c>
      <c r="S56" s="28">
        <f t="shared" si="40"/>
        <v>150</v>
      </c>
      <c r="T56" s="41">
        <v>5</v>
      </c>
    </row>
    <row r="57" spans="1:20" s="151" customFormat="1" x14ac:dyDescent="0.2">
      <c r="A57" s="165"/>
      <c r="B57" s="45" t="s">
        <v>22</v>
      </c>
      <c r="C57" s="10" t="s">
        <v>54</v>
      </c>
      <c r="D57" s="11">
        <v>5</v>
      </c>
      <c r="E57" s="10" t="s">
        <v>40</v>
      </c>
      <c r="F57" s="10">
        <v>30</v>
      </c>
      <c r="G57" s="10">
        <v>5</v>
      </c>
      <c r="H57" s="10">
        <v>5</v>
      </c>
      <c r="I57" s="10">
        <v>5</v>
      </c>
      <c r="J57" s="10">
        <v>5</v>
      </c>
      <c r="K57" s="54">
        <v>0.2</v>
      </c>
      <c r="L57" s="10">
        <f t="shared" si="36"/>
        <v>4</v>
      </c>
      <c r="M57" s="28">
        <f t="shared" si="0"/>
        <v>25</v>
      </c>
      <c r="N57" s="28">
        <f t="shared" si="37"/>
        <v>100</v>
      </c>
      <c r="O57" s="55">
        <f t="shared" si="38"/>
        <v>20</v>
      </c>
      <c r="P57" s="50">
        <v>0.2</v>
      </c>
      <c r="Q57" s="38">
        <f t="shared" si="39"/>
        <v>1</v>
      </c>
      <c r="R57" s="28">
        <f t="shared" si="2"/>
        <v>25</v>
      </c>
      <c r="S57" s="28">
        <f t="shared" si="40"/>
        <v>25</v>
      </c>
      <c r="T57" s="41">
        <v>5</v>
      </c>
    </row>
    <row r="58" spans="1:20" s="151" customFormat="1" x14ac:dyDescent="0.2">
      <c r="A58" s="165"/>
      <c r="B58" s="45" t="s">
        <v>23</v>
      </c>
      <c r="C58" s="10" t="s">
        <v>54</v>
      </c>
      <c r="D58" s="11">
        <v>5</v>
      </c>
      <c r="E58" s="10" t="s">
        <v>41</v>
      </c>
      <c r="F58" s="10">
        <v>30</v>
      </c>
      <c r="G58" s="10">
        <v>5</v>
      </c>
      <c r="H58" s="10">
        <v>5</v>
      </c>
      <c r="I58" s="10">
        <v>5</v>
      </c>
      <c r="J58" s="10">
        <v>5</v>
      </c>
      <c r="K58" s="54">
        <v>0.1</v>
      </c>
      <c r="L58" s="10">
        <f t="shared" si="36"/>
        <v>2</v>
      </c>
      <c r="M58" s="28">
        <f t="shared" si="0"/>
        <v>50</v>
      </c>
      <c r="N58" s="28">
        <f t="shared" si="37"/>
        <v>100</v>
      </c>
      <c r="O58" s="55">
        <f t="shared" si="38"/>
        <v>20</v>
      </c>
      <c r="P58" s="50">
        <v>0.1</v>
      </c>
      <c r="Q58" s="38">
        <f t="shared" si="39"/>
        <v>0.5</v>
      </c>
      <c r="R58" s="28">
        <f t="shared" si="2"/>
        <v>50</v>
      </c>
      <c r="S58" s="28">
        <f t="shared" si="40"/>
        <v>25</v>
      </c>
      <c r="T58" s="41">
        <v>5</v>
      </c>
    </row>
    <row r="59" spans="1:20" s="151" customFormat="1" x14ac:dyDescent="0.2">
      <c r="A59" s="165"/>
      <c r="B59" s="45" t="s">
        <v>50</v>
      </c>
      <c r="C59" s="10" t="s">
        <v>54</v>
      </c>
      <c r="D59" s="11">
        <v>10</v>
      </c>
      <c r="E59" s="10" t="s">
        <v>42</v>
      </c>
      <c r="F59" s="10">
        <v>30</v>
      </c>
      <c r="G59" s="10">
        <v>5</v>
      </c>
      <c r="H59" s="10">
        <v>5</v>
      </c>
      <c r="I59" s="10">
        <v>5</v>
      </c>
      <c r="J59" s="10">
        <v>5</v>
      </c>
      <c r="K59" s="54">
        <v>0.2</v>
      </c>
      <c r="L59" s="10">
        <f t="shared" si="36"/>
        <v>4</v>
      </c>
      <c r="M59" s="28">
        <f t="shared" si="0"/>
        <v>50</v>
      </c>
      <c r="N59" s="28">
        <f t="shared" si="37"/>
        <v>200</v>
      </c>
      <c r="O59" s="55">
        <f t="shared" si="38"/>
        <v>20</v>
      </c>
      <c r="P59" s="50">
        <v>0.2</v>
      </c>
      <c r="Q59" s="38">
        <f t="shared" si="39"/>
        <v>1</v>
      </c>
      <c r="R59" s="28">
        <f t="shared" si="2"/>
        <v>50</v>
      </c>
      <c r="S59" s="28">
        <f t="shared" si="40"/>
        <v>50</v>
      </c>
      <c r="T59" s="41">
        <v>5</v>
      </c>
    </row>
    <row r="60" spans="1:20" s="150" customFormat="1" x14ac:dyDescent="0.2">
      <c r="A60" s="165"/>
      <c r="B60" s="161" t="s">
        <v>56</v>
      </c>
      <c r="C60" s="18"/>
      <c r="D60" s="18"/>
      <c r="E60" s="18"/>
      <c r="F60" s="18"/>
      <c r="G60" s="19">
        <f>SUM(G61:G65)</f>
        <v>25</v>
      </c>
      <c r="H60" s="19">
        <f>SUM(H61:H65)</f>
        <v>25</v>
      </c>
      <c r="I60" s="19">
        <f>SUM(I61:I65)</f>
        <v>25</v>
      </c>
      <c r="J60" s="19">
        <f>SUM(J61:J65)</f>
        <v>25</v>
      </c>
      <c r="K60" s="56"/>
      <c r="L60" s="19">
        <f>SUM(L61:L65)</f>
        <v>100</v>
      </c>
      <c r="M60" s="29">
        <f t="shared" si="0"/>
        <v>109</v>
      </c>
      <c r="N60" s="33">
        <f>SUM(N61:N65)</f>
        <v>10900</v>
      </c>
      <c r="O60" s="53">
        <f>SUM(G60:J60)</f>
        <v>100</v>
      </c>
      <c r="P60" s="51"/>
      <c r="Q60" s="174">
        <f>SUM(Q61:Q65)</f>
        <v>25</v>
      </c>
      <c r="R60" s="33">
        <f t="shared" si="2"/>
        <v>109</v>
      </c>
      <c r="S60" s="29">
        <f>SUM(S61:S65)</f>
        <v>2725</v>
      </c>
      <c r="T60" s="42">
        <f>SUM(T61:T65)</f>
        <v>25</v>
      </c>
    </row>
    <row r="61" spans="1:20" s="150" customFormat="1" x14ac:dyDescent="0.2">
      <c r="A61" s="165"/>
      <c r="B61" s="45" t="s">
        <v>20</v>
      </c>
      <c r="C61" s="10" t="s">
        <v>55</v>
      </c>
      <c r="D61" s="11">
        <v>109</v>
      </c>
      <c r="E61" s="10" t="s">
        <v>38</v>
      </c>
      <c r="F61" s="10">
        <v>30</v>
      </c>
      <c r="G61" s="10">
        <v>5</v>
      </c>
      <c r="H61" s="10">
        <v>5</v>
      </c>
      <c r="I61" s="10">
        <v>5</v>
      </c>
      <c r="J61" s="10">
        <v>5</v>
      </c>
      <c r="K61" s="54">
        <v>1</v>
      </c>
      <c r="L61" s="10">
        <f>O61*K61</f>
        <v>20</v>
      </c>
      <c r="M61" s="28">
        <f t="shared" si="0"/>
        <v>109</v>
      </c>
      <c r="N61" s="28">
        <f>O61*D61</f>
        <v>2180</v>
      </c>
      <c r="O61" s="55">
        <f>SUM(G61:J61)</f>
        <v>20</v>
      </c>
      <c r="P61" s="50">
        <v>1</v>
      </c>
      <c r="Q61" s="38">
        <f>T61*P61</f>
        <v>5</v>
      </c>
      <c r="R61" s="28">
        <f t="shared" si="2"/>
        <v>109</v>
      </c>
      <c r="S61" s="28">
        <f>T61*D61</f>
        <v>545</v>
      </c>
      <c r="T61" s="41">
        <v>5</v>
      </c>
    </row>
    <row r="62" spans="1:20" s="150" customFormat="1" x14ac:dyDescent="0.2">
      <c r="A62" s="165"/>
      <c r="B62" s="45" t="s">
        <v>32</v>
      </c>
      <c r="C62" s="10" t="s">
        <v>55</v>
      </c>
      <c r="D62" s="11">
        <v>109</v>
      </c>
      <c r="E62" s="10" t="s">
        <v>39</v>
      </c>
      <c r="F62" s="10">
        <v>30</v>
      </c>
      <c r="G62" s="10">
        <v>5</v>
      </c>
      <c r="H62" s="10">
        <v>5</v>
      </c>
      <c r="I62" s="10">
        <v>5</v>
      </c>
      <c r="J62" s="10">
        <v>5</v>
      </c>
      <c r="K62" s="54">
        <v>1</v>
      </c>
      <c r="L62" s="10">
        <f t="shared" ref="L62:L65" si="41">O62*K62</f>
        <v>20</v>
      </c>
      <c r="M62" s="28">
        <f t="shared" si="0"/>
        <v>109</v>
      </c>
      <c r="N62" s="28">
        <f t="shared" ref="N62:N65" si="42">O62*D62</f>
        <v>2180</v>
      </c>
      <c r="O62" s="55">
        <f t="shared" ref="O62:O65" si="43">SUM(G62:J62)</f>
        <v>20</v>
      </c>
      <c r="P62" s="50">
        <v>1</v>
      </c>
      <c r="Q62" s="38">
        <f t="shared" ref="Q62:Q65" si="44">T62*P62</f>
        <v>5</v>
      </c>
      <c r="R62" s="28">
        <f t="shared" si="2"/>
        <v>109</v>
      </c>
      <c r="S62" s="28">
        <f t="shared" ref="S62:S65" si="45">T62*D62</f>
        <v>545</v>
      </c>
      <c r="T62" s="41">
        <v>5</v>
      </c>
    </row>
    <row r="63" spans="1:20" s="150" customFormat="1" x14ac:dyDescent="0.2">
      <c r="A63" s="165"/>
      <c r="B63" s="45" t="s">
        <v>171</v>
      </c>
      <c r="C63" s="10" t="s">
        <v>55</v>
      </c>
      <c r="D63" s="11">
        <v>109</v>
      </c>
      <c r="E63" s="10" t="s">
        <v>40</v>
      </c>
      <c r="F63" s="10">
        <v>30</v>
      </c>
      <c r="G63" s="10">
        <v>5</v>
      </c>
      <c r="H63" s="10">
        <v>5</v>
      </c>
      <c r="I63" s="10">
        <v>5</v>
      </c>
      <c r="J63" s="10">
        <v>5</v>
      </c>
      <c r="K63" s="54">
        <v>1</v>
      </c>
      <c r="L63" s="10">
        <f t="shared" si="41"/>
        <v>20</v>
      </c>
      <c r="M63" s="28">
        <f t="shared" si="0"/>
        <v>109</v>
      </c>
      <c r="N63" s="28">
        <f t="shared" si="42"/>
        <v>2180</v>
      </c>
      <c r="O63" s="55">
        <f>SUM(G63:J63)</f>
        <v>20</v>
      </c>
      <c r="P63" s="50">
        <v>1</v>
      </c>
      <c r="Q63" s="38">
        <f t="shared" si="44"/>
        <v>5</v>
      </c>
      <c r="R63" s="28">
        <f t="shared" si="2"/>
        <v>109</v>
      </c>
      <c r="S63" s="28">
        <f t="shared" si="45"/>
        <v>545</v>
      </c>
      <c r="T63" s="41">
        <v>5</v>
      </c>
    </row>
    <row r="64" spans="1:20" s="150" customFormat="1" x14ac:dyDescent="0.2">
      <c r="A64" s="165"/>
      <c r="B64" s="45" t="s">
        <v>23</v>
      </c>
      <c r="C64" s="10" t="s">
        <v>55</v>
      </c>
      <c r="D64" s="11">
        <v>109</v>
      </c>
      <c r="E64" s="10" t="s">
        <v>41</v>
      </c>
      <c r="F64" s="10">
        <v>30</v>
      </c>
      <c r="G64" s="10">
        <v>5</v>
      </c>
      <c r="H64" s="10">
        <v>5</v>
      </c>
      <c r="I64" s="10">
        <v>5</v>
      </c>
      <c r="J64" s="10">
        <v>5</v>
      </c>
      <c r="K64" s="54">
        <v>1</v>
      </c>
      <c r="L64" s="10">
        <f t="shared" si="41"/>
        <v>20</v>
      </c>
      <c r="M64" s="28">
        <f t="shared" si="0"/>
        <v>109</v>
      </c>
      <c r="N64" s="28">
        <f t="shared" si="42"/>
        <v>2180</v>
      </c>
      <c r="O64" s="55">
        <f t="shared" si="43"/>
        <v>20</v>
      </c>
      <c r="P64" s="50">
        <v>1</v>
      </c>
      <c r="Q64" s="38">
        <f t="shared" si="44"/>
        <v>5</v>
      </c>
      <c r="R64" s="28">
        <f t="shared" si="2"/>
        <v>109</v>
      </c>
      <c r="S64" s="28">
        <f t="shared" si="45"/>
        <v>545</v>
      </c>
      <c r="T64" s="41">
        <v>5</v>
      </c>
    </row>
    <row r="65" spans="1:20" s="150" customFormat="1" x14ac:dyDescent="0.2">
      <c r="A65" s="167"/>
      <c r="B65" s="162" t="s">
        <v>172</v>
      </c>
      <c r="C65" s="58" t="s">
        <v>55</v>
      </c>
      <c r="D65" s="127">
        <v>109</v>
      </c>
      <c r="E65" s="58" t="s">
        <v>42</v>
      </c>
      <c r="F65" s="58">
        <v>30</v>
      </c>
      <c r="G65" s="58">
        <v>5</v>
      </c>
      <c r="H65" s="58">
        <v>5</v>
      </c>
      <c r="I65" s="58">
        <v>5</v>
      </c>
      <c r="J65" s="58">
        <v>5</v>
      </c>
      <c r="K65" s="57">
        <v>1</v>
      </c>
      <c r="L65" s="58">
        <f t="shared" si="41"/>
        <v>20</v>
      </c>
      <c r="M65" s="59">
        <f t="shared" si="0"/>
        <v>109</v>
      </c>
      <c r="N65" s="59">
        <f t="shared" si="42"/>
        <v>2180</v>
      </c>
      <c r="O65" s="60">
        <f t="shared" si="43"/>
        <v>20</v>
      </c>
      <c r="P65" s="170">
        <v>1</v>
      </c>
      <c r="Q65" s="163">
        <f t="shared" si="44"/>
        <v>5</v>
      </c>
      <c r="R65" s="59">
        <f t="shared" si="2"/>
        <v>109</v>
      </c>
      <c r="S65" s="59">
        <f t="shared" si="45"/>
        <v>545</v>
      </c>
      <c r="T65" s="164">
        <v>5</v>
      </c>
    </row>
    <row r="66" spans="1:20" s="152" customFormat="1" x14ac:dyDescent="0.2">
      <c r="A66" s="145"/>
      <c r="B66" s="16"/>
      <c r="C66" s="16"/>
      <c r="D66" s="15"/>
      <c r="E66" s="16"/>
      <c r="F66" s="16"/>
      <c r="G66" s="16"/>
      <c r="H66" s="16"/>
      <c r="I66" s="16"/>
      <c r="J66" s="16"/>
      <c r="K66" s="40"/>
      <c r="L66" s="16"/>
      <c r="M66" s="30"/>
      <c r="N66" s="30"/>
      <c r="O66" s="16"/>
      <c r="P66" s="16"/>
      <c r="Q66" s="40"/>
      <c r="R66" s="30"/>
      <c r="S66" s="16"/>
      <c r="T66" s="16"/>
    </row>
    <row r="67" spans="1:20" s="16" customFormat="1" x14ac:dyDescent="0.2">
      <c r="A67" s="145"/>
      <c r="D67" s="15"/>
      <c r="K67" s="40"/>
      <c r="M67" s="30"/>
      <c r="N67" s="30"/>
      <c r="Q67" s="40"/>
      <c r="R67" s="30"/>
    </row>
    <row r="68" spans="1:20" s="16" customFormat="1" x14ac:dyDescent="0.2">
      <c r="A68" s="145"/>
      <c r="D68" s="15"/>
      <c r="K68" s="40"/>
      <c r="M68" s="30"/>
      <c r="N68" s="30"/>
      <c r="Q68" s="40"/>
      <c r="R68" s="30"/>
    </row>
    <row r="69" spans="1:20" s="16" customFormat="1" x14ac:dyDescent="0.2">
      <c r="A69" s="145"/>
      <c r="D69" s="15"/>
      <c r="K69" s="40"/>
      <c r="M69" s="30"/>
      <c r="N69" s="30"/>
      <c r="Q69" s="40"/>
      <c r="R69" s="30"/>
    </row>
    <row r="70" spans="1:20" s="16" customFormat="1" x14ac:dyDescent="0.2">
      <c r="A70" s="145"/>
      <c r="D70" s="15"/>
      <c r="K70" s="40"/>
      <c r="M70" s="30"/>
      <c r="N70" s="30"/>
      <c r="Q70" s="40"/>
      <c r="R70" s="30"/>
    </row>
    <row r="71" spans="1:20" s="16" customFormat="1" x14ac:dyDescent="0.2">
      <c r="A71" s="145"/>
      <c r="D71" s="15"/>
      <c r="K71" s="40"/>
      <c r="M71" s="30"/>
      <c r="N71" s="30"/>
      <c r="Q71" s="40"/>
      <c r="R71" s="30"/>
    </row>
    <row r="72" spans="1:20" s="16" customFormat="1" x14ac:dyDescent="0.2">
      <c r="A72" s="145"/>
      <c r="D72" s="15"/>
      <c r="K72" s="40"/>
      <c r="M72" s="30"/>
      <c r="N72" s="30"/>
      <c r="Q72" s="40"/>
      <c r="R72" s="30"/>
    </row>
    <row r="73" spans="1:20" s="16" customFormat="1" x14ac:dyDescent="0.2">
      <c r="A73" s="145"/>
      <c r="D73" s="15"/>
      <c r="K73" s="40"/>
      <c r="M73" s="30"/>
      <c r="N73" s="30"/>
      <c r="Q73" s="40"/>
      <c r="R73" s="30"/>
    </row>
    <row r="74" spans="1:20" s="16" customFormat="1" x14ac:dyDescent="0.2">
      <c r="A74" s="145"/>
      <c r="D74" s="15"/>
      <c r="K74" s="40"/>
      <c r="M74" s="30"/>
      <c r="N74" s="30"/>
      <c r="Q74" s="40"/>
      <c r="R74" s="30"/>
    </row>
    <row r="75" spans="1:20" s="16" customFormat="1" x14ac:dyDescent="0.2">
      <c r="A75" s="145"/>
      <c r="D75" s="15"/>
      <c r="K75" s="40"/>
      <c r="M75" s="30"/>
      <c r="N75" s="30"/>
      <c r="Q75" s="40"/>
      <c r="R75" s="30"/>
    </row>
    <row r="76" spans="1:20" s="16" customFormat="1" x14ac:dyDescent="0.2">
      <c r="A76" s="145"/>
      <c r="D76" s="15"/>
      <c r="K76" s="40"/>
      <c r="M76" s="30"/>
      <c r="N76" s="30"/>
      <c r="Q76" s="40"/>
      <c r="R76" s="30"/>
    </row>
    <row r="77" spans="1:20" s="16" customFormat="1" x14ac:dyDescent="0.2">
      <c r="A77" s="145"/>
      <c r="D77" s="15"/>
      <c r="K77" s="40"/>
      <c r="M77" s="30"/>
      <c r="N77" s="30"/>
      <c r="Q77" s="40"/>
      <c r="R77" s="30"/>
    </row>
    <row r="78" spans="1:20" s="16" customFormat="1" x14ac:dyDescent="0.2">
      <c r="A78" s="145"/>
      <c r="D78" s="15"/>
      <c r="K78" s="40"/>
      <c r="M78" s="30"/>
      <c r="N78" s="30"/>
      <c r="Q78" s="40"/>
      <c r="R78" s="30"/>
    </row>
    <row r="79" spans="1:20" s="16" customFormat="1" x14ac:dyDescent="0.2">
      <c r="A79" s="145"/>
      <c r="D79" s="15"/>
      <c r="K79" s="40"/>
      <c r="M79" s="30"/>
      <c r="N79" s="30"/>
      <c r="Q79" s="40"/>
      <c r="R79" s="30"/>
    </row>
    <row r="80" spans="1:20" s="16" customFormat="1" x14ac:dyDescent="0.2">
      <c r="A80" s="145"/>
      <c r="D80" s="15"/>
      <c r="K80" s="40"/>
      <c r="M80" s="30"/>
      <c r="N80" s="30"/>
      <c r="Q80" s="40"/>
      <c r="R80" s="30"/>
    </row>
    <row r="1048561" spans="1:18" s="16" customFormat="1" x14ac:dyDescent="0.2">
      <c r="A1048561" s="146"/>
      <c r="D1048561" s="15"/>
      <c r="K1048561" s="40"/>
      <c r="M1048561" s="30"/>
      <c r="N1048561" s="30"/>
      <c r="Q1048561" s="40"/>
      <c r="R1048561" s="30"/>
    </row>
  </sheetData>
  <mergeCells count="14">
    <mergeCell ref="P1:T1"/>
    <mergeCell ref="P2:T2"/>
    <mergeCell ref="I1:I3"/>
    <mergeCell ref="J1:J3"/>
    <mergeCell ref="A1:A3"/>
    <mergeCell ref="K1:O1"/>
    <mergeCell ref="K2:O2"/>
    <mergeCell ref="B1:B3"/>
    <mergeCell ref="C1:C3"/>
    <mergeCell ref="D1:D3"/>
    <mergeCell ref="E1:E3"/>
    <mergeCell ref="F1:F3"/>
    <mergeCell ref="G1:G3"/>
    <mergeCell ref="H1:H3"/>
  </mergeCells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76FE-5F49-E24F-9333-A1AE5D8FB478}">
  <dimension ref="A1:AM110"/>
  <sheetViews>
    <sheetView zoomScale="50" zoomScaleNormal="100" workbookViewId="0">
      <selection activeCell="Z31" sqref="Z31"/>
    </sheetView>
  </sheetViews>
  <sheetFormatPr baseColWidth="10" defaultColWidth="15.6640625" defaultRowHeight="16" x14ac:dyDescent="0.2"/>
  <cols>
    <col min="2" max="2" width="17.1640625" customWidth="1"/>
    <col min="3" max="3" width="24.33203125" style="74" customWidth="1"/>
    <col min="4" max="4" width="20.1640625" style="1" customWidth="1"/>
    <col min="11" max="11" width="15.6640625" style="2"/>
    <col min="12" max="12" width="15.6640625" style="94"/>
    <col min="13" max="13" width="15.6640625" style="93"/>
    <col min="14" max="14" width="15.6640625" style="144"/>
    <col min="15" max="16" width="15.6640625" style="2"/>
    <col min="17" max="17" width="15.6640625" style="94"/>
    <col min="18" max="18" width="15.6640625" style="86"/>
    <col min="19" max="20" width="15.6640625" style="96"/>
    <col min="21" max="21" width="15.6640625" style="86"/>
  </cols>
  <sheetData>
    <row r="1" spans="1:21" ht="16" customHeight="1" x14ac:dyDescent="0.2">
      <c r="A1" s="97" t="s">
        <v>0</v>
      </c>
      <c r="B1" s="98"/>
      <c r="C1" s="71" t="s">
        <v>59</v>
      </c>
      <c r="D1" s="4" t="s">
        <v>1</v>
      </c>
      <c r="E1" s="5" t="s">
        <v>3</v>
      </c>
      <c r="F1" s="4" t="s">
        <v>4</v>
      </c>
      <c r="G1" s="4" t="s">
        <v>9</v>
      </c>
      <c r="H1" s="23" t="s">
        <v>5</v>
      </c>
      <c r="I1" s="23" t="s">
        <v>6</v>
      </c>
      <c r="J1" s="23" t="s">
        <v>7</v>
      </c>
      <c r="K1" s="48" t="s">
        <v>8</v>
      </c>
      <c r="L1" s="115" t="s">
        <v>10</v>
      </c>
      <c r="M1" s="49"/>
      <c r="N1" s="49"/>
      <c r="O1" s="49"/>
      <c r="P1" s="116"/>
      <c r="Q1" s="109" t="s">
        <v>57</v>
      </c>
      <c r="R1" s="110"/>
      <c r="S1" s="110"/>
      <c r="T1" s="110"/>
      <c r="U1" s="111"/>
    </row>
    <row r="2" spans="1:21" x14ac:dyDescent="0.2">
      <c r="A2" s="99"/>
      <c r="B2" s="100"/>
      <c r="C2" s="71"/>
      <c r="D2" s="4"/>
      <c r="E2" s="5"/>
      <c r="F2" s="4"/>
      <c r="G2" s="4"/>
      <c r="H2" s="23"/>
      <c r="I2" s="23"/>
      <c r="J2" s="23"/>
      <c r="K2" s="48"/>
      <c r="L2" s="104" t="s">
        <v>17</v>
      </c>
      <c r="M2" s="8"/>
      <c r="N2" s="8"/>
      <c r="O2" s="8"/>
      <c r="P2" s="105"/>
      <c r="Q2" s="104" t="s">
        <v>17</v>
      </c>
      <c r="R2" s="8"/>
      <c r="S2" s="8"/>
      <c r="T2" s="8"/>
      <c r="U2" s="105"/>
    </row>
    <row r="3" spans="1:21" x14ac:dyDescent="0.2">
      <c r="A3" s="101"/>
      <c r="B3" s="102"/>
      <c r="C3" s="71"/>
      <c r="D3" s="4"/>
      <c r="E3" s="5"/>
      <c r="F3" s="4"/>
      <c r="G3" s="4"/>
      <c r="H3" s="23"/>
      <c r="I3" s="23"/>
      <c r="J3" s="23"/>
      <c r="K3" s="48"/>
      <c r="L3" s="106" t="s">
        <v>11</v>
      </c>
      <c r="M3" s="25" t="s">
        <v>12</v>
      </c>
      <c r="N3" s="27" t="s">
        <v>13</v>
      </c>
      <c r="O3" s="27" t="s">
        <v>14</v>
      </c>
      <c r="P3" s="107" t="s">
        <v>15</v>
      </c>
      <c r="Q3" s="112" t="s">
        <v>11</v>
      </c>
      <c r="R3" s="13" t="s">
        <v>12</v>
      </c>
      <c r="S3" s="103" t="s">
        <v>13</v>
      </c>
      <c r="T3" s="103" t="s">
        <v>14</v>
      </c>
      <c r="U3" s="113" t="s">
        <v>15</v>
      </c>
    </row>
    <row r="4" spans="1:21" x14ac:dyDescent="0.2">
      <c r="A4" s="61" t="s">
        <v>16</v>
      </c>
      <c r="B4" s="61"/>
      <c r="C4" s="72"/>
      <c r="D4" s="75"/>
      <c r="E4" s="62"/>
      <c r="F4" s="61"/>
      <c r="G4" s="61"/>
      <c r="H4" s="63">
        <f>SUM(H5,H44)</f>
        <v>91</v>
      </c>
      <c r="I4" s="63">
        <f>SUM(I5,I44)</f>
        <v>91</v>
      </c>
      <c r="J4" s="63">
        <f>SUM(J5,J44)</f>
        <v>91</v>
      </c>
      <c r="K4" s="63">
        <f>SUM(K5,K44)</f>
        <v>91</v>
      </c>
      <c r="L4" s="87"/>
      <c r="M4" s="81">
        <f>SUM(M5,M44)</f>
        <v>159.84000000000003</v>
      </c>
      <c r="N4" s="68">
        <f>O4/M4</f>
        <v>290.96596596596589</v>
      </c>
      <c r="O4" s="68">
        <f>SUM(O5,O44)</f>
        <v>46508</v>
      </c>
      <c r="P4" s="69">
        <f>SUM(P5,P44)</f>
        <v>364</v>
      </c>
      <c r="Q4" s="87"/>
      <c r="R4" s="84">
        <f>SUM(R5,R44)</f>
        <v>39.960000000000008</v>
      </c>
      <c r="S4" s="95">
        <f>T4/R4</f>
        <v>290.96596596596589</v>
      </c>
      <c r="T4" s="95">
        <f>SUM(T5,T44)</f>
        <v>11627</v>
      </c>
      <c r="U4" s="114">
        <f>SUM(U5,U44)</f>
        <v>91</v>
      </c>
    </row>
    <row r="5" spans="1:21" x14ac:dyDescent="0.2">
      <c r="A5" s="61"/>
      <c r="B5" s="130" t="s">
        <v>58</v>
      </c>
      <c r="C5" s="131"/>
      <c r="D5" s="132"/>
      <c r="E5" s="131"/>
      <c r="F5" s="131"/>
      <c r="G5" s="131"/>
      <c r="H5" s="133">
        <f>SUM(H6:H43)</f>
        <v>38</v>
      </c>
      <c r="I5" s="133">
        <f>SUM(I6:I43)</f>
        <v>38</v>
      </c>
      <c r="J5" s="133">
        <f>SUM(J6:J43)</f>
        <v>38</v>
      </c>
      <c r="K5" s="133">
        <f>SUM(K6:K43)</f>
        <v>38</v>
      </c>
      <c r="L5" s="134"/>
      <c r="M5" s="135">
        <f>SUM(M6:M43)</f>
        <v>82.4</v>
      </c>
      <c r="N5" s="137">
        <f>O5/M5</f>
        <v>139.70873786407765</v>
      </c>
      <c r="O5" s="137">
        <f>SUM(O6:O43)</f>
        <v>11512</v>
      </c>
      <c r="P5" s="138">
        <f>SUM(H5:K5)</f>
        <v>152</v>
      </c>
      <c r="Q5" s="134"/>
      <c r="R5" s="175">
        <f>SUM(R6:R43)</f>
        <v>20.6</v>
      </c>
      <c r="S5" s="136">
        <f>T5/R5</f>
        <v>139.70873786407765</v>
      </c>
      <c r="T5" s="136">
        <f>SUM(T6:T43)</f>
        <v>2878</v>
      </c>
      <c r="U5" s="139">
        <f>SUM(U6:U43)</f>
        <v>38</v>
      </c>
    </row>
    <row r="6" spans="1:21" x14ac:dyDescent="0.2">
      <c r="A6" s="61"/>
      <c r="B6" s="140"/>
      <c r="C6" s="73" t="s">
        <v>60</v>
      </c>
      <c r="D6" s="10" t="s">
        <v>61</v>
      </c>
      <c r="E6" s="11">
        <v>39</v>
      </c>
      <c r="F6" s="10" t="s">
        <v>164</v>
      </c>
      <c r="G6" s="10">
        <v>15</v>
      </c>
      <c r="H6" s="10">
        <v>1</v>
      </c>
      <c r="I6" s="10">
        <v>1</v>
      </c>
      <c r="J6" s="10">
        <v>1</v>
      </c>
      <c r="K6" s="10">
        <v>1</v>
      </c>
      <c r="L6" s="108">
        <v>0.2</v>
      </c>
      <c r="M6" s="26">
        <f>P6*L6</f>
        <v>0.8</v>
      </c>
      <c r="N6" s="28">
        <f>O6/M6</f>
        <v>195</v>
      </c>
      <c r="O6" s="28">
        <f>P6*E6</f>
        <v>156</v>
      </c>
      <c r="P6" s="55">
        <f>SUM(H6:K6)</f>
        <v>4</v>
      </c>
      <c r="Q6" s="108">
        <v>0.2</v>
      </c>
      <c r="R6" s="14">
        <f>U6*Q6</f>
        <v>0.2</v>
      </c>
      <c r="S6" s="20">
        <f>T6/R6</f>
        <v>195</v>
      </c>
      <c r="T6" s="20">
        <f>U6*E6</f>
        <v>39</v>
      </c>
      <c r="U6" s="125">
        <v>1</v>
      </c>
    </row>
    <row r="7" spans="1:21" x14ac:dyDescent="0.2">
      <c r="A7" s="61"/>
      <c r="B7" s="140"/>
      <c r="C7" s="73" t="s">
        <v>62</v>
      </c>
      <c r="D7" s="10" t="s">
        <v>63</v>
      </c>
      <c r="E7" s="11">
        <v>114</v>
      </c>
      <c r="F7" s="10" t="s">
        <v>164</v>
      </c>
      <c r="G7" s="10">
        <v>15</v>
      </c>
      <c r="H7" s="10">
        <v>1</v>
      </c>
      <c r="I7" s="10">
        <v>1</v>
      </c>
      <c r="J7" s="10">
        <v>1</v>
      </c>
      <c r="K7" s="10">
        <v>1</v>
      </c>
      <c r="L7" s="108">
        <v>0.6</v>
      </c>
      <c r="M7" s="26">
        <f>P7*L7</f>
        <v>2.4</v>
      </c>
      <c r="N7" s="28">
        <f t="shared" ref="N7:N43" si="0">O7/M7</f>
        <v>190</v>
      </c>
      <c r="O7" s="28">
        <f t="shared" ref="O7:O10" si="1">P7*E7</f>
        <v>456</v>
      </c>
      <c r="P7" s="55">
        <f>SUM(H7:K7)</f>
        <v>4</v>
      </c>
      <c r="Q7" s="108">
        <v>0.6</v>
      </c>
      <c r="R7" s="14">
        <f>U7*Q7</f>
        <v>0.6</v>
      </c>
      <c r="S7" s="20">
        <f t="shared" ref="S7:S43" si="2">T7/R7</f>
        <v>190</v>
      </c>
      <c r="T7" s="20">
        <f t="shared" ref="T7:T11" si="3">U7*E7</f>
        <v>114</v>
      </c>
      <c r="U7" s="125">
        <v>1</v>
      </c>
    </row>
    <row r="8" spans="1:21" x14ac:dyDescent="0.2">
      <c r="A8" s="61"/>
      <c r="B8" s="140"/>
      <c r="C8" s="73" t="s">
        <v>64</v>
      </c>
      <c r="D8" s="10" t="s">
        <v>65</v>
      </c>
      <c r="E8" s="11">
        <v>130</v>
      </c>
      <c r="F8" s="10" t="s">
        <v>164</v>
      </c>
      <c r="G8" s="10">
        <v>15</v>
      </c>
      <c r="H8" s="10">
        <v>1</v>
      </c>
      <c r="I8" s="10">
        <v>1</v>
      </c>
      <c r="J8" s="10">
        <v>1</v>
      </c>
      <c r="K8" s="10">
        <v>1</v>
      </c>
      <c r="L8" s="108">
        <v>0.9</v>
      </c>
      <c r="M8" s="26">
        <f>P8*L8</f>
        <v>3.6</v>
      </c>
      <c r="N8" s="28">
        <f t="shared" si="0"/>
        <v>144.44444444444443</v>
      </c>
      <c r="O8" s="28">
        <f t="shared" si="1"/>
        <v>520</v>
      </c>
      <c r="P8" s="55">
        <f>SUM(H8:K8)</f>
        <v>4</v>
      </c>
      <c r="Q8" s="108">
        <v>0.9</v>
      </c>
      <c r="R8" s="14">
        <f>U8*Q8</f>
        <v>0.9</v>
      </c>
      <c r="S8" s="20">
        <f t="shared" si="2"/>
        <v>144.44444444444443</v>
      </c>
      <c r="T8" s="20">
        <f t="shared" si="3"/>
        <v>130</v>
      </c>
      <c r="U8" s="125">
        <v>1</v>
      </c>
    </row>
    <row r="9" spans="1:21" x14ac:dyDescent="0.2">
      <c r="A9" s="61"/>
      <c r="B9" s="140"/>
      <c r="C9" s="73" t="s">
        <v>66</v>
      </c>
      <c r="D9" s="10" t="s">
        <v>94</v>
      </c>
      <c r="E9" s="11">
        <v>130</v>
      </c>
      <c r="F9" s="10" t="s">
        <v>164</v>
      </c>
      <c r="G9" s="10">
        <v>15</v>
      </c>
      <c r="H9" s="10">
        <v>1</v>
      </c>
      <c r="I9" s="10">
        <v>1</v>
      </c>
      <c r="J9" s="10">
        <v>1</v>
      </c>
      <c r="K9" s="10">
        <v>1</v>
      </c>
      <c r="L9" s="108">
        <v>0.8</v>
      </c>
      <c r="M9" s="26">
        <f t="shared" ref="M9:M11" si="4">P9*L9</f>
        <v>3.2</v>
      </c>
      <c r="N9" s="28">
        <f t="shared" si="0"/>
        <v>162.5</v>
      </c>
      <c r="O9" s="28">
        <f t="shared" si="1"/>
        <v>520</v>
      </c>
      <c r="P9" s="55">
        <f>SUM(H9:K9)</f>
        <v>4</v>
      </c>
      <c r="Q9" s="108">
        <v>0.8</v>
      </c>
      <c r="R9" s="14">
        <f t="shared" ref="R9:R11" si="5">U9*Q9</f>
        <v>0.8</v>
      </c>
      <c r="S9" s="20">
        <f t="shared" si="2"/>
        <v>162.5</v>
      </c>
      <c r="T9" s="20">
        <f t="shared" si="3"/>
        <v>130</v>
      </c>
      <c r="U9" s="125">
        <v>1</v>
      </c>
    </row>
    <row r="10" spans="1:21" x14ac:dyDescent="0.2">
      <c r="A10" s="61"/>
      <c r="B10" s="140"/>
      <c r="C10" s="73" t="s">
        <v>67</v>
      </c>
      <c r="D10" s="10" t="s">
        <v>95</v>
      </c>
      <c r="E10" s="11">
        <v>81</v>
      </c>
      <c r="F10" s="10" t="s">
        <v>165</v>
      </c>
      <c r="G10" s="10">
        <v>15</v>
      </c>
      <c r="H10" s="10">
        <v>1</v>
      </c>
      <c r="I10" s="10">
        <v>1</v>
      </c>
      <c r="J10" s="10">
        <v>1</v>
      </c>
      <c r="K10" s="10">
        <v>1</v>
      </c>
      <c r="L10" s="108">
        <v>0.6</v>
      </c>
      <c r="M10" s="26">
        <f>P10*L10</f>
        <v>2.4</v>
      </c>
      <c r="N10" s="28">
        <f t="shared" si="0"/>
        <v>135</v>
      </c>
      <c r="O10" s="28">
        <f t="shared" si="1"/>
        <v>324</v>
      </c>
      <c r="P10" s="55">
        <f>SUM(H10:K10)</f>
        <v>4</v>
      </c>
      <c r="Q10" s="108">
        <v>0.6</v>
      </c>
      <c r="R10" s="14">
        <f>U10*Q10</f>
        <v>0.6</v>
      </c>
      <c r="S10" s="20">
        <f t="shared" si="2"/>
        <v>135</v>
      </c>
      <c r="T10" s="20">
        <f t="shared" si="3"/>
        <v>81</v>
      </c>
      <c r="U10" s="125">
        <v>1</v>
      </c>
    </row>
    <row r="11" spans="1:21" x14ac:dyDescent="0.2">
      <c r="A11" s="61"/>
      <c r="B11" s="140"/>
      <c r="C11" s="73" t="s">
        <v>68</v>
      </c>
      <c r="D11" s="10" t="s">
        <v>96</v>
      </c>
      <c r="E11" s="11">
        <v>7</v>
      </c>
      <c r="F11" s="10" t="s">
        <v>164</v>
      </c>
      <c r="G11" s="10">
        <v>15</v>
      </c>
      <c r="H11" s="10">
        <v>1</v>
      </c>
      <c r="I11" s="10">
        <v>1</v>
      </c>
      <c r="J11" s="10">
        <v>1</v>
      </c>
      <c r="K11" s="10">
        <v>1</v>
      </c>
      <c r="L11" s="108">
        <v>0.1</v>
      </c>
      <c r="M11" s="26">
        <f t="shared" si="4"/>
        <v>0.4</v>
      </c>
      <c r="N11" s="28">
        <f t="shared" si="0"/>
        <v>70</v>
      </c>
      <c r="O11" s="28">
        <f>P11*E11</f>
        <v>28</v>
      </c>
      <c r="P11" s="55">
        <f>SUM(H11:K11)</f>
        <v>4</v>
      </c>
      <c r="Q11" s="108">
        <v>0.1</v>
      </c>
      <c r="R11" s="14">
        <f t="shared" si="5"/>
        <v>0.1</v>
      </c>
      <c r="S11" s="20">
        <f t="shared" si="2"/>
        <v>70</v>
      </c>
      <c r="T11" s="20">
        <f t="shared" si="3"/>
        <v>7</v>
      </c>
      <c r="U11" s="125">
        <v>1</v>
      </c>
    </row>
    <row r="12" spans="1:21" x14ac:dyDescent="0.2">
      <c r="A12" s="61"/>
      <c r="B12" s="140"/>
      <c r="C12" s="73" t="s">
        <v>69</v>
      </c>
      <c r="D12" s="10" t="s">
        <v>97</v>
      </c>
      <c r="E12" s="11">
        <v>33</v>
      </c>
      <c r="F12" s="10" t="s">
        <v>164</v>
      </c>
      <c r="G12" s="10">
        <v>15</v>
      </c>
      <c r="H12" s="10">
        <v>1</v>
      </c>
      <c r="I12" s="10">
        <v>1</v>
      </c>
      <c r="J12" s="10">
        <v>1</v>
      </c>
      <c r="K12" s="10">
        <v>1</v>
      </c>
      <c r="L12" s="108">
        <v>0.4</v>
      </c>
      <c r="M12" s="26">
        <f>P12*L12</f>
        <v>1.6</v>
      </c>
      <c r="N12" s="28">
        <f t="shared" si="0"/>
        <v>82.5</v>
      </c>
      <c r="O12" s="28">
        <f t="shared" ref="O12:O16" si="6">P12*E12</f>
        <v>132</v>
      </c>
      <c r="P12" s="55">
        <f>SUM(H12:K12)</f>
        <v>4</v>
      </c>
      <c r="Q12" s="108">
        <v>0.4</v>
      </c>
      <c r="R12" s="14">
        <f>U12*Q12</f>
        <v>0.4</v>
      </c>
      <c r="S12" s="20">
        <f t="shared" si="2"/>
        <v>82.5</v>
      </c>
      <c r="T12" s="20">
        <f t="shared" ref="T12:T16" si="7">U12*E12</f>
        <v>33</v>
      </c>
      <c r="U12" s="125">
        <v>1</v>
      </c>
    </row>
    <row r="13" spans="1:21" x14ac:dyDescent="0.2">
      <c r="A13" s="61"/>
      <c r="B13" s="140"/>
      <c r="C13" s="73" t="s">
        <v>70</v>
      </c>
      <c r="D13" s="10" t="s">
        <v>98</v>
      </c>
      <c r="E13" s="11">
        <v>46</v>
      </c>
      <c r="F13" s="10" t="s">
        <v>164</v>
      </c>
      <c r="G13" s="10">
        <v>15</v>
      </c>
      <c r="H13" s="10">
        <v>1</v>
      </c>
      <c r="I13" s="10">
        <v>1</v>
      </c>
      <c r="J13" s="10">
        <v>1</v>
      </c>
      <c r="K13" s="10">
        <v>1</v>
      </c>
      <c r="L13" s="108">
        <v>0.6</v>
      </c>
      <c r="M13" s="26">
        <f>P13*L13</f>
        <v>2.4</v>
      </c>
      <c r="N13" s="28">
        <f t="shared" si="0"/>
        <v>76.666666666666671</v>
      </c>
      <c r="O13" s="28">
        <f t="shared" si="6"/>
        <v>184</v>
      </c>
      <c r="P13" s="55">
        <f>SUM(H13:K13)</f>
        <v>4</v>
      </c>
      <c r="Q13" s="108">
        <v>0.6</v>
      </c>
      <c r="R13" s="14">
        <f>U13*Q13</f>
        <v>0.6</v>
      </c>
      <c r="S13" s="20">
        <f t="shared" si="2"/>
        <v>76.666666666666671</v>
      </c>
      <c r="T13" s="20">
        <f t="shared" si="7"/>
        <v>46</v>
      </c>
      <c r="U13" s="125">
        <v>1</v>
      </c>
    </row>
    <row r="14" spans="1:21" x14ac:dyDescent="0.2">
      <c r="A14" s="61"/>
      <c r="B14" s="140"/>
      <c r="C14" s="73" t="s">
        <v>71</v>
      </c>
      <c r="D14" s="10" t="s">
        <v>99</v>
      </c>
      <c r="E14" s="11">
        <v>26</v>
      </c>
      <c r="F14" s="10" t="s">
        <v>164</v>
      </c>
      <c r="G14" s="10">
        <v>15</v>
      </c>
      <c r="H14" s="10">
        <v>1</v>
      </c>
      <c r="I14" s="10">
        <v>1</v>
      </c>
      <c r="J14" s="10">
        <v>1</v>
      </c>
      <c r="K14" s="10">
        <v>1</v>
      </c>
      <c r="L14" s="108">
        <v>0.2</v>
      </c>
      <c r="M14" s="26">
        <f t="shared" ref="M14:M16" si="8">P14*L14</f>
        <v>0.8</v>
      </c>
      <c r="N14" s="28">
        <f t="shared" si="0"/>
        <v>130</v>
      </c>
      <c r="O14" s="28">
        <f t="shared" si="6"/>
        <v>104</v>
      </c>
      <c r="P14" s="55">
        <f>SUM(H14:K14)</f>
        <v>4</v>
      </c>
      <c r="Q14" s="108">
        <v>0.2</v>
      </c>
      <c r="R14" s="14">
        <f t="shared" ref="R14:R16" si="9">U14*Q14</f>
        <v>0.2</v>
      </c>
      <c r="S14" s="20">
        <f t="shared" si="2"/>
        <v>130</v>
      </c>
      <c r="T14" s="20">
        <f t="shared" si="7"/>
        <v>26</v>
      </c>
      <c r="U14" s="125">
        <v>1</v>
      </c>
    </row>
    <row r="15" spans="1:21" x14ac:dyDescent="0.2">
      <c r="A15" s="61"/>
      <c r="B15" s="140"/>
      <c r="C15" s="73" t="s">
        <v>72</v>
      </c>
      <c r="D15" s="10" t="s">
        <v>100</v>
      </c>
      <c r="E15" s="11">
        <v>46</v>
      </c>
      <c r="F15" s="10" t="s">
        <v>164</v>
      </c>
      <c r="G15" s="10">
        <v>15</v>
      </c>
      <c r="H15" s="10">
        <v>1</v>
      </c>
      <c r="I15" s="10">
        <v>1</v>
      </c>
      <c r="J15" s="10">
        <v>1</v>
      </c>
      <c r="K15" s="10">
        <v>1</v>
      </c>
      <c r="L15" s="108">
        <v>0.4</v>
      </c>
      <c r="M15" s="26">
        <f>P15*L15</f>
        <v>1.6</v>
      </c>
      <c r="N15" s="28">
        <f t="shared" si="0"/>
        <v>115</v>
      </c>
      <c r="O15" s="28">
        <f>P15*E15</f>
        <v>184</v>
      </c>
      <c r="P15" s="55">
        <f>SUM(H15:K15)</f>
        <v>4</v>
      </c>
      <c r="Q15" s="108">
        <v>0.4</v>
      </c>
      <c r="R15" s="14">
        <f>U15*Q15</f>
        <v>0.4</v>
      </c>
      <c r="S15" s="20">
        <f t="shared" si="2"/>
        <v>115</v>
      </c>
      <c r="T15" s="20">
        <f t="shared" si="7"/>
        <v>46</v>
      </c>
      <c r="U15" s="125">
        <v>1</v>
      </c>
    </row>
    <row r="16" spans="1:21" x14ac:dyDescent="0.2">
      <c r="A16" s="61"/>
      <c r="B16" s="140"/>
      <c r="C16" s="73" t="s">
        <v>73</v>
      </c>
      <c r="D16" s="10" t="s">
        <v>101</v>
      </c>
      <c r="E16" s="11">
        <v>81</v>
      </c>
      <c r="F16" s="10" t="s">
        <v>164</v>
      </c>
      <c r="G16" s="10">
        <v>15</v>
      </c>
      <c r="H16" s="10">
        <v>1</v>
      </c>
      <c r="I16" s="10">
        <v>1</v>
      </c>
      <c r="J16" s="10">
        <v>1</v>
      </c>
      <c r="K16" s="10">
        <v>1</v>
      </c>
      <c r="L16" s="108">
        <v>0.6</v>
      </c>
      <c r="M16" s="26">
        <f t="shared" si="8"/>
        <v>2.4</v>
      </c>
      <c r="N16" s="28">
        <f t="shared" si="0"/>
        <v>135</v>
      </c>
      <c r="O16" s="28">
        <f t="shared" si="6"/>
        <v>324</v>
      </c>
      <c r="P16" s="55">
        <f>SUM(H16:K16)</f>
        <v>4</v>
      </c>
      <c r="Q16" s="108">
        <v>0.6</v>
      </c>
      <c r="R16" s="14">
        <f t="shared" si="9"/>
        <v>0.6</v>
      </c>
      <c r="S16" s="20">
        <f t="shared" si="2"/>
        <v>135</v>
      </c>
      <c r="T16" s="20">
        <f t="shared" si="7"/>
        <v>81</v>
      </c>
      <c r="U16" s="125">
        <v>1</v>
      </c>
    </row>
    <row r="17" spans="1:21" x14ac:dyDescent="0.2">
      <c r="A17" s="61"/>
      <c r="B17" s="140"/>
      <c r="C17" s="73" t="s">
        <v>74</v>
      </c>
      <c r="D17" s="10" t="s">
        <v>102</v>
      </c>
      <c r="E17" s="11">
        <v>146</v>
      </c>
      <c r="F17" s="10" t="s">
        <v>166</v>
      </c>
      <c r="G17" s="10">
        <v>15</v>
      </c>
      <c r="H17" s="10">
        <v>1</v>
      </c>
      <c r="I17" s="10">
        <v>1</v>
      </c>
      <c r="J17" s="10">
        <v>1</v>
      </c>
      <c r="K17" s="10">
        <v>1</v>
      </c>
      <c r="L17" s="108">
        <v>0.7</v>
      </c>
      <c r="M17" s="26">
        <f>P17*L17</f>
        <v>2.8</v>
      </c>
      <c r="N17" s="28">
        <f t="shared" si="0"/>
        <v>208.57142857142858</v>
      </c>
      <c r="O17" s="28">
        <f>P17*E17</f>
        <v>584</v>
      </c>
      <c r="P17" s="55">
        <f>SUM(H17:K17)</f>
        <v>4</v>
      </c>
      <c r="Q17" s="108">
        <v>0.7</v>
      </c>
      <c r="R17" s="14">
        <f>U17*Q17</f>
        <v>0.7</v>
      </c>
      <c r="S17" s="20">
        <f t="shared" si="2"/>
        <v>208.57142857142858</v>
      </c>
      <c r="T17" s="20">
        <f>U17*E17</f>
        <v>146</v>
      </c>
      <c r="U17" s="125">
        <v>1</v>
      </c>
    </row>
    <row r="18" spans="1:21" x14ac:dyDescent="0.2">
      <c r="A18" s="61"/>
      <c r="B18" s="140"/>
      <c r="C18" s="73" t="s">
        <v>75</v>
      </c>
      <c r="D18" s="10" t="s">
        <v>103</v>
      </c>
      <c r="E18" s="11">
        <v>156</v>
      </c>
      <c r="F18" s="10" t="s">
        <v>167</v>
      </c>
      <c r="G18" s="10">
        <v>15</v>
      </c>
      <c r="H18" s="10">
        <v>1</v>
      </c>
      <c r="I18" s="10">
        <v>1</v>
      </c>
      <c r="J18" s="10">
        <v>1</v>
      </c>
      <c r="K18" s="10">
        <v>1</v>
      </c>
      <c r="L18" s="108">
        <v>0.7</v>
      </c>
      <c r="M18" s="26">
        <f t="shared" ref="M18" si="10">P18*L18</f>
        <v>2.8</v>
      </c>
      <c r="N18" s="28">
        <f t="shared" si="0"/>
        <v>222.85714285714286</v>
      </c>
      <c r="O18" s="28">
        <f t="shared" ref="O18" si="11">P18*E18</f>
        <v>624</v>
      </c>
      <c r="P18" s="55">
        <f>SUM(H18:K18)</f>
        <v>4</v>
      </c>
      <c r="Q18" s="108">
        <v>0.7</v>
      </c>
      <c r="R18" s="14">
        <f t="shared" ref="R18" si="12">U18*Q18</f>
        <v>0.7</v>
      </c>
      <c r="S18" s="20">
        <f t="shared" si="2"/>
        <v>222.85714285714286</v>
      </c>
      <c r="T18" s="20">
        <f t="shared" ref="T18" si="13">U18*E18</f>
        <v>156</v>
      </c>
      <c r="U18" s="125">
        <v>1</v>
      </c>
    </row>
    <row r="19" spans="1:21" x14ac:dyDescent="0.2">
      <c r="A19" s="61"/>
      <c r="B19" s="140"/>
      <c r="C19" s="73" t="s">
        <v>76</v>
      </c>
      <c r="D19" s="10" t="s">
        <v>104</v>
      </c>
      <c r="E19" s="11">
        <v>98</v>
      </c>
      <c r="F19" s="10" t="s">
        <v>167</v>
      </c>
      <c r="G19" s="10">
        <v>15</v>
      </c>
      <c r="H19" s="10">
        <v>1</v>
      </c>
      <c r="I19" s="10">
        <v>1</v>
      </c>
      <c r="J19" s="10">
        <v>1</v>
      </c>
      <c r="K19" s="10">
        <v>1</v>
      </c>
      <c r="L19" s="108">
        <v>0.3</v>
      </c>
      <c r="M19" s="26">
        <f>P19*L19</f>
        <v>1.2</v>
      </c>
      <c r="N19" s="28">
        <f t="shared" si="0"/>
        <v>326.66666666666669</v>
      </c>
      <c r="O19" s="28">
        <f>P19*E19</f>
        <v>392</v>
      </c>
      <c r="P19" s="55">
        <f>SUM(H19:K19)</f>
        <v>4</v>
      </c>
      <c r="Q19" s="108">
        <v>0.3</v>
      </c>
      <c r="R19" s="14">
        <f>U19*Q19</f>
        <v>0.3</v>
      </c>
      <c r="S19" s="20">
        <f t="shared" si="2"/>
        <v>326.66666666666669</v>
      </c>
      <c r="T19" s="20">
        <f>U19*E19</f>
        <v>98</v>
      </c>
      <c r="U19" s="125">
        <v>1</v>
      </c>
    </row>
    <row r="20" spans="1:21" x14ac:dyDescent="0.2">
      <c r="A20" s="61"/>
      <c r="B20" s="140"/>
      <c r="C20" s="73" t="s">
        <v>77</v>
      </c>
      <c r="D20" s="10" t="s">
        <v>105</v>
      </c>
      <c r="E20" s="11">
        <v>98</v>
      </c>
      <c r="F20" s="10" t="s">
        <v>167</v>
      </c>
      <c r="G20" s="10">
        <v>15</v>
      </c>
      <c r="H20" s="10">
        <v>1</v>
      </c>
      <c r="I20" s="10">
        <v>1</v>
      </c>
      <c r="J20" s="10">
        <v>1</v>
      </c>
      <c r="K20" s="10">
        <v>1</v>
      </c>
      <c r="L20" s="108">
        <v>0.5</v>
      </c>
      <c r="M20" s="26">
        <f>P20*L20</f>
        <v>2</v>
      </c>
      <c r="N20" s="28">
        <f t="shared" si="0"/>
        <v>196</v>
      </c>
      <c r="O20" s="28">
        <f>P20*E20</f>
        <v>392</v>
      </c>
      <c r="P20" s="55">
        <f t="shared" ref="P20:P23" si="14">SUM(H20:K20)</f>
        <v>4</v>
      </c>
      <c r="Q20" s="108">
        <v>0.5</v>
      </c>
      <c r="R20" s="14">
        <f>U20*Q20</f>
        <v>0.5</v>
      </c>
      <c r="S20" s="20">
        <f t="shared" si="2"/>
        <v>196</v>
      </c>
      <c r="T20" s="20">
        <f t="shared" ref="T20:T23" si="15">U20*E20</f>
        <v>98</v>
      </c>
      <c r="U20" s="125">
        <v>1</v>
      </c>
    </row>
    <row r="21" spans="1:21" x14ac:dyDescent="0.2">
      <c r="A21" s="61"/>
      <c r="B21" s="140"/>
      <c r="C21" s="73" t="s">
        <v>78</v>
      </c>
      <c r="D21" s="10" t="s">
        <v>106</v>
      </c>
      <c r="E21" s="11">
        <v>211</v>
      </c>
      <c r="F21" s="10" t="s">
        <v>168</v>
      </c>
      <c r="G21" s="10">
        <v>15</v>
      </c>
      <c r="H21" s="10">
        <v>1</v>
      </c>
      <c r="I21" s="10">
        <v>1</v>
      </c>
      <c r="J21" s="10">
        <v>1</v>
      </c>
      <c r="K21" s="10">
        <v>1</v>
      </c>
      <c r="L21" s="108">
        <v>0.7</v>
      </c>
      <c r="M21" s="26">
        <f t="shared" ref="M21:M23" si="16">P21*L21</f>
        <v>2.8</v>
      </c>
      <c r="N21" s="28">
        <f t="shared" si="0"/>
        <v>301.42857142857144</v>
      </c>
      <c r="O21" s="28">
        <f t="shared" ref="O21:O23" si="17">P21*E21</f>
        <v>844</v>
      </c>
      <c r="P21" s="55">
        <f t="shared" si="14"/>
        <v>4</v>
      </c>
      <c r="Q21" s="108">
        <v>0.7</v>
      </c>
      <c r="R21" s="14">
        <f t="shared" ref="R21:R23" si="18">U21*Q21</f>
        <v>0.7</v>
      </c>
      <c r="S21" s="20">
        <f t="shared" si="2"/>
        <v>301.42857142857144</v>
      </c>
      <c r="T21" s="20">
        <f t="shared" si="15"/>
        <v>211</v>
      </c>
      <c r="U21" s="125">
        <v>1</v>
      </c>
    </row>
    <row r="22" spans="1:21" x14ac:dyDescent="0.2">
      <c r="A22" s="61"/>
      <c r="B22" s="140"/>
      <c r="C22" s="73" t="s">
        <v>79</v>
      </c>
      <c r="D22" s="10" t="s">
        <v>107</v>
      </c>
      <c r="E22" s="11">
        <v>228</v>
      </c>
      <c r="F22" s="10" t="s">
        <v>169</v>
      </c>
      <c r="G22" s="10">
        <v>15</v>
      </c>
      <c r="H22" s="10">
        <v>1</v>
      </c>
      <c r="I22" s="10">
        <v>1</v>
      </c>
      <c r="J22" s="10">
        <v>1</v>
      </c>
      <c r="K22" s="10">
        <v>1</v>
      </c>
      <c r="L22" s="108">
        <v>0.6</v>
      </c>
      <c r="M22" s="26">
        <f>P22*L22</f>
        <v>2.4</v>
      </c>
      <c r="N22" s="28">
        <f t="shared" si="0"/>
        <v>380</v>
      </c>
      <c r="O22" s="28">
        <f t="shared" si="17"/>
        <v>912</v>
      </c>
      <c r="P22" s="55">
        <f t="shared" si="14"/>
        <v>4</v>
      </c>
      <c r="Q22" s="108">
        <v>0.6</v>
      </c>
      <c r="R22" s="14">
        <f>U22*Q22</f>
        <v>0.6</v>
      </c>
      <c r="S22" s="20">
        <f t="shared" si="2"/>
        <v>380</v>
      </c>
      <c r="T22" s="20">
        <f t="shared" si="15"/>
        <v>228</v>
      </c>
      <c r="U22" s="125">
        <v>1</v>
      </c>
    </row>
    <row r="23" spans="1:21" x14ac:dyDescent="0.2">
      <c r="A23" s="61"/>
      <c r="B23" s="140"/>
      <c r="C23" s="73" t="s">
        <v>80</v>
      </c>
      <c r="D23" s="10" t="s">
        <v>108</v>
      </c>
      <c r="E23" s="11">
        <v>81</v>
      </c>
      <c r="F23" s="10" t="s">
        <v>169</v>
      </c>
      <c r="G23" s="10">
        <v>15</v>
      </c>
      <c r="H23" s="10">
        <v>1</v>
      </c>
      <c r="I23" s="10">
        <v>1</v>
      </c>
      <c r="J23" s="10">
        <v>1</v>
      </c>
      <c r="K23" s="10">
        <v>1</v>
      </c>
      <c r="L23" s="108">
        <v>0.5</v>
      </c>
      <c r="M23" s="26">
        <f t="shared" si="16"/>
        <v>2</v>
      </c>
      <c r="N23" s="28">
        <f t="shared" si="0"/>
        <v>162</v>
      </c>
      <c r="O23" s="28">
        <f t="shared" si="17"/>
        <v>324</v>
      </c>
      <c r="P23" s="55">
        <f t="shared" si="14"/>
        <v>4</v>
      </c>
      <c r="Q23" s="108">
        <v>0.5</v>
      </c>
      <c r="R23" s="14">
        <f t="shared" si="18"/>
        <v>0.5</v>
      </c>
      <c r="S23" s="20">
        <f t="shared" si="2"/>
        <v>162</v>
      </c>
      <c r="T23" s="20">
        <f t="shared" si="15"/>
        <v>81</v>
      </c>
      <c r="U23" s="125">
        <v>1</v>
      </c>
    </row>
    <row r="24" spans="1:21" x14ac:dyDescent="0.2">
      <c r="A24" s="61"/>
      <c r="B24" s="140"/>
      <c r="C24" s="73" t="s">
        <v>81</v>
      </c>
      <c r="D24" s="10" t="s">
        <v>109</v>
      </c>
      <c r="E24" s="11">
        <v>195</v>
      </c>
      <c r="F24" s="10" t="s">
        <v>169</v>
      </c>
      <c r="G24" s="10">
        <v>15</v>
      </c>
      <c r="H24" s="10">
        <v>1</v>
      </c>
      <c r="I24" s="10">
        <v>1</v>
      </c>
      <c r="J24" s="10">
        <v>1</v>
      </c>
      <c r="K24" s="10">
        <v>1</v>
      </c>
      <c r="L24" s="108">
        <v>0.6</v>
      </c>
      <c r="M24" s="26">
        <f>P24*L24</f>
        <v>2.4</v>
      </c>
      <c r="N24" s="28">
        <f t="shared" si="0"/>
        <v>325</v>
      </c>
      <c r="O24" s="28">
        <f>P24*E24</f>
        <v>780</v>
      </c>
      <c r="P24" s="55">
        <f>SUM(H24:K24)</f>
        <v>4</v>
      </c>
      <c r="Q24" s="108">
        <v>0.6</v>
      </c>
      <c r="R24" s="14">
        <f>U24*Q24</f>
        <v>0.6</v>
      </c>
      <c r="S24" s="20">
        <f t="shared" si="2"/>
        <v>325</v>
      </c>
      <c r="T24" s="20">
        <f>U24*E24</f>
        <v>195</v>
      </c>
      <c r="U24" s="125">
        <v>1</v>
      </c>
    </row>
    <row r="25" spans="1:21" x14ac:dyDescent="0.2">
      <c r="A25" s="61"/>
      <c r="B25" s="140"/>
      <c r="C25" s="73" t="s">
        <v>82</v>
      </c>
      <c r="D25" s="10" t="s">
        <v>110</v>
      </c>
      <c r="E25" s="11">
        <v>130</v>
      </c>
      <c r="F25" s="10" t="s">
        <v>170</v>
      </c>
      <c r="G25" s="10">
        <v>15</v>
      </c>
      <c r="H25" s="10">
        <v>1</v>
      </c>
      <c r="I25" s="10">
        <v>1</v>
      </c>
      <c r="J25" s="10">
        <v>1</v>
      </c>
      <c r="K25" s="10">
        <v>1</v>
      </c>
      <c r="L25" s="108">
        <v>0.7</v>
      </c>
      <c r="M25" s="26">
        <f t="shared" ref="M25:M26" si="19">P25*L25</f>
        <v>2.8</v>
      </c>
      <c r="N25" s="28">
        <f t="shared" si="0"/>
        <v>185.71428571428572</v>
      </c>
      <c r="O25" s="28">
        <f t="shared" ref="O25" si="20">P25*E25</f>
        <v>520</v>
      </c>
      <c r="P25" s="55">
        <f>SUM(H25:K25)</f>
        <v>4</v>
      </c>
      <c r="Q25" s="108">
        <v>0.7</v>
      </c>
      <c r="R25" s="14">
        <f t="shared" ref="R25:R26" si="21">U25*Q25</f>
        <v>0.7</v>
      </c>
      <c r="S25" s="20">
        <f t="shared" si="2"/>
        <v>185.71428571428572</v>
      </c>
      <c r="T25" s="20">
        <f t="shared" ref="T25:T26" si="22">U25*E25</f>
        <v>130</v>
      </c>
      <c r="U25" s="125">
        <v>1</v>
      </c>
    </row>
    <row r="26" spans="1:21" x14ac:dyDescent="0.2">
      <c r="A26" s="61"/>
      <c r="B26" s="140"/>
      <c r="C26" s="73" t="s">
        <v>82</v>
      </c>
      <c r="D26" s="10" t="s">
        <v>111</v>
      </c>
      <c r="E26" s="11">
        <v>130</v>
      </c>
      <c r="F26" s="10" t="s">
        <v>170</v>
      </c>
      <c r="G26" s="10">
        <v>15</v>
      </c>
      <c r="H26" s="10">
        <v>1</v>
      </c>
      <c r="I26" s="10">
        <v>1</v>
      </c>
      <c r="J26" s="10">
        <v>1</v>
      </c>
      <c r="K26" s="10">
        <v>1</v>
      </c>
      <c r="L26" s="108">
        <v>0.7</v>
      </c>
      <c r="M26" s="26">
        <f t="shared" si="19"/>
        <v>2.8</v>
      </c>
      <c r="N26" s="28">
        <f t="shared" si="0"/>
        <v>185.71428571428572</v>
      </c>
      <c r="O26" s="28">
        <f>P26*E26</f>
        <v>520</v>
      </c>
      <c r="P26" s="55">
        <f>SUM(H26:K26)</f>
        <v>4</v>
      </c>
      <c r="Q26" s="108">
        <v>0.7</v>
      </c>
      <c r="R26" s="14">
        <f t="shared" si="21"/>
        <v>0.7</v>
      </c>
      <c r="S26" s="20">
        <f t="shared" si="2"/>
        <v>185.71428571428572</v>
      </c>
      <c r="T26" s="20">
        <f t="shared" si="22"/>
        <v>130</v>
      </c>
      <c r="U26" s="125">
        <v>1</v>
      </c>
    </row>
    <row r="27" spans="1:21" x14ac:dyDescent="0.2">
      <c r="A27" s="61"/>
      <c r="B27" s="140"/>
      <c r="C27" s="73" t="s">
        <v>83</v>
      </c>
      <c r="D27" s="10" t="s">
        <v>112</v>
      </c>
      <c r="E27" s="11">
        <v>78</v>
      </c>
      <c r="F27" s="10" t="s">
        <v>170</v>
      </c>
      <c r="G27" s="10">
        <v>15</v>
      </c>
      <c r="H27" s="10">
        <v>1</v>
      </c>
      <c r="I27" s="10">
        <v>1</v>
      </c>
      <c r="J27" s="10">
        <v>1</v>
      </c>
      <c r="K27" s="10">
        <v>1</v>
      </c>
      <c r="L27" s="108">
        <v>0.4</v>
      </c>
      <c r="M27" s="26">
        <f>P27*L27</f>
        <v>1.6</v>
      </c>
      <c r="N27" s="28">
        <f t="shared" si="0"/>
        <v>195</v>
      </c>
      <c r="O27" s="28">
        <f t="shared" ref="O27:O29" si="23">P27*E27</f>
        <v>312</v>
      </c>
      <c r="P27" s="55">
        <f t="shared" ref="P27:P29" si="24">SUM(H27:K27)</f>
        <v>4</v>
      </c>
      <c r="Q27" s="108">
        <v>0.4</v>
      </c>
      <c r="R27" s="14">
        <f>U27*Q27</f>
        <v>0.4</v>
      </c>
      <c r="S27" s="20">
        <f t="shared" si="2"/>
        <v>195</v>
      </c>
      <c r="T27" s="20">
        <f t="shared" ref="T27:T29" si="25">U27*E27</f>
        <v>78</v>
      </c>
      <c r="U27" s="125">
        <v>1</v>
      </c>
    </row>
    <row r="28" spans="1:21" x14ac:dyDescent="0.2">
      <c r="A28" s="61"/>
      <c r="B28" s="140"/>
      <c r="C28" s="73" t="s">
        <v>84</v>
      </c>
      <c r="D28" s="10" t="s">
        <v>113</v>
      </c>
      <c r="E28" s="11">
        <v>33</v>
      </c>
      <c r="F28" s="10" t="s">
        <v>170</v>
      </c>
      <c r="G28" s="10">
        <v>15</v>
      </c>
      <c r="H28" s="10">
        <v>1</v>
      </c>
      <c r="I28" s="10">
        <v>1</v>
      </c>
      <c r="J28" s="10">
        <v>1</v>
      </c>
      <c r="K28" s="10">
        <v>1</v>
      </c>
      <c r="L28" s="108">
        <v>0.3</v>
      </c>
      <c r="M28" s="26">
        <f>P28*L28</f>
        <v>1.2</v>
      </c>
      <c r="N28" s="28">
        <f t="shared" si="0"/>
        <v>110</v>
      </c>
      <c r="O28" s="28">
        <f t="shared" si="23"/>
        <v>132</v>
      </c>
      <c r="P28" s="55">
        <f t="shared" si="24"/>
        <v>4</v>
      </c>
      <c r="Q28" s="108">
        <v>0.3</v>
      </c>
      <c r="R28" s="14">
        <f>U28*Q28</f>
        <v>0.3</v>
      </c>
      <c r="S28" s="20">
        <f t="shared" si="2"/>
        <v>110</v>
      </c>
      <c r="T28" s="20">
        <f t="shared" si="25"/>
        <v>33</v>
      </c>
      <c r="U28" s="125">
        <v>1</v>
      </c>
    </row>
    <row r="29" spans="1:21" x14ac:dyDescent="0.2">
      <c r="A29" s="61"/>
      <c r="B29" s="140"/>
      <c r="C29" s="73" t="s">
        <v>85</v>
      </c>
      <c r="D29" s="10" t="s">
        <v>114</v>
      </c>
      <c r="E29" s="11">
        <v>26</v>
      </c>
      <c r="F29" s="10" t="s">
        <v>170</v>
      </c>
      <c r="G29" s="10">
        <v>15</v>
      </c>
      <c r="H29" s="10">
        <v>1</v>
      </c>
      <c r="I29" s="10">
        <v>1</v>
      </c>
      <c r="J29" s="10">
        <v>1</v>
      </c>
      <c r="K29" s="10">
        <v>1</v>
      </c>
      <c r="L29" s="108">
        <v>0.2</v>
      </c>
      <c r="M29" s="26">
        <f>P29*L29</f>
        <v>0.8</v>
      </c>
      <c r="N29" s="28">
        <f t="shared" si="0"/>
        <v>130</v>
      </c>
      <c r="O29" s="28">
        <f t="shared" si="23"/>
        <v>104</v>
      </c>
      <c r="P29" s="55">
        <f t="shared" si="24"/>
        <v>4</v>
      </c>
      <c r="Q29" s="108">
        <v>0.2</v>
      </c>
      <c r="R29" s="14">
        <f>U29*Q29</f>
        <v>0.2</v>
      </c>
      <c r="S29" s="20">
        <f t="shared" si="2"/>
        <v>130</v>
      </c>
      <c r="T29" s="20">
        <f t="shared" si="25"/>
        <v>26</v>
      </c>
      <c r="U29" s="125">
        <v>1</v>
      </c>
    </row>
    <row r="30" spans="1:21" x14ac:dyDescent="0.2">
      <c r="A30" s="61"/>
      <c r="B30" s="140"/>
      <c r="C30" s="73" t="s">
        <v>86</v>
      </c>
      <c r="D30" s="16" t="s">
        <v>115</v>
      </c>
      <c r="E30" s="11">
        <v>16</v>
      </c>
      <c r="F30" s="10" t="s">
        <v>170</v>
      </c>
      <c r="G30" s="10">
        <v>15</v>
      </c>
      <c r="H30" s="10">
        <v>1</v>
      </c>
      <c r="I30" s="10">
        <v>1</v>
      </c>
      <c r="J30" s="10">
        <v>1</v>
      </c>
      <c r="K30" s="10">
        <v>1</v>
      </c>
      <c r="L30" s="108">
        <v>0.2</v>
      </c>
      <c r="M30" s="26">
        <f t="shared" ref="M30:M33" si="26">P30*L30</f>
        <v>0.8</v>
      </c>
      <c r="N30" s="28">
        <f t="shared" si="0"/>
        <v>80</v>
      </c>
      <c r="O30" s="28">
        <f t="shared" ref="O30:O33" si="27">P30*E30</f>
        <v>64</v>
      </c>
      <c r="P30" s="55">
        <f t="shared" ref="P30:P33" si="28">SUM(H30:K30)</f>
        <v>4</v>
      </c>
      <c r="Q30" s="108">
        <v>0.2</v>
      </c>
      <c r="R30" s="14">
        <f t="shared" ref="R30:R33" si="29">U30*Q30</f>
        <v>0.2</v>
      </c>
      <c r="S30" s="20">
        <f t="shared" si="2"/>
        <v>80</v>
      </c>
      <c r="T30" s="20">
        <f t="shared" ref="T30:T33" si="30">U30*E30</f>
        <v>16</v>
      </c>
      <c r="U30" s="125">
        <v>1</v>
      </c>
    </row>
    <row r="31" spans="1:21" x14ac:dyDescent="0.2">
      <c r="A31" s="61"/>
      <c r="B31" s="140"/>
      <c r="C31" s="73" t="s">
        <v>87</v>
      </c>
      <c r="D31" s="16" t="s">
        <v>116</v>
      </c>
      <c r="E31" s="11">
        <v>13</v>
      </c>
      <c r="F31" s="10" t="s">
        <v>170</v>
      </c>
      <c r="G31" s="10">
        <v>15</v>
      </c>
      <c r="H31" s="10">
        <v>1</v>
      </c>
      <c r="I31" s="10">
        <v>1</v>
      </c>
      <c r="J31" s="10">
        <v>1</v>
      </c>
      <c r="K31" s="10">
        <v>1</v>
      </c>
      <c r="L31" s="108">
        <v>0.1</v>
      </c>
      <c r="M31" s="26">
        <f t="shared" si="26"/>
        <v>0.4</v>
      </c>
      <c r="N31" s="28">
        <f t="shared" si="0"/>
        <v>130</v>
      </c>
      <c r="O31" s="28">
        <f t="shared" si="27"/>
        <v>52</v>
      </c>
      <c r="P31" s="55">
        <f t="shared" si="28"/>
        <v>4</v>
      </c>
      <c r="Q31" s="108">
        <v>0.1</v>
      </c>
      <c r="R31" s="14">
        <f t="shared" si="29"/>
        <v>0.1</v>
      </c>
      <c r="S31" s="20">
        <f t="shared" si="2"/>
        <v>130</v>
      </c>
      <c r="T31" s="20">
        <f t="shared" si="30"/>
        <v>13</v>
      </c>
      <c r="U31" s="125">
        <v>1</v>
      </c>
    </row>
    <row r="32" spans="1:21" x14ac:dyDescent="0.2">
      <c r="A32" s="61"/>
      <c r="B32" s="140"/>
      <c r="C32" s="73" t="s">
        <v>88</v>
      </c>
      <c r="D32" s="16" t="s">
        <v>117</v>
      </c>
      <c r="E32" s="11">
        <v>46</v>
      </c>
      <c r="F32" s="10" t="s">
        <v>170</v>
      </c>
      <c r="G32" s="10">
        <v>15</v>
      </c>
      <c r="H32" s="10">
        <v>1</v>
      </c>
      <c r="I32" s="10">
        <v>1</v>
      </c>
      <c r="J32" s="10">
        <v>1</v>
      </c>
      <c r="K32" s="10">
        <v>1</v>
      </c>
      <c r="L32" s="108">
        <v>4.3</v>
      </c>
      <c r="M32" s="26">
        <f t="shared" si="26"/>
        <v>17.2</v>
      </c>
      <c r="N32" s="28">
        <f t="shared" si="0"/>
        <v>10.697674418604652</v>
      </c>
      <c r="O32" s="28">
        <f t="shared" si="27"/>
        <v>184</v>
      </c>
      <c r="P32" s="55">
        <f t="shared" si="28"/>
        <v>4</v>
      </c>
      <c r="Q32" s="108">
        <v>4.3</v>
      </c>
      <c r="R32" s="14">
        <f t="shared" si="29"/>
        <v>4.3</v>
      </c>
      <c r="S32" s="20">
        <f t="shared" si="2"/>
        <v>10.697674418604652</v>
      </c>
      <c r="T32" s="20">
        <f t="shared" si="30"/>
        <v>46</v>
      </c>
      <c r="U32" s="125">
        <v>1</v>
      </c>
    </row>
    <row r="33" spans="1:39" x14ac:dyDescent="0.2">
      <c r="A33" s="61"/>
      <c r="B33" s="140"/>
      <c r="C33" s="73" t="s">
        <v>89</v>
      </c>
      <c r="D33" s="16" t="s">
        <v>118</v>
      </c>
      <c r="E33" s="11">
        <v>39</v>
      </c>
      <c r="F33" s="10" t="s">
        <v>170</v>
      </c>
      <c r="G33" s="10">
        <v>15</v>
      </c>
      <c r="H33" s="10">
        <v>1</v>
      </c>
      <c r="I33" s="10">
        <v>1</v>
      </c>
      <c r="J33" s="10">
        <v>1</v>
      </c>
      <c r="K33" s="10">
        <v>1</v>
      </c>
      <c r="L33" s="108">
        <v>1.1000000000000001</v>
      </c>
      <c r="M33" s="26">
        <f t="shared" si="26"/>
        <v>4.4000000000000004</v>
      </c>
      <c r="N33" s="28">
        <f t="shared" si="0"/>
        <v>35.454545454545453</v>
      </c>
      <c r="O33" s="28">
        <f t="shared" si="27"/>
        <v>156</v>
      </c>
      <c r="P33" s="55">
        <f t="shared" si="28"/>
        <v>4</v>
      </c>
      <c r="Q33" s="108">
        <v>1.1000000000000001</v>
      </c>
      <c r="R33" s="14">
        <f t="shared" si="29"/>
        <v>1.1000000000000001</v>
      </c>
      <c r="S33" s="20">
        <f t="shared" si="2"/>
        <v>35.454545454545453</v>
      </c>
      <c r="T33" s="20">
        <f t="shared" si="30"/>
        <v>39</v>
      </c>
      <c r="U33" s="125">
        <v>1</v>
      </c>
    </row>
    <row r="34" spans="1:39" x14ac:dyDescent="0.2">
      <c r="A34" s="61"/>
      <c r="B34" s="140"/>
      <c r="C34" s="73" t="s">
        <v>89</v>
      </c>
      <c r="D34" s="10" t="s">
        <v>119</v>
      </c>
      <c r="E34" s="11">
        <v>39</v>
      </c>
      <c r="F34" s="10" t="s">
        <v>170</v>
      </c>
      <c r="G34" s="10">
        <v>15</v>
      </c>
      <c r="H34" s="10">
        <v>1</v>
      </c>
      <c r="I34" s="10">
        <v>1</v>
      </c>
      <c r="J34" s="10">
        <v>1</v>
      </c>
      <c r="K34" s="10">
        <v>1</v>
      </c>
      <c r="L34" s="108">
        <v>0.5</v>
      </c>
      <c r="M34" s="26">
        <f>P34*L34</f>
        <v>2</v>
      </c>
      <c r="N34" s="28">
        <f t="shared" si="0"/>
        <v>78</v>
      </c>
      <c r="O34" s="28">
        <f>P34*E34</f>
        <v>156</v>
      </c>
      <c r="P34" s="55">
        <f>SUM(H34:K34)</f>
        <v>4</v>
      </c>
      <c r="Q34" s="108">
        <v>0.5</v>
      </c>
      <c r="R34" s="14">
        <f>U34*Q34</f>
        <v>0.5</v>
      </c>
      <c r="S34" s="20">
        <f t="shared" si="2"/>
        <v>78</v>
      </c>
      <c r="T34" s="20">
        <f>U34*E34</f>
        <v>39</v>
      </c>
      <c r="U34" s="125">
        <v>1</v>
      </c>
    </row>
    <row r="35" spans="1:39" x14ac:dyDescent="0.2">
      <c r="A35" s="61"/>
      <c r="B35" s="140"/>
      <c r="C35" s="73" t="s">
        <v>90</v>
      </c>
      <c r="D35" s="10" t="s">
        <v>120</v>
      </c>
      <c r="E35" s="11">
        <v>33</v>
      </c>
      <c r="F35" s="10" t="s">
        <v>170</v>
      </c>
      <c r="G35" s="10">
        <v>15</v>
      </c>
      <c r="H35" s="10">
        <v>1</v>
      </c>
      <c r="I35" s="10">
        <v>1</v>
      </c>
      <c r="J35" s="10">
        <v>1</v>
      </c>
      <c r="K35" s="10">
        <v>1</v>
      </c>
      <c r="L35" s="108">
        <v>0.4</v>
      </c>
      <c r="M35" s="26">
        <f>P35*L35</f>
        <v>1.6</v>
      </c>
      <c r="N35" s="28">
        <f t="shared" si="0"/>
        <v>82.5</v>
      </c>
      <c r="O35" s="28">
        <f t="shared" ref="O35:O39" si="31">P35*E35</f>
        <v>132</v>
      </c>
      <c r="P35" s="55">
        <f t="shared" ref="P35:P39" si="32">SUM(H35:K35)</f>
        <v>4</v>
      </c>
      <c r="Q35" s="108">
        <v>0.4</v>
      </c>
      <c r="R35" s="14">
        <f>U35*Q35</f>
        <v>0.4</v>
      </c>
      <c r="S35" s="20">
        <f t="shared" si="2"/>
        <v>82.5</v>
      </c>
      <c r="T35" s="20">
        <f t="shared" ref="T35:T39" si="33">U35*E35</f>
        <v>33</v>
      </c>
      <c r="U35" s="125">
        <v>1</v>
      </c>
    </row>
    <row r="36" spans="1:39" x14ac:dyDescent="0.2">
      <c r="A36" s="61"/>
      <c r="B36" s="140"/>
      <c r="C36" s="73" t="s">
        <v>91</v>
      </c>
      <c r="D36" s="10" t="s">
        <v>121</v>
      </c>
      <c r="E36" s="11">
        <v>16</v>
      </c>
      <c r="F36" s="10" t="s">
        <v>170</v>
      </c>
      <c r="G36" s="10">
        <v>15</v>
      </c>
      <c r="H36" s="10">
        <v>1</v>
      </c>
      <c r="I36" s="10">
        <v>1</v>
      </c>
      <c r="J36" s="10">
        <v>1</v>
      </c>
      <c r="K36" s="10">
        <v>1</v>
      </c>
      <c r="L36" s="108">
        <v>0.2</v>
      </c>
      <c r="M36" s="26">
        <f t="shared" ref="M36:M39" si="34">P36*L36</f>
        <v>0.8</v>
      </c>
      <c r="N36" s="28">
        <f t="shared" si="0"/>
        <v>80</v>
      </c>
      <c r="O36" s="28">
        <f t="shared" si="31"/>
        <v>64</v>
      </c>
      <c r="P36" s="55">
        <f t="shared" si="32"/>
        <v>4</v>
      </c>
      <c r="Q36" s="108">
        <v>0.2</v>
      </c>
      <c r="R36" s="14">
        <f t="shared" ref="R36:R39" si="35">U36*Q36</f>
        <v>0.2</v>
      </c>
      <c r="S36" s="20">
        <f t="shared" si="2"/>
        <v>80</v>
      </c>
      <c r="T36" s="20">
        <f t="shared" si="33"/>
        <v>16</v>
      </c>
      <c r="U36" s="125">
        <v>1</v>
      </c>
    </row>
    <row r="37" spans="1:39" x14ac:dyDescent="0.2">
      <c r="A37" s="61"/>
      <c r="B37" s="140"/>
      <c r="C37" s="73" t="s">
        <v>89</v>
      </c>
      <c r="D37" s="10" t="s">
        <v>122</v>
      </c>
      <c r="E37" s="11">
        <v>98</v>
      </c>
      <c r="F37" s="10" t="s">
        <v>170</v>
      </c>
      <c r="G37" s="10">
        <v>15</v>
      </c>
      <c r="H37" s="10">
        <v>1</v>
      </c>
      <c r="I37" s="10">
        <v>1</v>
      </c>
      <c r="J37" s="10">
        <v>1</v>
      </c>
      <c r="K37" s="10">
        <v>1</v>
      </c>
      <c r="L37" s="108">
        <v>0.4</v>
      </c>
      <c r="M37" s="26">
        <f t="shared" si="34"/>
        <v>1.6</v>
      </c>
      <c r="N37" s="28">
        <f t="shared" si="0"/>
        <v>245</v>
      </c>
      <c r="O37" s="28">
        <f t="shared" si="31"/>
        <v>392</v>
      </c>
      <c r="P37" s="55">
        <f t="shared" si="32"/>
        <v>4</v>
      </c>
      <c r="Q37" s="108">
        <v>0.4</v>
      </c>
      <c r="R37" s="14">
        <f t="shared" si="35"/>
        <v>0.4</v>
      </c>
      <c r="S37" s="20">
        <f t="shared" si="2"/>
        <v>245</v>
      </c>
      <c r="T37" s="20">
        <f t="shared" si="33"/>
        <v>98</v>
      </c>
      <c r="U37" s="125">
        <v>1</v>
      </c>
    </row>
    <row r="38" spans="1:39" x14ac:dyDescent="0.2">
      <c r="A38" s="61"/>
      <c r="B38" s="140"/>
      <c r="C38" s="73" t="s">
        <v>89</v>
      </c>
      <c r="D38" s="10" t="s">
        <v>123</v>
      </c>
      <c r="E38" s="11">
        <v>98</v>
      </c>
      <c r="F38" s="10" t="s">
        <v>170</v>
      </c>
      <c r="G38" s="10">
        <v>15</v>
      </c>
      <c r="H38" s="10">
        <v>1</v>
      </c>
      <c r="I38" s="10">
        <v>1</v>
      </c>
      <c r="J38" s="10">
        <v>1</v>
      </c>
      <c r="K38" s="10">
        <v>1</v>
      </c>
      <c r="L38" s="108">
        <v>0.5</v>
      </c>
      <c r="M38" s="26">
        <f t="shared" si="34"/>
        <v>2</v>
      </c>
      <c r="N38" s="28">
        <f t="shared" si="0"/>
        <v>196</v>
      </c>
      <c r="O38" s="28">
        <f t="shared" si="31"/>
        <v>392</v>
      </c>
      <c r="P38" s="55">
        <f t="shared" si="32"/>
        <v>4</v>
      </c>
      <c r="Q38" s="108">
        <v>0.5</v>
      </c>
      <c r="R38" s="14">
        <f t="shared" si="35"/>
        <v>0.5</v>
      </c>
      <c r="S38" s="20">
        <f t="shared" si="2"/>
        <v>196</v>
      </c>
      <c r="T38" s="20">
        <f t="shared" si="33"/>
        <v>98</v>
      </c>
      <c r="U38" s="125">
        <v>1</v>
      </c>
    </row>
    <row r="39" spans="1:39" x14ac:dyDescent="0.2">
      <c r="A39" s="61"/>
      <c r="B39" s="140"/>
      <c r="C39" s="73" t="s">
        <v>77</v>
      </c>
      <c r="D39" s="10" t="s">
        <v>124</v>
      </c>
      <c r="E39" s="11">
        <v>49</v>
      </c>
      <c r="F39" s="10" t="s">
        <v>170</v>
      </c>
      <c r="G39" s="10">
        <v>15</v>
      </c>
      <c r="H39" s="10">
        <v>1</v>
      </c>
      <c r="I39" s="10">
        <v>1</v>
      </c>
      <c r="J39" s="10">
        <v>1</v>
      </c>
      <c r="K39" s="10">
        <v>1</v>
      </c>
      <c r="L39" s="108">
        <v>0.3</v>
      </c>
      <c r="M39" s="26">
        <f t="shared" si="34"/>
        <v>1.2</v>
      </c>
      <c r="N39" s="28">
        <f t="shared" si="0"/>
        <v>163.33333333333334</v>
      </c>
      <c r="O39" s="28">
        <f t="shared" si="31"/>
        <v>196</v>
      </c>
      <c r="P39" s="55">
        <f t="shared" si="32"/>
        <v>4</v>
      </c>
      <c r="Q39" s="108">
        <v>0.3</v>
      </c>
      <c r="R39" s="14">
        <f t="shared" si="35"/>
        <v>0.3</v>
      </c>
      <c r="S39" s="20">
        <f t="shared" si="2"/>
        <v>163.33333333333334</v>
      </c>
      <c r="T39" s="20">
        <f t="shared" si="33"/>
        <v>49</v>
      </c>
      <c r="U39" s="125">
        <v>1</v>
      </c>
    </row>
    <row r="40" spans="1:39" x14ac:dyDescent="0.2">
      <c r="A40" s="61"/>
      <c r="B40" s="140"/>
      <c r="C40" s="73" t="s">
        <v>92</v>
      </c>
      <c r="D40" s="10" t="s">
        <v>125</v>
      </c>
      <c r="E40" s="11">
        <v>33</v>
      </c>
      <c r="F40" s="10" t="s">
        <v>170</v>
      </c>
      <c r="G40" s="10">
        <v>15</v>
      </c>
      <c r="H40" s="10">
        <v>1</v>
      </c>
      <c r="I40" s="10">
        <v>1</v>
      </c>
      <c r="J40" s="10">
        <v>1</v>
      </c>
      <c r="K40" s="10">
        <v>1</v>
      </c>
      <c r="L40" s="108">
        <v>0.1</v>
      </c>
      <c r="M40" s="26">
        <f>P40*L40</f>
        <v>0.4</v>
      </c>
      <c r="N40" s="28">
        <f t="shared" si="0"/>
        <v>330</v>
      </c>
      <c r="O40" s="28">
        <f>P40*E40</f>
        <v>132</v>
      </c>
      <c r="P40" s="55">
        <f>SUM(H40:K40)</f>
        <v>4</v>
      </c>
      <c r="Q40" s="108">
        <v>0.1</v>
      </c>
      <c r="R40" s="14">
        <f>U40*Q40</f>
        <v>0.1</v>
      </c>
      <c r="S40" s="20">
        <f t="shared" si="2"/>
        <v>330</v>
      </c>
      <c r="T40" s="20">
        <f>U40*E40</f>
        <v>33</v>
      </c>
      <c r="U40" s="125">
        <v>1</v>
      </c>
    </row>
    <row r="41" spans="1:39" x14ac:dyDescent="0.2">
      <c r="A41" s="61"/>
      <c r="B41" s="140"/>
      <c r="C41" s="73" t="s">
        <v>93</v>
      </c>
      <c r="D41" s="10" t="s">
        <v>126</v>
      </c>
      <c r="E41" s="11">
        <v>26</v>
      </c>
      <c r="F41" s="10" t="s">
        <v>170</v>
      </c>
      <c r="G41" s="10">
        <v>15</v>
      </c>
      <c r="H41" s="10">
        <v>1</v>
      </c>
      <c r="I41" s="10">
        <v>1</v>
      </c>
      <c r="J41" s="10">
        <v>1</v>
      </c>
      <c r="K41" s="10">
        <v>1</v>
      </c>
      <c r="L41" s="108">
        <v>0</v>
      </c>
      <c r="M41" s="26">
        <f>P41*L41</f>
        <v>0</v>
      </c>
      <c r="N41" s="28" t="e">
        <f t="shared" si="0"/>
        <v>#DIV/0!</v>
      </c>
      <c r="O41" s="28">
        <f t="shared" ref="O41:O43" si="36">P41*E41</f>
        <v>104</v>
      </c>
      <c r="P41" s="55">
        <f t="shared" ref="P41:P43" si="37">SUM(H41:K41)</f>
        <v>4</v>
      </c>
      <c r="Q41" s="108">
        <v>0</v>
      </c>
      <c r="R41" s="14">
        <f t="shared" ref="R41:R43" si="38">U41*Q41</f>
        <v>0</v>
      </c>
      <c r="S41" s="20" t="e">
        <f t="shared" si="2"/>
        <v>#DIV/0!</v>
      </c>
      <c r="T41" s="20">
        <f t="shared" ref="T41:T43" si="39">U41*E41</f>
        <v>26</v>
      </c>
      <c r="U41" s="125">
        <v>1</v>
      </c>
    </row>
    <row r="42" spans="1:39" x14ac:dyDescent="0.2">
      <c r="A42" s="61"/>
      <c r="B42" s="140"/>
      <c r="C42" s="73" t="s">
        <v>93</v>
      </c>
      <c r="D42" s="10" t="s">
        <v>127</v>
      </c>
      <c r="E42" s="11">
        <v>16</v>
      </c>
      <c r="F42" s="10" t="s">
        <v>170</v>
      </c>
      <c r="G42" s="10">
        <v>15</v>
      </c>
      <c r="H42" s="10">
        <v>1</v>
      </c>
      <c r="I42" s="10">
        <v>1</v>
      </c>
      <c r="J42" s="10">
        <v>1</v>
      </c>
      <c r="K42" s="10">
        <v>1</v>
      </c>
      <c r="L42" s="108">
        <v>0.1</v>
      </c>
      <c r="M42" s="26">
        <f t="shared" ref="M42:M43" si="40">P42*L42</f>
        <v>0.4</v>
      </c>
      <c r="N42" s="28">
        <f t="shared" si="0"/>
        <v>160</v>
      </c>
      <c r="O42" s="28">
        <f t="shared" si="36"/>
        <v>64</v>
      </c>
      <c r="P42" s="55">
        <f t="shared" si="37"/>
        <v>4</v>
      </c>
      <c r="Q42" s="108">
        <v>0.1</v>
      </c>
      <c r="R42" s="14">
        <f t="shared" si="38"/>
        <v>0.1</v>
      </c>
      <c r="S42" s="20">
        <f t="shared" si="2"/>
        <v>160</v>
      </c>
      <c r="T42" s="20">
        <f t="shared" si="39"/>
        <v>16</v>
      </c>
      <c r="U42" s="125">
        <v>1</v>
      </c>
    </row>
    <row r="43" spans="1:39" x14ac:dyDescent="0.2">
      <c r="A43" s="61"/>
      <c r="B43" s="141"/>
      <c r="C43" s="142" t="s">
        <v>93</v>
      </c>
      <c r="D43" s="58" t="s">
        <v>128</v>
      </c>
      <c r="E43" s="127">
        <v>13</v>
      </c>
      <c r="F43" s="10" t="s">
        <v>170</v>
      </c>
      <c r="G43" s="58">
        <v>15</v>
      </c>
      <c r="H43" s="58">
        <v>1</v>
      </c>
      <c r="I43" s="58">
        <v>1</v>
      </c>
      <c r="J43" s="58">
        <v>1</v>
      </c>
      <c r="K43" s="58">
        <v>1</v>
      </c>
      <c r="L43" s="143">
        <v>0.1</v>
      </c>
      <c r="M43" s="83">
        <f t="shared" si="40"/>
        <v>0.4</v>
      </c>
      <c r="N43" s="59">
        <f t="shared" si="0"/>
        <v>130</v>
      </c>
      <c r="O43" s="59">
        <f t="shared" si="36"/>
        <v>52</v>
      </c>
      <c r="P43" s="60">
        <f t="shared" si="37"/>
        <v>4</v>
      </c>
      <c r="Q43" s="143">
        <v>0.1</v>
      </c>
      <c r="R43" s="85">
        <f t="shared" si="38"/>
        <v>0.1</v>
      </c>
      <c r="S43" s="128">
        <f t="shared" si="2"/>
        <v>130</v>
      </c>
      <c r="T43" s="128">
        <f t="shared" si="39"/>
        <v>13</v>
      </c>
      <c r="U43" s="129">
        <v>1</v>
      </c>
    </row>
    <row r="44" spans="1:39" s="76" customFormat="1" x14ac:dyDescent="0.2">
      <c r="A44" s="80"/>
      <c r="B44" s="117" t="s">
        <v>129</v>
      </c>
      <c r="C44" s="118"/>
      <c r="D44" s="118"/>
      <c r="E44" s="119"/>
      <c r="F44" s="118"/>
      <c r="G44" s="118"/>
      <c r="H44" s="77">
        <f>SUM(H45,H50,H55,H60,H65,H70,H75,H80,H85,H90,H95,H100,H105)</f>
        <v>53</v>
      </c>
      <c r="I44" s="77">
        <f>SUM(I45,I50,I55,I60,I65,I70,I75,I80,I85,I90,I95,I100,I105)</f>
        <v>53</v>
      </c>
      <c r="J44" s="77">
        <f t="shared" ref="J44:K44" si="41">SUM(J45,J50,J55,J60,J65,J70,J75,J80,J85,J90,J95,J100,J105)</f>
        <v>53</v>
      </c>
      <c r="K44" s="77">
        <f t="shared" si="41"/>
        <v>53</v>
      </c>
      <c r="L44" s="89"/>
      <c r="M44" s="82">
        <f>SUM(M45,M50,M55,M60,M65,M70,M75,M80,M85,M90,M95,M100,M105)</f>
        <v>77.440000000000012</v>
      </c>
      <c r="N44" s="78">
        <f>O44/M44</f>
        <v>451.91115702479334</v>
      </c>
      <c r="O44" s="78">
        <f>SUM(O45,O50,O55,O60,O65,O70,O75,O80,O85,O90,O95,O100,O105)</f>
        <v>34996</v>
      </c>
      <c r="P44" s="79">
        <f>SUM(P45,P50,P55,P60,P65,P70,P75,P80,P85,P90,P95,P100,P105)</f>
        <v>212</v>
      </c>
      <c r="Q44" s="89"/>
      <c r="R44" s="121">
        <f>SUM(R45,R50,R55,R60,R65,R70,R75,R80,R85,R90,R95,R100,R105)</f>
        <v>19.360000000000003</v>
      </c>
      <c r="S44" s="120">
        <f>T44/R44</f>
        <v>451.91115702479334</v>
      </c>
      <c r="T44" s="120">
        <f>SUM(T45,T50,T55,T60,T65,T70,T75,T80,T85,T90,T95,T100,T105)</f>
        <v>8749</v>
      </c>
      <c r="U44" s="122">
        <f>SUM(U45,U50,U55,U60,U65,U70,U75,U80,U85,U90,U95,U100,U105)</f>
        <v>53</v>
      </c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</row>
    <row r="45" spans="1:39" x14ac:dyDescent="0.2">
      <c r="A45" s="80"/>
      <c r="B45" s="123"/>
      <c r="C45" s="17" t="s">
        <v>130</v>
      </c>
      <c r="D45" s="17"/>
      <c r="E45" s="17"/>
      <c r="F45" s="17"/>
      <c r="G45" s="17"/>
      <c r="H45" s="19">
        <f>SUM(H46:H49)</f>
        <v>4</v>
      </c>
      <c r="I45" s="19">
        <f>SUM(I46:I49)</f>
        <v>4</v>
      </c>
      <c r="J45" s="19">
        <f>SUM(J46:J49)</f>
        <v>4</v>
      </c>
      <c r="K45" s="19">
        <f>SUM(K46:K49)</f>
        <v>4</v>
      </c>
      <c r="L45" s="90"/>
      <c r="M45" s="31">
        <f>SUM(M46:M49)</f>
        <v>1.84</v>
      </c>
      <c r="N45" s="29">
        <f>O45/M45</f>
        <v>747.82608695652175</v>
      </c>
      <c r="O45" s="33">
        <f>SUM(O46:O49)</f>
        <v>1376</v>
      </c>
      <c r="P45" s="53">
        <f>SUM(H45:K45)</f>
        <v>16</v>
      </c>
      <c r="Q45" s="90"/>
      <c r="R45" s="34">
        <f>SUM(R46:R49)</f>
        <v>0.46</v>
      </c>
      <c r="S45" s="21">
        <f>T45/R45</f>
        <v>747.82608695652175</v>
      </c>
      <c r="T45" s="24">
        <f>SUM(T46:T49)</f>
        <v>344</v>
      </c>
      <c r="U45" s="124">
        <f>SUM(U46:U49)</f>
        <v>4</v>
      </c>
    </row>
    <row r="46" spans="1:39" x14ac:dyDescent="0.2">
      <c r="A46" s="80"/>
      <c r="B46" s="123"/>
      <c r="C46" s="10" t="s">
        <v>143</v>
      </c>
      <c r="D46" s="10" t="s">
        <v>145</v>
      </c>
      <c r="E46" s="11">
        <v>20.25</v>
      </c>
      <c r="F46" s="10" t="s">
        <v>164</v>
      </c>
      <c r="G46" s="10">
        <v>30</v>
      </c>
      <c r="H46" s="10">
        <v>1</v>
      </c>
      <c r="I46" s="10">
        <v>1</v>
      </c>
      <c r="J46" s="10">
        <v>1</v>
      </c>
      <c r="K46" s="10">
        <v>1</v>
      </c>
      <c r="L46" s="88">
        <v>0.05</v>
      </c>
      <c r="M46" s="26">
        <f>P46*L46</f>
        <v>0.2</v>
      </c>
      <c r="N46" s="28">
        <f>O46/M46</f>
        <v>405</v>
      </c>
      <c r="O46" s="28">
        <f>P46*E46</f>
        <v>81</v>
      </c>
      <c r="P46" s="55">
        <f>SUM(H46:K46)</f>
        <v>4</v>
      </c>
      <c r="Q46" s="88">
        <v>0.05</v>
      </c>
      <c r="R46" s="14">
        <f>U46*Q46</f>
        <v>0.05</v>
      </c>
      <c r="S46" s="20">
        <f>T46/R46</f>
        <v>405</v>
      </c>
      <c r="T46" s="20">
        <f>U46*E46</f>
        <v>20.25</v>
      </c>
      <c r="U46" s="125">
        <v>1</v>
      </c>
    </row>
    <row r="47" spans="1:39" x14ac:dyDescent="0.2">
      <c r="A47" s="80"/>
      <c r="B47" s="123"/>
      <c r="C47" s="10" t="s">
        <v>143</v>
      </c>
      <c r="D47" s="10" t="s">
        <v>146</v>
      </c>
      <c r="E47" s="11">
        <v>63.75</v>
      </c>
      <c r="F47" s="10" t="s">
        <v>165</v>
      </c>
      <c r="G47" s="10">
        <v>30</v>
      </c>
      <c r="H47" s="10">
        <v>1</v>
      </c>
      <c r="I47" s="10">
        <v>1</v>
      </c>
      <c r="J47" s="10">
        <v>1</v>
      </c>
      <c r="K47" s="10">
        <v>1</v>
      </c>
      <c r="L47" s="88">
        <v>0.16</v>
      </c>
      <c r="M47" s="26">
        <f>P47*L47</f>
        <v>0.64</v>
      </c>
      <c r="N47" s="28">
        <f t="shared" ref="N47:N94" si="42">O47/M47</f>
        <v>398.4375</v>
      </c>
      <c r="O47" s="28">
        <f t="shared" ref="O47:O49" si="43">P47*E47</f>
        <v>255</v>
      </c>
      <c r="P47" s="55">
        <f>SUM(H47:K47)</f>
        <v>4</v>
      </c>
      <c r="Q47" s="88">
        <v>0.16</v>
      </c>
      <c r="R47" s="14">
        <f>U47*Q47</f>
        <v>0.16</v>
      </c>
      <c r="S47" s="20">
        <f t="shared" ref="S47:S94" si="44">T47/R47</f>
        <v>398.4375</v>
      </c>
      <c r="T47" s="20">
        <f t="shared" ref="T47:T49" si="45">U47*E47</f>
        <v>63.75</v>
      </c>
      <c r="U47" s="125">
        <v>1</v>
      </c>
    </row>
    <row r="48" spans="1:39" x14ac:dyDescent="0.2">
      <c r="A48" s="80"/>
      <c r="B48" s="123"/>
      <c r="C48" s="10" t="s">
        <v>144</v>
      </c>
      <c r="D48" s="10" t="s">
        <v>147</v>
      </c>
      <c r="E48" s="11">
        <v>100</v>
      </c>
      <c r="F48" s="10" t="s">
        <v>170</v>
      </c>
      <c r="G48" s="10">
        <v>30</v>
      </c>
      <c r="H48" s="10">
        <v>1</v>
      </c>
      <c r="I48" s="10">
        <v>1</v>
      </c>
      <c r="J48" s="10">
        <v>1</v>
      </c>
      <c r="K48" s="10">
        <v>1</v>
      </c>
      <c r="L48" s="88">
        <v>0.06</v>
      </c>
      <c r="M48" s="26">
        <f>P48*L48</f>
        <v>0.24</v>
      </c>
      <c r="N48" s="28">
        <f t="shared" si="42"/>
        <v>1666.6666666666667</v>
      </c>
      <c r="O48" s="28">
        <f t="shared" si="43"/>
        <v>400</v>
      </c>
      <c r="P48" s="55">
        <f>SUM(H48:K48)</f>
        <v>4</v>
      </c>
      <c r="Q48" s="88">
        <v>0.06</v>
      </c>
      <c r="R48" s="14">
        <f>U48*Q48</f>
        <v>0.06</v>
      </c>
      <c r="S48" s="20">
        <f t="shared" si="44"/>
        <v>1666.6666666666667</v>
      </c>
      <c r="T48" s="20">
        <f t="shared" si="45"/>
        <v>100</v>
      </c>
      <c r="U48" s="125">
        <v>1</v>
      </c>
    </row>
    <row r="49" spans="1:21" x14ac:dyDescent="0.2">
      <c r="A49" s="80"/>
      <c r="B49" s="123"/>
      <c r="C49" s="10" t="s">
        <v>143</v>
      </c>
      <c r="D49" s="10" t="s">
        <v>148</v>
      </c>
      <c r="E49" s="11">
        <v>160</v>
      </c>
      <c r="F49" s="10" t="s">
        <v>168</v>
      </c>
      <c r="G49" s="10">
        <v>30</v>
      </c>
      <c r="H49" s="10">
        <v>1</v>
      </c>
      <c r="I49" s="10">
        <v>1</v>
      </c>
      <c r="J49" s="10">
        <v>1</v>
      </c>
      <c r="K49" s="10">
        <v>1</v>
      </c>
      <c r="L49" s="88">
        <v>0.19</v>
      </c>
      <c r="M49" s="26">
        <f t="shared" ref="M49" si="46">P49*L49</f>
        <v>0.76</v>
      </c>
      <c r="N49" s="28">
        <f t="shared" si="42"/>
        <v>842.10526315789468</v>
      </c>
      <c r="O49" s="28">
        <f t="shared" si="43"/>
        <v>640</v>
      </c>
      <c r="P49" s="55">
        <f>SUM(H49:K49)</f>
        <v>4</v>
      </c>
      <c r="Q49" s="88">
        <v>0.19</v>
      </c>
      <c r="R49" s="14">
        <f t="shared" ref="R49" si="47">U49*Q49</f>
        <v>0.19</v>
      </c>
      <c r="S49" s="20">
        <f t="shared" si="44"/>
        <v>842.10526315789468</v>
      </c>
      <c r="T49" s="20">
        <f t="shared" si="45"/>
        <v>160</v>
      </c>
      <c r="U49" s="125">
        <v>1</v>
      </c>
    </row>
    <row r="50" spans="1:21" x14ac:dyDescent="0.2">
      <c r="A50" s="80"/>
      <c r="B50" s="123"/>
      <c r="C50" s="17" t="s">
        <v>131</v>
      </c>
      <c r="D50" s="17"/>
      <c r="E50" s="17"/>
      <c r="F50" s="17"/>
      <c r="G50" s="17"/>
      <c r="H50" s="19">
        <f>SUM(H51:H54)</f>
        <v>4</v>
      </c>
      <c r="I50" s="19">
        <f>SUM(I51:I54)</f>
        <v>4</v>
      </c>
      <c r="J50" s="19">
        <f>SUM(J51:J54)</f>
        <v>4</v>
      </c>
      <c r="K50" s="19">
        <f>SUM(K51:K54)</f>
        <v>4</v>
      </c>
      <c r="L50" s="91"/>
      <c r="M50" s="31">
        <f>SUM(M51:M54)</f>
        <v>12.96</v>
      </c>
      <c r="N50" s="29">
        <f t="shared" si="42"/>
        <v>383.64197530864197</v>
      </c>
      <c r="O50" s="33">
        <f>SUM(O51:O54)</f>
        <v>4972</v>
      </c>
      <c r="P50" s="53">
        <f>SUM(H50:K50)</f>
        <v>16</v>
      </c>
      <c r="Q50" s="91"/>
      <c r="R50" s="34">
        <f>SUM(R51:R54)</f>
        <v>3.24</v>
      </c>
      <c r="S50" s="21">
        <f t="shared" si="44"/>
        <v>383.64197530864197</v>
      </c>
      <c r="T50" s="24">
        <f>SUM(T51:T54)</f>
        <v>1243</v>
      </c>
      <c r="U50" s="124">
        <f>SUM(U51:U54)</f>
        <v>4</v>
      </c>
    </row>
    <row r="51" spans="1:21" x14ac:dyDescent="0.2">
      <c r="A51" s="80"/>
      <c r="B51" s="123"/>
      <c r="C51" s="10" t="s">
        <v>149</v>
      </c>
      <c r="D51" s="10" t="s">
        <v>150</v>
      </c>
      <c r="E51" s="11">
        <v>95.5</v>
      </c>
      <c r="F51" s="10" t="s">
        <v>164</v>
      </c>
      <c r="G51" s="10">
        <v>30</v>
      </c>
      <c r="H51" s="10">
        <v>1</v>
      </c>
      <c r="I51" s="10">
        <v>1</v>
      </c>
      <c r="J51" s="10">
        <v>1</v>
      </c>
      <c r="K51" s="10">
        <v>1</v>
      </c>
      <c r="L51" s="88">
        <v>0.3</v>
      </c>
      <c r="M51" s="26">
        <f>P51*L51</f>
        <v>1.2</v>
      </c>
      <c r="N51" s="28">
        <f>O51/M51</f>
        <v>318.33333333333337</v>
      </c>
      <c r="O51" s="28">
        <f>P51*E51</f>
        <v>382</v>
      </c>
      <c r="P51" s="55">
        <f>SUM(H51:K51)</f>
        <v>4</v>
      </c>
      <c r="Q51" s="88">
        <v>0.3</v>
      </c>
      <c r="R51" s="14">
        <f>U51*Q51</f>
        <v>0.3</v>
      </c>
      <c r="S51" s="20">
        <f t="shared" si="44"/>
        <v>318.33333333333337</v>
      </c>
      <c r="T51" s="20">
        <f>U51*E51</f>
        <v>95.5</v>
      </c>
      <c r="U51" s="125">
        <v>1</v>
      </c>
    </row>
    <row r="52" spans="1:21" x14ac:dyDescent="0.2">
      <c r="A52" s="80"/>
      <c r="B52" s="123"/>
      <c r="C52" s="10" t="s">
        <v>149</v>
      </c>
      <c r="D52" s="10" t="s">
        <v>151</v>
      </c>
      <c r="E52" s="11">
        <v>140</v>
      </c>
      <c r="F52" s="10" t="s">
        <v>165</v>
      </c>
      <c r="G52" s="10">
        <v>30</v>
      </c>
      <c r="H52" s="10">
        <v>1</v>
      </c>
      <c r="I52" s="10">
        <v>1</v>
      </c>
      <c r="J52" s="10">
        <v>1</v>
      </c>
      <c r="K52" s="10">
        <v>1</v>
      </c>
      <c r="L52" s="88">
        <v>0.42</v>
      </c>
      <c r="M52" s="26">
        <f>P52*L52</f>
        <v>1.68</v>
      </c>
      <c r="N52" s="28">
        <f t="shared" si="42"/>
        <v>333.33333333333337</v>
      </c>
      <c r="O52" s="28">
        <f>P52*E52</f>
        <v>560</v>
      </c>
      <c r="P52" s="55">
        <f>SUM(H52:K52)</f>
        <v>4</v>
      </c>
      <c r="Q52" s="88">
        <v>0.42</v>
      </c>
      <c r="R52" s="14">
        <f>U52*Q52</f>
        <v>0.42</v>
      </c>
      <c r="S52" s="20">
        <f t="shared" si="44"/>
        <v>333.33333333333337</v>
      </c>
      <c r="T52" s="20">
        <f t="shared" ref="T52:T54" si="48">U52*E52</f>
        <v>140</v>
      </c>
      <c r="U52" s="125">
        <v>1</v>
      </c>
    </row>
    <row r="53" spans="1:21" x14ac:dyDescent="0.2">
      <c r="A53" s="80"/>
      <c r="B53" s="123"/>
      <c r="C53" s="10" t="s">
        <v>149</v>
      </c>
      <c r="D53" s="10" t="s">
        <v>152</v>
      </c>
      <c r="E53" s="11">
        <v>503.75</v>
      </c>
      <c r="F53" s="10" t="s">
        <v>168</v>
      </c>
      <c r="G53" s="10">
        <v>30</v>
      </c>
      <c r="H53" s="10">
        <v>1</v>
      </c>
      <c r="I53" s="10">
        <v>1</v>
      </c>
      <c r="J53" s="10">
        <v>1</v>
      </c>
      <c r="K53" s="10">
        <v>1</v>
      </c>
      <c r="L53" s="88">
        <v>1.32</v>
      </c>
      <c r="M53" s="26">
        <f>P53*L53</f>
        <v>5.28</v>
      </c>
      <c r="N53" s="28">
        <f t="shared" si="42"/>
        <v>381.62878787878788</v>
      </c>
      <c r="O53" s="28">
        <f t="shared" ref="O53:O54" si="49">P53*E53</f>
        <v>2015</v>
      </c>
      <c r="P53" s="55">
        <f>SUM(H53:K53)</f>
        <v>4</v>
      </c>
      <c r="Q53" s="88">
        <v>1.32</v>
      </c>
      <c r="R53" s="14">
        <f>U53*Q53</f>
        <v>1.32</v>
      </c>
      <c r="S53" s="20">
        <f t="shared" si="44"/>
        <v>381.62878787878788</v>
      </c>
      <c r="T53" s="20">
        <f t="shared" si="48"/>
        <v>503.75</v>
      </c>
      <c r="U53" s="125">
        <v>1</v>
      </c>
    </row>
    <row r="54" spans="1:21" x14ac:dyDescent="0.2">
      <c r="A54" s="80"/>
      <c r="B54" s="123"/>
      <c r="C54" s="10" t="s">
        <v>149</v>
      </c>
      <c r="D54" s="10" t="s">
        <v>153</v>
      </c>
      <c r="E54" s="11">
        <v>503.75</v>
      </c>
      <c r="F54" s="10" t="s">
        <v>170</v>
      </c>
      <c r="G54" s="10">
        <v>30</v>
      </c>
      <c r="H54" s="10">
        <v>1</v>
      </c>
      <c r="I54" s="10">
        <v>1</v>
      </c>
      <c r="J54" s="10">
        <v>1</v>
      </c>
      <c r="K54" s="10">
        <v>1</v>
      </c>
      <c r="L54" s="88">
        <v>1.2</v>
      </c>
      <c r="M54" s="26">
        <f t="shared" ref="M54" si="50">P54*L54</f>
        <v>4.8</v>
      </c>
      <c r="N54" s="28">
        <f t="shared" si="42"/>
        <v>419.79166666666669</v>
      </c>
      <c r="O54" s="28">
        <f t="shared" si="49"/>
        <v>2015</v>
      </c>
      <c r="P54" s="55">
        <f>SUM(H54:K54)</f>
        <v>4</v>
      </c>
      <c r="Q54" s="88">
        <v>1.2</v>
      </c>
      <c r="R54" s="14">
        <f t="shared" ref="R54" si="51">U54*Q54</f>
        <v>1.2</v>
      </c>
      <c r="S54" s="20">
        <f t="shared" si="44"/>
        <v>419.79166666666669</v>
      </c>
      <c r="T54" s="20">
        <f t="shared" si="48"/>
        <v>503.75</v>
      </c>
      <c r="U54" s="125">
        <v>1</v>
      </c>
    </row>
    <row r="55" spans="1:21" x14ac:dyDescent="0.2">
      <c r="A55" s="80"/>
      <c r="B55" s="123"/>
      <c r="C55" s="17" t="s">
        <v>132</v>
      </c>
      <c r="D55" s="17"/>
      <c r="E55" s="17"/>
      <c r="F55" s="17"/>
      <c r="G55" s="17"/>
      <c r="H55" s="19">
        <f>SUM(H56:H59)</f>
        <v>4</v>
      </c>
      <c r="I55" s="19">
        <f>SUM(I56:I59)</f>
        <v>4</v>
      </c>
      <c r="J55" s="19">
        <f>SUM(J56:J59)</f>
        <v>4</v>
      </c>
      <c r="K55" s="19">
        <f>SUM(K56:K59)</f>
        <v>4</v>
      </c>
      <c r="L55" s="91"/>
      <c r="M55" s="31">
        <f>SUM(M56:M59)</f>
        <v>7.52</v>
      </c>
      <c r="N55" s="29">
        <f t="shared" si="42"/>
        <v>365.42553191489361</v>
      </c>
      <c r="O55" s="33">
        <f>SUM(O56:O59)</f>
        <v>2748</v>
      </c>
      <c r="P55" s="53">
        <f>SUM(H55:K55)</f>
        <v>16</v>
      </c>
      <c r="Q55" s="91"/>
      <c r="R55" s="34">
        <f>SUM(R56:R59)</f>
        <v>1.88</v>
      </c>
      <c r="S55" s="21">
        <f t="shared" si="44"/>
        <v>365.42553191489361</v>
      </c>
      <c r="T55" s="24">
        <f>SUM(T56:T59)</f>
        <v>687</v>
      </c>
      <c r="U55" s="124">
        <f>SUM(U56:U59)</f>
        <v>4</v>
      </c>
    </row>
    <row r="56" spans="1:21" x14ac:dyDescent="0.2">
      <c r="A56" s="80"/>
      <c r="B56" s="123"/>
      <c r="C56" s="10" t="s">
        <v>154</v>
      </c>
      <c r="D56" s="10" t="s">
        <v>145</v>
      </c>
      <c r="E56" s="11">
        <v>104</v>
      </c>
      <c r="F56" s="10" t="s">
        <v>164</v>
      </c>
      <c r="G56" s="10">
        <v>30</v>
      </c>
      <c r="H56" s="10">
        <v>1</v>
      </c>
      <c r="I56" s="10">
        <v>1</v>
      </c>
      <c r="J56" s="10">
        <v>1</v>
      </c>
      <c r="K56" s="10">
        <v>1</v>
      </c>
      <c r="L56" s="88">
        <v>0.42</v>
      </c>
      <c r="M56" s="26">
        <f>P56*L56</f>
        <v>1.68</v>
      </c>
      <c r="N56" s="28">
        <f t="shared" si="42"/>
        <v>247.61904761904762</v>
      </c>
      <c r="O56" s="28">
        <f>P56*E56</f>
        <v>416</v>
      </c>
      <c r="P56" s="55">
        <f>SUM(H56:K56)</f>
        <v>4</v>
      </c>
      <c r="Q56" s="88">
        <v>0.42</v>
      </c>
      <c r="R56" s="14">
        <f>U56*Q56</f>
        <v>0.42</v>
      </c>
      <c r="S56" s="20">
        <f t="shared" si="44"/>
        <v>247.61904761904762</v>
      </c>
      <c r="T56" s="20">
        <f>U56*E56</f>
        <v>104</v>
      </c>
      <c r="U56" s="125">
        <v>1</v>
      </c>
    </row>
    <row r="57" spans="1:21" x14ac:dyDescent="0.2">
      <c r="A57" s="80"/>
      <c r="B57" s="123"/>
      <c r="C57" s="10" t="s">
        <v>154</v>
      </c>
      <c r="D57" s="10" t="s">
        <v>151</v>
      </c>
      <c r="E57" s="11">
        <v>152.5</v>
      </c>
      <c r="F57" s="10" t="s">
        <v>165</v>
      </c>
      <c r="G57" s="10">
        <v>30</v>
      </c>
      <c r="H57" s="10">
        <v>1</v>
      </c>
      <c r="I57" s="10">
        <v>1</v>
      </c>
      <c r="J57" s="10">
        <v>1</v>
      </c>
      <c r="K57" s="10">
        <v>1</v>
      </c>
      <c r="L57" s="88">
        <v>0.6</v>
      </c>
      <c r="M57" s="26">
        <f>P57*L57</f>
        <v>2.4</v>
      </c>
      <c r="N57" s="28">
        <f t="shared" si="42"/>
        <v>254.16666666666669</v>
      </c>
      <c r="O57" s="28">
        <f>P57*E57</f>
        <v>610</v>
      </c>
      <c r="P57" s="55">
        <f>SUM(H57:K57)</f>
        <v>4</v>
      </c>
      <c r="Q57" s="88">
        <v>0.6</v>
      </c>
      <c r="R57" s="14">
        <f>U57*Q57</f>
        <v>0.6</v>
      </c>
      <c r="S57" s="20">
        <f t="shared" si="44"/>
        <v>254.16666666666669</v>
      </c>
      <c r="T57" s="20">
        <f t="shared" ref="T57:T59" si="52">U57*E57</f>
        <v>152.5</v>
      </c>
      <c r="U57" s="125">
        <v>1</v>
      </c>
    </row>
    <row r="58" spans="1:21" x14ac:dyDescent="0.2">
      <c r="A58" s="80"/>
      <c r="B58" s="123"/>
      <c r="C58" s="10" t="s">
        <v>154</v>
      </c>
      <c r="D58" s="10" t="s">
        <v>152</v>
      </c>
      <c r="E58" s="11">
        <v>215.25</v>
      </c>
      <c r="F58" s="10" t="s">
        <v>168</v>
      </c>
      <c r="G58" s="10">
        <v>30</v>
      </c>
      <c r="H58" s="10">
        <v>1</v>
      </c>
      <c r="I58" s="10">
        <v>1</v>
      </c>
      <c r="J58" s="10">
        <v>1</v>
      </c>
      <c r="K58" s="10">
        <v>1</v>
      </c>
      <c r="L58" s="88">
        <v>0.48</v>
      </c>
      <c r="M58" s="26">
        <f>P58*L58</f>
        <v>1.92</v>
      </c>
      <c r="N58" s="28">
        <f t="shared" si="42"/>
        <v>448.4375</v>
      </c>
      <c r="O58" s="28">
        <f>P58*E58</f>
        <v>861</v>
      </c>
      <c r="P58" s="55">
        <f>SUM(H58:K58)</f>
        <v>4</v>
      </c>
      <c r="Q58" s="88">
        <v>0.48</v>
      </c>
      <c r="R58" s="14">
        <f>U58*Q58</f>
        <v>0.48</v>
      </c>
      <c r="S58" s="20"/>
      <c r="T58" s="20">
        <f t="shared" si="52"/>
        <v>215.25</v>
      </c>
      <c r="U58" s="125">
        <v>1</v>
      </c>
    </row>
    <row r="59" spans="1:21" x14ac:dyDescent="0.2">
      <c r="A59" s="80"/>
      <c r="B59" s="123"/>
      <c r="C59" s="10"/>
      <c r="D59" s="10" t="s">
        <v>153</v>
      </c>
      <c r="E59" s="11">
        <v>215.25</v>
      </c>
      <c r="F59" s="10" t="s">
        <v>170</v>
      </c>
      <c r="G59" s="10">
        <v>30</v>
      </c>
      <c r="H59" s="10">
        <v>1</v>
      </c>
      <c r="I59" s="10">
        <v>1</v>
      </c>
      <c r="J59" s="10">
        <v>1</v>
      </c>
      <c r="K59" s="10">
        <v>1</v>
      </c>
      <c r="L59" s="88">
        <v>0.38</v>
      </c>
      <c r="M59" s="26">
        <f t="shared" ref="M59" si="53">P59*L59</f>
        <v>1.52</v>
      </c>
      <c r="N59" s="28">
        <f t="shared" si="42"/>
        <v>566.4473684210526</v>
      </c>
      <c r="O59" s="28">
        <f t="shared" ref="O59" si="54">P59*E59</f>
        <v>861</v>
      </c>
      <c r="P59" s="55">
        <f>SUM(H59:K59)</f>
        <v>4</v>
      </c>
      <c r="Q59" s="88">
        <v>0.38</v>
      </c>
      <c r="R59" s="14">
        <f t="shared" ref="R59" si="55">U59*Q59</f>
        <v>0.38</v>
      </c>
      <c r="S59" s="20">
        <f t="shared" si="44"/>
        <v>566.4473684210526</v>
      </c>
      <c r="T59" s="20">
        <f t="shared" si="52"/>
        <v>215.25</v>
      </c>
      <c r="U59" s="125">
        <v>1</v>
      </c>
    </row>
    <row r="60" spans="1:21" x14ac:dyDescent="0.2">
      <c r="A60" s="80"/>
      <c r="B60" s="123"/>
      <c r="C60" s="17" t="s">
        <v>133</v>
      </c>
      <c r="D60" s="17"/>
      <c r="E60" s="17"/>
      <c r="F60" s="17"/>
      <c r="G60" s="17"/>
      <c r="H60" s="19">
        <f>SUM(H61:H64)</f>
        <v>4</v>
      </c>
      <c r="I60" s="19">
        <f>SUM(I61:I64)</f>
        <v>4</v>
      </c>
      <c r="J60" s="19">
        <f>SUM(J61:J64)</f>
        <v>4</v>
      </c>
      <c r="K60" s="19">
        <f>SUM(K61:K64)</f>
        <v>4</v>
      </c>
      <c r="L60" s="90"/>
      <c r="M60" s="31">
        <f>SUM(M61:M64)</f>
        <v>5.92</v>
      </c>
      <c r="N60" s="29">
        <f t="shared" si="42"/>
        <v>387.83783783783787</v>
      </c>
      <c r="O60" s="33">
        <f>SUM(O61:O64)</f>
        <v>2296</v>
      </c>
      <c r="P60" s="53">
        <f>SUM(H60:K60)</f>
        <v>16</v>
      </c>
      <c r="Q60" s="90"/>
      <c r="R60" s="34">
        <f>SUM(R61:R64)</f>
        <v>1.48</v>
      </c>
      <c r="S60" s="21">
        <f t="shared" si="44"/>
        <v>387.83783783783787</v>
      </c>
      <c r="T60" s="24">
        <f>SUM(T61:T64)</f>
        <v>574</v>
      </c>
      <c r="U60" s="124">
        <f>SUM(U61:U64)</f>
        <v>4</v>
      </c>
    </row>
    <row r="61" spans="1:21" x14ac:dyDescent="0.2">
      <c r="A61" s="80"/>
      <c r="B61" s="123"/>
      <c r="C61" s="10" t="s">
        <v>155</v>
      </c>
      <c r="D61" s="10" t="s">
        <v>150</v>
      </c>
      <c r="E61" s="11">
        <v>140</v>
      </c>
      <c r="F61" s="10" t="s">
        <v>164</v>
      </c>
      <c r="G61" s="10">
        <v>30</v>
      </c>
      <c r="H61" s="10">
        <v>1</v>
      </c>
      <c r="I61" s="10">
        <v>1</v>
      </c>
      <c r="J61" s="10">
        <v>1</v>
      </c>
      <c r="K61" s="10">
        <v>1</v>
      </c>
      <c r="L61" s="88">
        <v>0.32</v>
      </c>
      <c r="M61" s="26">
        <f>P61*L61</f>
        <v>1.28</v>
      </c>
      <c r="N61" s="28">
        <f t="shared" si="42"/>
        <v>437.5</v>
      </c>
      <c r="O61" s="28">
        <f>P61*E61</f>
        <v>560</v>
      </c>
      <c r="P61" s="55">
        <f>SUM(H61:K61)</f>
        <v>4</v>
      </c>
      <c r="Q61" s="88">
        <v>0.32</v>
      </c>
      <c r="R61" s="14">
        <f>U61*Q61</f>
        <v>0.32</v>
      </c>
      <c r="S61" s="20">
        <f t="shared" si="44"/>
        <v>437.5</v>
      </c>
      <c r="T61" s="20">
        <f>U61*E61</f>
        <v>140</v>
      </c>
      <c r="U61" s="125">
        <v>1</v>
      </c>
    </row>
    <row r="62" spans="1:21" x14ac:dyDescent="0.2">
      <c r="A62" s="80"/>
      <c r="B62" s="123"/>
      <c r="C62" s="10" t="s">
        <v>155</v>
      </c>
      <c r="D62" s="10" t="s">
        <v>146</v>
      </c>
      <c r="E62" s="11">
        <v>102</v>
      </c>
      <c r="F62" s="10" t="s">
        <v>165</v>
      </c>
      <c r="G62" s="10">
        <v>30</v>
      </c>
      <c r="H62" s="10">
        <v>1</v>
      </c>
      <c r="I62" s="10">
        <v>1</v>
      </c>
      <c r="J62" s="10">
        <v>1</v>
      </c>
      <c r="K62" s="10">
        <v>1</v>
      </c>
      <c r="L62" s="88">
        <v>0.43</v>
      </c>
      <c r="M62" s="26">
        <f>P62*L62</f>
        <v>1.72</v>
      </c>
      <c r="N62" s="28">
        <f t="shared" si="42"/>
        <v>237.2093023255814</v>
      </c>
      <c r="O62" s="28">
        <f>P62*E62</f>
        <v>408</v>
      </c>
      <c r="P62" s="55">
        <f t="shared" ref="P62:P64" si="56">SUM(H62:K62)</f>
        <v>4</v>
      </c>
      <c r="Q62" s="88">
        <v>0.43</v>
      </c>
      <c r="R62" s="14">
        <f>U62*Q62</f>
        <v>0.43</v>
      </c>
      <c r="S62" s="20">
        <f t="shared" si="44"/>
        <v>237.2093023255814</v>
      </c>
      <c r="T62" s="20">
        <f t="shared" ref="T62:T64" si="57">U62*E62</f>
        <v>102</v>
      </c>
      <c r="U62" s="125">
        <v>1</v>
      </c>
    </row>
    <row r="63" spans="1:21" x14ac:dyDescent="0.2">
      <c r="A63" s="80"/>
      <c r="B63" s="123"/>
      <c r="C63" s="10" t="s">
        <v>155</v>
      </c>
      <c r="D63" s="10" t="s">
        <v>152</v>
      </c>
      <c r="E63" s="11">
        <v>166</v>
      </c>
      <c r="F63" s="10" t="s">
        <v>168</v>
      </c>
      <c r="G63" s="10">
        <v>30</v>
      </c>
      <c r="H63" s="10">
        <v>1</v>
      </c>
      <c r="I63" s="10">
        <v>1</v>
      </c>
      <c r="J63" s="10">
        <v>1</v>
      </c>
      <c r="K63" s="10">
        <v>1</v>
      </c>
      <c r="L63" s="88">
        <v>0.54</v>
      </c>
      <c r="M63" s="26">
        <f t="shared" ref="M63:M64" si="58">P63*L63</f>
        <v>2.16</v>
      </c>
      <c r="N63" s="28">
        <f t="shared" si="42"/>
        <v>307.40740740740739</v>
      </c>
      <c r="O63" s="28">
        <f t="shared" ref="O63:O64" si="59">P63*E63</f>
        <v>664</v>
      </c>
      <c r="P63" s="55">
        <f t="shared" si="56"/>
        <v>4</v>
      </c>
      <c r="Q63" s="88">
        <v>0.54</v>
      </c>
      <c r="R63" s="14">
        <f t="shared" ref="R63:R64" si="60">U63*Q63</f>
        <v>0.54</v>
      </c>
      <c r="S63" s="20">
        <f t="shared" si="44"/>
        <v>307.40740740740739</v>
      </c>
      <c r="T63" s="20">
        <f t="shared" si="57"/>
        <v>166</v>
      </c>
      <c r="U63" s="125">
        <v>1</v>
      </c>
    </row>
    <row r="64" spans="1:21" x14ac:dyDescent="0.2">
      <c r="A64" s="80"/>
      <c r="B64" s="123"/>
      <c r="C64" s="10" t="s">
        <v>155</v>
      </c>
      <c r="D64" s="10" t="s">
        <v>153</v>
      </c>
      <c r="E64" s="11">
        <v>166</v>
      </c>
      <c r="F64" s="10" t="s">
        <v>170</v>
      </c>
      <c r="G64" s="10">
        <v>30</v>
      </c>
      <c r="H64" s="10">
        <v>1</v>
      </c>
      <c r="I64" s="10">
        <v>1</v>
      </c>
      <c r="J64" s="10">
        <v>1</v>
      </c>
      <c r="K64" s="10">
        <v>1</v>
      </c>
      <c r="L64" s="88">
        <v>0.19</v>
      </c>
      <c r="M64" s="26">
        <f t="shared" si="58"/>
        <v>0.76</v>
      </c>
      <c r="N64" s="28">
        <f t="shared" si="42"/>
        <v>873.68421052631572</v>
      </c>
      <c r="O64" s="28">
        <f t="shared" si="59"/>
        <v>664</v>
      </c>
      <c r="P64" s="55">
        <f t="shared" si="56"/>
        <v>4</v>
      </c>
      <c r="Q64" s="88">
        <v>0.19</v>
      </c>
      <c r="R64" s="14">
        <f t="shared" si="60"/>
        <v>0.19</v>
      </c>
      <c r="S64" s="20">
        <f t="shared" si="44"/>
        <v>873.68421052631572</v>
      </c>
      <c r="T64" s="20">
        <f t="shared" si="57"/>
        <v>166</v>
      </c>
      <c r="U64" s="125">
        <v>1</v>
      </c>
    </row>
    <row r="65" spans="1:21" x14ac:dyDescent="0.2">
      <c r="A65" s="80"/>
      <c r="B65" s="123"/>
      <c r="C65" s="17" t="s">
        <v>134</v>
      </c>
      <c r="D65" s="17"/>
      <c r="E65" s="17"/>
      <c r="F65" s="17"/>
      <c r="G65" s="17"/>
      <c r="H65" s="19">
        <f>SUM(H66:H69)</f>
        <v>4</v>
      </c>
      <c r="I65" s="19">
        <f>SUM(I66:I69)</f>
        <v>4</v>
      </c>
      <c r="J65" s="19">
        <f>SUM(J66:J69)</f>
        <v>4</v>
      </c>
      <c r="K65" s="19">
        <f>SUM(K66:K69)</f>
        <v>4</v>
      </c>
      <c r="L65" s="91"/>
      <c r="M65" s="31">
        <f>SUM(M66:M69)</f>
        <v>4</v>
      </c>
      <c r="N65" s="29">
        <f t="shared" si="42"/>
        <v>310.5</v>
      </c>
      <c r="O65" s="33">
        <f>SUM(O66:O69)</f>
        <v>1242</v>
      </c>
      <c r="P65" s="53">
        <f>SUM(H65:K65)</f>
        <v>16</v>
      </c>
      <c r="Q65" s="91"/>
      <c r="R65" s="34">
        <f>SUM(R66:R69)</f>
        <v>1</v>
      </c>
      <c r="S65" s="21">
        <f t="shared" si="44"/>
        <v>310.5</v>
      </c>
      <c r="T65" s="24">
        <f>SUM(T66:T69)</f>
        <v>310.5</v>
      </c>
      <c r="U65" s="124">
        <f>SUM(U66:U69)</f>
        <v>4</v>
      </c>
    </row>
    <row r="66" spans="1:21" x14ac:dyDescent="0.2">
      <c r="A66" s="80"/>
      <c r="B66" s="123"/>
      <c r="C66" s="10" t="s">
        <v>156</v>
      </c>
      <c r="D66" s="10" t="s">
        <v>145</v>
      </c>
      <c r="E66" s="11">
        <v>13.75</v>
      </c>
      <c r="F66" s="10" t="s">
        <v>164</v>
      </c>
      <c r="G66" s="10">
        <v>30</v>
      </c>
      <c r="H66" s="10">
        <v>1</v>
      </c>
      <c r="I66" s="10">
        <v>1</v>
      </c>
      <c r="J66" s="10">
        <v>1</v>
      </c>
      <c r="K66" s="10">
        <v>1</v>
      </c>
      <c r="L66" s="88">
        <v>0.23</v>
      </c>
      <c r="M66" s="26">
        <f>P66*L66</f>
        <v>0.92</v>
      </c>
      <c r="N66" s="28">
        <f t="shared" si="42"/>
        <v>59.782608695652172</v>
      </c>
      <c r="O66" s="28">
        <f>P66*E66</f>
        <v>55</v>
      </c>
      <c r="P66" s="55">
        <f>SUM(H66:K66)</f>
        <v>4</v>
      </c>
      <c r="Q66" s="88">
        <v>0.23</v>
      </c>
      <c r="R66" s="14">
        <f>U66*Q66</f>
        <v>0.23</v>
      </c>
      <c r="S66" s="20">
        <f t="shared" si="44"/>
        <v>59.782608695652172</v>
      </c>
      <c r="T66" s="20">
        <f>U66*E66</f>
        <v>13.75</v>
      </c>
      <c r="U66" s="125">
        <v>1</v>
      </c>
    </row>
    <row r="67" spans="1:21" x14ac:dyDescent="0.2">
      <c r="A67" s="80"/>
      <c r="B67" s="123"/>
      <c r="C67" s="10" t="s">
        <v>156</v>
      </c>
      <c r="D67" s="10" t="s">
        <v>146</v>
      </c>
      <c r="E67" s="11">
        <v>35.75</v>
      </c>
      <c r="F67" s="10" t="s">
        <v>165</v>
      </c>
      <c r="G67" s="10">
        <v>30</v>
      </c>
      <c r="H67" s="10">
        <v>1</v>
      </c>
      <c r="I67" s="10">
        <v>1</v>
      </c>
      <c r="J67" s="10">
        <v>1</v>
      </c>
      <c r="K67" s="10">
        <v>1</v>
      </c>
      <c r="L67" s="88">
        <v>0.17</v>
      </c>
      <c r="M67" s="26">
        <f t="shared" ref="M67:M69" si="61">P67*L67</f>
        <v>0.68</v>
      </c>
      <c r="N67" s="28">
        <f t="shared" si="42"/>
        <v>210.29411764705881</v>
      </c>
      <c r="O67" s="28">
        <f t="shared" ref="O67:O68" si="62">P67*E67</f>
        <v>143</v>
      </c>
      <c r="P67" s="55">
        <f>SUM(H67:K67)</f>
        <v>4</v>
      </c>
      <c r="Q67" s="88">
        <v>0.17</v>
      </c>
      <c r="R67" s="14">
        <f t="shared" ref="R67:R69" si="63">U67*Q67</f>
        <v>0.17</v>
      </c>
      <c r="S67" s="20">
        <f t="shared" si="44"/>
        <v>210.29411764705881</v>
      </c>
      <c r="T67" s="20">
        <f t="shared" ref="T67:T69" si="64">U67*E67</f>
        <v>35.75</v>
      </c>
      <c r="U67" s="125">
        <v>1</v>
      </c>
    </row>
    <row r="68" spans="1:21" x14ac:dyDescent="0.2">
      <c r="A68" s="80"/>
      <c r="B68" s="123"/>
      <c r="C68" s="10" t="s">
        <v>156</v>
      </c>
      <c r="D68" s="10" t="s">
        <v>148</v>
      </c>
      <c r="E68" s="11">
        <v>130.5</v>
      </c>
      <c r="F68" s="10" t="s">
        <v>168</v>
      </c>
      <c r="G68" s="10">
        <v>30</v>
      </c>
      <c r="H68" s="10">
        <v>1</v>
      </c>
      <c r="I68" s="10">
        <v>1</v>
      </c>
      <c r="J68" s="10">
        <v>1</v>
      </c>
      <c r="K68" s="10">
        <v>1</v>
      </c>
      <c r="L68" s="88">
        <v>0.26</v>
      </c>
      <c r="M68" s="26">
        <f t="shared" si="61"/>
        <v>1.04</v>
      </c>
      <c r="N68" s="28">
        <f t="shared" si="42"/>
        <v>501.92307692307691</v>
      </c>
      <c r="O68" s="28">
        <f t="shared" si="62"/>
        <v>522</v>
      </c>
      <c r="P68" s="55">
        <f>SUM(H68:K68)</f>
        <v>4</v>
      </c>
      <c r="Q68" s="88">
        <v>0.26</v>
      </c>
      <c r="R68" s="14">
        <f t="shared" si="63"/>
        <v>0.26</v>
      </c>
      <c r="S68" s="20"/>
      <c r="T68" s="20">
        <f t="shared" si="64"/>
        <v>130.5</v>
      </c>
      <c r="U68" s="125">
        <v>1</v>
      </c>
    </row>
    <row r="69" spans="1:21" x14ac:dyDescent="0.2">
      <c r="A69" s="80"/>
      <c r="B69" s="123"/>
      <c r="C69" s="10" t="s">
        <v>156</v>
      </c>
      <c r="D69" s="10" t="s">
        <v>147</v>
      </c>
      <c r="E69" s="11">
        <v>130.5</v>
      </c>
      <c r="F69" s="10" t="s">
        <v>170</v>
      </c>
      <c r="G69" s="10">
        <v>30</v>
      </c>
      <c r="H69" s="10">
        <v>1</v>
      </c>
      <c r="I69" s="10">
        <v>1</v>
      </c>
      <c r="J69" s="10">
        <v>1</v>
      </c>
      <c r="K69" s="10">
        <v>1</v>
      </c>
      <c r="L69" s="88">
        <v>0.34</v>
      </c>
      <c r="M69" s="26">
        <f t="shared" si="61"/>
        <v>1.36</v>
      </c>
      <c r="N69" s="28">
        <f t="shared" si="42"/>
        <v>383.8235294117647</v>
      </c>
      <c r="O69" s="28">
        <f>P69*E69</f>
        <v>522</v>
      </c>
      <c r="P69" s="55">
        <f>SUM(H69:K69)</f>
        <v>4</v>
      </c>
      <c r="Q69" s="88">
        <v>0.34</v>
      </c>
      <c r="R69" s="14">
        <f t="shared" si="63"/>
        <v>0.34</v>
      </c>
      <c r="S69" s="20">
        <f t="shared" si="44"/>
        <v>383.8235294117647</v>
      </c>
      <c r="T69" s="20">
        <f t="shared" si="64"/>
        <v>130.5</v>
      </c>
      <c r="U69" s="125">
        <v>1</v>
      </c>
    </row>
    <row r="70" spans="1:21" x14ac:dyDescent="0.2">
      <c r="A70" s="80"/>
      <c r="B70" s="123"/>
      <c r="C70" s="17" t="s">
        <v>135</v>
      </c>
      <c r="D70" s="17"/>
      <c r="E70" s="17"/>
      <c r="F70" s="17"/>
      <c r="G70" s="17"/>
      <c r="H70" s="19">
        <f>SUM(H71:H74)</f>
        <v>4</v>
      </c>
      <c r="I70" s="19">
        <f>SUM(I71:I74)</f>
        <v>4</v>
      </c>
      <c r="J70" s="19">
        <f>SUM(J71:J74)</f>
        <v>4</v>
      </c>
      <c r="K70" s="19">
        <f>SUM(K71:K74)</f>
        <v>4</v>
      </c>
      <c r="L70" s="90"/>
      <c r="M70" s="31">
        <f>SUM(M71:M74)</f>
        <v>3.92</v>
      </c>
      <c r="N70" s="29">
        <f t="shared" si="42"/>
        <v>329.33673469387753</v>
      </c>
      <c r="O70" s="33">
        <f>SUM(O71:O74)</f>
        <v>1291</v>
      </c>
      <c r="P70" s="53">
        <f>SUM(H70:K70)</f>
        <v>16</v>
      </c>
      <c r="Q70" s="90"/>
      <c r="R70" s="34">
        <f>SUM(R71:R74)</f>
        <v>0.98</v>
      </c>
      <c r="S70" s="21">
        <f t="shared" si="44"/>
        <v>329.33673469387753</v>
      </c>
      <c r="T70" s="24">
        <f>SUM(T71:T74)</f>
        <v>322.75</v>
      </c>
      <c r="U70" s="124">
        <f>SUM(U71:U74)</f>
        <v>4</v>
      </c>
    </row>
    <row r="71" spans="1:21" x14ac:dyDescent="0.2">
      <c r="A71" s="80"/>
      <c r="B71" s="123"/>
      <c r="C71" s="10" t="s">
        <v>157</v>
      </c>
      <c r="D71" s="10" t="s">
        <v>145</v>
      </c>
      <c r="E71" s="11">
        <v>34.5</v>
      </c>
      <c r="F71" s="10" t="s">
        <v>164</v>
      </c>
      <c r="G71" s="10">
        <v>30</v>
      </c>
      <c r="H71" s="10">
        <v>1</v>
      </c>
      <c r="I71" s="10">
        <v>1</v>
      </c>
      <c r="J71" s="10">
        <v>1</v>
      </c>
      <c r="K71" s="10">
        <v>1</v>
      </c>
      <c r="L71" s="88">
        <v>7.0000000000000007E-2</v>
      </c>
      <c r="M71" s="26">
        <f>P71*L71</f>
        <v>0.28000000000000003</v>
      </c>
      <c r="N71" s="28">
        <f t="shared" si="42"/>
        <v>492.85714285714283</v>
      </c>
      <c r="O71" s="28">
        <f>P71*E71</f>
        <v>138</v>
      </c>
      <c r="P71" s="55">
        <f>SUM(H71:K71)</f>
        <v>4</v>
      </c>
      <c r="Q71" s="88">
        <v>7.0000000000000007E-2</v>
      </c>
      <c r="R71" s="14">
        <f>U71*Q71</f>
        <v>7.0000000000000007E-2</v>
      </c>
      <c r="S71" s="20">
        <f t="shared" si="44"/>
        <v>492.85714285714283</v>
      </c>
      <c r="T71" s="20">
        <f>U71*E71</f>
        <v>34.5</v>
      </c>
      <c r="U71" s="125">
        <v>1</v>
      </c>
    </row>
    <row r="72" spans="1:21" x14ac:dyDescent="0.2">
      <c r="A72" s="80"/>
      <c r="B72" s="123"/>
      <c r="C72" s="10" t="s">
        <v>157</v>
      </c>
      <c r="D72" s="10" t="s">
        <v>146</v>
      </c>
      <c r="E72" s="11">
        <v>31.75</v>
      </c>
      <c r="F72" s="10" t="s">
        <v>165</v>
      </c>
      <c r="G72" s="10">
        <v>30</v>
      </c>
      <c r="H72" s="10">
        <v>1</v>
      </c>
      <c r="I72" s="10">
        <v>1</v>
      </c>
      <c r="J72" s="10">
        <v>1</v>
      </c>
      <c r="K72" s="10">
        <v>1</v>
      </c>
      <c r="L72" s="88">
        <v>0.18</v>
      </c>
      <c r="M72" s="26">
        <f>P72*L72</f>
        <v>0.72</v>
      </c>
      <c r="N72" s="28">
        <f t="shared" si="42"/>
        <v>176.38888888888889</v>
      </c>
      <c r="O72" s="28">
        <f t="shared" ref="O72:O74" si="65">P72*E72</f>
        <v>127</v>
      </c>
      <c r="P72" s="55">
        <f t="shared" ref="P72:P74" si="66">SUM(H72:K72)</f>
        <v>4</v>
      </c>
      <c r="Q72" s="88">
        <v>0.18</v>
      </c>
      <c r="R72" s="14">
        <f>U72*Q72</f>
        <v>0.18</v>
      </c>
      <c r="S72" s="20">
        <f t="shared" si="44"/>
        <v>176.38888888888889</v>
      </c>
      <c r="T72" s="20">
        <f t="shared" ref="T72:T74" si="67">U72*E72</f>
        <v>31.75</v>
      </c>
      <c r="U72" s="125">
        <v>1</v>
      </c>
    </row>
    <row r="73" spans="1:21" x14ac:dyDescent="0.2">
      <c r="A73" s="80"/>
      <c r="B73" s="123"/>
      <c r="C73" s="10" t="s">
        <v>157</v>
      </c>
      <c r="D73" s="10" t="s">
        <v>148</v>
      </c>
      <c r="E73" s="11">
        <v>128.25</v>
      </c>
      <c r="F73" s="10" t="s">
        <v>168</v>
      </c>
      <c r="G73" s="10">
        <v>30</v>
      </c>
      <c r="H73" s="10">
        <v>1</v>
      </c>
      <c r="I73" s="10">
        <v>1</v>
      </c>
      <c r="J73" s="10">
        <v>1</v>
      </c>
      <c r="K73" s="10">
        <v>1</v>
      </c>
      <c r="L73" s="88">
        <v>0.46</v>
      </c>
      <c r="M73" s="26">
        <f>P73*L73</f>
        <v>1.84</v>
      </c>
      <c r="N73" s="28">
        <f t="shared" si="42"/>
        <v>278.80434782608694</v>
      </c>
      <c r="O73" s="28">
        <f t="shared" si="65"/>
        <v>513</v>
      </c>
      <c r="P73" s="55">
        <f t="shared" si="66"/>
        <v>4</v>
      </c>
      <c r="Q73" s="88">
        <v>0.46</v>
      </c>
      <c r="R73" s="14">
        <f>U73*Q73</f>
        <v>0.46</v>
      </c>
      <c r="S73" s="20">
        <f t="shared" si="44"/>
        <v>278.80434782608694</v>
      </c>
      <c r="T73" s="20">
        <f t="shared" si="67"/>
        <v>128.25</v>
      </c>
      <c r="U73" s="125">
        <v>1</v>
      </c>
    </row>
    <row r="74" spans="1:21" x14ac:dyDescent="0.2">
      <c r="A74" s="80"/>
      <c r="B74" s="123"/>
      <c r="C74" s="10" t="s">
        <v>157</v>
      </c>
      <c r="D74" s="10" t="s">
        <v>147</v>
      </c>
      <c r="E74" s="11">
        <v>128.25</v>
      </c>
      <c r="F74" s="10" t="s">
        <v>170</v>
      </c>
      <c r="G74" s="10">
        <v>30</v>
      </c>
      <c r="H74" s="10">
        <v>1</v>
      </c>
      <c r="I74" s="10">
        <v>1</v>
      </c>
      <c r="J74" s="10">
        <v>1</v>
      </c>
      <c r="K74" s="10">
        <v>1</v>
      </c>
      <c r="L74" s="88">
        <v>0.27</v>
      </c>
      <c r="M74" s="26">
        <f>P74*L74</f>
        <v>1.08</v>
      </c>
      <c r="N74" s="28">
        <f t="shared" si="42"/>
        <v>474.99999999999994</v>
      </c>
      <c r="O74" s="28">
        <f t="shared" si="65"/>
        <v>513</v>
      </c>
      <c r="P74" s="55">
        <f t="shared" si="66"/>
        <v>4</v>
      </c>
      <c r="Q74" s="88">
        <v>0.27</v>
      </c>
      <c r="R74" s="14">
        <f>U74*Q74</f>
        <v>0.27</v>
      </c>
      <c r="S74" s="20">
        <f t="shared" si="44"/>
        <v>474.99999999999994</v>
      </c>
      <c r="T74" s="20">
        <f t="shared" si="67"/>
        <v>128.25</v>
      </c>
      <c r="U74" s="125">
        <v>1</v>
      </c>
    </row>
    <row r="75" spans="1:21" x14ac:dyDescent="0.2">
      <c r="A75" s="80"/>
      <c r="B75" s="123"/>
      <c r="C75" s="17" t="s">
        <v>136</v>
      </c>
      <c r="D75" s="17"/>
      <c r="E75" s="17"/>
      <c r="F75" s="17"/>
      <c r="G75" s="17"/>
      <c r="H75" s="19">
        <f>SUM(H76:H79)</f>
        <v>4</v>
      </c>
      <c r="I75" s="19">
        <f>SUM(I76:I79)</f>
        <v>4</v>
      </c>
      <c r="J75" s="19">
        <f>SUM(J76:J79)</f>
        <v>4</v>
      </c>
      <c r="K75" s="19">
        <f>SUM(K76:K79)</f>
        <v>4</v>
      </c>
      <c r="L75" s="91"/>
      <c r="M75" s="31">
        <f>SUM(M76:M79)</f>
        <v>3.72</v>
      </c>
      <c r="N75" s="29">
        <f t="shared" si="42"/>
        <v>655.91397849462362</v>
      </c>
      <c r="O75" s="33">
        <f>SUM(O76:O79)</f>
        <v>2440</v>
      </c>
      <c r="P75" s="53">
        <f>SUM(H75:K75)</f>
        <v>16</v>
      </c>
      <c r="Q75" s="91"/>
      <c r="R75" s="34">
        <f>SUM(R76:R79)</f>
        <v>0.93</v>
      </c>
      <c r="S75" s="21">
        <f t="shared" si="44"/>
        <v>655.91397849462362</v>
      </c>
      <c r="T75" s="24">
        <f>SUM(T76:T79)</f>
        <v>610</v>
      </c>
      <c r="U75" s="124">
        <f>SUM(U76:U79)</f>
        <v>4</v>
      </c>
    </row>
    <row r="76" spans="1:21" x14ac:dyDescent="0.2">
      <c r="A76" s="80"/>
      <c r="B76" s="123"/>
      <c r="C76" s="10" t="s">
        <v>157</v>
      </c>
      <c r="D76" s="16" t="s">
        <v>145</v>
      </c>
      <c r="E76" s="11">
        <v>28</v>
      </c>
      <c r="F76" s="10" t="s">
        <v>164</v>
      </c>
      <c r="G76" s="10">
        <v>30</v>
      </c>
      <c r="H76" s="10">
        <v>1</v>
      </c>
      <c r="I76" s="10">
        <v>1</v>
      </c>
      <c r="J76" s="10">
        <v>1</v>
      </c>
      <c r="K76" s="10">
        <v>1</v>
      </c>
      <c r="L76" s="88">
        <v>0.03</v>
      </c>
      <c r="M76" s="26">
        <f>P76*L76</f>
        <v>0.12</v>
      </c>
      <c r="N76" s="28">
        <f t="shared" si="42"/>
        <v>933.33333333333337</v>
      </c>
      <c r="O76" s="28">
        <f>P76*E76</f>
        <v>112</v>
      </c>
      <c r="P76" s="55">
        <f>SUM(H76:K76)</f>
        <v>4</v>
      </c>
      <c r="Q76" s="88">
        <v>0.03</v>
      </c>
      <c r="R76" s="14">
        <f>U76*Q76</f>
        <v>0.03</v>
      </c>
      <c r="S76" s="20">
        <f t="shared" si="44"/>
        <v>933.33333333333337</v>
      </c>
      <c r="T76" s="20">
        <f>U76*E76</f>
        <v>28</v>
      </c>
      <c r="U76" s="125">
        <v>1</v>
      </c>
    </row>
    <row r="77" spans="1:21" x14ac:dyDescent="0.2">
      <c r="A77" s="80"/>
      <c r="B77" s="123"/>
      <c r="C77" s="16" t="s">
        <v>157</v>
      </c>
      <c r="D77" s="16" t="s">
        <v>146</v>
      </c>
      <c r="E77" s="11">
        <v>48.5</v>
      </c>
      <c r="F77" s="10" t="s">
        <v>165</v>
      </c>
      <c r="G77" s="10">
        <v>30</v>
      </c>
      <c r="H77" s="10">
        <v>1</v>
      </c>
      <c r="I77" s="10">
        <v>1</v>
      </c>
      <c r="J77" s="10">
        <v>1</v>
      </c>
      <c r="K77" s="10">
        <v>1</v>
      </c>
      <c r="L77" s="88">
        <v>0.1</v>
      </c>
      <c r="M77" s="26">
        <f t="shared" ref="M77:M79" si="68">P77*L77</f>
        <v>0.4</v>
      </c>
      <c r="N77" s="28">
        <f t="shared" si="42"/>
        <v>485</v>
      </c>
      <c r="O77" s="28">
        <f t="shared" ref="O77:O79" si="69">P77*E77</f>
        <v>194</v>
      </c>
      <c r="P77" s="55">
        <f t="shared" ref="P77:P79" si="70">SUM(H77:K77)</f>
        <v>4</v>
      </c>
      <c r="Q77" s="88">
        <v>0.1</v>
      </c>
      <c r="R77" s="14">
        <f t="shared" ref="R77:R79" si="71">U77*Q77</f>
        <v>0.1</v>
      </c>
      <c r="S77" s="20">
        <f t="shared" si="44"/>
        <v>485</v>
      </c>
      <c r="T77" s="20">
        <f t="shared" ref="T77:T79" si="72">U77*E77</f>
        <v>48.5</v>
      </c>
      <c r="U77" s="125">
        <v>1</v>
      </c>
    </row>
    <row r="78" spans="1:21" x14ac:dyDescent="0.2">
      <c r="A78" s="80"/>
      <c r="B78" s="123"/>
      <c r="C78" s="16" t="s">
        <v>157</v>
      </c>
      <c r="D78" s="16" t="s">
        <v>148</v>
      </c>
      <c r="E78" s="11">
        <v>266.75</v>
      </c>
      <c r="F78" s="10" t="s">
        <v>168</v>
      </c>
      <c r="G78" s="10">
        <v>30</v>
      </c>
      <c r="H78" s="10">
        <v>1</v>
      </c>
      <c r="I78" s="10">
        <v>1</v>
      </c>
      <c r="J78" s="10">
        <v>1</v>
      </c>
      <c r="K78" s="10">
        <v>1</v>
      </c>
      <c r="L78" s="88">
        <v>0.64</v>
      </c>
      <c r="M78" s="26">
        <f t="shared" si="68"/>
        <v>2.56</v>
      </c>
      <c r="N78" s="28">
        <f t="shared" si="42"/>
        <v>416.796875</v>
      </c>
      <c r="O78" s="28">
        <f t="shared" si="69"/>
        <v>1067</v>
      </c>
      <c r="P78" s="55">
        <f t="shared" si="70"/>
        <v>4</v>
      </c>
      <c r="Q78" s="88">
        <v>0.64</v>
      </c>
      <c r="R78" s="14">
        <f t="shared" si="71"/>
        <v>0.64</v>
      </c>
      <c r="S78" s="20">
        <f t="shared" si="44"/>
        <v>416.796875</v>
      </c>
      <c r="T78" s="20">
        <f t="shared" si="72"/>
        <v>266.75</v>
      </c>
      <c r="U78" s="125">
        <v>1</v>
      </c>
    </row>
    <row r="79" spans="1:21" x14ac:dyDescent="0.2">
      <c r="A79" s="80"/>
      <c r="B79" s="123"/>
      <c r="C79" s="16" t="s">
        <v>157</v>
      </c>
      <c r="D79" s="16" t="s">
        <v>147</v>
      </c>
      <c r="E79" s="11">
        <v>266.75</v>
      </c>
      <c r="F79" s="10" t="s">
        <v>170</v>
      </c>
      <c r="G79" s="10">
        <v>30</v>
      </c>
      <c r="H79" s="10">
        <v>1</v>
      </c>
      <c r="I79" s="10">
        <v>1</v>
      </c>
      <c r="J79" s="10">
        <v>1</v>
      </c>
      <c r="K79" s="10">
        <v>1</v>
      </c>
      <c r="L79" s="88">
        <v>0.16</v>
      </c>
      <c r="M79" s="26">
        <f t="shared" si="68"/>
        <v>0.64</v>
      </c>
      <c r="N79" s="28">
        <f t="shared" si="42"/>
        <v>1667.1875</v>
      </c>
      <c r="O79" s="28">
        <f t="shared" si="69"/>
        <v>1067</v>
      </c>
      <c r="P79" s="55">
        <f t="shared" si="70"/>
        <v>4</v>
      </c>
      <c r="Q79" s="88">
        <v>0.16</v>
      </c>
      <c r="R79" s="14">
        <f t="shared" si="71"/>
        <v>0.16</v>
      </c>
      <c r="S79" s="20">
        <f t="shared" si="44"/>
        <v>1667.1875</v>
      </c>
      <c r="T79" s="20">
        <f t="shared" si="72"/>
        <v>266.75</v>
      </c>
      <c r="U79" s="125">
        <v>1</v>
      </c>
    </row>
    <row r="80" spans="1:21" x14ac:dyDescent="0.2">
      <c r="A80" s="80"/>
      <c r="B80" s="123"/>
      <c r="C80" s="17" t="s">
        <v>137</v>
      </c>
      <c r="D80" s="17"/>
      <c r="E80" s="17"/>
      <c r="F80" s="17"/>
      <c r="G80" s="17"/>
      <c r="H80" s="19">
        <f>SUM(H81:H84)</f>
        <v>4</v>
      </c>
      <c r="I80" s="19">
        <f>SUM(I81:I84)</f>
        <v>4</v>
      </c>
      <c r="J80" s="19">
        <f>SUM(J81:J84)</f>
        <v>4</v>
      </c>
      <c r="K80" s="19">
        <f>SUM(K81:K84)</f>
        <v>4</v>
      </c>
      <c r="L80" s="91"/>
      <c r="M80" s="31">
        <f>SUM(M81:M84)</f>
        <v>4.04</v>
      </c>
      <c r="N80" s="29">
        <f t="shared" si="42"/>
        <v>874.75247524752479</v>
      </c>
      <c r="O80" s="33">
        <f>SUM(O81:O84)</f>
        <v>3534</v>
      </c>
      <c r="P80" s="53">
        <f>SUM(H80:K80)</f>
        <v>16</v>
      </c>
      <c r="Q80" s="91"/>
      <c r="R80" s="34">
        <f>SUM(R81:R84)</f>
        <v>1.01</v>
      </c>
      <c r="S80" s="21">
        <f t="shared" si="44"/>
        <v>874.75247524752479</v>
      </c>
      <c r="T80" s="24">
        <f>SUM(T81:T84)</f>
        <v>883.5</v>
      </c>
      <c r="U80" s="124">
        <f>SUM(U81:U84)</f>
        <v>4</v>
      </c>
    </row>
    <row r="81" spans="1:21" x14ac:dyDescent="0.2">
      <c r="A81" s="80"/>
      <c r="B81" s="123"/>
      <c r="C81" s="10" t="s">
        <v>158</v>
      </c>
      <c r="D81" s="10" t="s">
        <v>145</v>
      </c>
      <c r="E81" s="11">
        <v>63.75</v>
      </c>
      <c r="F81" s="10" t="s">
        <v>164</v>
      </c>
      <c r="G81" s="10">
        <v>30</v>
      </c>
      <c r="H81" s="10">
        <v>1</v>
      </c>
      <c r="I81" s="10">
        <v>1</v>
      </c>
      <c r="J81" s="10">
        <v>1</v>
      </c>
      <c r="K81" s="10">
        <v>1</v>
      </c>
      <c r="L81" s="88">
        <v>0.14000000000000001</v>
      </c>
      <c r="M81" s="26">
        <f>P81*L81</f>
        <v>0.56000000000000005</v>
      </c>
      <c r="N81" s="28">
        <f t="shared" si="42"/>
        <v>455.35714285714283</v>
      </c>
      <c r="O81" s="28">
        <f>P81*E81</f>
        <v>255</v>
      </c>
      <c r="P81" s="55">
        <f>SUM(H81:K81)</f>
        <v>4</v>
      </c>
      <c r="Q81" s="88">
        <v>0.14000000000000001</v>
      </c>
      <c r="R81" s="14">
        <f>U81*Q81</f>
        <v>0.14000000000000001</v>
      </c>
      <c r="S81" s="20">
        <f t="shared" si="44"/>
        <v>455.35714285714283</v>
      </c>
      <c r="T81" s="20">
        <f>U81*E81</f>
        <v>63.75</v>
      </c>
      <c r="U81" s="125">
        <v>1</v>
      </c>
    </row>
    <row r="82" spans="1:21" x14ac:dyDescent="0.2">
      <c r="A82" s="80"/>
      <c r="B82" s="123"/>
      <c r="C82" s="10" t="s">
        <v>158</v>
      </c>
      <c r="D82" s="10" t="s">
        <v>146</v>
      </c>
      <c r="E82" s="11">
        <v>108.25</v>
      </c>
      <c r="F82" s="10" t="s">
        <v>165</v>
      </c>
      <c r="G82" s="10">
        <v>30</v>
      </c>
      <c r="H82" s="10">
        <v>1</v>
      </c>
      <c r="I82" s="10">
        <v>1</v>
      </c>
      <c r="J82" s="10">
        <v>1</v>
      </c>
      <c r="K82" s="10">
        <v>1</v>
      </c>
      <c r="L82" s="88">
        <v>0.23</v>
      </c>
      <c r="M82" s="26">
        <f>P82*L82</f>
        <v>0.92</v>
      </c>
      <c r="N82" s="28">
        <f t="shared" si="42"/>
        <v>470.65217391304344</v>
      </c>
      <c r="O82" s="28">
        <f t="shared" ref="O82:O84" si="73">P82*E82</f>
        <v>433</v>
      </c>
      <c r="P82" s="55">
        <f t="shared" ref="P82:P84" si="74">SUM(H82:K82)</f>
        <v>4</v>
      </c>
      <c r="Q82" s="88">
        <v>0.23</v>
      </c>
      <c r="R82" s="14">
        <f>U82*Q82</f>
        <v>0.23</v>
      </c>
      <c r="S82" s="20">
        <f t="shared" si="44"/>
        <v>470.65217391304344</v>
      </c>
      <c r="T82" s="20">
        <f t="shared" ref="T82:T84" si="75">U82*E82</f>
        <v>108.25</v>
      </c>
      <c r="U82" s="125">
        <v>1</v>
      </c>
    </row>
    <row r="83" spans="1:21" x14ac:dyDescent="0.2">
      <c r="A83" s="80"/>
      <c r="B83" s="123"/>
      <c r="C83" s="10" t="s">
        <v>158</v>
      </c>
      <c r="D83" s="10" t="s">
        <v>148</v>
      </c>
      <c r="E83" s="11">
        <v>355.75</v>
      </c>
      <c r="F83" s="10" t="s">
        <v>168</v>
      </c>
      <c r="G83" s="10">
        <v>30</v>
      </c>
      <c r="H83" s="10">
        <v>1</v>
      </c>
      <c r="I83" s="10">
        <v>1</v>
      </c>
      <c r="J83" s="10">
        <v>1</v>
      </c>
      <c r="K83" s="10">
        <v>1</v>
      </c>
      <c r="L83" s="88">
        <v>0.44</v>
      </c>
      <c r="M83" s="26">
        <f t="shared" ref="M83:M84" si="76">P83*L83</f>
        <v>1.76</v>
      </c>
      <c r="N83" s="28">
        <f t="shared" si="42"/>
        <v>808.52272727272725</v>
      </c>
      <c r="O83" s="28">
        <f t="shared" si="73"/>
        <v>1423</v>
      </c>
      <c r="P83" s="55">
        <f t="shared" si="74"/>
        <v>4</v>
      </c>
      <c r="Q83" s="88">
        <v>0.44</v>
      </c>
      <c r="R83" s="14">
        <f t="shared" ref="R83:R84" si="77">U83*Q83</f>
        <v>0.44</v>
      </c>
      <c r="S83" s="20">
        <f t="shared" si="44"/>
        <v>808.52272727272725</v>
      </c>
      <c r="T83" s="20">
        <f t="shared" si="75"/>
        <v>355.75</v>
      </c>
      <c r="U83" s="125">
        <v>1</v>
      </c>
    </row>
    <row r="84" spans="1:21" x14ac:dyDescent="0.2">
      <c r="A84" s="80"/>
      <c r="B84" s="123"/>
      <c r="C84" s="10" t="s">
        <v>158</v>
      </c>
      <c r="D84" s="10" t="s">
        <v>147</v>
      </c>
      <c r="E84" s="11">
        <v>355.75</v>
      </c>
      <c r="F84" s="10" t="s">
        <v>170</v>
      </c>
      <c r="G84" s="10">
        <v>30</v>
      </c>
      <c r="H84" s="10">
        <v>1</v>
      </c>
      <c r="I84" s="10">
        <v>1</v>
      </c>
      <c r="J84" s="10">
        <v>1</v>
      </c>
      <c r="K84" s="10">
        <v>1</v>
      </c>
      <c r="L84" s="88">
        <v>0.2</v>
      </c>
      <c r="M84" s="26">
        <f t="shared" si="76"/>
        <v>0.8</v>
      </c>
      <c r="N84" s="28">
        <f t="shared" si="42"/>
        <v>1778.75</v>
      </c>
      <c r="O84" s="28">
        <f t="shared" si="73"/>
        <v>1423</v>
      </c>
      <c r="P84" s="55">
        <f t="shared" si="74"/>
        <v>4</v>
      </c>
      <c r="Q84" s="88">
        <v>0.2</v>
      </c>
      <c r="R84" s="14">
        <f t="shared" si="77"/>
        <v>0.2</v>
      </c>
      <c r="S84" s="20">
        <f t="shared" si="44"/>
        <v>1778.75</v>
      </c>
      <c r="T84" s="20">
        <f t="shared" si="75"/>
        <v>355.75</v>
      </c>
      <c r="U84" s="125">
        <v>1</v>
      </c>
    </row>
    <row r="85" spans="1:21" x14ac:dyDescent="0.2">
      <c r="A85" s="80"/>
      <c r="B85" s="123"/>
      <c r="C85" s="17" t="s">
        <v>138</v>
      </c>
      <c r="D85" s="18"/>
      <c r="E85" s="18"/>
      <c r="F85" s="18"/>
      <c r="G85" s="18"/>
      <c r="H85" s="19">
        <f>SUM(H86:H89)</f>
        <v>4</v>
      </c>
      <c r="I85" s="19">
        <f>SUM(I86:I89)</f>
        <v>4</v>
      </c>
      <c r="J85" s="19">
        <f>SUM(J86:J89)</f>
        <v>4</v>
      </c>
      <c r="K85" s="19">
        <f>SUM(K86:K89)</f>
        <v>4</v>
      </c>
      <c r="L85" s="91"/>
      <c r="M85" s="31">
        <f>SUM(M86:M89)</f>
        <v>16.759999999999998</v>
      </c>
      <c r="N85" s="29">
        <f t="shared" si="42"/>
        <v>209.30787589498809</v>
      </c>
      <c r="O85" s="33">
        <f>SUM(O86:O89)</f>
        <v>3508</v>
      </c>
      <c r="P85" s="53">
        <f>SUM(H85:K85)</f>
        <v>16</v>
      </c>
      <c r="Q85" s="91"/>
      <c r="R85" s="34">
        <f>SUM(R86:R89)</f>
        <v>4.1899999999999995</v>
      </c>
      <c r="S85" s="21">
        <f t="shared" si="44"/>
        <v>209.30787589498809</v>
      </c>
      <c r="T85" s="24">
        <f>SUM(T86:T89)</f>
        <v>877</v>
      </c>
      <c r="U85" s="124">
        <f>SUM(U86:U89)</f>
        <v>4</v>
      </c>
    </row>
    <row r="86" spans="1:21" x14ac:dyDescent="0.2">
      <c r="A86" s="80"/>
      <c r="B86" s="123"/>
      <c r="C86" s="10" t="s">
        <v>159</v>
      </c>
      <c r="D86" s="10" t="s">
        <v>145</v>
      </c>
      <c r="E86" s="11">
        <v>57.25</v>
      </c>
      <c r="F86" s="10" t="s">
        <v>164</v>
      </c>
      <c r="G86" s="10">
        <v>30</v>
      </c>
      <c r="H86" s="10">
        <v>1</v>
      </c>
      <c r="I86" s="10">
        <v>1</v>
      </c>
      <c r="J86" s="10">
        <v>1</v>
      </c>
      <c r="K86" s="10">
        <v>1</v>
      </c>
      <c r="L86" s="88">
        <v>0.2</v>
      </c>
      <c r="M86" s="26">
        <f>P86*L86</f>
        <v>0.8</v>
      </c>
      <c r="N86" s="28">
        <f t="shared" si="42"/>
        <v>286.25</v>
      </c>
      <c r="O86" s="28">
        <f>P86*E86</f>
        <v>229</v>
      </c>
      <c r="P86" s="55">
        <f>SUM(H86:K86)</f>
        <v>4</v>
      </c>
      <c r="Q86" s="88">
        <v>0.2</v>
      </c>
      <c r="R86" s="14">
        <f>U86*Q86</f>
        <v>0.2</v>
      </c>
      <c r="S86" s="20">
        <f t="shared" si="44"/>
        <v>286.25</v>
      </c>
      <c r="T86" s="20">
        <f>U86*E86</f>
        <v>57.25</v>
      </c>
      <c r="U86" s="125">
        <v>1</v>
      </c>
    </row>
    <row r="87" spans="1:21" x14ac:dyDescent="0.2">
      <c r="A87" s="80"/>
      <c r="B87" s="123"/>
      <c r="C87" s="10" t="s">
        <v>159</v>
      </c>
      <c r="D87" s="10" t="s">
        <v>146</v>
      </c>
      <c r="E87" s="11">
        <v>108.25</v>
      </c>
      <c r="F87" s="10" t="s">
        <v>165</v>
      </c>
      <c r="G87" s="10">
        <v>30</v>
      </c>
      <c r="H87" s="10">
        <v>1</v>
      </c>
      <c r="I87" s="10">
        <v>1</v>
      </c>
      <c r="J87" s="10">
        <v>1</v>
      </c>
      <c r="K87" s="10">
        <v>1</v>
      </c>
      <c r="L87" s="88">
        <v>0.15</v>
      </c>
      <c r="M87" s="26">
        <f t="shared" ref="M87:M89" si="78">P87*L87</f>
        <v>0.6</v>
      </c>
      <c r="N87" s="28">
        <f t="shared" si="42"/>
        <v>721.66666666666674</v>
      </c>
      <c r="O87" s="28">
        <f t="shared" ref="O87:O89" si="79">P87*E87</f>
        <v>433</v>
      </c>
      <c r="P87" s="55">
        <f t="shared" ref="P87:P89" si="80">SUM(H87:K87)</f>
        <v>4</v>
      </c>
      <c r="Q87" s="88">
        <v>0.15</v>
      </c>
      <c r="R87" s="14">
        <f t="shared" ref="R87:R89" si="81">U87*Q87</f>
        <v>0.15</v>
      </c>
      <c r="S87" s="20">
        <f t="shared" si="44"/>
        <v>721.66666666666674</v>
      </c>
      <c r="T87" s="20">
        <f t="shared" ref="T87:T89" si="82">U87*E87</f>
        <v>108.25</v>
      </c>
      <c r="U87" s="125">
        <v>1</v>
      </c>
    </row>
    <row r="88" spans="1:21" x14ac:dyDescent="0.2">
      <c r="A88" s="80"/>
      <c r="B88" s="123"/>
      <c r="C88" s="10" t="s">
        <v>159</v>
      </c>
      <c r="D88" s="10" t="s">
        <v>148</v>
      </c>
      <c r="E88" s="11">
        <v>355.75</v>
      </c>
      <c r="F88" s="10" t="s">
        <v>168</v>
      </c>
      <c r="G88" s="10">
        <v>30</v>
      </c>
      <c r="H88" s="10">
        <v>1</v>
      </c>
      <c r="I88" s="10">
        <v>1</v>
      </c>
      <c r="J88" s="10">
        <v>1</v>
      </c>
      <c r="K88" s="10">
        <v>1</v>
      </c>
      <c r="L88" s="88">
        <v>1.96</v>
      </c>
      <c r="M88" s="26">
        <f t="shared" si="78"/>
        <v>7.84</v>
      </c>
      <c r="N88" s="28">
        <f t="shared" si="42"/>
        <v>181.50510204081633</v>
      </c>
      <c r="O88" s="28">
        <f t="shared" si="79"/>
        <v>1423</v>
      </c>
      <c r="P88" s="55">
        <f t="shared" si="80"/>
        <v>4</v>
      </c>
      <c r="Q88" s="88">
        <v>1.96</v>
      </c>
      <c r="R88" s="14">
        <f t="shared" si="81"/>
        <v>1.96</v>
      </c>
      <c r="S88" s="20">
        <f t="shared" si="44"/>
        <v>181.50510204081633</v>
      </c>
      <c r="T88" s="20">
        <f t="shared" si="82"/>
        <v>355.75</v>
      </c>
      <c r="U88" s="125">
        <v>1</v>
      </c>
    </row>
    <row r="89" spans="1:21" x14ac:dyDescent="0.2">
      <c r="A89" s="80"/>
      <c r="B89" s="123"/>
      <c r="C89" s="10" t="s">
        <v>159</v>
      </c>
      <c r="D89" s="10" t="s">
        <v>147</v>
      </c>
      <c r="E89" s="11">
        <v>355.75</v>
      </c>
      <c r="F89" s="10" t="s">
        <v>170</v>
      </c>
      <c r="G89" s="10">
        <v>30</v>
      </c>
      <c r="H89" s="10">
        <v>1</v>
      </c>
      <c r="I89" s="10">
        <v>1</v>
      </c>
      <c r="J89" s="10">
        <v>1</v>
      </c>
      <c r="K89" s="10">
        <v>1</v>
      </c>
      <c r="L89" s="88">
        <v>1.88</v>
      </c>
      <c r="M89" s="26">
        <f t="shared" si="78"/>
        <v>7.52</v>
      </c>
      <c r="N89" s="28">
        <f t="shared" si="42"/>
        <v>189.22872340425533</v>
      </c>
      <c r="O89" s="28">
        <f t="shared" si="79"/>
        <v>1423</v>
      </c>
      <c r="P89" s="55">
        <f t="shared" si="80"/>
        <v>4</v>
      </c>
      <c r="Q89" s="88">
        <v>1.88</v>
      </c>
      <c r="R89" s="14">
        <f t="shared" si="81"/>
        <v>1.88</v>
      </c>
      <c r="S89" s="20">
        <f t="shared" si="44"/>
        <v>189.22872340425533</v>
      </c>
      <c r="T89" s="20">
        <f t="shared" si="82"/>
        <v>355.75</v>
      </c>
      <c r="U89" s="125">
        <v>1</v>
      </c>
    </row>
    <row r="90" spans="1:21" x14ac:dyDescent="0.2">
      <c r="A90" s="80"/>
      <c r="B90" s="123"/>
      <c r="C90" s="17" t="s">
        <v>139</v>
      </c>
      <c r="D90" s="18"/>
      <c r="E90" s="18"/>
      <c r="F90" s="18"/>
      <c r="G90" s="18"/>
      <c r="H90" s="19">
        <f>SUM(H91:H94)</f>
        <v>4</v>
      </c>
      <c r="I90" s="19">
        <f>SUM(I91:I94)</f>
        <v>4</v>
      </c>
      <c r="J90" s="19">
        <f>SUM(J91:J94)</f>
        <v>4</v>
      </c>
      <c r="K90" s="19">
        <f>SUM(K91:K94)</f>
        <v>4</v>
      </c>
      <c r="L90" s="91"/>
      <c r="M90" s="31">
        <f>SUM(M91:M94)</f>
        <v>6.24</v>
      </c>
      <c r="N90" s="29">
        <f t="shared" si="42"/>
        <v>648.71794871794873</v>
      </c>
      <c r="O90" s="33">
        <f>SUM(O91:O94)</f>
        <v>4048</v>
      </c>
      <c r="P90" s="53">
        <f>SUM(H90:K90)</f>
        <v>16</v>
      </c>
      <c r="Q90" s="91"/>
      <c r="R90" s="34">
        <f>SUM(R91:R94)</f>
        <v>1.56</v>
      </c>
      <c r="S90" s="21">
        <f t="shared" si="44"/>
        <v>648.71794871794873</v>
      </c>
      <c r="T90" s="24">
        <f>SUM(T91:T94)</f>
        <v>1012</v>
      </c>
      <c r="U90" s="124">
        <f>SUM(U91:U94)</f>
        <v>4</v>
      </c>
    </row>
    <row r="91" spans="1:21" x14ac:dyDescent="0.2">
      <c r="A91" s="80"/>
      <c r="B91" s="123"/>
      <c r="C91" s="10" t="s">
        <v>160</v>
      </c>
      <c r="D91" s="10" t="s">
        <v>145</v>
      </c>
      <c r="E91" s="11">
        <v>120.75</v>
      </c>
      <c r="F91" s="10" t="s">
        <v>164</v>
      </c>
      <c r="G91" s="10">
        <v>30</v>
      </c>
      <c r="H91" s="10">
        <v>1</v>
      </c>
      <c r="I91" s="10">
        <v>1</v>
      </c>
      <c r="J91" s="10">
        <v>1</v>
      </c>
      <c r="K91" s="10">
        <v>1</v>
      </c>
      <c r="L91" s="88">
        <v>0.12</v>
      </c>
      <c r="M91" s="26">
        <f>P91*L91</f>
        <v>0.48</v>
      </c>
      <c r="N91" s="28">
        <f t="shared" si="42"/>
        <v>1006.25</v>
      </c>
      <c r="O91" s="28">
        <f>P91*E91</f>
        <v>483</v>
      </c>
      <c r="P91" s="55">
        <f>SUM(H91:K91)</f>
        <v>4</v>
      </c>
      <c r="Q91" s="88">
        <v>0.12</v>
      </c>
      <c r="R91" s="14">
        <f>U91*Q91</f>
        <v>0.12</v>
      </c>
      <c r="S91" s="20">
        <f t="shared" si="44"/>
        <v>1006.25</v>
      </c>
      <c r="T91" s="20">
        <f>U91*E91</f>
        <v>120.75</v>
      </c>
      <c r="U91" s="125">
        <v>1</v>
      </c>
    </row>
    <row r="92" spans="1:21" x14ac:dyDescent="0.2">
      <c r="A92" s="80"/>
      <c r="B92" s="123"/>
      <c r="C92" s="10" t="s">
        <v>160</v>
      </c>
      <c r="D92" s="10" t="s">
        <v>146</v>
      </c>
      <c r="E92" s="11">
        <v>120.75</v>
      </c>
      <c r="F92" s="10" t="s">
        <v>165</v>
      </c>
      <c r="G92" s="10">
        <v>30</v>
      </c>
      <c r="H92" s="10">
        <v>1</v>
      </c>
      <c r="I92" s="10">
        <v>1</v>
      </c>
      <c r="J92" s="10">
        <v>1</v>
      </c>
      <c r="K92" s="10">
        <v>1</v>
      </c>
      <c r="L92" s="88">
        <v>0.34</v>
      </c>
      <c r="M92" s="26">
        <f t="shared" ref="M92:M94" si="83">P92*L92</f>
        <v>1.36</v>
      </c>
      <c r="N92" s="28">
        <f t="shared" si="42"/>
        <v>355.14705882352939</v>
      </c>
      <c r="O92" s="28">
        <f t="shared" ref="O92:O94" si="84">P92*E92</f>
        <v>483</v>
      </c>
      <c r="P92" s="55">
        <f t="shared" ref="P92:P94" si="85">SUM(H92:K92)</f>
        <v>4</v>
      </c>
      <c r="Q92" s="88">
        <v>0.34</v>
      </c>
      <c r="R92" s="14">
        <f t="shared" ref="R92:R94" si="86">U92*Q92</f>
        <v>0.34</v>
      </c>
      <c r="S92" s="20">
        <f t="shared" si="44"/>
        <v>355.14705882352939</v>
      </c>
      <c r="T92" s="20">
        <f t="shared" ref="T92:T94" si="87">U92*E92</f>
        <v>120.75</v>
      </c>
      <c r="U92" s="125">
        <v>1</v>
      </c>
    </row>
    <row r="93" spans="1:21" x14ac:dyDescent="0.2">
      <c r="A93" s="80"/>
      <c r="B93" s="123"/>
      <c r="C93" s="10" t="s">
        <v>160</v>
      </c>
      <c r="D93" s="10" t="s">
        <v>148</v>
      </c>
      <c r="E93" s="11">
        <v>385.25</v>
      </c>
      <c r="F93" s="10" t="s">
        <v>168</v>
      </c>
      <c r="G93" s="10">
        <v>30</v>
      </c>
      <c r="H93" s="10">
        <v>1</v>
      </c>
      <c r="I93" s="10">
        <v>1</v>
      </c>
      <c r="J93" s="10">
        <v>1</v>
      </c>
      <c r="K93" s="10">
        <v>1</v>
      </c>
      <c r="L93" s="88">
        <v>0.71</v>
      </c>
      <c r="M93" s="26">
        <f t="shared" si="83"/>
        <v>2.84</v>
      </c>
      <c r="N93" s="28">
        <f t="shared" si="42"/>
        <v>542.6056338028169</v>
      </c>
      <c r="O93" s="28">
        <f t="shared" si="84"/>
        <v>1541</v>
      </c>
      <c r="P93" s="55">
        <f>SUM(H93:K93)</f>
        <v>4</v>
      </c>
      <c r="Q93" s="88">
        <v>0.71</v>
      </c>
      <c r="R93" s="14">
        <f t="shared" si="86"/>
        <v>0.71</v>
      </c>
      <c r="S93" s="20">
        <f t="shared" si="44"/>
        <v>542.6056338028169</v>
      </c>
      <c r="T93" s="20">
        <f t="shared" si="87"/>
        <v>385.25</v>
      </c>
      <c r="U93" s="125">
        <v>1</v>
      </c>
    </row>
    <row r="94" spans="1:21" x14ac:dyDescent="0.2">
      <c r="A94" s="80"/>
      <c r="B94" s="123"/>
      <c r="C94" s="10" t="s">
        <v>160</v>
      </c>
      <c r="D94" s="10" t="s">
        <v>147</v>
      </c>
      <c r="E94" s="11">
        <v>385.25</v>
      </c>
      <c r="F94" s="10" t="s">
        <v>170</v>
      </c>
      <c r="G94" s="10">
        <v>30</v>
      </c>
      <c r="H94" s="10">
        <v>1</v>
      </c>
      <c r="I94" s="10">
        <v>1</v>
      </c>
      <c r="J94" s="10">
        <v>1</v>
      </c>
      <c r="K94" s="10">
        <v>1</v>
      </c>
      <c r="L94" s="88">
        <v>0.39</v>
      </c>
      <c r="M94" s="26">
        <f t="shared" si="83"/>
        <v>1.56</v>
      </c>
      <c r="N94" s="28">
        <f t="shared" si="42"/>
        <v>987.82051282051282</v>
      </c>
      <c r="O94" s="28">
        <f t="shared" si="84"/>
        <v>1541</v>
      </c>
      <c r="P94" s="55">
        <f t="shared" si="85"/>
        <v>4</v>
      </c>
      <c r="Q94" s="88">
        <v>0.39</v>
      </c>
      <c r="R94" s="14">
        <f t="shared" si="86"/>
        <v>0.39</v>
      </c>
      <c r="S94" s="20">
        <f t="shared" si="44"/>
        <v>987.82051282051282</v>
      </c>
      <c r="T94" s="20">
        <f t="shared" si="87"/>
        <v>385.25</v>
      </c>
      <c r="U94" s="125">
        <v>1</v>
      </c>
    </row>
    <row r="95" spans="1:21" x14ac:dyDescent="0.2">
      <c r="A95" s="80"/>
      <c r="B95" s="123"/>
      <c r="C95" s="17" t="s">
        <v>140</v>
      </c>
      <c r="D95" s="17"/>
      <c r="E95" s="17"/>
      <c r="F95" s="17"/>
      <c r="G95" s="17"/>
      <c r="H95" s="19">
        <f>SUM(H96:H99)</f>
        <v>4</v>
      </c>
      <c r="I95" s="19">
        <f>SUM(I96:I99)</f>
        <v>4</v>
      </c>
      <c r="J95" s="19">
        <f>SUM(J96:J99)</f>
        <v>4</v>
      </c>
      <c r="K95" s="19">
        <f>SUM(K96:K99)</f>
        <v>4</v>
      </c>
      <c r="L95" s="90"/>
      <c r="M95" s="31">
        <f>SUM(M96:M99)</f>
        <v>2.3200000000000003</v>
      </c>
      <c r="N95" s="29">
        <f>O95/M95</f>
        <v>293.10344827586204</v>
      </c>
      <c r="O95" s="33">
        <f>SUM(O96:O99)</f>
        <v>680</v>
      </c>
      <c r="P95" s="53">
        <f>SUM(H95:K95)</f>
        <v>16</v>
      </c>
      <c r="Q95" s="90"/>
      <c r="R95" s="34">
        <f>SUM(R96:R99)</f>
        <v>0.58000000000000007</v>
      </c>
      <c r="S95" s="21">
        <f>T95/R95</f>
        <v>293.10344827586204</v>
      </c>
      <c r="T95" s="24">
        <f>SUM(T96:T99)</f>
        <v>170</v>
      </c>
      <c r="U95" s="124">
        <f>SUM(U96:U99)</f>
        <v>4</v>
      </c>
    </row>
    <row r="96" spans="1:21" x14ac:dyDescent="0.2">
      <c r="A96" s="80"/>
      <c r="B96" s="123"/>
      <c r="C96" s="10" t="s">
        <v>161</v>
      </c>
      <c r="D96" s="10" t="s">
        <v>145</v>
      </c>
      <c r="E96" s="11">
        <v>26.75</v>
      </c>
      <c r="F96" s="10" t="s">
        <v>164</v>
      </c>
      <c r="G96" s="10">
        <v>30</v>
      </c>
      <c r="H96" s="10">
        <v>1</v>
      </c>
      <c r="I96" s="10">
        <v>1</v>
      </c>
      <c r="J96" s="10">
        <v>1</v>
      </c>
      <c r="K96" s="10">
        <v>1</v>
      </c>
      <c r="L96" s="88">
        <v>0.13</v>
      </c>
      <c r="M96" s="26">
        <f>P96*L96</f>
        <v>0.52</v>
      </c>
      <c r="N96" s="28">
        <f>O96/M96</f>
        <v>205.76923076923077</v>
      </c>
      <c r="O96" s="28">
        <f>P96*E96</f>
        <v>107</v>
      </c>
      <c r="P96" s="55">
        <f>SUM(H96:K96)</f>
        <v>4</v>
      </c>
      <c r="Q96" s="88">
        <v>0.13</v>
      </c>
      <c r="R96" s="14">
        <f>U96*Q96</f>
        <v>0.13</v>
      </c>
      <c r="S96" s="20">
        <f>T96/R96</f>
        <v>205.76923076923077</v>
      </c>
      <c r="T96" s="20">
        <f>U96*E96</f>
        <v>26.75</v>
      </c>
      <c r="U96" s="125">
        <v>1</v>
      </c>
    </row>
    <row r="97" spans="1:21" x14ac:dyDescent="0.2">
      <c r="A97" s="80"/>
      <c r="B97" s="123"/>
      <c r="C97" s="10" t="s">
        <v>161</v>
      </c>
      <c r="D97" s="10" t="s">
        <v>146</v>
      </c>
      <c r="E97" s="11">
        <v>23.25</v>
      </c>
      <c r="F97" s="10" t="s">
        <v>165</v>
      </c>
      <c r="G97" s="10">
        <v>30</v>
      </c>
      <c r="H97" s="10">
        <v>1</v>
      </c>
      <c r="I97" s="10">
        <v>1</v>
      </c>
      <c r="J97" s="10">
        <v>1</v>
      </c>
      <c r="K97" s="10">
        <v>1</v>
      </c>
      <c r="L97" s="88">
        <v>0.22</v>
      </c>
      <c r="M97" s="26">
        <f>P97*L97</f>
        <v>0.88</v>
      </c>
      <c r="N97" s="28">
        <f t="shared" ref="N97:N110" si="88">O97/M97</f>
        <v>105.68181818181819</v>
      </c>
      <c r="O97" s="28">
        <f t="shared" ref="O97:O99" si="89">P97*E97</f>
        <v>93</v>
      </c>
      <c r="P97" s="55">
        <f>SUM(H97:K97)</f>
        <v>4</v>
      </c>
      <c r="Q97" s="88">
        <v>0.22</v>
      </c>
      <c r="R97" s="14">
        <f>U97*Q97</f>
        <v>0.22</v>
      </c>
      <c r="S97" s="20">
        <f t="shared" ref="S97:S110" si="90">T97/R97</f>
        <v>105.68181818181819</v>
      </c>
      <c r="T97" s="20">
        <f t="shared" ref="T97:T99" si="91">U97*E97</f>
        <v>23.25</v>
      </c>
      <c r="U97" s="125">
        <v>1</v>
      </c>
    </row>
    <row r="98" spans="1:21" x14ac:dyDescent="0.2">
      <c r="A98" s="80"/>
      <c r="B98" s="123"/>
      <c r="C98" s="10" t="s">
        <v>161</v>
      </c>
      <c r="D98" s="10" t="s">
        <v>148</v>
      </c>
      <c r="E98" s="11">
        <v>60</v>
      </c>
      <c r="F98" s="10" t="s">
        <v>168</v>
      </c>
      <c r="G98" s="10">
        <v>30</v>
      </c>
      <c r="H98" s="10">
        <v>1</v>
      </c>
      <c r="I98" s="10">
        <v>1</v>
      </c>
      <c r="J98" s="10">
        <v>1</v>
      </c>
      <c r="K98" s="10">
        <v>1</v>
      </c>
      <c r="L98" s="88">
        <v>0.17</v>
      </c>
      <c r="M98" s="26">
        <f>P98*L98</f>
        <v>0.68</v>
      </c>
      <c r="N98" s="28">
        <f t="shared" si="88"/>
        <v>352.94117647058823</v>
      </c>
      <c r="O98" s="28">
        <f t="shared" si="89"/>
        <v>240</v>
      </c>
      <c r="P98" s="55">
        <f>SUM(H98:K98)</f>
        <v>4</v>
      </c>
      <c r="Q98" s="88">
        <v>0.17</v>
      </c>
      <c r="R98" s="14">
        <f>U98*Q98</f>
        <v>0.17</v>
      </c>
      <c r="S98" s="20">
        <f t="shared" si="90"/>
        <v>352.94117647058823</v>
      </c>
      <c r="T98" s="20">
        <f t="shared" si="91"/>
        <v>60</v>
      </c>
      <c r="U98" s="125">
        <v>1</v>
      </c>
    </row>
    <row r="99" spans="1:21" x14ac:dyDescent="0.2">
      <c r="A99" s="80"/>
      <c r="B99" s="123"/>
      <c r="C99" s="10" t="s">
        <v>161</v>
      </c>
      <c r="D99" s="10" t="s">
        <v>147</v>
      </c>
      <c r="E99" s="11">
        <v>60</v>
      </c>
      <c r="F99" s="10" t="s">
        <v>170</v>
      </c>
      <c r="G99" s="10">
        <v>30</v>
      </c>
      <c r="H99" s="10">
        <v>1</v>
      </c>
      <c r="I99" s="10">
        <v>1</v>
      </c>
      <c r="J99" s="10">
        <v>1</v>
      </c>
      <c r="K99" s="10">
        <v>1</v>
      </c>
      <c r="L99" s="88">
        <v>0.06</v>
      </c>
      <c r="M99" s="26">
        <f t="shared" ref="M99" si="92">P99*L99</f>
        <v>0.24</v>
      </c>
      <c r="N99" s="28">
        <f t="shared" si="88"/>
        <v>1000</v>
      </c>
      <c r="O99" s="28">
        <f t="shared" si="89"/>
        <v>240</v>
      </c>
      <c r="P99" s="55">
        <f>SUM(H99:K99)</f>
        <v>4</v>
      </c>
      <c r="Q99" s="88">
        <v>0.06</v>
      </c>
      <c r="R99" s="14">
        <f t="shared" ref="R99" si="93">U99*Q99</f>
        <v>0.06</v>
      </c>
      <c r="S99" s="20">
        <f t="shared" si="90"/>
        <v>1000</v>
      </c>
      <c r="T99" s="20">
        <f t="shared" si="91"/>
        <v>60</v>
      </c>
      <c r="U99" s="125">
        <v>1</v>
      </c>
    </row>
    <row r="100" spans="1:21" x14ac:dyDescent="0.2">
      <c r="A100" s="80"/>
      <c r="B100" s="123"/>
      <c r="C100" s="17" t="s">
        <v>141</v>
      </c>
      <c r="D100" s="17"/>
      <c r="E100" s="17"/>
      <c r="F100" s="17"/>
      <c r="G100" s="17"/>
      <c r="H100" s="19">
        <f>SUM(H101:H104)</f>
        <v>4</v>
      </c>
      <c r="I100" s="19">
        <f>SUM(I101:I104)</f>
        <v>4</v>
      </c>
      <c r="J100" s="19">
        <f>SUM(J101:J104)</f>
        <v>4</v>
      </c>
      <c r="K100" s="19">
        <f>SUM(K101:K104)</f>
        <v>4</v>
      </c>
      <c r="L100" s="91"/>
      <c r="M100" s="31">
        <f>SUM(M101:M104)</f>
        <v>2.4</v>
      </c>
      <c r="N100" s="29">
        <f t="shared" si="88"/>
        <v>893.75</v>
      </c>
      <c r="O100" s="33">
        <f>SUM(O101:O104)</f>
        <v>2145</v>
      </c>
      <c r="P100" s="53">
        <f>SUM(H100:K100)</f>
        <v>16</v>
      </c>
      <c r="Q100" s="91"/>
      <c r="R100" s="34">
        <f>SUM(R101:R104)</f>
        <v>0.6</v>
      </c>
      <c r="S100" s="21">
        <f t="shared" si="90"/>
        <v>893.75</v>
      </c>
      <c r="T100" s="24">
        <f>SUM(T101:T104)</f>
        <v>536.25</v>
      </c>
      <c r="U100" s="124">
        <f>SUM(U101:U104)</f>
        <v>4</v>
      </c>
    </row>
    <row r="101" spans="1:21" x14ac:dyDescent="0.2">
      <c r="A101" s="80"/>
      <c r="B101" s="123"/>
      <c r="C101" s="10" t="s">
        <v>162</v>
      </c>
      <c r="D101" s="10" t="s">
        <v>145</v>
      </c>
      <c r="E101" s="11">
        <v>51</v>
      </c>
      <c r="F101" s="10" t="s">
        <v>164</v>
      </c>
      <c r="G101" s="10">
        <v>30</v>
      </c>
      <c r="H101" s="10">
        <v>1</v>
      </c>
      <c r="I101" s="10">
        <v>1</v>
      </c>
      <c r="J101" s="10">
        <v>1</v>
      </c>
      <c r="K101" s="10">
        <v>1</v>
      </c>
      <c r="L101" s="88">
        <v>0.01</v>
      </c>
      <c r="M101" s="26">
        <f>P101*L101</f>
        <v>0.04</v>
      </c>
      <c r="N101" s="28">
        <f t="shared" si="88"/>
        <v>5100</v>
      </c>
      <c r="O101" s="28">
        <f>P101*E101</f>
        <v>204</v>
      </c>
      <c r="P101" s="55">
        <f>SUM(H101:K101)</f>
        <v>4</v>
      </c>
      <c r="Q101" s="88">
        <v>0.01</v>
      </c>
      <c r="R101" s="14">
        <f>U101*Q101</f>
        <v>0.01</v>
      </c>
      <c r="S101" s="20">
        <f t="shared" si="90"/>
        <v>5100</v>
      </c>
      <c r="T101" s="20">
        <f>U101*E101</f>
        <v>51</v>
      </c>
      <c r="U101" s="125">
        <v>1</v>
      </c>
    </row>
    <row r="102" spans="1:21" x14ac:dyDescent="0.2">
      <c r="A102" s="80"/>
      <c r="B102" s="123"/>
      <c r="C102" s="10" t="s">
        <v>162</v>
      </c>
      <c r="D102" s="10" t="s">
        <v>146</v>
      </c>
      <c r="E102" s="11">
        <v>70.25</v>
      </c>
      <c r="F102" s="10" t="s">
        <v>165</v>
      </c>
      <c r="G102" s="10">
        <v>30</v>
      </c>
      <c r="H102" s="10">
        <v>1</v>
      </c>
      <c r="I102" s="10">
        <v>1</v>
      </c>
      <c r="J102" s="10">
        <v>1</v>
      </c>
      <c r="K102" s="10">
        <v>1</v>
      </c>
      <c r="L102" s="88">
        <v>7.0000000000000007E-2</v>
      </c>
      <c r="M102" s="26">
        <f>P102*L102</f>
        <v>0.28000000000000003</v>
      </c>
      <c r="N102" s="28">
        <f t="shared" si="88"/>
        <v>1003.5714285714284</v>
      </c>
      <c r="O102" s="28">
        <f t="shared" ref="O102:O104" si="94">P102*E102</f>
        <v>281</v>
      </c>
      <c r="P102" s="55">
        <f>SUM(H102:K102)</f>
        <v>4</v>
      </c>
      <c r="Q102" s="88">
        <v>7.0000000000000007E-2</v>
      </c>
      <c r="R102" s="14">
        <f>U102*Q102</f>
        <v>7.0000000000000007E-2</v>
      </c>
      <c r="S102" s="20">
        <f t="shared" si="90"/>
        <v>1003.5714285714284</v>
      </c>
      <c r="T102" s="20">
        <f t="shared" ref="T102:T104" si="95">U102*E102</f>
        <v>70.25</v>
      </c>
      <c r="U102" s="125">
        <v>1</v>
      </c>
    </row>
    <row r="103" spans="1:21" x14ac:dyDescent="0.2">
      <c r="A103" s="80"/>
      <c r="B103" s="123"/>
      <c r="C103" s="10" t="s">
        <v>162</v>
      </c>
      <c r="D103" s="10" t="s">
        <v>148</v>
      </c>
      <c r="E103" s="11">
        <v>207.5</v>
      </c>
      <c r="F103" s="10" t="s">
        <v>168</v>
      </c>
      <c r="G103" s="10">
        <v>30</v>
      </c>
      <c r="H103" s="10">
        <v>1</v>
      </c>
      <c r="I103" s="10">
        <v>1</v>
      </c>
      <c r="J103" s="10">
        <v>1</v>
      </c>
      <c r="K103" s="10">
        <v>1</v>
      </c>
      <c r="L103" s="88">
        <v>0.31</v>
      </c>
      <c r="M103" s="26">
        <f>P103*L103</f>
        <v>1.24</v>
      </c>
      <c r="N103" s="28">
        <f t="shared" si="88"/>
        <v>669.35483870967744</v>
      </c>
      <c r="O103" s="28">
        <f t="shared" si="94"/>
        <v>830</v>
      </c>
      <c r="P103" s="55">
        <f>SUM(H103:K103)</f>
        <v>4</v>
      </c>
      <c r="Q103" s="88">
        <v>0.31</v>
      </c>
      <c r="R103" s="14">
        <f>U103*Q103</f>
        <v>0.31</v>
      </c>
      <c r="S103" s="20">
        <f t="shared" si="90"/>
        <v>669.35483870967744</v>
      </c>
      <c r="T103" s="20">
        <f t="shared" si="95"/>
        <v>207.5</v>
      </c>
      <c r="U103" s="125">
        <v>1</v>
      </c>
    </row>
    <row r="104" spans="1:21" x14ac:dyDescent="0.2">
      <c r="A104" s="80"/>
      <c r="B104" s="123"/>
      <c r="C104" s="10" t="s">
        <v>162</v>
      </c>
      <c r="D104" s="10" t="s">
        <v>147</v>
      </c>
      <c r="E104" s="11">
        <v>207.5</v>
      </c>
      <c r="F104" s="10" t="s">
        <v>170</v>
      </c>
      <c r="G104" s="10">
        <v>30</v>
      </c>
      <c r="H104" s="10">
        <v>1</v>
      </c>
      <c r="I104" s="10">
        <v>1</v>
      </c>
      <c r="J104" s="10">
        <v>1</v>
      </c>
      <c r="K104" s="10">
        <v>1</v>
      </c>
      <c r="L104" s="88">
        <v>0.21</v>
      </c>
      <c r="M104" s="26">
        <f t="shared" ref="M104" si="96">P104*L104</f>
        <v>0.84</v>
      </c>
      <c r="N104" s="28">
        <f t="shared" si="88"/>
        <v>988.09523809523819</v>
      </c>
      <c r="O104" s="28">
        <f t="shared" si="94"/>
        <v>830</v>
      </c>
      <c r="P104" s="55">
        <f>SUM(H104:K104)</f>
        <v>4</v>
      </c>
      <c r="Q104" s="88">
        <v>0.21</v>
      </c>
      <c r="R104" s="14">
        <f t="shared" ref="R104" si="97">U104*Q104</f>
        <v>0.21</v>
      </c>
      <c r="S104" s="20">
        <f t="shared" si="90"/>
        <v>988.09523809523819</v>
      </c>
      <c r="T104" s="20">
        <f t="shared" si="95"/>
        <v>207.5</v>
      </c>
      <c r="U104" s="125">
        <v>1</v>
      </c>
    </row>
    <row r="105" spans="1:21" x14ac:dyDescent="0.2">
      <c r="A105" s="80"/>
      <c r="B105" s="123"/>
      <c r="C105" s="17" t="s">
        <v>142</v>
      </c>
      <c r="D105" s="17"/>
      <c r="E105" s="17"/>
      <c r="F105" s="17"/>
      <c r="G105" s="17"/>
      <c r="H105" s="19">
        <f>SUM(H106:H110)</f>
        <v>5</v>
      </c>
      <c r="I105" s="19">
        <f>SUM(I106:I110)</f>
        <v>5</v>
      </c>
      <c r="J105" s="19">
        <f>SUM(J106:J110)</f>
        <v>5</v>
      </c>
      <c r="K105" s="19">
        <f>SUM(K106:K110)</f>
        <v>5</v>
      </c>
      <c r="L105" s="91"/>
      <c r="M105" s="31">
        <f>SUM(M106:M110)</f>
        <v>5.8000000000000007</v>
      </c>
      <c r="N105" s="29">
        <f>O105/M105</f>
        <v>813.10344827586198</v>
      </c>
      <c r="O105" s="33">
        <f>SUM(O106:O110)</f>
        <v>4716</v>
      </c>
      <c r="P105" s="53">
        <f>SUM(H105:K105)</f>
        <v>20</v>
      </c>
      <c r="Q105" s="91"/>
      <c r="R105" s="34">
        <f>SUM(R106:R110)</f>
        <v>1.4500000000000002</v>
      </c>
      <c r="S105" s="21">
        <f t="shared" si="90"/>
        <v>813.10344827586198</v>
      </c>
      <c r="T105" s="24">
        <f>SUM(T106:T110)</f>
        <v>1179</v>
      </c>
      <c r="U105" s="124">
        <f>SUM(U106:U110)</f>
        <v>5</v>
      </c>
    </row>
    <row r="106" spans="1:21" x14ac:dyDescent="0.2">
      <c r="A106" s="80"/>
      <c r="B106" s="123"/>
      <c r="C106" s="10" t="s">
        <v>163</v>
      </c>
      <c r="D106" s="10" t="s">
        <v>145</v>
      </c>
      <c r="E106" s="11">
        <v>114.75</v>
      </c>
      <c r="F106" s="10" t="s">
        <v>164</v>
      </c>
      <c r="G106" s="10">
        <v>30</v>
      </c>
      <c r="H106" s="10">
        <v>1</v>
      </c>
      <c r="I106" s="10">
        <v>1</v>
      </c>
      <c r="J106" s="10">
        <v>1</v>
      </c>
      <c r="K106" s="10">
        <v>1</v>
      </c>
      <c r="L106" s="88">
        <v>0.08</v>
      </c>
      <c r="M106" s="26">
        <f>P106*L106</f>
        <v>0.32</v>
      </c>
      <c r="N106" s="28">
        <f t="shared" si="88"/>
        <v>1434.375</v>
      </c>
      <c r="O106" s="28">
        <f>P106*E106</f>
        <v>459</v>
      </c>
      <c r="P106" s="55">
        <f>SUM(H106:K106)</f>
        <v>4</v>
      </c>
      <c r="Q106" s="88">
        <v>0.08</v>
      </c>
      <c r="R106" s="14">
        <f>U106*Q106</f>
        <v>0.08</v>
      </c>
      <c r="S106" s="20">
        <f t="shared" si="90"/>
        <v>1434.375</v>
      </c>
      <c r="T106" s="20">
        <f>U106*E106</f>
        <v>114.75</v>
      </c>
      <c r="U106" s="125">
        <v>1</v>
      </c>
    </row>
    <row r="107" spans="1:21" x14ac:dyDescent="0.2">
      <c r="A107" s="80"/>
      <c r="B107" s="123"/>
      <c r="C107" s="10" t="s">
        <v>163</v>
      </c>
      <c r="D107" s="10" t="s">
        <v>146</v>
      </c>
      <c r="E107" s="11">
        <v>114.75</v>
      </c>
      <c r="F107" s="10" t="s">
        <v>165</v>
      </c>
      <c r="G107" s="10">
        <v>30</v>
      </c>
      <c r="H107" s="10">
        <v>1</v>
      </c>
      <c r="I107" s="10">
        <v>1</v>
      </c>
      <c r="J107" s="10">
        <v>1</v>
      </c>
      <c r="K107" s="10">
        <v>1</v>
      </c>
      <c r="L107" s="88">
        <v>0.19</v>
      </c>
      <c r="M107" s="26">
        <f>P107*L107</f>
        <v>0.76</v>
      </c>
      <c r="N107" s="28">
        <f t="shared" si="88"/>
        <v>603.9473684210526</v>
      </c>
      <c r="O107" s="28">
        <f>P107*E107</f>
        <v>459</v>
      </c>
      <c r="P107" s="55">
        <f>SUM(H107:K107)</f>
        <v>4</v>
      </c>
      <c r="Q107" s="88">
        <v>0.19</v>
      </c>
      <c r="R107" s="14">
        <f>U107*Q107</f>
        <v>0.19</v>
      </c>
      <c r="S107" s="20">
        <f t="shared" si="90"/>
        <v>603.9473684210526</v>
      </c>
      <c r="T107" s="20">
        <f t="shared" ref="T107:T110" si="98">U107*E107</f>
        <v>114.75</v>
      </c>
      <c r="U107" s="125">
        <v>1</v>
      </c>
    </row>
    <row r="108" spans="1:21" x14ac:dyDescent="0.2">
      <c r="A108" s="80"/>
      <c r="B108" s="123"/>
      <c r="C108" s="10" t="s">
        <v>163</v>
      </c>
      <c r="D108" s="10" t="s">
        <v>148</v>
      </c>
      <c r="E108" s="11">
        <v>404.75</v>
      </c>
      <c r="F108" s="10" t="s">
        <v>168</v>
      </c>
      <c r="G108" s="10">
        <v>30</v>
      </c>
      <c r="H108" s="10">
        <v>1</v>
      </c>
      <c r="I108" s="10">
        <v>1</v>
      </c>
      <c r="J108" s="10">
        <v>1</v>
      </c>
      <c r="K108" s="10">
        <v>1</v>
      </c>
      <c r="L108" s="88">
        <v>0.53</v>
      </c>
      <c r="M108" s="26">
        <f t="shared" ref="M108:M110" si="99">P108*L108</f>
        <v>2.12</v>
      </c>
      <c r="N108" s="28">
        <f t="shared" si="88"/>
        <v>763.67924528301887</v>
      </c>
      <c r="O108" s="28">
        <f t="shared" ref="O108:O110" si="100">P108*E108</f>
        <v>1619</v>
      </c>
      <c r="P108" s="55">
        <f>SUM(H108:K108)</f>
        <v>4</v>
      </c>
      <c r="Q108" s="88">
        <v>0.53</v>
      </c>
      <c r="R108" s="14">
        <f>U108*Q108</f>
        <v>0.53</v>
      </c>
      <c r="S108" s="20">
        <f t="shared" si="90"/>
        <v>763.67924528301887</v>
      </c>
      <c r="T108" s="20">
        <f t="shared" si="98"/>
        <v>404.75</v>
      </c>
      <c r="U108" s="125">
        <v>1</v>
      </c>
    </row>
    <row r="109" spans="1:21" x14ac:dyDescent="0.2">
      <c r="A109" s="80"/>
      <c r="B109" s="123"/>
      <c r="C109" s="10" t="s">
        <v>163</v>
      </c>
      <c r="D109" s="10" t="s">
        <v>147</v>
      </c>
      <c r="E109" s="11">
        <v>404.75</v>
      </c>
      <c r="F109" s="10" t="s">
        <v>170</v>
      </c>
      <c r="G109" s="10">
        <v>30</v>
      </c>
      <c r="H109" s="10">
        <v>1</v>
      </c>
      <c r="I109" s="10">
        <v>1</v>
      </c>
      <c r="J109" s="10">
        <v>1</v>
      </c>
      <c r="K109" s="10">
        <v>1</v>
      </c>
      <c r="L109" s="88">
        <v>0.33</v>
      </c>
      <c r="M109" s="26">
        <f t="shared" si="99"/>
        <v>1.32</v>
      </c>
      <c r="N109" s="28">
        <f t="shared" si="88"/>
        <v>1226.5151515151515</v>
      </c>
      <c r="O109" s="28">
        <f t="shared" si="100"/>
        <v>1619</v>
      </c>
      <c r="P109" s="55">
        <f>SUM(H109:K109)</f>
        <v>4</v>
      </c>
      <c r="Q109" s="88">
        <v>0.33</v>
      </c>
      <c r="R109" s="14">
        <f t="shared" ref="R109:R110" si="101">U109*Q109</f>
        <v>0.33</v>
      </c>
      <c r="S109" s="20">
        <f t="shared" si="90"/>
        <v>1226.5151515151515</v>
      </c>
      <c r="T109" s="20">
        <f t="shared" si="98"/>
        <v>404.75</v>
      </c>
      <c r="U109" s="125">
        <v>1</v>
      </c>
    </row>
    <row r="110" spans="1:21" x14ac:dyDescent="0.2">
      <c r="A110" s="80"/>
      <c r="B110" s="126"/>
      <c r="C110" s="58" t="s">
        <v>163</v>
      </c>
      <c r="D110" s="58" t="s">
        <v>147</v>
      </c>
      <c r="E110" s="127">
        <v>140</v>
      </c>
      <c r="F110" s="58" t="s">
        <v>42</v>
      </c>
      <c r="G110" s="58">
        <v>30</v>
      </c>
      <c r="H110" s="58">
        <v>1</v>
      </c>
      <c r="I110" s="58">
        <v>1</v>
      </c>
      <c r="J110" s="58">
        <v>1</v>
      </c>
      <c r="K110" s="58">
        <v>1</v>
      </c>
      <c r="L110" s="92">
        <v>0.32</v>
      </c>
      <c r="M110" s="83">
        <f t="shared" si="99"/>
        <v>1.28</v>
      </c>
      <c r="N110" s="59">
        <f t="shared" si="88"/>
        <v>437.5</v>
      </c>
      <c r="O110" s="59">
        <f t="shared" si="100"/>
        <v>560</v>
      </c>
      <c r="P110" s="60">
        <f>SUM(H110:K110)</f>
        <v>4</v>
      </c>
      <c r="Q110" s="92">
        <v>0.32</v>
      </c>
      <c r="R110" s="85">
        <f t="shared" si="101"/>
        <v>0.32</v>
      </c>
      <c r="S110" s="128">
        <f t="shared" si="90"/>
        <v>437.5</v>
      </c>
      <c r="T110" s="128">
        <f t="shared" si="98"/>
        <v>140</v>
      </c>
      <c r="U110" s="129">
        <v>1</v>
      </c>
    </row>
  </sheetData>
  <mergeCells count="14">
    <mergeCell ref="Q1:U1"/>
    <mergeCell ref="L2:P2"/>
    <mergeCell ref="Q2:U2"/>
    <mergeCell ref="A1:B3"/>
    <mergeCell ref="G1:G3"/>
    <mergeCell ref="H1:H3"/>
    <mergeCell ref="I1:I3"/>
    <mergeCell ref="J1:J3"/>
    <mergeCell ref="K1:K3"/>
    <mergeCell ref="L1:P1"/>
    <mergeCell ref="C1:C3"/>
    <mergeCell ref="D1:D3"/>
    <mergeCell ref="E1:E3"/>
    <mergeCell ref="F1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7D9A-D674-0041-80DF-82BE0727ED00}">
  <dimension ref="A1:E65"/>
  <sheetViews>
    <sheetView workbookViewId="0">
      <selection sqref="A1:E65"/>
    </sheetView>
  </sheetViews>
  <sheetFormatPr baseColWidth="10" defaultRowHeight="16" x14ac:dyDescent="0.2"/>
  <cols>
    <col min="1" max="1" width="28.83203125" customWidth="1"/>
    <col min="2" max="2" width="24.33203125" customWidth="1"/>
    <col min="3" max="3" width="20" customWidth="1"/>
    <col min="4" max="4" width="22.1640625" customWidth="1"/>
    <col min="5" max="5" width="21" customWidth="1"/>
  </cols>
  <sheetData>
    <row r="1" spans="1:5" x14ac:dyDescent="0.2">
      <c r="A1" s="6" t="s">
        <v>10</v>
      </c>
      <c r="B1" s="6"/>
      <c r="C1" s="6"/>
      <c r="D1" s="6"/>
      <c r="E1" s="6"/>
    </row>
    <row r="2" spans="1:5" x14ac:dyDescent="0.2">
      <c r="A2" s="8" t="s">
        <v>17</v>
      </c>
      <c r="B2" s="8"/>
      <c r="C2" s="8"/>
      <c r="D2" s="8"/>
      <c r="E2" s="8"/>
    </row>
    <row r="3" spans="1:5" x14ac:dyDescent="0.2">
      <c r="A3" s="35" t="s">
        <v>11</v>
      </c>
      <c r="B3" s="12" t="s">
        <v>12</v>
      </c>
      <c r="C3" s="27" t="s">
        <v>13</v>
      </c>
      <c r="D3" s="27" t="s">
        <v>14</v>
      </c>
      <c r="E3" s="12" t="s">
        <v>15</v>
      </c>
    </row>
    <row r="4" spans="1:5" x14ac:dyDescent="0.2">
      <c r="A4" s="36"/>
      <c r="B4" s="22">
        <f>SUM(B5,B12,B19,B23,B30,B34,B39,B46,B53,B60,)</f>
        <v>63.3</v>
      </c>
      <c r="C4" s="32" t="e">
        <f>D4/B4</f>
        <v>#REF!</v>
      </c>
      <c r="D4" s="32" t="e">
        <f>SUM(D5,D12,D19,D23,D30,D34,D39,D46,D53,D60)</f>
        <v>#REF!</v>
      </c>
      <c r="E4" s="22">
        <f>SUM(E5,E12,E19,E23,E30,E34,E39,E46,E53,E60)</f>
        <v>256</v>
      </c>
    </row>
    <row r="5" spans="1:5" x14ac:dyDescent="0.2">
      <c r="A5" s="37"/>
      <c r="B5" s="19">
        <f>SUM(B6:B11)</f>
        <v>7.8</v>
      </c>
      <c r="C5" s="29" t="e">
        <f>D5/B5</f>
        <v>#REF!</v>
      </c>
      <c r="D5" s="33" t="e">
        <f>SUM(D6:D11)</f>
        <v>#REF!</v>
      </c>
      <c r="E5" s="19">
        <f>SUM(E6:E11)</f>
        <v>31</v>
      </c>
    </row>
    <row r="6" spans="1:5" x14ac:dyDescent="0.2">
      <c r="A6" s="38">
        <v>0.3</v>
      </c>
      <c r="B6" s="10">
        <f>E6*A6</f>
        <v>1.7999999999999998</v>
      </c>
      <c r="C6" s="28" t="e">
        <f>D6/B6</f>
        <v>#REF!</v>
      </c>
      <c r="D6" s="28" t="e">
        <f>E6*#REF!</f>
        <v>#REF!</v>
      </c>
      <c r="E6" s="10">
        <v>6</v>
      </c>
    </row>
    <row r="7" spans="1:5" x14ac:dyDescent="0.2">
      <c r="A7" s="38">
        <v>0.4</v>
      </c>
      <c r="B7" s="10">
        <f>E7*A7</f>
        <v>2</v>
      </c>
      <c r="C7" s="28" t="e">
        <f t="shared" ref="C7:C65" si="0">D7/B7</f>
        <v>#REF!</v>
      </c>
      <c r="D7" s="28" t="e">
        <f t="shared" ref="D7:D11" si="1">E7*#REF!</f>
        <v>#REF!</v>
      </c>
      <c r="E7" s="10">
        <v>5</v>
      </c>
    </row>
    <row r="8" spans="1:5" x14ac:dyDescent="0.2">
      <c r="A8" s="38">
        <v>0.3</v>
      </c>
      <c r="B8" s="10">
        <f>E8*A8</f>
        <v>1.5</v>
      </c>
      <c r="C8" s="28" t="e">
        <f t="shared" si="0"/>
        <v>#REF!</v>
      </c>
      <c r="D8" s="28" t="e">
        <f t="shared" ref="D8:D12" si="2">E8*#REF!</f>
        <v>#REF!</v>
      </c>
      <c r="E8" s="10">
        <v>5</v>
      </c>
    </row>
    <row r="9" spans="1:5" x14ac:dyDescent="0.2">
      <c r="A9" s="38">
        <v>0.2</v>
      </c>
      <c r="B9" s="10">
        <f t="shared" ref="B9:B11" si="3">E9*A9</f>
        <v>1</v>
      </c>
      <c r="C9" s="28" t="e">
        <f t="shared" si="0"/>
        <v>#REF!</v>
      </c>
      <c r="D9" s="28" t="e">
        <f t="shared" ref="D9:D13" si="4">E9*#REF!</f>
        <v>#REF!</v>
      </c>
      <c r="E9" s="10">
        <v>5</v>
      </c>
    </row>
    <row r="10" spans="1:5" x14ac:dyDescent="0.2">
      <c r="A10" s="38">
        <v>0.1</v>
      </c>
      <c r="B10" s="10">
        <f>E10*A10</f>
        <v>0.5</v>
      </c>
      <c r="C10" s="28" t="e">
        <f t="shared" si="0"/>
        <v>#REF!</v>
      </c>
      <c r="D10" s="28" t="e">
        <f t="shared" ref="D10:D14" si="5">E10*#REF!</f>
        <v>#REF!</v>
      </c>
      <c r="E10" s="10">
        <v>5</v>
      </c>
    </row>
    <row r="11" spans="1:5" x14ac:dyDescent="0.2">
      <c r="A11" s="38">
        <v>0.2</v>
      </c>
      <c r="B11" s="10">
        <f t="shared" si="3"/>
        <v>1</v>
      </c>
      <c r="C11" s="28" t="e">
        <f t="shared" si="0"/>
        <v>#REF!</v>
      </c>
      <c r="D11" s="28" t="e">
        <f>E11*#REF!</f>
        <v>#REF!</v>
      </c>
      <c r="E11" s="10">
        <v>5</v>
      </c>
    </row>
    <row r="12" spans="1:5" x14ac:dyDescent="0.2">
      <c r="A12" s="39"/>
      <c r="B12" s="19">
        <f>SUM(B13:B18)</f>
        <v>6.5</v>
      </c>
      <c r="C12" s="29" t="e">
        <f t="shared" si="0"/>
        <v>#REF!</v>
      </c>
      <c r="D12" s="33" t="e">
        <f>SUM(D13:D18)</f>
        <v>#REF!</v>
      </c>
      <c r="E12" s="19">
        <f>SUM(E13:E18)</f>
        <v>30</v>
      </c>
    </row>
    <row r="13" spans="1:5" x14ac:dyDescent="0.2">
      <c r="A13" s="38">
        <v>0.2</v>
      </c>
      <c r="B13" s="10">
        <f>E13*A13</f>
        <v>1</v>
      </c>
      <c r="C13" s="28" t="e">
        <f t="shared" si="0"/>
        <v>#REF!</v>
      </c>
      <c r="D13" s="28" t="e">
        <f>E13*#REF!</f>
        <v>#REF!</v>
      </c>
      <c r="E13" s="10">
        <v>5</v>
      </c>
    </row>
    <row r="14" spans="1:5" x14ac:dyDescent="0.2">
      <c r="A14" s="38">
        <v>0.2</v>
      </c>
      <c r="B14" s="10">
        <f>E14*A14</f>
        <v>1</v>
      </c>
      <c r="C14" s="28" t="e">
        <f t="shared" si="0"/>
        <v>#REF!</v>
      </c>
      <c r="D14" s="28" t="e">
        <f t="shared" ref="D14:D18" si="6">E14*#REF!</f>
        <v>#REF!</v>
      </c>
      <c r="E14" s="10">
        <v>5</v>
      </c>
    </row>
    <row r="15" spans="1:5" x14ac:dyDescent="0.2">
      <c r="A15" s="38">
        <v>0.3</v>
      </c>
      <c r="B15" s="10">
        <f>E15*A15</f>
        <v>1.5</v>
      </c>
      <c r="C15" s="28" t="e">
        <f t="shared" si="0"/>
        <v>#REF!</v>
      </c>
      <c r="D15" s="28" t="e">
        <f t="shared" ref="D15:D19" si="7">E15*#REF!</f>
        <v>#REF!</v>
      </c>
      <c r="E15" s="10">
        <v>5</v>
      </c>
    </row>
    <row r="16" spans="1:5" x14ac:dyDescent="0.2">
      <c r="A16" s="38">
        <v>0.3</v>
      </c>
      <c r="B16" s="10">
        <f t="shared" ref="B16:B18" si="8">E16*A16</f>
        <v>1.5</v>
      </c>
      <c r="C16" s="28" t="e">
        <f t="shared" si="0"/>
        <v>#REF!</v>
      </c>
      <c r="D16" s="28" t="e">
        <f t="shared" ref="D16:D20" si="9">E16*#REF!</f>
        <v>#REF!</v>
      </c>
      <c r="E16" s="10">
        <v>5</v>
      </c>
    </row>
    <row r="17" spans="1:5" x14ac:dyDescent="0.2">
      <c r="A17" s="38">
        <v>0.1</v>
      </c>
      <c r="B17" s="10">
        <f>E17*A17</f>
        <v>0.5</v>
      </c>
      <c r="C17" s="28" t="e">
        <f t="shared" si="0"/>
        <v>#REF!</v>
      </c>
      <c r="D17" s="28" t="e">
        <f>E17*#REF!</f>
        <v>#REF!</v>
      </c>
      <c r="E17" s="10">
        <v>5</v>
      </c>
    </row>
    <row r="18" spans="1:5" x14ac:dyDescent="0.2">
      <c r="A18" s="38">
        <v>0.2</v>
      </c>
      <c r="B18" s="10">
        <f t="shared" si="8"/>
        <v>1</v>
      </c>
      <c r="C18" s="28" t="e">
        <f t="shared" si="0"/>
        <v>#REF!</v>
      </c>
      <c r="D18" s="28" t="e">
        <f t="shared" ref="D18:D22" si="10">E18*#REF!</f>
        <v>#REF!</v>
      </c>
      <c r="E18" s="10">
        <v>5</v>
      </c>
    </row>
    <row r="19" spans="1:5" x14ac:dyDescent="0.2">
      <c r="A19" s="39"/>
      <c r="B19" s="19">
        <f>SUM(B20:B22)</f>
        <v>1.5</v>
      </c>
      <c r="C19" s="29" t="e">
        <f t="shared" si="0"/>
        <v>#REF!</v>
      </c>
      <c r="D19" s="33" t="e">
        <f>SUM(D20:D22)</f>
        <v>#REF!</v>
      </c>
      <c r="E19" s="19">
        <f>SUM(E20:E22)</f>
        <v>15</v>
      </c>
    </row>
    <row r="20" spans="1:5" x14ac:dyDescent="0.2">
      <c r="A20" s="38">
        <v>0.1</v>
      </c>
      <c r="B20" s="10">
        <f>E20*A20</f>
        <v>0.5</v>
      </c>
      <c r="C20" s="28" t="e">
        <f t="shared" si="0"/>
        <v>#REF!</v>
      </c>
      <c r="D20" s="28" t="e">
        <f>E20*#REF!</f>
        <v>#REF!</v>
      </c>
      <c r="E20" s="10">
        <v>5</v>
      </c>
    </row>
    <row r="21" spans="1:5" x14ac:dyDescent="0.2">
      <c r="A21" s="38">
        <v>0.1</v>
      </c>
      <c r="B21" s="10">
        <f>E21*A21</f>
        <v>0.5</v>
      </c>
      <c r="C21" s="28" t="e">
        <f t="shared" si="0"/>
        <v>#REF!</v>
      </c>
      <c r="D21" s="28" t="e">
        <f>E21*#REF!</f>
        <v>#REF!</v>
      </c>
      <c r="E21" s="10">
        <v>5</v>
      </c>
    </row>
    <row r="22" spans="1:5" x14ac:dyDescent="0.2">
      <c r="A22" s="38">
        <v>0.1</v>
      </c>
      <c r="B22" s="10">
        <f t="shared" ref="B22" si="11">E22*A22</f>
        <v>0.5</v>
      </c>
      <c r="C22" s="28" t="e">
        <f t="shared" si="0"/>
        <v>#REF!</v>
      </c>
      <c r="D22" s="28" t="e">
        <f t="shared" ref="D22" si="12">E22*#REF!</f>
        <v>#REF!</v>
      </c>
      <c r="E22" s="10">
        <v>5</v>
      </c>
    </row>
    <row r="23" spans="1:5" x14ac:dyDescent="0.2">
      <c r="A23" s="37"/>
      <c r="B23" s="19">
        <f>SUM(B24:B29)</f>
        <v>5.5</v>
      </c>
      <c r="C23" s="29" t="e">
        <f t="shared" si="0"/>
        <v>#REF!</v>
      </c>
      <c r="D23" s="33" t="e">
        <f>SUM(D24:D29)</f>
        <v>#REF!</v>
      </c>
      <c r="E23" s="19">
        <f>SUM(E24:E29)</f>
        <v>30</v>
      </c>
    </row>
    <row r="24" spans="1:5" x14ac:dyDescent="0.2">
      <c r="A24" s="38">
        <v>0.3</v>
      </c>
      <c r="B24" s="10">
        <f>E24*A24</f>
        <v>1.5</v>
      </c>
      <c r="C24" s="28" t="e">
        <f t="shared" si="0"/>
        <v>#REF!</v>
      </c>
      <c r="D24" s="28" t="e">
        <f>E24*#REF!</f>
        <v>#REF!</v>
      </c>
      <c r="E24" s="10">
        <v>5</v>
      </c>
    </row>
    <row r="25" spans="1:5" x14ac:dyDescent="0.2">
      <c r="A25" s="38">
        <v>0.2</v>
      </c>
      <c r="B25" s="10">
        <f>E25*A25</f>
        <v>1</v>
      </c>
      <c r="C25" s="28" t="e">
        <f t="shared" si="0"/>
        <v>#REF!</v>
      </c>
      <c r="D25" s="28" t="e">
        <f>E25*#REF!</f>
        <v>#REF!</v>
      </c>
      <c r="E25" s="10">
        <v>5</v>
      </c>
    </row>
    <row r="26" spans="1:5" x14ac:dyDescent="0.2">
      <c r="A26" s="38">
        <v>0.3</v>
      </c>
      <c r="B26" s="10">
        <f t="shared" ref="B26:B29" si="13">E26*A26</f>
        <v>1.5</v>
      </c>
      <c r="C26" s="28" t="e">
        <f t="shared" si="0"/>
        <v>#REF!</v>
      </c>
      <c r="D26" s="28" t="e">
        <f t="shared" ref="D26:D29" si="14">E26*#REF!</f>
        <v>#REF!</v>
      </c>
      <c r="E26" s="10">
        <v>5</v>
      </c>
    </row>
    <row r="27" spans="1:5" x14ac:dyDescent="0.2">
      <c r="A27" s="38">
        <v>0.1</v>
      </c>
      <c r="B27" s="10">
        <f t="shared" si="13"/>
        <v>0.5</v>
      </c>
      <c r="C27" s="28" t="e">
        <f t="shared" si="0"/>
        <v>#REF!</v>
      </c>
      <c r="D27" s="28" t="e">
        <f t="shared" ref="D27:D30" si="15">E27*#REF!</f>
        <v>#REF!</v>
      </c>
      <c r="E27" s="10">
        <v>5</v>
      </c>
    </row>
    <row r="28" spans="1:5" x14ac:dyDescent="0.2">
      <c r="A28" s="38">
        <v>0.1</v>
      </c>
      <c r="B28" s="10">
        <f>E28*A28</f>
        <v>0.5</v>
      </c>
      <c r="C28" s="28" t="e">
        <f t="shared" si="0"/>
        <v>#REF!</v>
      </c>
      <c r="D28" s="28" t="e">
        <f t="shared" ref="D28:D31" si="16">E28*#REF!</f>
        <v>#REF!</v>
      </c>
      <c r="E28" s="10">
        <v>5</v>
      </c>
    </row>
    <row r="29" spans="1:5" x14ac:dyDescent="0.2">
      <c r="A29" s="38">
        <v>0.1</v>
      </c>
      <c r="B29" s="10">
        <f t="shared" si="13"/>
        <v>0.5</v>
      </c>
      <c r="C29" s="28" t="e">
        <f t="shared" si="0"/>
        <v>#REF!</v>
      </c>
      <c r="D29" s="28" t="e">
        <f t="shared" ref="D29:D32" si="17">E29*#REF!</f>
        <v>#REF!</v>
      </c>
      <c r="E29" s="10">
        <v>5</v>
      </c>
    </row>
    <row r="30" spans="1:5" x14ac:dyDescent="0.2">
      <c r="A30" s="39"/>
      <c r="B30" s="19">
        <f>SUM(B31:B33)</f>
        <v>1.5</v>
      </c>
      <c r="C30" s="29" t="e">
        <f t="shared" si="0"/>
        <v>#REF!</v>
      </c>
      <c r="D30" s="33" t="e">
        <f>SUM(D31:D33)</f>
        <v>#REF!</v>
      </c>
      <c r="E30" s="19">
        <f>SUM(E31:E33)</f>
        <v>15</v>
      </c>
    </row>
    <row r="31" spans="1:5" x14ac:dyDescent="0.2">
      <c r="A31" s="38">
        <v>0.1</v>
      </c>
      <c r="B31" s="10">
        <f>E31*A31</f>
        <v>0.5</v>
      </c>
      <c r="C31" s="28" t="e">
        <f t="shared" si="0"/>
        <v>#REF!</v>
      </c>
      <c r="D31" s="28" t="e">
        <f>E31*#REF!</f>
        <v>#REF!</v>
      </c>
      <c r="E31" s="10">
        <v>5</v>
      </c>
    </row>
    <row r="32" spans="1:5" x14ac:dyDescent="0.2">
      <c r="A32" s="38">
        <v>0.1</v>
      </c>
      <c r="B32" s="10">
        <f t="shared" ref="B32:B33" si="18">E32*A32</f>
        <v>0.5</v>
      </c>
      <c r="C32" s="28" t="e">
        <f t="shared" si="0"/>
        <v>#REF!</v>
      </c>
      <c r="D32" s="28" t="e">
        <f t="shared" ref="D32" si="19">E32*#REF!</f>
        <v>#REF!</v>
      </c>
      <c r="E32" s="10">
        <v>5</v>
      </c>
    </row>
    <row r="33" spans="1:5" x14ac:dyDescent="0.2">
      <c r="A33" s="38">
        <v>0.1</v>
      </c>
      <c r="B33" s="10">
        <f t="shared" si="18"/>
        <v>0.5</v>
      </c>
      <c r="C33" s="28" t="e">
        <f t="shared" si="0"/>
        <v>#REF!</v>
      </c>
      <c r="D33" s="28" t="e">
        <f>E33*#REF!</f>
        <v>#REF!</v>
      </c>
      <c r="E33" s="10">
        <v>5</v>
      </c>
    </row>
    <row r="34" spans="1:5" x14ac:dyDescent="0.2">
      <c r="A34" s="37"/>
      <c r="B34" s="19">
        <f>SUM(B35:B38)</f>
        <v>1</v>
      </c>
      <c r="C34" s="29" t="e">
        <f t="shared" si="0"/>
        <v>#REF!</v>
      </c>
      <c r="D34" s="33" t="e">
        <f>SUM(D35:D38)</f>
        <v>#REF!</v>
      </c>
      <c r="E34" s="19">
        <f>SUM(E35:E38)</f>
        <v>20</v>
      </c>
    </row>
    <row r="35" spans="1:5" x14ac:dyDescent="0.2">
      <c r="A35" s="38">
        <v>0</v>
      </c>
      <c r="B35" s="10">
        <f>E35*A35</f>
        <v>0</v>
      </c>
      <c r="C35" s="28" t="e">
        <f t="shared" si="0"/>
        <v>#REF!</v>
      </c>
      <c r="D35" s="28" t="e">
        <f>E35*#REF!</f>
        <v>#REF!</v>
      </c>
      <c r="E35" s="10">
        <v>5</v>
      </c>
    </row>
    <row r="36" spans="1:5" x14ac:dyDescent="0.2">
      <c r="A36" s="38">
        <v>0</v>
      </c>
      <c r="B36" s="10">
        <f>E36*A36</f>
        <v>0</v>
      </c>
      <c r="C36" s="28" t="e">
        <f t="shared" si="0"/>
        <v>#REF!</v>
      </c>
      <c r="D36" s="28" t="e">
        <f t="shared" ref="D36:D38" si="20">E36*#REF!</f>
        <v>#REF!</v>
      </c>
      <c r="E36" s="10">
        <v>5</v>
      </c>
    </row>
    <row r="37" spans="1:5" x14ac:dyDescent="0.2">
      <c r="A37" s="38">
        <v>0.1</v>
      </c>
      <c r="B37" s="10">
        <f>E37*A37</f>
        <v>0.5</v>
      </c>
      <c r="C37" s="28" t="e">
        <f t="shared" si="0"/>
        <v>#REF!</v>
      </c>
      <c r="D37" s="28" t="e">
        <f t="shared" ref="D37:D39" si="21">E37*#REF!</f>
        <v>#REF!</v>
      </c>
      <c r="E37" s="10">
        <v>5</v>
      </c>
    </row>
    <row r="38" spans="1:5" x14ac:dyDescent="0.2">
      <c r="A38" s="38">
        <v>0.1</v>
      </c>
      <c r="B38" s="10">
        <f>E38*A38</f>
        <v>0.5</v>
      </c>
      <c r="C38" s="28" t="e">
        <f t="shared" si="0"/>
        <v>#REF!</v>
      </c>
      <c r="D38" s="28" t="e">
        <f t="shared" ref="D38:D40" si="22">E38*#REF!</f>
        <v>#REF!</v>
      </c>
      <c r="E38" s="10">
        <v>5</v>
      </c>
    </row>
    <row r="39" spans="1:5" x14ac:dyDescent="0.2">
      <c r="A39" s="39"/>
      <c r="B39" s="19">
        <f>SUM(B40:B45)</f>
        <v>3.5</v>
      </c>
      <c r="C39" s="29" t="e">
        <f t="shared" si="0"/>
        <v>#REF!</v>
      </c>
      <c r="D39" s="33" t="e">
        <f>SUM(D40:D45)</f>
        <v>#REF!</v>
      </c>
      <c r="E39" s="19">
        <f>SUM(E40:E45)</f>
        <v>30</v>
      </c>
    </row>
    <row r="40" spans="1:5" x14ac:dyDescent="0.2">
      <c r="A40" s="38">
        <v>0.2</v>
      </c>
      <c r="B40" s="10">
        <f>E40*A40</f>
        <v>1</v>
      </c>
      <c r="C40" s="28" t="e">
        <f t="shared" si="0"/>
        <v>#REF!</v>
      </c>
      <c r="D40" s="28" t="e">
        <f>E40*#REF!</f>
        <v>#REF!</v>
      </c>
      <c r="E40" s="10">
        <v>5</v>
      </c>
    </row>
    <row r="41" spans="1:5" x14ac:dyDescent="0.2">
      <c r="A41" s="38">
        <v>0.1</v>
      </c>
      <c r="B41" s="10">
        <f t="shared" ref="B41:B45" si="23">E41*A41</f>
        <v>0.5</v>
      </c>
      <c r="C41" s="28" t="e">
        <f t="shared" si="0"/>
        <v>#REF!</v>
      </c>
      <c r="D41" s="28" t="e">
        <f t="shared" ref="D41:D45" si="24">E41*#REF!</f>
        <v>#REF!</v>
      </c>
      <c r="E41" s="10">
        <v>5</v>
      </c>
    </row>
    <row r="42" spans="1:5" x14ac:dyDescent="0.2">
      <c r="A42" s="38">
        <v>0.1</v>
      </c>
      <c r="B42" s="10">
        <f t="shared" si="23"/>
        <v>0.5</v>
      </c>
      <c r="C42" s="28" t="e">
        <f t="shared" si="0"/>
        <v>#REF!</v>
      </c>
      <c r="D42" s="28" t="e">
        <f t="shared" ref="D42:D46" si="25">E42*#REF!</f>
        <v>#REF!</v>
      </c>
      <c r="E42" s="10">
        <v>5</v>
      </c>
    </row>
    <row r="43" spans="1:5" x14ac:dyDescent="0.2">
      <c r="A43" s="38">
        <v>0.1</v>
      </c>
      <c r="B43" s="10">
        <f t="shared" si="23"/>
        <v>0.5</v>
      </c>
      <c r="C43" s="28" t="e">
        <f t="shared" si="0"/>
        <v>#REF!</v>
      </c>
      <c r="D43" s="28" t="e">
        <f t="shared" ref="D43:D47" si="26">E43*#REF!</f>
        <v>#REF!</v>
      </c>
      <c r="E43" s="10">
        <v>5</v>
      </c>
    </row>
    <row r="44" spans="1:5" x14ac:dyDescent="0.2">
      <c r="A44" s="38">
        <v>0.1</v>
      </c>
      <c r="B44" s="10">
        <f t="shared" si="23"/>
        <v>0.5</v>
      </c>
      <c r="C44" s="28" t="e">
        <f t="shared" si="0"/>
        <v>#REF!</v>
      </c>
      <c r="D44" s="28" t="e">
        <f t="shared" ref="D44:D48" si="27">E44*#REF!</f>
        <v>#REF!</v>
      </c>
      <c r="E44" s="10">
        <v>5</v>
      </c>
    </row>
    <row r="45" spans="1:5" x14ac:dyDescent="0.2">
      <c r="A45" s="38">
        <v>0.1</v>
      </c>
      <c r="B45" s="10">
        <f t="shared" si="23"/>
        <v>0.5</v>
      </c>
      <c r="C45" s="28" t="e">
        <f t="shared" si="0"/>
        <v>#REF!</v>
      </c>
      <c r="D45" s="28" t="e">
        <f t="shared" ref="D45:D49" si="28">E45*#REF!</f>
        <v>#REF!</v>
      </c>
      <c r="E45" s="10">
        <v>5</v>
      </c>
    </row>
    <row r="46" spans="1:5" x14ac:dyDescent="0.2">
      <c r="A46" s="39"/>
      <c r="B46" s="19">
        <f>SUM(B47:B52)</f>
        <v>5</v>
      </c>
      <c r="C46" s="29" t="e">
        <f t="shared" si="0"/>
        <v>#REF!</v>
      </c>
      <c r="D46" s="33" t="e">
        <f>SUM(D47:D52)</f>
        <v>#REF!</v>
      </c>
      <c r="E46" s="19">
        <f>SUM(E47:E52)</f>
        <v>30</v>
      </c>
    </row>
    <row r="47" spans="1:5" x14ac:dyDescent="0.2">
      <c r="A47" s="38">
        <v>0.2</v>
      </c>
      <c r="B47" s="10">
        <f>E47*A47</f>
        <v>1</v>
      </c>
      <c r="C47" s="28" t="e">
        <f t="shared" si="0"/>
        <v>#REF!</v>
      </c>
      <c r="D47" s="28" t="e">
        <f>E47*#REF!</f>
        <v>#REF!</v>
      </c>
      <c r="E47" s="10">
        <v>5</v>
      </c>
    </row>
    <row r="48" spans="1:5" x14ac:dyDescent="0.2">
      <c r="A48" s="38">
        <v>0.2</v>
      </c>
      <c r="B48" s="10">
        <f>E48*A48</f>
        <v>1</v>
      </c>
      <c r="C48" s="28" t="e">
        <f t="shared" si="0"/>
        <v>#REF!</v>
      </c>
      <c r="D48" s="28" t="e">
        <f t="shared" ref="D48:D52" si="29">E48*#REF!</f>
        <v>#REF!</v>
      </c>
      <c r="E48" s="10">
        <v>5</v>
      </c>
    </row>
    <row r="49" spans="1:5" x14ac:dyDescent="0.2">
      <c r="A49" s="38">
        <v>0.3</v>
      </c>
      <c r="B49" s="10">
        <f t="shared" ref="B49:B52" si="30">E49*A49</f>
        <v>1.5</v>
      </c>
      <c r="C49" s="28" t="e">
        <f t="shared" si="0"/>
        <v>#REF!</v>
      </c>
      <c r="D49" s="28" t="e">
        <f t="shared" ref="D49:D53" si="31">E49*#REF!</f>
        <v>#REF!</v>
      </c>
      <c r="E49" s="10">
        <v>5</v>
      </c>
    </row>
    <row r="50" spans="1:5" x14ac:dyDescent="0.2">
      <c r="A50" s="38">
        <v>0.1</v>
      </c>
      <c r="B50" s="10">
        <f t="shared" si="30"/>
        <v>0.5</v>
      </c>
      <c r="C50" s="28" t="e">
        <f t="shared" si="0"/>
        <v>#REF!</v>
      </c>
      <c r="D50" s="28" t="e">
        <f t="shared" ref="D50:D54" si="32">E50*#REF!</f>
        <v>#REF!</v>
      </c>
      <c r="E50" s="10">
        <v>5</v>
      </c>
    </row>
    <row r="51" spans="1:5" x14ac:dyDescent="0.2">
      <c r="A51" s="38">
        <v>0.1</v>
      </c>
      <c r="B51" s="10">
        <f t="shared" si="30"/>
        <v>0.5</v>
      </c>
      <c r="C51" s="28" t="e">
        <f t="shared" si="0"/>
        <v>#REF!</v>
      </c>
      <c r="D51" s="28" t="e">
        <f t="shared" ref="D51:D55" si="33">E51*#REF!</f>
        <v>#REF!</v>
      </c>
      <c r="E51" s="10">
        <v>5</v>
      </c>
    </row>
    <row r="52" spans="1:5" x14ac:dyDescent="0.2">
      <c r="A52" s="38">
        <v>0.1</v>
      </c>
      <c r="B52" s="10">
        <f t="shared" si="30"/>
        <v>0.5</v>
      </c>
      <c r="C52" s="28" t="e">
        <f t="shared" si="0"/>
        <v>#REF!</v>
      </c>
      <c r="D52" s="28" t="e">
        <f t="shared" ref="D52:D56" si="34">E52*#REF!</f>
        <v>#REF!</v>
      </c>
      <c r="E52" s="10">
        <v>5</v>
      </c>
    </row>
    <row r="53" spans="1:5" x14ac:dyDescent="0.2">
      <c r="A53" s="39"/>
      <c r="B53" s="19">
        <f>SUM(B54:B59)</f>
        <v>6</v>
      </c>
      <c r="C53" s="29" t="e">
        <f t="shared" si="0"/>
        <v>#REF!</v>
      </c>
      <c r="D53" s="33" t="e">
        <f>SUM(D54:D59)</f>
        <v>#REF!</v>
      </c>
      <c r="E53" s="19">
        <f>SUM(E54:E59)</f>
        <v>30</v>
      </c>
    </row>
    <row r="54" spans="1:5" x14ac:dyDescent="0.2">
      <c r="A54" s="38">
        <v>0.2</v>
      </c>
      <c r="B54" s="10">
        <f>E54*A54</f>
        <v>1</v>
      </c>
      <c r="C54" s="28" t="e">
        <f t="shared" si="0"/>
        <v>#REF!</v>
      </c>
      <c r="D54" s="28" t="e">
        <f>E54*#REF!</f>
        <v>#REF!</v>
      </c>
      <c r="E54" s="10">
        <v>5</v>
      </c>
    </row>
    <row r="55" spans="1:5" x14ac:dyDescent="0.2">
      <c r="A55" s="38">
        <v>0.2</v>
      </c>
      <c r="B55" s="10">
        <f t="shared" ref="B55:B59" si="35">E55*A55</f>
        <v>1</v>
      </c>
      <c r="C55" s="28" t="e">
        <f t="shared" si="0"/>
        <v>#REF!</v>
      </c>
      <c r="D55" s="28" t="e">
        <f t="shared" ref="D55:D59" si="36">E55*#REF!</f>
        <v>#REF!</v>
      </c>
      <c r="E55" s="10">
        <v>5</v>
      </c>
    </row>
    <row r="56" spans="1:5" x14ac:dyDescent="0.2">
      <c r="A56" s="38">
        <v>0.3</v>
      </c>
      <c r="B56" s="10">
        <f t="shared" si="35"/>
        <v>1.5</v>
      </c>
      <c r="C56" s="28" t="e">
        <f t="shared" si="0"/>
        <v>#REF!</v>
      </c>
      <c r="D56" s="28" t="e">
        <f t="shared" ref="D56:D60" si="37">E56*#REF!</f>
        <v>#REF!</v>
      </c>
      <c r="E56" s="10">
        <v>5</v>
      </c>
    </row>
    <row r="57" spans="1:5" x14ac:dyDescent="0.2">
      <c r="A57" s="38">
        <v>0.2</v>
      </c>
      <c r="B57" s="10">
        <f t="shared" si="35"/>
        <v>1</v>
      </c>
      <c r="C57" s="28" t="e">
        <f t="shared" si="0"/>
        <v>#REF!</v>
      </c>
      <c r="D57" s="28" t="e">
        <f t="shared" ref="D57:D61" si="38">E57*#REF!</f>
        <v>#REF!</v>
      </c>
      <c r="E57" s="10">
        <v>5</v>
      </c>
    </row>
    <row r="58" spans="1:5" x14ac:dyDescent="0.2">
      <c r="A58" s="38">
        <v>0.1</v>
      </c>
      <c r="B58" s="10">
        <f t="shared" si="35"/>
        <v>0.5</v>
      </c>
      <c r="C58" s="28" t="e">
        <f t="shared" si="0"/>
        <v>#REF!</v>
      </c>
      <c r="D58" s="28" t="e">
        <f t="shared" ref="D58:D62" si="39">E58*#REF!</f>
        <v>#REF!</v>
      </c>
      <c r="E58" s="10">
        <v>5</v>
      </c>
    </row>
    <row r="59" spans="1:5" x14ac:dyDescent="0.2">
      <c r="A59" s="38">
        <v>0.2</v>
      </c>
      <c r="B59" s="10">
        <f t="shared" si="35"/>
        <v>1</v>
      </c>
      <c r="C59" s="28" t="e">
        <f t="shared" si="0"/>
        <v>#REF!</v>
      </c>
      <c r="D59" s="28" t="e">
        <f t="shared" ref="D59:D63" si="40">E59*#REF!</f>
        <v>#REF!</v>
      </c>
      <c r="E59" s="10">
        <v>5</v>
      </c>
    </row>
    <row r="60" spans="1:5" x14ac:dyDescent="0.2">
      <c r="A60" s="39"/>
      <c r="B60" s="19">
        <f>SUM(B61:B65)</f>
        <v>25</v>
      </c>
      <c r="C60" s="29" t="e">
        <f t="shared" si="0"/>
        <v>#REF!</v>
      </c>
      <c r="D60" s="33" t="e">
        <f>SUM(D61:D65)</f>
        <v>#REF!</v>
      </c>
      <c r="E60" s="19">
        <f>SUM(E61:E65)</f>
        <v>25</v>
      </c>
    </row>
    <row r="61" spans="1:5" x14ac:dyDescent="0.2">
      <c r="A61" s="38">
        <v>1</v>
      </c>
      <c r="B61" s="10">
        <f>E61*A61</f>
        <v>5</v>
      </c>
      <c r="C61" s="28" t="e">
        <f t="shared" si="0"/>
        <v>#REF!</v>
      </c>
      <c r="D61" s="28" t="e">
        <f>E61*#REF!</f>
        <v>#REF!</v>
      </c>
      <c r="E61" s="10">
        <v>5</v>
      </c>
    </row>
    <row r="62" spans="1:5" x14ac:dyDescent="0.2">
      <c r="A62" s="38">
        <v>1</v>
      </c>
      <c r="B62" s="10">
        <f t="shared" ref="B62:B65" si="41">E62*A62</f>
        <v>5</v>
      </c>
      <c r="C62" s="28" t="e">
        <f t="shared" si="0"/>
        <v>#REF!</v>
      </c>
      <c r="D62" s="28" t="e">
        <f t="shared" ref="D62:D65" si="42">E62*#REF!</f>
        <v>#REF!</v>
      </c>
      <c r="E62" s="10">
        <v>5</v>
      </c>
    </row>
    <row r="63" spans="1:5" x14ac:dyDescent="0.2">
      <c r="A63" s="38">
        <v>1</v>
      </c>
      <c r="B63" s="10">
        <f t="shared" si="41"/>
        <v>5</v>
      </c>
      <c r="C63" s="28" t="e">
        <f t="shared" si="0"/>
        <v>#REF!</v>
      </c>
      <c r="D63" s="28" t="e">
        <f t="shared" ref="D63:D65" si="43">E63*#REF!</f>
        <v>#REF!</v>
      </c>
      <c r="E63" s="10">
        <v>5</v>
      </c>
    </row>
    <row r="64" spans="1:5" x14ac:dyDescent="0.2">
      <c r="A64" s="38">
        <v>1</v>
      </c>
      <c r="B64" s="10">
        <f t="shared" si="41"/>
        <v>5</v>
      </c>
      <c r="C64" s="28" t="e">
        <f t="shared" si="0"/>
        <v>#REF!</v>
      </c>
      <c r="D64" s="28" t="e">
        <f t="shared" ref="D64:D65" si="44">E64*#REF!</f>
        <v>#REF!</v>
      </c>
      <c r="E64" s="10">
        <v>5</v>
      </c>
    </row>
    <row r="65" spans="1:5" x14ac:dyDescent="0.2">
      <c r="A65" s="38">
        <v>1</v>
      </c>
      <c r="B65" s="10">
        <f t="shared" si="41"/>
        <v>5</v>
      </c>
      <c r="C65" s="28" t="e">
        <f t="shared" si="0"/>
        <v>#REF!</v>
      </c>
      <c r="D65" s="28" t="e">
        <f t="shared" ref="D65" si="45">E65*#REF!</f>
        <v>#REF!</v>
      </c>
      <c r="E65" s="10">
        <v>5</v>
      </c>
    </row>
  </sheetData>
  <mergeCells count="2"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BMB Audio</vt:lpstr>
      <vt:lpstr>BMB Video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Brooklyn M</dc:creator>
  <cp:lastModifiedBy>Becker, Brooklyn M</cp:lastModifiedBy>
  <dcterms:created xsi:type="dcterms:W3CDTF">2024-10-21T19:23:50Z</dcterms:created>
  <dcterms:modified xsi:type="dcterms:W3CDTF">2024-10-22T19:45:15Z</dcterms:modified>
</cp:coreProperties>
</file>