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dav\source\lottery-counter\"/>
    </mc:Choice>
  </mc:AlternateContent>
  <xr:revisionPtr revIDLastSave="0" documentId="13_ncr:1_{CF8A5D07-1FE5-48A5-8E6F-1F0B2B5278FD}" xr6:coauthVersionLast="47" xr6:coauthVersionMax="47" xr10:uidLastSave="{00000000-0000-0000-0000-000000000000}"/>
  <bookViews>
    <workbookView xWindow="264" yWindow="2628" windowWidth="20328" windowHeight="12972" firstSheet="1" activeTab="2" xr2:uid="{328B4442-707D-4640-9BDC-0893737D3695}"/>
  </bookViews>
  <sheets>
    <sheet name="HotPicks" sheetId="1" r:id="rId1"/>
    <sheet name="HotPicks analysis" sheetId="2" r:id="rId2"/>
    <sheet name="EuroMillions" sheetId="4" r:id="rId3"/>
    <sheet name="EuroMillions analysis" sheetId="6" r:id="rId4"/>
    <sheet name="EuroMillions LuckDraw analysis" sheetId="7" r:id="rId5"/>
    <sheet name="Lottery" sheetId="8" r:id="rId6"/>
    <sheet name="Lottery analysi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7" l="1"/>
  <c r="L1" i="6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3" i="2"/>
  <c r="G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C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H12" i="7"/>
  <c r="F32" i="6"/>
  <c r="D48" i="6"/>
  <c r="D49" i="6"/>
  <c r="E43" i="6"/>
  <c r="H37" i="6"/>
  <c r="H47" i="6"/>
  <c r="B8" i="7"/>
  <c r="C30" i="6"/>
  <c r="E22" i="6"/>
  <c r="H4" i="6"/>
  <c r="C48" i="6"/>
  <c r="H45" i="6"/>
  <c r="B46" i="6"/>
  <c r="E11" i="7"/>
  <c r="F44" i="6"/>
  <c r="H3" i="7"/>
  <c r="D44" i="6"/>
  <c r="D13" i="6"/>
  <c r="E42" i="6"/>
  <c r="F45" i="6"/>
  <c r="G12" i="6"/>
  <c r="H12" i="6"/>
  <c r="E40" i="6"/>
  <c r="B37" i="6"/>
  <c r="H9" i="7"/>
  <c r="F6" i="7"/>
  <c r="D8" i="7"/>
  <c r="G27" i="6"/>
  <c r="C36" i="6"/>
  <c r="D41" i="6"/>
  <c r="C42" i="6"/>
  <c r="E45" i="6"/>
  <c r="F33" i="6"/>
  <c r="C19" i="6"/>
  <c r="E38" i="6"/>
  <c r="D37" i="6"/>
  <c r="F12" i="7"/>
  <c r="F11" i="7"/>
  <c r="F21" i="6"/>
  <c r="C7" i="6"/>
  <c r="F49" i="6"/>
  <c r="C44" i="6"/>
  <c r="H28" i="6"/>
  <c r="H7" i="7"/>
  <c r="D5" i="7"/>
  <c r="F16" i="6"/>
  <c r="D29" i="6"/>
  <c r="C51" i="6"/>
  <c r="C4" i="7"/>
  <c r="H46" i="6"/>
  <c r="E6" i="6"/>
  <c r="B11" i="7"/>
  <c r="B22" i="6"/>
  <c r="H38" i="6"/>
  <c r="E20" i="6"/>
  <c r="F19" i="6"/>
  <c r="B8" i="6"/>
  <c r="E36" i="6"/>
  <c r="D2" i="6"/>
  <c r="C24" i="6"/>
  <c r="E44" i="6"/>
  <c r="G45" i="6"/>
  <c r="E3" i="6"/>
  <c r="D26" i="6"/>
  <c r="B34" i="6"/>
  <c r="E8" i="6"/>
  <c r="H21" i="6"/>
  <c r="F12" i="6"/>
  <c r="C27" i="6"/>
  <c r="D50" i="6"/>
  <c r="F47" i="6"/>
  <c r="G7" i="6"/>
  <c r="F7" i="7"/>
  <c r="H30" i="6"/>
  <c r="C45" i="6"/>
  <c r="D32" i="6"/>
  <c r="H3" i="6"/>
  <c r="D19" i="6"/>
  <c r="D38" i="6"/>
  <c r="B9" i="7"/>
  <c r="G8" i="6"/>
  <c r="B51" i="6"/>
  <c r="F50" i="6"/>
  <c r="H44" i="6"/>
  <c r="F23" i="6"/>
  <c r="G9" i="7"/>
  <c r="C32" i="6"/>
  <c r="G4" i="6"/>
  <c r="B20" i="6"/>
  <c r="D10" i="6"/>
  <c r="F39" i="6"/>
  <c r="E33" i="6"/>
  <c r="B13" i="7"/>
  <c r="D13" i="7"/>
  <c r="H29" i="6"/>
  <c r="G21" i="6"/>
  <c r="G13" i="7"/>
  <c r="C38" i="6"/>
  <c r="H9" i="6"/>
  <c r="E13" i="7"/>
  <c r="D9" i="6"/>
  <c r="G39" i="6"/>
  <c r="H16" i="6"/>
  <c r="C33" i="6"/>
  <c r="F40" i="6"/>
  <c r="G8" i="7"/>
  <c r="E49" i="6"/>
  <c r="D30" i="6"/>
  <c r="H50" i="6"/>
  <c r="H5" i="6"/>
  <c r="D25" i="6"/>
  <c r="D4" i="6"/>
  <c r="E14" i="6"/>
  <c r="C31" i="6"/>
  <c r="H13" i="7"/>
  <c r="H40" i="6"/>
  <c r="H2" i="6"/>
  <c r="H14" i="6"/>
  <c r="B35" i="6"/>
  <c r="D45" i="6"/>
  <c r="D36" i="6"/>
  <c r="B41" i="6"/>
  <c r="G19" i="6"/>
  <c r="C18" i="6"/>
  <c r="H24" i="6"/>
  <c r="F24" i="6"/>
  <c r="G36" i="6"/>
  <c r="H13" i="6"/>
  <c r="B32" i="6"/>
  <c r="E6" i="7"/>
  <c r="G26" i="6"/>
  <c r="D39" i="6"/>
  <c r="G18" i="6"/>
  <c r="G11" i="7"/>
  <c r="F5" i="7"/>
  <c r="H41" i="6"/>
  <c r="F10" i="7"/>
  <c r="C2" i="7"/>
  <c r="C17" i="6"/>
  <c r="F36" i="6"/>
  <c r="G13" i="6"/>
  <c r="C25" i="6"/>
  <c r="H7" i="6"/>
  <c r="D15" i="6"/>
  <c r="D5" i="6"/>
  <c r="C28" i="6"/>
  <c r="E5" i="6"/>
  <c r="H10" i="7"/>
  <c r="C13" i="7"/>
  <c r="C10" i="7"/>
  <c r="E3" i="7"/>
  <c r="C12" i="7"/>
  <c r="E5" i="7"/>
  <c r="C49" i="6"/>
  <c r="C7" i="7"/>
  <c r="F8" i="6"/>
  <c r="C6" i="6"/>
  <c r="B5" i="7"/>
  <c r="F34" i="6"/>
  <c r="H11" i="6"/>
  <c r="G30" i="6"/>
  <c r="B6" i="7"/>
  <c r="F3" i="6"/>
  <c r="H31" i="6"/>
  <c r="G28" i="6"/>
  <c r="B42" i="6"/>
  <c r="D40" i="6"/>
  <c r="G34" i="6"/>
  <c r="C13" i="6"/>
  <c r="E8" i="7"/>
  <c r="C11" i="6"/>
  <c r="E13" i="6"/>
  <c r="C39" i="6"/>
  <c r="F17" i="6"/>
  <c r="H42" i="6"/>
  <c r="E31" i="6"/>
  <c r="G44" i="6"/>
  <c r="C20" i="6"/>
  <c r="C8" i="6"/>
  <c r="G6" i="7"/>
  <c r="G6" i="6"/>
  <c r="C14" i="6"/>
  <c r="H43" i="6"/>
  <c r="E19" i="6"/>
  <c r="H18" i="6"/>
  <c r="D20" i="6"/>
  <c r="F30" i="6"/>
  <c r="B2" i="7"/>
  <c r="F14" i="6"/>
  <c r="D7" i="6"/>
  <c r="D28" i="6"/>
  <c r="H25" i="6"/>
  <c r="B13" i="6"/>
  <c r="B31" i="6"/>
  <c r="F15" i="6"/>
  <c r="G4" i="7"/>
  <c r="E10" i="7"/>
  <c r="D12" i="7"/>
  <c r="H6" i="7"/>
  <c r="C50" i="6"/>
  <c r="G16" i="6"/>
  <c r="H10" i="6"/>
  <c r="F51" i="6"/>
  <c r="C46" i="6"/>
  <c r="B38" i="6"/>
  <c r="B49" i="6"/>
  <c r="F5" i="6"/>
  <c r="H17" i="6"/>
  <c r="F4" i="7"/>
  <c r="H4" i="7"/>
  <c r="G14" i="6"/>
  <c r="C29" i="6"/>
  <c r="B44" i="6"/>
  <c r="G9" i="6"/>
  <c r="H49" i="6"/>
  <c r="D16" i="6"/>
  <c r="B18" i="6"/>
  <c r="D22" i="6"/>
  <c r="G3" i="6"/>
  <c r="B28" i="6"/>
  <c r="G50" i="6"/>
  <c r="D2" i="7"/>
  <c r="B24" i="6"/>
  <c r="C15" i="6"/>
  <c r="G40" i="6"/>
  <c r="B21" i="6"/>
  <c r="G25" i="6"/>
  <c r="H2" i="7"/>
  <c r="B50" i="6"/>
  <c r="D8" i="6"/>
  <c r="F3" i="7"/>
  <c r="D3" i="7"/>
  <c r="D9" i="7"/>
  <c r="F13" i="7"/>
  <c r="G49" i="6"/>
  <c r="D7" i="7"/>
  <c r="E50" i="6"/>
  <c r="H26" i="6"/>
  <c r="B4" i="6"/>
  <c r="F41" i="6"/>
  <c r="G5" i="6"/>
  <c r="D11" i="6"/>
  <c r="F9" i="6"/>
  <c r="C8" i="7"/>
  <c r="C9" i="6"/>
  <c r="F18" i="6"/>
  <c r="F13" i="6"/>
  <c r="B19" i="6"/>
  <c r="C9" i="7"/>
  <c r="D35" i="6"/>
  <c r="D6" i="6"/>
  <c r="H11" i="7"/>
  <c r="H5" i="7"/>
  <c r="C4" i="6"/>
  <c r="D42" i="6"/>
  <c r="B47" i="6"/>
  <c r="H36" i="6"/>
  <c r="E48" i="6"/>
  <c r="E51" i="6"/>
  <c r="G7" i="7"/>
  <c r="G33" i="6"/>
  <c r="B4" i="7"/>
  <c r="E4" i="7"/>
  <c r="D51" i="6"/>
  <c r="F35" i="6"/>
  <c r="B29" i="6"/>
  <c r="E9" i="7"/>
  <c r="E23" i="6"/>
  <c r="B10" i="7"/>
  <c r="B2" i="6"/>
  <c r="H8" i="7"/>
  <c r="F37" i="6"/>
  <c r="B6" i="6"/>
  <c r="E7" i="7"/>
  <c r="E2" i="7"/>
  <c r="B45" i="6"/>
  <c r="H22" i="6"/>
  <c r="B25" i="6"/>
  <c r="D46" i="6"/>
  <c r="C47" i="6"/>
  <c r="G23" i="6"/>
  <c r="D31" i="6"/>
  <c r="G3" i="7"/>
  <c r="G51" i="6"/>
  <c r="F7" i="6"/>
  <c r="B30" i="6"/>
  <c r="D14" i="6"/>
  <c r="H8" i="6"/>
  <c r="B40" i="6"/>
  <c r="C5" i="6"/>
  <c r="D3" i="6"/>
  <c r="E30" i="6"/>
  <c r="G20" i="6"/>
  <c r="E28" i="6"/>
  <c r="H15" i="6"/>
  <c r="E10" i="6"/>
  <c r="F22" i="6"/>
  <c r="G46" i="6"/>
  <c r="B12" i="6"/>
  <c r="F26" i="6"/>
  <c r="E35" i="6"/>
  <c r="F28" i="6"/>
  <c r="G42" i="6"/>
  <c r="H48" i="6"/>
  <c r="G22" i="6"/>
  <c r="C26" i="6"/>
  <c r="E32" i="6"/>
  <c r="F43" i="6"/>
  <c r="F2" i="6"/>
  <c r="G31" i="6"/>
  <c r="C3" i="7"/>
  <c r="C43" i="6"/>
  <c r="G32" i="6"/>
  <c r="F31" i="6"/>
  <c r="E29" i="6"/>
  <c r="F4" i="6"/>
  <c r="C41" i="6"/>
  <c r="E16" i="6"/>
  <c r="B17" i="6"/>
  <c r="H19" i="6"/>
  <c r="H32" i="6"/>
  <c r="G35" i="6"/>
  <c r="E15" i="6"/>
  <c r="E47" i="6"/>
  <c r="E26" i="6"/>
  <c r="B7" i="6"/>
  <c r="D11" i="7"/>
  <c r="F46" i="6"/>
  <c r="B3" i="6"/>
  <c r="C21" i="6"/>
  <c r="E39" i="6"/>
  <c r="C22" i="6"/>
  <c r="B15" i="6"/>
  <c r="E7" i="6"/>
  <c r="H39" i="6"/>
  <c r="B23" i="6"/>
  <c r="E37" i="6"/>
  <c r="B27" i="6"/>
  <c r="H33" i="6"/>
  <c r="E4" i="6"/>
  <c r="H35" i="6"/>
  <c r="D21" i="6"/>
  <c r="D43" i="6"/>
  <c r="E18" i="6"/>
  <c r="G11" i="6"/>
  <c r="D33" i="6"/>
  <c r="C10" i="6"/>
  <c r="B26" i="6"/>
  <c r="B39" i="6"/>
  <c r="C12" i="6"/>
  <c r="F25" i="6"/>
  <c r="C40" i="6"/>
  <c r="H34" i="6"/>
  <c r="G12" i="7"/>
  <c r="C35" i="6"/>
  <c r="E27" i="6"/>
  <c r="H20" i="6"/>
  <c r="F11" i="6"/>
  <c r="D10" i="7"/>
  <c r="C3" i="6"/>
  <c r="D34" i="6"/>
  <c r="G24" i="6"/>
  <c r="E25" i="6"/>
  <c r="E9" i="6"/>
  <c r="D24" i="6"/>
  <c r="D4" i="7"/>
  <c r="E17" i="6"/>
  <c r="G43" i="6"/>
  <c r="F29" i="6"/>
  <c r="G41" i="6"/>
  <c r="F20" i="6"/>
  <c r="G10" i="7"/>
  <c r="E2" i="6"/>
  <c r="E11" i="6"/>
  <c r="G10" i="6"/>
  <c r="B14" i="6"/>
  <c r="G37" i="6"/>
  <c r="G47" i="6"/>
  <c r="B7" i="7"/>
  <c r="B48" i="6"/>
  <c r="F42" i="6"/>
  <c r="D27" i="6"/>
  <c r="C11" i="7"/>
  <c r="C5" i="7"/>
  <c r="B11" i="6"/>
  <c r="B9" i="6"/>
  <c r="G5" i="7"/>
  <c r="B16" i="6"/>
  <c r="B43" i="6"/>
  <c r="E12" i="6"/>
  <c r="F9" i="7"/>
  <c r="B36" i="6"/>
  <c r="F27" i="6"/>
  <c r="E41" i="6"/>
  <c r="G29" i="6"/>
  <c r="E46" i="6"/>
  <c r="G2" i="7"/>
  <c r="F10" i="6"/>
  <c r="C6" i="7"/>
  <c r="C37" i="6"/>
  <c r="H23" i="6"/>
  <c r="F48" i="6"/>
  <c r="G15" i="6"/>
  <c r="E12" i="7"/>
  <c r="F6" i="6"/>
  <c r="H51" i="6"/>
  <c r="D47" i="6"/>
  <c r="E21" i="6"/>
  <c r="B10" i="6"/>
  <c r="G17" i="6"/>
  <c r="C34" i="6"/>
  <c r="C16" i="6"/>
  <c r="D17" i="6"/>
  <c r="B33" i="6"/>
  <c r="D23" i="6"/>
  <c r="F38" i="6"/>
  <c r="B12" i="7"/>
  <c r="D6" i="7"/>
  <c r="H6" i="6"/>
  <c r="B3" i="7"/>
  <c r="D18" i="6"/>
  <c r="C2" i="6"/>
  <c r="F2" i="7"/>
  <c r="E24" i="6"/>
  <c r="G38" i="6"/>
  <c r="D12" i="6"/>
  <c r="H27" i="6"/>
  <c r="C23" i="6"/>
  <c r="G48" i="6"/>
  <c r="G2" i="6"/>
  <c r="F8" i="7"/>
  <c r="B5" i="6"/>
  <c r="E34" i="6"/>
</calcChain>
</file>

<file path=xl/sharedStrings.xml><?xml version="1.0" encoding="utf-8"?>
<sst xmlns="http://schemas.openxmlformats.org/spreadsheetml/2006/main" count="111" uniqueCount="34">
  <si>
    <t>Date</t>
  </si>
  <si>
    <t>Number 1</t>
  </si>
  <si>
    <t>Number 2</t>
  </si>
  <si>
    <t>Number 3</t>
  </si>
  <si>
    <t>Number 4</t>
  </si>
  <si>
    <t>Number 5</t>
  </si>
  <si>
    <t>Number 6</t>
  </si>
  <si>
    <t>50</t>
  </si>
  <si>
    <t>15</t>
  </si>
  <si>
    <t>10</t>
  </si>
  <si>
    <t>20</t>
  </si>
  <si>
    <t>30</t>
  </si>
  <si>
    <t>Number</t>
  </si>
  <si>
    <t>100</t>
  </si>
  <si>
    <t>DrawDate</t>
  </si>
  <si>
    <t>Ball 1</t>
  </si>
  <si>
    <t>Ball 2</t>
  </si>
  <si>
    <t>Ball 3</t>
  </si>
  <si>
    <t>Ball 4</t>
  </si>
  <si>
    <t>Ball 5</t>
  </si>
  <si>
    <t>Lucky Star 1</t>
  </si>
  <si>
    <t>Lucky Star 2</t>
  </si>
  <si>
    <t>Merlin</t>
  </si>
  <si>
    <t>Arthur</t>
  </si>
  <si>
    <t>Guinevere</t>
  </si>
  <si>
    <t>Lancelot</t>
  </si>
  <si>
    <t>Ball 6</t>
  </si>
  <si>
    <t>Bonus Ball</t>
  </si>
  <si>
    <t>Ball Set</t>
  </si>
  <si>
    <t>Machine</t>
  </si>
  <si>
    <t>DrawNumber</t>
  </si>
  <si>
    <t>5</t>
  </si>
  <si>
    <t>Prev attempts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</si>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</sst>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HotPicks</a:t>
            </a:r>
            <a:r>
              <a:rPr lang="en-GB" baseline="0"/>
              <a:t> count of ball number in the past 10, 15, 20, 30, 50, 100 draws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14700214769929E-2"/>
          <c:y val="7.4938887226743564E-2"/>
          <c:w val="0.96438081889115579"/>
          <c:h val="0.840568646920782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'HotPicks analysis'!$B$1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'HotPicks analysis'!$B$2:$B$60</c:f>
              <c:numCache>
                <c:formatCode>General</c:formatCode>
                <c:ptCount val="5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F-4EE9-AAC7-1A7DF3B27C51}"/>
            </c:ext>
          </c:extLst>
        </c:ser>
        <c:ser>
          <c:idx val="2"/>
          <c:order val="1"/>
          <c:tx>
            <c:strRef>
              <c:f>'HotPicks analysis'!$C$1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'HotPicks analysis'!$C$2:$C$60</c:f>
              <c:numCache>
                <c:formatCode>General</c:formatCode>
                <c:ptCount val="59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5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4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2F-4EE9-AAC7-1A7DF3B27C51}"/>
            </c:ext>
          </c:extLst>
        </c:ser>
        <c:ser>
          <c:idx val="3"/>
          <c:order val="2"/>
          <c:tx>
            <c:strRef>
              <c:f>'HotPicks analysis'!$D$1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'HotPicks analysis'!$D$2:$D$60</c:f>
              <c:numCache>
                <c:formatCode>General</c:formatCode>
                <c:ptCount val="59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6</c:v>
                </c:pt>
                <c:pt idx="37">
                  <c:v>1</c:v>
                </c:pt>
                <c:pt idx="38">
                  <c:v>4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1</c:v>
                </c:pt>
                <c:pt idx="50">
                  <c:v>5</c:v>
                </c:pt>
                <c:pt idx="51">
                  <c:v>3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2F-4EE9-AAC7-1A7DF3B27C51}"/>
            </c:ext>
          </c:extLst>
        </c:ser>
        <c:ser>
          <c:idx val="4"/>
          <c:order val="3"/>
          <c:tx>
            <c:strRef>
              <c:f>'HotPicks analysis'!$E$1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'HotPicks analysis'!$E$2:$E$60</c:f>
              <c:numCache>
                <c:formatCode>General</c:formatCode>
                <c:ptCount val="59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7</c:v>
                </c:pt>
                <c:pt idx="13">
                  <c:v>3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5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7</c:v>
                </c:pt>
                <c:pt idx="37">
                  <c:v>3</c:v>
                </c:pt>
                <c:pt idx="38">
                  <c:v>6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5</c:v>
                </c:pt>
                <c:pt idx="51">
                  <c:v>7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2F-4EE9-AAC7-1A7DF3B27C51}"/>
            </c:ext>
          </c:extLst>
        </c:ser>
        <c:ser>
          <c:idx val="5"/>
          <c:order val="4"/>
          <c:tx>
            <c:strRef>
              <c:f>'HotPicks analysis'!$F$1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'HotPicks analysis'!$F$2:$F$60</c:f>
              <c:numCache>
                <c:formatCode>General</c:formatCode>
                <c:ptCount val="59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9</c:v>
                </c:pt>
                <c:pt idx="13">
                  <c:v>5</c:v>
                </c:pt>
                <c:pt idx="14">
                  <c:v>8</c:v>
                </c:pt>
                <c:pt idx="15">
                  <c:v>5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3">
                  <c:v>7</c:v>
                </c:pt>
                <c:pt idx="24">
                  <c:v>3</c:v>
                </c:pt>
                <c:pt idx="25">
                  <c:v>1</c:v>
                </c:pt>
                <c:pt idx="26">
                  <c:v>11</c:v>
                </c:pt>
                <c:pt idx="27">
                  <c:v>6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6</c:v>
                </c:pt>
                <c:pt idx="32">
                  <c:v>6</c:v>
                </c:pt>
                <c:pt idx="33">
                  <c:v>8</c:v>
                </c:pt>
                <c:pt idx="34">
                  <c:v>5</c:v>
                </c:pt>
                <c:pt idx="35">
                  <c:v>8</c:v>
                </c:pt>
                <c:pt idx="36">
                  <c:v>11</c:v>
                </c:pt>
                <c:pt idx="37">
                  <c:v>5</c:v>
                </c:pt>
                <c:pt idx="38">
                  <c:v>9</c:v>
                </c:pt>
                <c:pt idx="39">
                  <c:v>5</c:v>
                </c:pt>
                <c:pt idx="40">
                  <c:v>6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6</c:v>
                </c:pt>
                <c:pt idx="47">
                  <c:v>7</c:v>
                </c:pt>
                <c:pt idx="48">
                  <c:v>3</c:v>
                </c:pt>
                <c:pt idx="49">
                  <c:v>4</c:v>
                </c:pt>
                <c:pt idx="50">
                  <c:v>7</c:v>
                </c:pt>
                <c:pt idx="51">
                  <c:v>8</c:v>
                </c:pt>
                <c:pt idx="52">
                  <c:v>4</c:v>
                </c:pt>
                <c:pt idx="53">
                  <c:v>3</c:v>
                </c:pt>
                <c:pt idx="54">
                  <c:v>1</c:v>
                </c:pt>
                <c:pt idx="55">
                  <c:v>5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2F-4EE9-AAC7-1A7DF3B27C51}"/>
            </c:ext>
          </c:extLst>
        </c:ser>
        <c:ser>
          <c:idx val="6"/>
          <c:order val="5"/>
          <c:tx>
            <c:strRef>
              <c:f>'HotPicks analysis'!$G$1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'HotPicks analysis'!$G$2:$G$60</c:f>
              <c:numCache>
                <c:formatCode>General</c:formatCode>
                <c:ptCount val="59"/>
                <c:pt idx="0">
                  <c:v>8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4</c:v>
                </c:pt>
                <c:pt idx="11">
                  <c:v>7</c:v>
                </c:pt>
                <c:pt idx="12">
                  <c:v>9</c:v>
                </c:pt>
                <c:pt idx="13">
                  <c:v>5</c:v>
                </c:pt>
                <c:pt idx="14">
                  <c:v>10</c:v>
                </c:pt>
                <c:pt idx="15">
                  <c:v>8</c:v>
                </c:pt>
                <c:pt idx="16">
                  <c:v>9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9</c:v>
                </c:pt>
                <c:pt idx="24">
                  <c:v>3</c:v>
                </c:pt>
                <c:pt idx="25">
                  <c:v>1</c:v>
                </c:pt>
                <c:pt idx="26">
                  <c:v>15</c:v>
                </c:pt>
                <c:pt idx="27">
                  <c:v>7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5</c:v>
                </c:pt>
                <c:pt idx="35">
                  <c:v>12</c:v>
                </c:pt>
                <c:pt idx="36">
                  <c:v>12</c:v>
                </c:pt>
                <c:pt idx="37">
                  <c:v>6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3</c:v>
                </c:pt>
                <c:pt idx="42">
                  <c:v>7</c:v>
                </c:pt>
                <c:pt idx="43">
                  <c:v>4</c:v>
                </c:pt>
                <c:pt idx="44">
                  <c:v>4</c:v>
                </c:pt>
                <c:pt idx="45">
                  <c:v>7</c:v>
                </c:pt>
                <c:pt idx="46">
                  <c:v>6</c:v>
                </c:pt>
                <c:pt idx="47">
                  <c:v>10</c:v>
                </c:pt>
                <c:pt idx="48">
                  <c:v>4</c:v>
                </c:pt>
                <c:pt idx="49">
                  <c:v>5</c:v>
                </c:pt>
                <c:pt idx="50">
                  <c:v>9</c:v>
                </c:pt>
                <c:pt idx="51">
                  <c:v>10</c:v>
                </c:pt>
                <c:pt idx="52">
                  <c:v>6</c:v>
                </c:pt>
                <c:pt idx="53">
                  <c:v>3</c:v>
                </c:pt>
                <c:pt idx="54">
                  <c:v>3</c:v>
                </c:pt>
                <c:pt idx="55">
                  <c:v>6</c:v>
                </c:pt>
                <c:pt idx="56">
                  <c:v>7</c:v>
                </c:pt>
                <c:pt idx="57">
                  <c:v>4</c:v>
                </c:pt>
                <c:pt idx="5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2F-4EE9-AAC7-1A7DF3B27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379216"/>
        <c:axId val="1052382128"/>
      </c:barChart>
      <c:catAx>
        <c:axId val="10523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82128"/>
        <c:crosses val="autoZero"/>
        <c:auto val="1"/>
        <c:lblAlgn val="ctr"/>
        <c:lblOffset val="100"/>
        <c:noMultiLvlLbl val="0"/>
      </c:catAx>
      <c:valAx>
        <c:axId val="10523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EuroMillions</a:t>
            </a: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count of ball number in the past 5, 10, 15, 20, 30, 50, 100 draws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14700214769929E-2"/>
          <c:y val="7.4938887226743564E-2"/>
          <c:w val="0.96438081889115579"/>
          <c:h val="0.840568646920782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'EuroMillions analysis'!$B$1</c:f>
              <c:strCache>
                <c:ptCount val="1"/>
                <c:pt idx="0">
                  <c:v>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'EuroMillions analysis'!$B$2:$B$51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A60-4A63-BDF1-EC4B7B348F79}"/>
            </c:ext>
          </c:extLst>
        </c:ser>
        <c:ser>
          <c:idx val="2"/>
          <c:order val="1"/>
          <c:tx>
            <c:strRef>
              <c:f>'EuroMillions analysis'!$C$1</c:f>
              <c:strCache>
                <c:ptCount val="1"/>
                <c:pt idx="0">
                  <c:v>10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'EuroMillions analysis'!$C$2:$C$51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A60-4A63-BDF1-EC4B7B348F79}"/>
            </c:ext>
          </c:extLst>
        </c:ser>
        <c:ser>
          <c:idx val="0"/>
          <c:order val="6"/>
          <c:tx>
            <c:strRef>
              <c:f>'EuroMillions analysis'!$H$1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'EuroMillions analysis'!$H$2:$H$51</c:f>
              <c:numCache>
                <c:formatCode>General</c:formatCode>
                <c:ptCount val="50"/>
                <c:pt idx="0">
                  <c:v>10</c:v>
                </c:pt>
                <c:pt idx="1">
                  <c:v>14</c:v>
                </c:pt>
                <c:pt idx="2">
                  <c:v>19</c:v>
                </c:pt>
                <c:pt idx="3">
                  <c:v>9</c:v>
                </c:pt>
                <c:pt idx="4">
                  <c:v>14</c:v>
                </c:pt>
                <c:pt idx="5">
                  <c:v>19</c:v>
                </c:pt>
                <c:pt idx="6">
                  <c:v>16</c:v>
                </c:pt>
                <c:pt idx="7">
                  <c:v>14</c:v>
                </c:pt>
                <c:pt idx="8">
                  <c:v>16</c:v>
                </c:pt>
                <c:pt idx="9">
                  <c:v>20</c:v>
                </c:pt>
                <c:pt idx="10">
                  <c:v>19</c:v>
                </c:pt>
                <c:pt idx="11">
                  <c:v>18</c:v>
                </c:pt>
                <c:pt idx="12">
                  <c:v>20</c:v>
                </c:pt>
                <c:pt idx="13">
                  <c:v>16</c:v>
                </c:pt>
                <c:pt idx="14">
                  <c:v>14</c:v>
                </c:pt>
                <c:pt idx="15">
                  <c:v>17</c:v>
                </c:pt>
                <c:pt idx="16">
                  <c:v>21</c:v>
                </c:pt>
                <c:pt idx="17">
                  <c:v>16</c:v>
                </c:pt>
                <c:pt idx="18">
                  <c:v>20</c:v>
                </c:pt>
                <c:pt idx="19">
                  <c:v>16</c:v>
                </c:pt>
                <c:pt idx="20">
                  <c:v>28</c:v>
                </c:pt>
                <c:pt idx="21">
                  <c:v>11</c:v>
                </c:pt>
                <c:pt idx="22">
                  <c:v>22</c:v>
                </c:pt>
                <c:pt idx="23">
                  <c:v>20</c:v>
                </c:pt>
                <c:pt idx="24">
                  <c:v>22</c:v>
                </c:pt>
                <c:pt idx="25">
                  <c:v>18</c:v>
                </c:pt>
                <c:pt idx="26">
                  <c:v>19</c:v>
                </c:pt>
                <c:pt idx="27">
                  <c:v>17</c:v>
                </c:pt>
                <c:pt idx="28">
                  <c:v>19</c:v>
                </c:pt>
                <c:pt idx="29">
                  <c:v>9</c:v>
                </c:pt>
                <c:pt idx="30">
                  <c:v>19</c:v>
                </c:pt>
                <c:pt idx="31">
                  <c:v>18</c:v>
                </c:pt>
                <c:pt idx="32">
                  <c:v>18</c:v>
                </c:pt>
                <c:pt idx="33">
                  <c:v>28</c:v>
                </c:pt>
                <c:pt idx="34">
                  <c:v>27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11</c:v>
                </c:pt>
                <c:pt idx="39">
                  <c:v>17</c:v>
                </c:pt>
                <c:pt idx="40">
                  <c:v>13</c:v>
                </c:pt>
                <c:pt idx="41">
                  <c:v>19</c:v>
                </c:pt>
                <c:pt idx="42">
                  <c:v>17</c:v>
                </c:pt>
                <c:pt idx="43">
                  <c:v>20</c:v>
                </c:pt>
                <c:pt idx="44">
                  <c:v>20</c:v>
                </c:pt>
                <c:pt idx="45">
                  <c:v>12</c:v>
                </c:pt>
                <c:pt idx="46">
                  <c:v>18</c:v>
                </c:pt>
                <c:pt idx="47">
                  <c:v>24</c:v>
                </c:pt>
                <c:pt idx="48">
                  <c:v>12</c:v>
                </c:pt>
                <c:pt idx="4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7-44D4-84FE-A80C6BED2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379216"/>
        <c:axId val="1052382128"/>
        <c:extLst>
          <c:ext xmlns:c15="http://schemas.microsoft.com/office/drawing/2012/chart" uri="{02D57815-91ED-43cb-92C2-25804820EDAC}"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'EuroMillions analysis'!$D$1</c15:sqref>
                        </c15:formulaRef>
                      </c:ext>
                    </c:extLst>
                    <c:strCache>
                      <c:ptCount val="1"/>
                      <c:pt idx="0">
                        <c:v>15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'EuroMillions analysis'!$D$2:$D$51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6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2</c:v>
                      </c:pt>
                      <c:pt idx="42">
                        <c:v>3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2</c:v>
                      </c:pt>
                      <c:pt idx="48">
                        <c:v>1</c:v>
                      </c:pt>
                      <c:pt idx="4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A60-4A63-BDF1-EC4B7B348F79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analysis'!$E$1</c15:sqref>
                        </c15:formulaRef>
                      </c:ext>
                    </c:extLst>
                    <c:strCache>
                      <c:ptCount val="1"/>
                      <c:pt idx="0">
                        <c:v>20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analysis'!$E$2:$E$51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6</c:v>
                      </c:pt>
                      <c:pt idx="21">
                        <c:v>2</c:v>
                      </c:pt>
                      <c:pt idx="22">
                        <c:v>5</c:v>
                      </c:pt>
                      <c:pt idx="23">
                        <c:v>3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5</c:v>
                      </c:pt>
                      <c:pt idx="40">
                        <c:v>3</c:v>
                      </c:pt>
                      <c:pt idx="41">
                        <c:v>2</c:v>
                      </c:pt>
                      <c:pt idx="42">
                        <c:v>4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1</c:v>
                      </c:pt>
                      <c:pt idx="4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A60-4A63-BDF1-EC4B7B348F79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analysis'!$F$1</c15:sqref>
                        </c15:formulaRef>
                      </c:ext>
                    </c:extLst>
                    <c:strCache>
                      <c:ptCount val="1"/>
                      <c:pt idx="0">
                        <c:v>30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analysis'!$F$2:$F$51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4</c:v>
                      </c:pt>
                      <c:pt idx="20">
                        <c:v>6</c:v>
                      </c:pt>
                      <c:pt idx="21">
                        <c:v>2</c:v>
                      </c:pt>
                      <c:pt idx="22">
                        <c:v>6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4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6</c:v>
                      </c:pt>
                      <c:pt idx="34">
                        <c:v>8</c:v>
                      </c:pt>
                      <c:pt idx="35">
                        <c:v>3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6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4</c:v>
                      </c:pt>
                      <c:pt idx="43">
                        <c:v>4</c:v>
                      </c:pt>
                      <c:pt idx="44">
                        <c:v>4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5</c:v>
                      </c:pt>
                      <c:pt idx="48">
                        <c:v>1</c:v>
                      </c:pt>
                      <c:pt idx="4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A60-4A63-BDF1-EC4B7B348F79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analysis'!$G$1</c15:sqref>
                        </c15:formulaRef>
                      </c:ext>
                    </c:extLst>
                    <c:strCache>
                      <c:ptCount val="1"/>
                      <c:pt idx="0">
                        <c:v>50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analysis'!$G$2:$G$51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3</c:v>
                      </c:pt>
                      <c:pt idx="8">
                        <c:v>6</c:v>
                      </c:pt>
                      <c:pt idx="9">
                        <c:v>5</c:v>
                      </c:pt>
                      <c:pt idx="10">
                        <c:v>7</c:v>
                      </c:pt>
                      <c:pt idx="11">
                        <c:v>4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4</c:v>
                      </c:pt>
                      <c:pt idx="20">
                        <c:v>9</c:v>
                      </c:pt>
                      <c:pt idx="21">
                        <c:v>3</c:v>
                      </c:pt>
                      <c:pt idx="22">
                        <c:v>9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4</c:v>
                      </c:pt>
                      <c:pt idx="26">
                        <c:v>5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4</c:v>
                      </c:pt>
                      <c:pt idx="31">
                        <c:v>9</c:v>
                      </c:pt>
                      <c:pt idx="32">
                        <c:v>7</c:v>
                      </c:pt>
                      <c:pt idx="33">
                        <c:v>11</c:v>
                      </c:pt>
                      <c:pt idx="34">
                        <c:v>9</c:v>
                      </c:pt>
                      <c:pt idx="35">
                        <c:v>5</c:v>
                      </c:pt>
                      <c:pt idx="36">
                        <c:v>4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7</c:v>
                      </c:pt>
                      <c:pt idx="40">
                        <c:v>8</c:v>
                      </c:pt>
                      <c:pt idx="41">
                        <c:v>3</c:v>
                      </c:pt>
                      <c:pt idx="42">
                        <c:v>5</c:v>
                      </c:pt>
                      <c:pt idx="43">
                        <c:v>8</c:v>
                      </c:pt>
                      <c:pt idx="44">
                        <c:v>5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6</c:v>
                      </c:pt>
                      <c:pt idx="48">
                        <c:v>3</c:v>
                      </c:pt>
                      <c:pt idx="49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A60-4A63-BDF1-EC4B7B348F79}"/>
                  </c:ext>
                </c:extLst>
              </c15:ser>
            </c15:filteredBarSeries>
          </c:ext>
        </c:extLst>
      </c:barChart>
      <c:catAx>
        <c:axId val="10523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82128"/>
        <c:crosses val="autoZero"/>
        <c:auto val="1"/>
        <c:lblAlgn val="ctr"/>
        <c:lblOffset val="100"/>
        <c:noMultiLvlLbl val="0"/>
      </c:catAx>
      <c:valAx>
        <c:axId val="10523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EuroMillions</a:t>
            </a: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count of ball number in the past 5, 10, 15, 20, 30, 50, 100 draws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14700214769929E-2"/>
          <c:y val="7.4938887226743564E-2"/>
          <c:w val="0.96438081889115579"/>
          <c:h val="0.8069988679489209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'EuroMillions LuckDraw analysis'!$B$1</c:f>
              <c:strCache>
                <c:ptCount val="1"/>
                <c:pt idx="0">
                  <c:v>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'EuroMillions LuckDraw analysis'!$B$2:$B$13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08A-4C48-B26E-8B72C27F3D6A}"/>
            </c:ext>
          </c:extLst>
        </c:ser>
        <c:ser>
          <c:idx val="2"/>
          <c:order val="1"/>
          <c:tx>
            <c:strRef>
              <c:f>'EuroMillions LuckDraw analysis'!$C$1</c:f>
              <c:strCache>
                <c:ptCount val="1"/>
                <c:pt idx="0">
                  <c:v>10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'EuroMillions LuckDraw analysis'!$C$2:$C$13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08A-4C48-B26E-8B72C27F3D6A}"/>
            </c:ext>
          </c:extLst>
        </c:ser>
        <c:ser>
          <c:idx val="0"/>
          <c:order val="6"/>
          <c:tx>
            <c:strRef>
              <c:f>'EuroMillions LuckDraw analysis'!$H$1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'EuroMillions LuckDraw analysis'!$H$2:$H$13</c:f>
              <c:numCache>
                <c:formatCode>General</c:formatCode>
                <c:ptCount val="12"/>
                <c:pt idx="0">
                  <c:v>21</c:v>
                </c:pt>
                <c:pt idx="1">
                  <c:v>33</c:v>
                </c:pt>
                <c:pt idx="2">
                  <c:v>40</c:v>
                </c:pt>
                <c:pt idx="3">
                  <c:v>20</c:v>
                </c:pt>
                <c:pt idx="4">
                  <c:v>26</c:v>
                </c:pt>
                <c:pt idx="5">
                  <c:v>31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35</c:v>
                </c:pt>
                <c:pt idx="10">
                  <c:v>40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8-4858-A1F2-B70B89756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379216"/>
        <c:axId val="1052382128"/>
        <c:extLst>
          <c:ext xmlns:c15="http://schemas.microsoft.com/office/drawing/2012/chart" uri="{02D57815-91ED-43cb-92C2-25804820EDAC}">
            <c15:filteredBarSeries>
              <c15:ser>
                <c:idx val="3"/>
                <c:order val="2"/>
                <c:tx>
                  <c:strRef>
                    <c:extLst>
                      <c:ext uri="{02D57815-91ED-43cb-92C2-25804820EDAC}">
                        <c15:formulaRef>
                          <c15:sqref>'EuroMillions LuckDraw analysis'!$D$1</c15:sqref>
                        </c15:formulaRef>
                      </c:ext>
                    </c:extLst>
                    <c:strCache>
                      <c:ptCount val="1"/>
                      <c:pt idx="0">
                        <c:v>15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'EuroMillions LuckDraw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08A-4C48-B26E-8B72C27F3D6A}"/>
                  </c:ext>
                </c:extLst>
              </c15:ser>
            </c15:filteredBarSeries>
            <c15:filteredBa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analysis'!$E$1</c15:sqref>
                        </c15:formulaRef>
                      </c:ext>
                    </c:extLst>
                    <c:strCache>
                      <c:ptCount val="1"/>
                      <c:pt idx="0">
                        <c:v>20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7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08A-4C48-B26E-8B72C27F3D6A}"/>
                  </c:ext>
                </c:extLst>
              </c15:ser>
            </c15:filteredBarSeries>
            <c15:filteredBa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analysis'!$F$1</c15:sqref>
                        </c15:formulaRef>
                      </c:ext>
                    </c:extLst>
                    <c:strCache>
                      <c:ptCount val="1"/>
                      <c:pt idx="0">
                        <c:v>30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</c:v>
                      </c:pt>
                      <c:pt idx="1">
                        <c:v>6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8</c:v>
                      </c:pt>
                      <c:pt idx="5">
                        <c:v>7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08A-4C48-B26E-8B72C27F3D6A}"/>
                  </c:ext>
                </c:extLst>
              </c15:ser>
            </c15:filteredBarSeries>
            <c15:filteredBar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analysis'!$G$1</c15:sqref>
                        </c15:formulaRef>
                      </c:ext>
                    </c:extLst>
                    <c:strCache>
                      <c:ptCount val="1"/>
                      <c:pt idx="0">
                        <c:v>50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'EuroMillions LuckDraw analysis'!$G$2:$G$13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6</c:v>
                      </c:pt>
                      <c:pt idx="1">
                        <c:v>9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08A-4C48-B26E-8B72C27F3D6A}"/>
                  </c:ext>
                </c:extLst>
              </c15:ser>
            </c15:filteredBarSeries>
          </c:ext>
        </c:extLst>
      </c:barChart>
      <c:catAx>
        <c:axId val="10523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82128"/>
        <c:crosses val="autoZero"/>
        <c:auto val="1"/>
        <c:lblAlgn val="ctr"/>
        <c:lblOffset val="100"/>
        <c:noMultiLvlLbl val="0"/>
      </c:catAx>
      <c:valAx>
        <c:axId val="10523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Lotto</a:t>
            </a:r>
            <a:r>
              <a:rPr lang="en-GB" baseline="0"/>
              <a:t> </a:t>
            </a:r>
            <a:r>
              <a:rPr lang="en-GB" sz="1400" b="0" i="0" u="none" strike="noStrike" baseline="0">
                <a:effectLst/>
              </a:rPr>
              <a:t>count of ball number in the past 10, 15, 20, 30, 50, 100 draws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14700214769929E-2"/>
          <c:y val="7.4938887226743564E-2"/>
          <c:w val="0.96438081889115579"/>
          <c:h val="0.840568646920782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'Lottery analysis'!$B$1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'Lottery analysis'!$B$2:$B$51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5-4C0B-AC38-96D84D5E5034}"/>
            </c:ext>
          </c:extLst>
        </c:ser>
        <c:ser>
          <c:idx val="2"/>
          <c:order val="1"/>
          <c:tx>
            <c:strRef>
              <c:f>'Lottery analysis'!$C$1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'Lottery analysis'!$C$2:$C$51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5-4C0B-AC38-96D84D5E5034}"/>
            </c:ext>
          </c:extLst>
        </c:ser>
        <c:ser>
          <c:idx val="3"/>
          <c:order val="2"/>
          <c:tx>
            <c:strRef>
              <c:f>'Lottery analysis'!$D$1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'Lottery analysis'!$D$2:$D$51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E5-4C0B-AC38-96D84D5E5034}"/>
            </c:ext>
          </c:extLst>
        </c:ser>
        <c:ser>
          <c:idx val="4"/>
          <c:order val="3"/>
          <c:tx>
            <c:strRef>
              <c:f>'Lottery analysis'!$E$1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'Lottery analysis'!$E$2:$E$51</c:f>
              <c:numCache>
                <c:formatCode>General</c:formatCode>
                <c:ptCount val="5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0</c:v>
                </c:pt>
                <c:pt idx="18">
                  <c:v>4</c:v>
                </c:pt>
                <c:pt idx="19">
                  <c:v>2</c:v>
                </c:pt>
                <c:pt idx="20">
                  <c:v>5</c:v>
                </c:pt>
                <c:pt idx="21">
                  <c:v>0</c:v>
                </c:pt>
                <c:pt idx="22">
                  <c:v>4</c:v>
                </c:pt>
                <c:pt idx="23">
                  <c:v>3</c:v>
                </c:pt>
                <c:pt idx="24">
                  <c:v>4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0</c:v>
                </c:pt>
                <c:pt idx="35">
                  <c:v>5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5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E5-4C0B-AC38-96D84D5E5034}"/>
            </c:ext>
          </c:extLst>
        </c:ser>
        <c:ser>
          <c:idx val="5"/>
          <c:order val="4"/>
          <c:tx>
            <c:strRef>
              <c:f>'Lottery analysis'!$F$1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'Lottery analysis'!$F$2:$F$51</c:f>
              <c:numCache>
                <c:formatCode>General</c:formatCode>
                <c:ptCount val="5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  <c:pt idx="20">
                  <c:v>7</c:v>
                </c:pt>
                <c:pt idx="21">
                  <c:v>0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1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4</c:v>
                </c:pt>
                <c:pt idx="40">
                  <c:v>7</c:v>
                </c:pt>
                <c:pt idx="41">
                  <c:v>3</c:v>
                </c:pt>
                <c:pt idx="42">
                  <c:v>2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1</c:v>
                </c:pt>
                <c:pt idx="47">
                  <c:v>5</c:v>
                </c:pt>
                <c:pt idx="48">
                  <c:v>1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E5-4C0B-AC38-96D84D5E5034}"/>
            </c:ext>
          </c:extLst>
        </c:ser>
        <c:ser>
          <c:idx val="6"/>
          <c:order val="5"/>
          <c:tx>
            <c:strRef>
              <c:f>'Lottery analysis'!$G$1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'Lottery analysis'!$G$2:$G$51</c:f>
              <c:numCache>
                <c:formatCode>General</c:formatCode>
                <c:ptCount val="50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3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9</c:v>
                </c:pt>
                <c:pt idx="20">
                  <c:v>9</c:v>
                </c:pt>
                <c:pt idx="21">
                  <c:v>3</c:v>
                </c:pt>
                <c:pt idx="22">
                  <c:v>7</c:v>
                </c:pt>
                <c:pt idx="23">
                  <c:v>10</c:v>
                </c:pt>
                <c:pt idx="24">
                  <c:v>5</c:v>
                </c:pt>
                <c:pt idx="25">
                  <c:v>8</c:v>
                </c:pt>
                <c:pt idx="26">
                  <c:v>3</c:v>
                </c:pt>
                <c:pt idx="27">
                  <c:v>2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4</c:v>
                </c:pt>
                <c:pt idx="35">
                  <c:v>5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8</c:v>
                </c:pt>
                <c:pt idx="41">
                  <c:v>4</c:v>
                </c:pt>
                <c:pt idx="42">
                  <c:v>3</c:v>
                </c:pt>
                <c:pt idx="43">
                  <c:v>9</c:v>
                </c:pt>
                <c:pt idx="44">
                  <c:v>6</c:v>
                </c:pt>
                <c:pt idx="45">
                  <c:v>6</c:v>
                </c:pt>
                <c:pt idx="46">
                  <c:v>4</c:v>
                </c:pt>
                <c:pt idx="47">
                  <c:v>8</c:v>
                </c:pt>
                <c:pt idx="48">
                  <c:v>3</c:v>
                </c:pt>
                <c:pt idx="4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E5-4C0B-AC38-96D84D5E5034}"/>
            </c:ext>
          </c:extLst>
        </c:ser>
        <c:ser>
          <c:idx val="0"/>
          <c:order val="6"/>
          <c:tx>
            <c:strRef>
              <c:f>'Lottery analysis'!$H$1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'Lottery analysis'!$H$2:$H$51</c:f>
              <c:numCache>
                <c:formatCode>General</c:formatCode>
                <c:ptCount val="50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9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9</c:v>
                </c:pt>
                <c:pt idx="20">
                  <c:v>10</c:v>
                </c:pt>
                <c:pt idx="21">
                  <c:v>3</c:v>
                </c:pt>
                <c:pt idx="22">
                  <c:v>7</c:v>
                </c:pt>
                <c:pt idx="23">
                  <c:v>11</c:v>
                </c:pt>
                <c:pt idx="24">
                  <c:v>5</c:v>
                </c:pt>
                <c:pt idx="25">
                  <c:v>9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9</c:v>
                </c:pt>
                <c:pt idx="33">
                  <c:v>6</c:v>
                </c:pt>
                <c:pt idx="34">
                  <c:v>4</c:v>
                </c:pt>
                <c:pt idx="35">
                  <c:v>5</c:v>
                </c:pt>
                <c:pt idx="36">
                  <c:v>7</c:v>
                </c:pt>
                <c:pt idx="37">
                  <c:v>8</c:v>
                </c:pt>
                <c:pt idx="38">
                  <c:v>8</c:v>
                </c:pt>
                <c:pt idx="39">
                  <c:v>6</c:v>
                </c:pt>
                <c:pt idx="40">
                  <c:v>8</c:v>
                </c:pt>
                <c:pt idx="41">
                  <c:v>4</c:v>
                </c:pt>
                <c:pt idx="42">
                  <c:v>3</c:v>
                </c:pt>
                <c:pt idx="43">
                  <c:v>9</c:v>
                </c:pt>
                <c:pt idx="44">
                  <c:v>6</c:v>
                </c:pt>
                <c:pt idx="45">
                  <c:v>6</c:v>
                </c:pt>
                <c:pt idx="46">
                  <c:v>5</c:v>
                </c:pt>
                <c:pt idx="47">
                  <c:v>8</c:v>
                </c:pt>
                <c:pt idx="48">
                  <c:v>4</c:v>
                </c:pt>
                <c:pt idx="4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E5-4C0B-AC38-96D84D5E5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379216"/>
        <c:axId val="1052382128"/>
      </c:barChart>
      <c:catAx>
        <c:axId val="105237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82128"/>
        <c:crosses val="autoZero"/>
        <c:auto val="1"/>
        <c:lblAlgn val="ctr"/>
        <c:lblOffset val="100"/>
        <c:noMultiLvlLbl val="0"/>
      </c:catAx>
      <c:valAx>
        <c:axId val="10523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384809</xdr:colOff>
      <xdr:row>0</xdr:row>
      <xdr:rowOff>128587</xdr:rowOff>
    </xdr:from>
    <xdr:to>
      <xdr:col>28</xdr:col>
      <xdr:colOff>51435</xdr:colOff>
      <xdr:row>35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BDBC87-739E-4904-ABBB-46F622A4F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468629</xdr:colOff>
      <xdr:row>2</xdr:row>
      <xdr:rowOff>90487</xdr:rowOff>
    </xdr:from>
    <xdr:to>
      <xdr:col>27</xdr:col>
      <xdr:colOff>152400</xdr:colOff>
      <xdr:row>39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599A9-271F-4384-B2A7-20987613B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316229</xdr:colOff>
      <xdr:row>2</xdr:row>
      <xdr:rowOff>52387</xdr:rowOff>
    </xdr:from>
    <xdr:to>
      <xdr:col>21</xdr:col>
      <xdr:colOff>424069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360FD-48BF-4B21-82CA-EC1619227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483869</xdr:colOff>
      <xdr:row>2</xdr:row>
      <xdr:rowOff>67627</xdr:rowOff>
    </xdr:from>
    <xdr:to>
      <xdr:col>27</xdr:col>
      <xdr:colOff>167640</xdr:colOff>
      <xdr:row>34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537C1-8FB5-4782-AE35-7C13DB78C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41DBF5-5360-452E-A2B3-33D29DA7D842}" name="Table1" displayName="Table1" ref="A1:G74" totalsRowShown="0">
  <autoFilter ref="A1:G74" xr:uid="{F041DBF5-5360-452E-A2B3-33D29DA7D842}"/>
  <tableColumns count="7">
    <tableColumn id="1" xr3:uid="{88424204-8CDB-4FCB-B3F6-EF3632D1C8EE}" name="Date" dataDxfId="27"/>
    <tableColumn id="2" xr3:uid="{4D32F723-C12C-4FF3-9CE4-236CC54E62A6}" name="Number 1"/>
    <tableColumn id="3" xr3:uid="{72D3A16F-D5D2-4B37-9754-BD65D7CE8970}" name="Number 2"/>
    <tableColumn id="4" xr3:uid="{1F8A292D-19C3-4D7A-9AE9-B66873BDB070}" name="Number 3"/>
    <tableColumn id="5" xr3:uid="{AE89C445-F7BE-44EA-855E-B8574780109B}" name="Number 4"/>
    <tableColumn id="6" xr3:uid="{B9B6EEE8-9A61-4DFD-911C-9FA658AE0FD6}" name="Number 5"/>
    <tableColumn id="7" xr3:uid="{30610A1F-ECA9-495A-882A-792A447949E9}" name="Number 6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D9EB88-660F-4AB9-B152-3AED67ADCF8A}" name="Table2" displayName="Table2" ref="A1:G60" totalsRowShown="0">
  <autoFilter ref="A1:G60" xr:uid="{00D9EB88-660F-4AB9-B152-3AED67ADCF8A}"/>
  <tableColumns count="7">
    <tableColumn id="1" xr3:uid="{26E53B31-D84E-46D3-AA8A-11AF59A8D4EC}" name="Number"/>
    <tableColumn id="2" xr3:uid="{CC98AF54-A014-4101-81ED-22D3C04EC587}" name="10" dataDxfId="26">
      <calculatedColumnFormula>COUNTIF(HotPicks!$B$2:$G$11,Table2[[#This Row],[Number]])</calculatedColumnFormula>
    </tableColumn>
    <tableColumn id="3" xr3:uid="{7BCFEABB-1BB3-40A0-A4D4-8F8BC3C706AD}" name="15" dataDxfId="25">
      <calculatedColumnFormula>COUNTIF(HotPicks!$B$2:$G$16,Table2[[#This Row],[Number]])</calculatedColumnFormula>
    </tableColumn>
    <tableColumn id="4" xr3:uid="{3B549825-B8C6-45CE-8B9B-B8D1E8370EA5}" name="20" dataDxfId="24">
      <calculatedColumnFormula>COUNTIF(HotPicks!$B$2:$G$21,Table2[[#This Row],[Number]])</calculatedColumnFormula>
    </tableColumn>
    <tableColumn id="5" xr3:uid="{BC01EB67-D6EA-480F-BAD1-29C74B8AA140}" name="30" dataDxfId="23">
      <calculatedColumnFormula>COUNTIF(HotPicks!$B$2:$G$31,Table2[[#This Row],[Number]])</calculatedColumnFormula>
    </tableColumn>
    <tableColumn id="6" xr3:uid="{2AE472DE-4B5C-4313-8207-27E9C82ECF4C}" name="50" dataDxfId="22">
      <calculatedColumnFormula>COUNTIF(HotPicks!$B$2:$G$51,Table2[[#This Row],[Number]])</calculatedColumnFormula>
    </tableColumn>
    <tableColumn id="7" xr3:uid="{D5FD610F-56B9-4D30-BE1B-0A2EA28DBFA8}" name="100" dataDxfId="21">
      <calculatedColumnFormula>COUNTIF(HotPicks!$B$2:$G$101,Table2[[#This Row],[Number]])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00DBB4-09CE-45BB-9EF3-56705FB4FEED}" name="Table7" displayName="Table7" ref="A1:H175" totalsRowShown="0">
  <autoFilter ref="A1:H175" xr:uid="{5200DBB4-09CE-45BB-9EF3-56705FB4FEED}"/>
  <tableColumns count="8">
    <tableColumn id="1" xr3:uid="{B73211D1-EAAC-47C4-A9C2-3684C35DA119}" name="DrawDate"/>
    <tableColumn id="2" xr3:uid="{DE4B6EE9-4163-4F32-9681-6E3518CB53DC}" name="Ball 1"/>
    <tableColumn id="3" xr3:uid="{69FD8257-550D-4E8D-866E-4EFE285C04DC}" name="Ball 2"/>
    <tableColumn id="4" xr3:uid="{3998ECE6-9687-4DDD-967E-17BC0822B681}" name="Ball 3"/>
    <tableColumn id="5" xr3:uid="{B18B3B99-B2DA-404A-8BCD-685A55CC5BD4}" name="Ball 4"/>
    <tableColumn id="6" xr3:uid="{D5102CC0-45EE-430F-AC3D-3565E9BD458D}" name="Ball 5"/>
    <tableColumn id="7" xr3:uid="{83350F63-A33B-4E0B-8C63-62ADFD34FF7A}" name="Lucky Star 1"/>
    <tableColumn id="8" xr3:uid="{2E8DBE98-A707-49C3-9999-67850A5A0FF7}" name="Lucky Star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A79EFE-31E7-4B8C-BFA4-4181A6A016CE}" name="Table25" displayName="Table25" ref="A1:H51" totalsRowShown="0">
  <autoFilter ref="A1:H51" xr:uid="{00D9EB88-660F-4AB9-B152-3AED67ADCF8A}"/>
  <tableColumns count="8">
    <tableColumn id="1" xr3:uid="{00331511-C921-4283-BC53-F3312F5ED2A1}" name="Number"/>
    <tableColumn id="8" xr3:uid="{E9B45F30-A765-4A4D-8A71-40D89E0FB2E4}" name="5" dataDxfId="20">
      <calculatedColumnFormula>COUNTIF(INDIRECT(CONCATENATE("EuroMillions!B", K$1, ":", "F", K$1+4)),Table25[[#This Row],[Number]])</calculatedColumnFormula>
    </tableColumn>
    <tableColumn id="2" xr3:uid="{EAC2C92C-117D-417A-91A5-E11F21E325E0}" name="10" dataDxfId="19">
      <calculatedColumnFormula>COUNTIF(INDIRECT(CONCATENATE("EuroMillions!B", K$1, ":", "F", K$1+9)),Table25[[#This Row],[Number]])</calculatedColumnFormula>
    </tableColumn>
    <tableColumn id="3" xr3:uid="{0A3EE2AE-C3B3-4643-8C2C-98F52EE3BE46}" name="15" dataDxfId="18">
      <calculatedColumnFormula>COUNTIF(INDIRECT(CONCATENATE("EuroMillions!B", K$1, ":", "F", K$1+14)),Table25[[#This Row],[Number]])</calculatedColumnFormula>
    </tableColumn>
    <tableColumn id="4" xr3:uid="{DF87F8D5-49B5-4D6A-8A7F-935FCB5F326D}" name="20" dataDxfId="17">
      <calculatedColumnFormula>COUNTIF(INDIRECT(CONCATENATE("EuroMillions!B", K$1, ":", "F", K$1+19)),Table25[[#This Row],[Number]])</calculatedColumnFormula>
    </tableColumn>
    <tableColumn id="5" xr3:uid="{E6D53445-AFDF-4ADD-95F8-D7007F12077B}" name="30" dataDxfId="16">
      <calculatedColumnFormula>COUNTIF(INDIRECT(CONCATENATE("EuroMillions!B", K$1, ":", "F", K$1+29)),Table25[[#This Row],[Number]])</calculatedColumnFormula>
    </tableColumn>
    <tableColumn id="6" xr3:uid="{040C0A46-CC5A-460A-932A-0F52275C004A}" name="50" dataDxfId="15">
      <calculatedColumnFormula>COUNTIF(INDIRECT(CONCATENATE("EuroMillions!B", K$1, ":", "F", K$1+49)),Table25[[#This Row],[Number]])</calculatedColumnFormula>
    </tableColumn>
    <tableColumn id="7" xr3:uid="{57FF9E7B-D70F-442A-BC09-2761DF12B5A5}" name="200" dataDxfId="14">
      <calculatedColumnFormula>COUNTIF(INDIRECT(CONCATENATE("EuroMillions!B", K$1, ":", "F", K$1+199)),Table25[[#This Row],[Number]])</calculatedColumnFormula>
    </tableColumn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0E4294-E4FC-464F-ACC8-678920502871}" name="Table256" displayName="Table256" ref="A1:H13" totalsRowShown="0">
  <autoFilter ref="A1:H13" xr:uid="{00D9EB88-660F-4AB9-B152-3AED67ADCF8A}"/>
  <tableColumns count="8">
    <tableColumn id="1" xr3:uid="{49BD7A38-93CF-4C45-A000-00CDE1533C67}" name="Number"/>
    <tableColumn id="8" xr3:uid="{D81EAB1A-4C44-49F2-889C-C16E0F14E238}" name="5" dataDxfId="13">
      <calculatedColumnFormula>COUNTIF(INDIRECT(CONCATENATE("EuroMillions!G", K$1, ":", "H", K$1+4)),Table256[[#This Row],[Number]])</calculatedColumnFormula>
    </tableColumn>
    <tableColumn id="2" xr3:uid="{84DB5630-092C-4973-8D73-0AC5A0D7ACAA}" name="10" dataDxfId="12">
      <calculatedColumnFormula>COUNTIF(INDIRECT(CONCATENATE("EuroMillions!G", K$1, ":", "H", K$1+9)),Table256[[#This Row],[Number]])</calculatedColumnFormula>
    </tableColumn>
    <tableColumn id="3" xr3:uid="{83016564-27EC-438A-BC32-C852CFF300B2}" name="15" dataDxfId="11">
      <calculatedColumnFormula>COUNTIF(INDIRECT(CONCATENATE("EuroMillions!G", K$1, ":", "H", K$1+14)),Table256[[#This Row],[Number]])</calculatedColumnFormula>
    </tableColumn>
    <tableColumn id="4" xr3:uid="{1E1D1C7C-F233-440B-95AA-0F97CA5C5A2E}" name="20" dataDxfId="10">
      <calculatedColumnFormula>COUNTIF(INDIRECT(CONCATENATE("EuroMillions!G", K$1, ":", "H", K$1+19)),Table256[[#This Row],[Number]])</calculatedColumnFormula>
    </tableColumn>
    <tableColumn id="5" xr3:uid="{D6FDFAA4-D2FB-47F1-BF87-D1B85AEDCDA2}" name="30" dataDxfId="9">
      <calculatedColumnFormula>COUNTIF(INDIRECT(CONCATENATE("EuroMillions!G", K$1, ":", "H", K$1+29)),Table256[[#This Row],[Number]])</calculatedColumnFormula>
    </tableColumn>
    <tableColumn id="6" xr3:uid="{D3CE89C7-EFC0-40A0-B748-E82F1062EBE2}" name="50" dataDxfId="8">
      <calculatedColumnFormula>COUNTIF(INDIRECT(CONCATENATE("EuroMillions!G", K$1, ":", "H", K$1+49)),Table256[[#This Row],[Number]])</calculatedColumnFormula>
    </tableColumn>
    <tableColumn id="7" xr3:uid="{675BF214-98D0-4B4E-BFF1-932E8D98EC4E}" name="200" dataDxfId="7">
      <calculatedColumnFormula>COUNTIF(INDIRECT(CONCATENATE("EuroMillions!G", K$1, ":", "H", K$1+199)),Table256[[#This Row],[Number]])</calculatedColumnFormula>
    </tableColumn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9E6E18-92C8-4D52-95C4-A2F51A6ABF6C}" name="Table711" displayName="Table711" ref="A1:K59" totalsRowShown="0">
  <autoFilter ref="A1:K59" xr:uid="{E29E6E18-92C8-4D52-95C4-A2F51A6ABF6C}"/>
  <tableColumns count="11">
    <tableColumn id="1" xr3:uid="{CCD41D92-43E6-4C54-9517-55050F494091}" name="DrawDate"/>
    <tableColumn id="2" xr3:uid="{6C6EF745-BBF8-4538-94D9-5E0541F2FB4A}" name="Ball 1"/>
    <tableColumn id="3" xr3:uid="{298FC51B-7441-40EC-A487-4034910DE0FE}" name="Ball 2"/>
    <tableColumn id="4" xr3:uid="{B3D71FC2-350F-4761-9E69-8A88E32727E9}" name="Ball 3"/>
    <tableColumn id="5" xr3:uid="{B0A1D96B-3C33-4A4E-9653-07236E80AD7F}" name="Ball 4"/>
    <tableColumn id="6" xr3:uid="{31CB962A-796B-4C5B-BDC4-DE2E0225B8C1}" name="Ball 5"/>
    <tableColumn id="7" xr3:uid="{6A1515E4-965B-4908-925B-82A677CA3D6A}" name="Ball 6"/>
    <tableColumn id="8" xr3:uid="{52349A61-1854-4FBD-8B93-1F54D9B0F9D7}" name="Bonus Ball"/>
    <tableColumn id="9" xr3:uid="{9A74ED22-CE80-494C-92CD-F6738A0E0A20}" name="Ball Set"/>
    <tableColumn id="10" xr3:uid="{C268B413-6514-4ABC-A866-0F856E4FBB34}" name="Machine"/>
    <tableColumn id="11" xr3:uid="{EC0F4A3B-EA8B-4C29-8022-CF93D708BD87}" name="DrawNumbe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E01388C-01C0-452C-A8CD-A5BC8F348475}" name="Table2512" displayName="Table2512" ref="A1:H51" totalsRowShown="0">
  <autoFilter ref="A1:H51" xr:uid="{00D9EB88-660F-4AB9-B152-3AED67ADCF8A}"/>
  <tableColumns count="8">
    <tableColumn id="1" xr3:uid="{097D0E4D-F5C4-4A15-ACAB-490B5B4281BC}" name="Number"/>
    <tableColumn id="8" xr3:uid="{8FF6744E-743B-4C5E-B6A5-3EA09D611407}" name="5" dataDxfId="6">
      <calculatedColumnFormula>COUNTIF(Lottery!$B$2:$H$6,Table2512[[#This Row],[Number]])</calculatedColumnFormula>
    </tableColumn>
    <tableColumn id="2" xr3:uid="{B423EF38-A562-47E2-BECE-9FF4A67107C6}" name="10" dataDxfId="5">
      <calculatedColumnFormula>COUNTIF(Lottery!$B$2:$H$11,Table2512[[#This Row],[Number]])</calculatedColumnFormula>
    </tableColumn>
    <tableColumn id="3" xr3:uid="{D373FE9B-76FD-4E02-8A6C-009DB8AFDBDC}" name="15" dataDxfId="4">
      <calculatedColumnFormula>COUNTIF(Lottery!$B$2:$H$16,Table2512[[#This Row],[Number]])</calculatedColumnFormula>
    </tableColumn>
    <tableColumn id="4" xr3:uid="{50337FED-6DBE-4EE9-9410-DA7E6B318577}" name="20" dataDxfId="3">
      <calculatedColumnFormula>COUNTIF(Lottery!$B$2:$H$21,Table2512[[#This Row],[Number]])</calculatedColumnFormula>
    </tableColumn>
    <tableColumn id="5" xr3:uid="{DFED4CBC-71A6-4FA0-9ECE-DE9E4E11069E}" name="30" dataDxfId="2">
      <calculatedColumnFormula>COUNTIF(Lottery!$B$2:$H$31,Table2512[[#This Row],[Number]])</calculatedColumnFormula>
    </tableColumn>
    <tableColumn id="6" xr3:uid="{C8CACF81-9F9A-4D58-9E7F-4B9547C7ECE3}" name="50" dataDxfId="1">
      <calculatedColumnFormula>COUNTIF(Lottery!$B$2:$H$51,Table2512[[#This Row],[Number]])</calculatedColumnFormula>
    </tableColumn>
    <tableColumn id="7" xr3:uid="{74B0E418-E753-4DA4-9BFD-DDA792169428}" name="100" dataDxfId="0">
      <calculatedColumnFormula>COUNTIF(Lottery!$B$2:$H$101,Table2512[[#This Row],[Number]])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1259-2DC5-4DAF-9254-DB0095236559}">
  <dimension ref="A1:G74"/>
  <sheetViews>
    <sheetView workbookViewId="0">
      <selection activeCell="G1" sqref="A1:G1048576"/>
    </sheetView>
  </sheetViews>
  <sheetFormatPr defaultRowHeight="14.4" x14ac:dyDescent="0.3"/>
  <cols>
    <col min="1" max="1" width="20.109375" customWidth="1"/>
    <col min="2" max="3" width="1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44534</v>
      </c>
      <c r="B2">
        <v>8</v>
      </c>
      <c r="C2">
        <v>24</v>
      </c>
      <c r="D2">
        <v>25</v>
      </c>
      <c r="E2">
        <v>32</v>
      </c>
      <c r="F2">
        <v>33</v>
      </c>
      <c r="G2">
        <v>46</v>
      </c>
    </row>
    <row r="3" spans="1:7" x14ac:dyDescent="0.3">
      <c r="A3" s="1">
        <v>44531</v>
      </c>
      <c r="B3" s="2">
        <v>4</v>
      </c>
      <c r="C3" s="2">
        <v>7</v>
      </c>
      <c r="D3" s="2">
        <v>8</v>
      </c>
      <c r="E3" s="2">
        <v>37</v>
      </c>
      <c r="F3" s="2">
        <v>42</v>
      </c>
      <c r="G3" s="2">
        <v>50</v>
      </c>
    </row>
    <row r="4" spans="1:7" x14ac:dyDescent="0.3">
      <c r="A4" s="1">
        <v>44527</v>
      </c>
      <c r="B4" s="2">
        <v>1</v>
      </c>
      <c r="C4" s="2">
        <v>15</v>
      </c>
      <c r="D4" s="2">
        <v>16</v>
      </c>
      <c r="E4" s="2">
        <v>17</v>
      </c>
      <c r="F4" s="2">
        <v>24</v>
      </c>
      <c r="G4" s="2">
        <v>48</v>
      </c>
    </row>
    <row r="5" spans="1:7" x14ac:dyDescent="0.3">
      <c r="A5" s="1">
        <v>44524</v>
      </c>
      <c r="B5" s="2">
        <v>4</v>
      </c>
      <c r="C5" s="2">
        <v>11</v>
      </c>
      <c r="D5" s="2">
        <v>17</v>
      </c>
      <c r="E5" s="2">
        <v>19</v>
      </c>
      <c r="F5" s="2">
        <v>39</v>
      </c>
      <c r="G5" s="2">
        <v>42</v>
      </c>
    </row>
    <row r="6" spans="1:7" x14ac:dyDescent="0.3">
      <c r="A6" s="1">
        <v>44520</v>
      </c>
      <c r="B6" s="2">
        <v>5</v>
      </c>
      <c r="C6" s="2">
        <v>16</v>
      </c>
      <c r="D6" s="2">
        <v>17</v>
      </c>
      <c r="E6" s="2">
        <v>32</v>
      </c>
      <c r="F6" s="2">
        <v>51</v>
      </c>
      <c r="G6" s="2">
        <v>59</v>
      </c>
    </row>
    <row r="7" spans="1:7" x14ac:dyDescent="0.3">
      <c r="A7" s="1">
        <v>44517</v>
      </c>
      <c r="B7" s="2">
        <v>13</v>
      </c>
      <c r="C7" s="2">
        <v>24</v>
      </c>
      <c r="D7" s="2">
        <v>34</v>
      </c>
      <c r="E7" s="2">
        <v>35</v>
      </c>
      <c r="F7" s="2">
        <v>49</v>
      </c>
      <c r="G7" s="2">
        <v>55</v>
      </c>
    </row>
    <row r="8" spans="1:7" x14ac:dyDescent="0.3">
      <c r="A8" s="1">
        <v>44513</v>
      </c>
      <c r="B8" s="2">
        <v>13</v>
      </c>
      <c r="C8" s="2">
        <v>14</v>
      </c>
      <c r="D8" s="2">
        <v>16</v>
      </c>
      <c r="E8" s="2">
        <v>28</v>
      </c>
      <c r="F8" s="2">
        <v>43</v>
      </c>
      <c r="G8" s="2">
        <v>52</v>
      </c>
    </row>
    <row r="9" spans="1:7" x14ac:dyDescent="0.3">
      <c r="A9" s="1">
        <v>44510</v>
      </c>
      <c r="B9" s="2">
        <v>10</v>
      </c>
      <c r="C9" s="2">
        <v>11</v>
      </c>
      <c r="D9" s="2">
        <v>18</v>
      </c>
      <c r="E9" s="2">
        <v>20</v>
      </c>
      <c r="F9" s="2">
        <v>37</v>
      </c>
      <c r="G9" s="2">
        <v>49</v>
      </c>
    </row>
    <row r="10" spans="1:7" x14ac:dyDescent="0.3">
      <c r="A10" s="1">
        <v>44506</v>
      </c>
      <c r="B10" s="2">
        <v>3</v>
      </c>
      <c r="C10" s="2">
        <v>7</v>
      </c>
      <c r="D10" s="2">
        <v>21</v>
      </c>
      <c r="E10" s="2">
        <v>29</v>
      </c>
      <c r="F10" s="2">
        <v>34</v>
      </c>
      <c r="G10" s="2">
        <v>39</v>
      </c>
    </row>
    <row r="11" spans="1:7" x14ac:dyDescent="0.3">
      <c r="A11" s="1">
        <v>44503</v>
      </c>
      <c r="B11" s="2">
        <v>6</v>
      </c>
      <c r="C11" s="2">
        <v>31</v>
      </c>
      <c r="D11" s="2">
        <v>39</v>
      </c>
      <c r="E11" s="2">
        <v>47</v>
      </c>
      <c r="F11" s="2">
        <v>48</v>
      </c>
      <c r="G11" s="2">
        <v>58</v>
      </c>
    </row>
    <row r="12" spans="1:7" x14ac:dyDescent="0.3">
      <c r="A12" s="1">
        <v>44499</v>
      </c>
      <c r="B12" s="2">
        <v>7</v>
      </c>
      <c r="C12" s="2">
        <v>18</v>
      </c>
      <c r="D12" s="2">
        <v>47</v>
      </c>
      <c r="E12" s="2">
        <v>51</v>
      </c>
      <c r="F12" s="2">
        <v>56</v>
      </c>
      <c r="G12" s="2">
        <v>59</v>
      </c>
    </row>
    <row r="13" spans="1:7" x14ac:dyDescent="0.3">
      <c r="A13" s="1">
        <v>44496</v>
      </c>
      <c r="B13" s="2">
        <v>8</v>
      </c>
      <c r="C13" s="2">
        <v>20</v>
      </c>
      <c r="D13" s="2">
        <v>22</v>
      </c>
      <c r="E13" s="2">
        <v>39</v>
      </c>
      <c r="F13" s="2">
        <v>47</v>
      </c>
      <c r="G13" s="2">
        <v>48</v>
      </c>
    </row>
    <row r="14" spans="1:7" x14ac:dyDescent="0.3">
      <c r="A14" s="1">
        <v>44492</v>
      </c>
      <c r="B14" s="2">
        <v>4</v>
      </c>
      <c r="C14" s="2">
        <v>13</v>
      </c>
      <c r="D14" s="2">
        <v>21</v>
      </c>
      <c r="E14" s="2">
        <v>27</v>
      </c>
      <c r="F14" s="2">
        <v>28</v>
      </c>
      <c r="G14" s="2">
        <v>37</v>
      </c>
    </row>
    <row r="15" spans="1:7" x14ac:dyDescent="0.3">
      <c r="A15" s="1">
        <v>44489</v>
      </c>
      <c r="B15" s="2">
        <v>23</v>
      </c>
      <c r="C15" s="2">
        <v>27</v>
      </c>
      <c r="D15" s="2">
        <v>29</v>
      </c>
      <c r="E15" s="2">
        <v>37</v>
      </c>
      <c r="F15" s="2">
        <v>43</v>
      </c>
      <c r="G15" s="2">
        <v>47</v>
      </c>
    </row>
    <row r="16" spans="1:7" x14ac:dyDescent="0.3">
      <c r="A16" s="1">
        <v>44485</v>
      </c>
      <c r="B16" s="2">
        <v>4</v>
      </c>
      <c r="C16" s="2">
        <v>18</v>
      </c>
      <c r="D16" s="2">
        <v>21</v>
      </c>
      <c r="E16" s="2">
        <v>24</v>
      </c>
      <c r="F16" s="2">
        <v>37</v>
      </c>
      <c r="G16" s="2">
        <v>58</v>
      </c>
    </row>
    <row r="17" spans="1:7" x14ac:dyDescent="0.3">
      <c r="A17" s="1">
        <v>44482</v>
      </c>
      <c r="B17" s="2">
        <v>4</v>
      </c>
      <c r="C17" s="2">
        <v>8</v>
      </c>
      <c r="D17" s="2">
        <v>12</v>
      </c>
      <c r="E17" s="2">
        <v>15</v>
      </c>
      <c r="F17" s="2">
        <v>38</v>
      </c>
      <c r="G17" s="2">
        <v>56</v>
      </c>
    </row>
    <row r="18" spans="1:7" x14ac:dyDescent="0.3">
      <c r="A18" s="1">
        <v>44478</v>
      </c>
      <c r="B18" s="2">
        <v>6</v>
      </c>
      <c r="C18" s="2">
        <v>9</v>
      </c>
      <c r="D18" s="2">
        <v>30</v>
      </c>
      <c r="E18" s="2">
        <v>48</v>
      </c>
      <c r="F18" s="2">
        <v>51</v>
      </c>
      <c r="G18" s="2">
        <v>52</v>
      </c>
    </row>
    <row r="19" spans="1:7" x14ac:dyDescent="0.3">
      <c r="A19" s="1">
        <v>44475</v>
      </c>
      <c r="B19" s="2">
        <v>1</v>
      </c>
      <c r="C19" s="2">
        <v>9</v>
      </c>
      <c r="D19" s="2">
        <v>16</v>
      </c>
      <c r="E19" s="2">
        <v>27</v>
      </c>
      <c r="F19" s="2">
        <v>30</v>
      </c>
      <c r="G19" s="2">
        <v>51</v>
      </c>
    </row>
    <row r="20" spans="1:7" x14ac:dyDescent="0.3">
      <c r="A20" s="1">
        <v>44471</v>
      </c>
      <c r="B20" s="2">
        <v>32</v>
      </c>
      <c r="C20" s="2">
        <v>35</v>
      </c>
      <c r="D20" s="2">
        <v>36</v>
      </c>
      <c r="E20" s="2">
        <v>37</v>
      </c>
      <c r="F20" s="2">
        <v>40</v>
      </c>
      <c r="G20" s="2">
        <v>51</v>
      </c>
    </row>
    <row r="21" spans="1:7" x14ac:dyDescent="0.3">
      <c r="A21" s="1">
        <v>44468</v>
      </c>
      <c r="B21" s="2">
        <v>15</v>
      </c>
      <c r="C21" s="2">
        <v>17</v>
      </c>
      <c r="D21" s="2">
        <v>27</v>
      </c>
      <c r="E21" s="2">
        <v>40</v>
      </c>
      <c r="F21" s="2">
        <v>45</v>
      </c>
      <c r="G21" s="2">
        <v>52</v>
      </c>
    </row>
    <row r="22" spans="1:7" x14ac:dyDescent="0.3">
      <c r="A22" s="1">
        <v>44464</v>
      </c>
      <c r="B22" s="2">
        <v>13</v>
      </c>
      <c r="C22" s="2">
        <v>15</v>
      </c>
      <c r="D22" s="2">
        <v>31</v>
      </c>
      <c r="E22" s="2">
        <v>32</v>
      </c>
      <c r="F22" s="2">
        <v>36</v>
      </c>
      <c r="G22" s="2">
        <v>56</v>
      </c>
    </row>
    <row r="23" spans="1:7" x14ac:dyDescent="0.3">
      <c r="A23" s="1">
        <v>44461</v>
      </c>
      <c r="B23" s="2">
        <v>13</v>
      </c>
      <c r="C23" s="2">
        <v>21</v>
      </c>
      <c r="D23" s="2">
        <v>33</v>
      </c>
      <c r="E23" s="2">
        <v>40</v>
      </c>
      <c r="F23" s="2">
        <v>44</v>
      </c>
      <c r="G23" s="2">
        <v>52</v>
      </c>
    </row>
    <row r="24" spans="1:7" x14ac:dyDescent="0.3">
      <c r="A24" s="1">
        <v>44457</v>
      </c>
      <c r="B24" s="2">
        <v>19</v>
      </c>
      <c r="C24" s="2">
        <v>32</v>
      </c>
      <c r="D24" s="2">
        <v>44</v>
      </c>
      <c r="E24" s="2">
        <v>45</v>
      </c>
      <c r="F24" s="2">
        <v>52</v>
      </c>
      <c r="G24" s="2">
        <v>53</v>
      </c>
    </row>
    <row r="25" spans="1:7" x14ac:dyDescent="0.3">
      <c r="A25" s="1">
        <v>44454</v>
      </c>
      <c r="B25" s="2">
        <v>20</v>
      </c>
      <c r="C25" s="2">
        <v>24</v>
      </c>
      <c r="D25" s="2">
        <v>25</v>
      </c>
      <c r="E25" s="2">
        <v>27</v>
      </c>
      <c r="F25" s="2">
        <v>34</v>
      </c>
      <c r="G25" s="2">
        <v>37</v>
      </c>
    </row>
    <row r="26" spans="1:7" x14ac:dyDescent="0.3">
      <c r="A26" s="1">
        <v>44450</v>
      </c>
      <c r="B26" s="2">
        <v>2</v>
      </c>
      <c r="C26" s="2">
        <v>13</v>
      </c>
      <c r="D26" s="2">
        <v>38</v>
      </c>
      <c r="E26" s="2">
        <v>42</v>
      </c>
      <c r="F26" s="2">
        <v>52</v>
      </c>
      <c r="G26" s="2">
        <v>54</v>
      </c>
    </row>
    <row r="27" spans="1:7" x14ac:dyDescent="0.3">
      <c r="A27" s="1">
        <v>44447</v>
      </c>
      <c r="B27" s="2">
        <v>3</v>
      </c>
      <c r="C27" s="2">
        <v>4</v>
      </c>
      <c r="D27" s="2">
        <v>13</v>
      </c>
      <c r="E27" s="2">
        <v>14</v>
      </c>
      <c r="F27" s="2">
        <v>38</v>
      </c>
      <c r="G27" s="2">
        <v>56</v>
      </c>
    </row>
    <row r="28" spans="1:7" x14ac:dyDescent="0.3">
      <c r="A28" s="1">
        <v>44443</v>
      </c>
      <c r="B28" s="2">
        <v>1</v>
      </c>
      <c r="C28" s="2">
        <v>14</v>
      </c>
      <c r="D28" s="2">
        <v>21</v>
      </c>
      <c r="E28" s="2">
        <v>36</v>
      </c>
      <c r="F28" s="2">
        <v>39</v>
      </c>
      <c r="G28" s="2">
        <v>41</v>
      </c>
    </row>
    <row r="29" spans="1:7" x14ac:dyDescent="0.3">
      <c r="A29" s="1">
        <v>44440</v>
      </c>
      <c r="B29" s="2">
        <v>3</v>
      </c>
      <c r="C29" s="2">
        <v>19</v>
      </c>
      <c r="D29" s="2">
        <v>28</v>
      </c>
      <c r="E29" s="2">
        <v>33</v>
      </c>
      <c r="F29" s="2">
        <v>41</v>
      </c>
      <c r="G29" s="2">
        <v>43</v>
      </c>
    </row>
    <row r="30" spans="1:7" x14ac:dyDescent="0.3">
      <c r="A30" s="1">
        <v>44436</v>
      </c>
      <c r="B30" s="2">
        <v>18</v>
      </c>
      <c r="C30" s="2">
        <v>24</v>
      </c>
      <c r="D30" s="2">
        <v>34</v>
      </c>
      <c r="E30" s="2">
        <v>49</v>
      </c>
      <c r="F30" s="2">
        <v>50</v>
      </c>
      <c r="G30" s="2">
        <v>57</v>
      </c>
    </row>
    <row r="31" spans="1:7" x14ac:dyDescent="0.3">
      <c r="A31" s="1">
        <v>44433</v>
      </c>
      <c r="B31" s="2">
        <v>7</v>
      </c>
      <c r="C31" s="2">
        <v>15</v>
      </c>
      <c r="D31" s="2">
        <v>30</v>
      </c>
      <c r="E31" s="2">
        <v>39</v>
      </c>
      <c r="F31" s="2">
        <v>52</v>
      </c>
      <c r="G31" s="2">
        <v>59</v>
      </c>
    </row>
    <row r="32" spans="1:7" x14ac:dyDescent="0.3">
      <c r="A32" s="1">
        <v>44429</v>
      </c>
      <c r="B32" s="2">
        <v>17</v>
      </c>
      <c r="C32" s="2">
        <v>18</v>
      </c>
      <c r="D32" s="2">
        <v>27</v>
      </c>
      <c r="E32" s="2">
        <v>28</v>
      </c>
      <c r="F32" s="2">
        <v>35</v>
      </c>
      <c r="G32" s="2">
        <v>57</v>
      </c>
    </row>
    <row r="33" spans="1:7" x14ac:dyDescent="0.3">
      <c r="A33" s="1">
        <v>44426</v>
      </c>
      <c r="B33" s="2">
        <v>4</v>
      </c>
      <c r="C33" s="2">
        <v>10</v>
      </c>
      <c r="D33" s="2">
        <v>27</v>
      </c>
      <c r="E33" s="2">
        <v>30</v>
      </c>
      <c r="F33" s="2">
        <v>48</v>
      </c>
      <c r="G33" s="2">
        <v>50</v>
      </c>
    </row>
    <row r="34" spans="1:7" x14ac:dyDescent="0.3">
      <c r="A34" s="1">
        <v>44422</v>
      </c>
      <c r="B34" s="2">
        <v>1</v>
      </c>
      <c r="C34" s="2">
        <v>2</v>
      </c>
      <c r="D34" s="2">
        <v>15</v>
      </c>
      <c r="E34" s="2">
        <v>19</v>
      </c>
      <c r="F34" s="2">
        <v>39</v>
      </c>
      <c r="G34" s="2">
        <v>43</v>
      </c>
    </row>
    <row r="35" spans="1:7" x14ac:dyDescent="0.3">
      <c r="A35" s="1">
        <v>44419</v>
      </c>
      <c r="B35" s="2">
        <v>13</v>
      </c>
      <c r="C35" s="2">
        <v>32</v>
      </c>
      <c r="D35" s="2">
        <v>36</v>
      </c>
      <c r="E35" s="2">
        <v>37</v>
      </c>
      <c r="F35" s="2">
        <v>39</v>
      </c>
      <c r="G35" s="2">
        <v>46</v>
      </c>
    </row>
    <row r="36" spans="1:7" x14ac:dyDescent="0.3">
      <c r="A36" s="1">
        <v>44415</v>
      </c>
      <c r="B36" s="2">
        <v>10</v>
      </c>
      <c r="C36" s="2">
        <v>15</v>
      </c>
      <c r="D36" s="2">
        <v>22</v>
      </c>
      <c r="E36" s="2">
        <v>41</v>
      </c>
      <c r="F36" s="2">
        <v>51</v>
      </c>
      <c r="G36" s="2">
        <v>57</v>
      </c>
    </row>
    <row r="37" spans="1:7" x14ac:dyDescent="0.3">
      <c r="A37" s="1">
        <v>44412</v>
      </c>
      <c r="B37" s="2">
        <v>3</v>
      </c>
      <c r="C37" s="2">
        <v>16</v>
      </c>
      <c r="D37" s="2">
        <v>27</v>
      </c>
      <c r="E37" s="2">
        <v>34</v>
      </c>
      <c r="F37" s="2">
        <v>36</v>
      </c>
      <c r="G37" s="2">
        <v>46</v>
      </c>
    </row>
    <row r="38" spans="1:7" x14ac:dyDescent="0.3">
      <c r="A38" s="1">
        <v>44408</v>
      </c>
      <c r="B38" s="2">
        <v>11</v>
      </c>
      <c r="C38" s="2">
        <v>12</v>
      </c>
      <c r="D38" s="2">
        <v>13</v>
      </c>
      <c r="E38" s="2">
        <v>19</v>
      </c>
      <c r="F38" s="2">
        <v>43</v>
      </c>
      <c r="G38" s="2">
        <v>58</v>
      </c>
    </row>
    <row r="39" spans="1:7" x14ac:dyDescent="0.3">
      <c r="A39" s="1">
        <v>44405</v>
      </c>
      <c r="B39" s="2">
        <v>23</v>
      </c>
      <c r="C39" s="2">
        <v>26</v>
      </c>
      <c r="D39" s="2">
        <v>34</v>
      </c>
      <c r="E39" s="2">
        <v>36</v>
      </c>
      <c r="F39" s="2">
        <v>44</v>
      </c>
      <c r="G39" s="2">
        <v>59</v>
      </c>
    </row>
    <row r="40" spans="1:7" x14ac:dyDescent="0.3">
      <c r="A40" s="1">
        <v>44401</v>
      </c>
      <c r="B40" s="2">
        <v>6</v>
      </c>
      <c r="C40" s="2">
        <v>7</v>
      </c>
      <c r="D40" s="2">
        <v>17</v>
      </c>
      <c r="E40" s="2">
        <v>28</v>
      </c>
      <c r="F40" s="2">
        <v>34</v>
      </c>
      <c r="G40" s="2">
        <v>37</v>
      </c>
    </row>
    <row r="41" spans="1:7" x14ac:dyDescent="0.3">
      <c r="A41" s="1">
        <v>44398</v>
      </c>
      <c r="B41" s="2">
        <v>5</v>
      </c>
      <c r="C41" s="2">
        <v>17</v>
      </c>
      <c r="D41" s="2">
        <v>20</v>
      </c>
      <c r="E41" s="2">
        <v>37</v>
      </c>
      <c r="F41" s="2">
        <v>45</v>
      </c>
      <c r="G41" s="2">
        <v>51</v>
      </c>
    </row>
    <row r="42" spans="1:7" x14ac:dyDescent="0.3">
      <c r="A42" s="1">
        <v>44394</v>
      </c>
      <c r="B42" s="2">
        <v>3</v>
      </c>
      <c r="C42" s="2">
        <v>25</v>
      </c>
      <c r="D42" s="2">
        <v>33</v>
      </c>
      <c r="E42" s="2">
        <v>35</v>
      </c>
      <c r="F42" s="2">
        <v>48</v>
      </c>
      <c r="G42" s="2">
        <v>56</v>
      </c>
    </row>
    <row r="43" spans="1:7" x14ac:dyDescent="0.3">
      <c r="A43" s="1">
        <v>44391</v>
      </c>
      <c r="B43" s="2">
        <v>12</v>
      </c>
      <c r="C43" s="2">
        <v>27</v>
      </c>
      <c r="D43" s="2">
        <v>29</v>
      </c>
      <c r="E43" s="2">
        <v>35</v>
      </c>
      <c r="F43" s="2">
        <v>36</v>
      </c>
      <c r="G43" s="2">
        <v>41</v>
      </c>
    </row>
    <row r="44" spans="1:7" x14ac:dyDescent="0.3">
      <c r="A44" s="1">
        <v>44387</v>
      </c>
      <c r="B44" s="2">
        <v>9</v>
      </c>
      <c r="C44" s="2">
        <v>19</v>
      </c>
      <c r="D44" s="2">
        <v>22</v>
      </c>
      <c r="E44" s="2">
        <v>33</v>
      </c>
      <c r="F44" s="2">
        <v>47</v>
      </c>
      <c r="G44" s="2">
        <v>54</v>
      </c>
    </row>
    <row r="45" spans="1:7" x14ac:dyDescent="0.3">
      <c r="A45" s="1">
        <v>44384</v>
      </c>
      <c r="B45" s="2">
        <v>2</v>
      </c>
      <c r="C45" s="2">
        <v>3</v>
      </c>
      <c r="D45" s="2">
        <v>7</v>
      </c>
      <c r="E45" s="2">
        <v>20</v>
      </c>
      <c r="F45" s="2">
        <v>40</v>
      </c>
      <c r="G45" s="2">
        <v>52</v>
      </c>
    </row>
    <row r="46" spans="1:7" x14ac:dyDescent="0.3">
      <c r="A46" s="1">
        <v>44380</v>
      </c>
      <c r="B46" s="2">
        <v>1</v>
      </c>
      <c r="C46" s="2">
        <v>12</v>
      </c>
      <c r="D46" s="2">
        <v>27</v>
      </c>
      <c r="E46" s="2">
        <v>29</v>
      </c>
      <c r="F46" s="2">
        <v>31</v>
      </c>
      <c r="G46" s="2">
        <v>47</v>
      </c>
    </row>
    <row r="47" spans="1:7" x14ac:dyDescent="0.3">
      <c r="A47" s="1">
        <v>44377</v>
      </c>
      <c r="B47" s="2">
        <v>12</v>
      </c>
      <c r="C47" s="2">
        <v>27</v>
      </c>
      <c r="D47" s="2">
        <v>34</v>
      </c>
      <c r="E47" s="2">
        <v>38</v>
      </c>
      <c r="F47" s="2">
        <v>40</v>
      </c>
      <c r="G47" s="2">
        <v>41</v>
      </c>
    </row>
    <row r="48" spans="1:7" x14ac:dyDescent="0.3">
      <c r="A48" s="1">
        <v>44373</v>
      </c>
      <c r="B48" s="2">
        <v>14</v>
      </c>
      <c r="C48" s="2">
        <v>24</v>
      </c>
      <c r="D48" s="2">
        <v>37</v>
      </c>
      <c r="E48" s="2">
        <v>39</v>
      </c>
      <c r="F48" s="2">
        <v>41</v>
      </c>
      <c r="G48" s="2">
        <v>53</v>
      </c>
    </row>
    <row r="49" spans="1:7" x14ac:dyDescent="0.3">
      <c r="A49" s="1">
        <v>44370</v>
      </c>
      <c r="B49" s="2">
        <v>4</v>
      </c>
      <c r="C49" s="2">
        <v>14</v>
      </c>
      <c r="D49" s="2">
        <v>15</v>
      </c>
      <c r="E49" s="2">
        <v>33</v>
      </c>
      <c r="F49" s="2">
        <v>50</v>
      </c>
      <c r="G49" s="2">
        <v>53</v>
      </c>
    </row>
    <row r="50" spans="1:7" x14ac:dyDescent="0.3">
      <c r="A50" s="1">
        <v>44366</v>
      </c>
      <c r="B50" s="2">
        <v>12</v>
      </c>
      <c r="C50" s="2">
        <v>18</v>
      </c>
      <c r="D50" s="2">
        <v>21</v>
      </c>
      <c r="E50" s="2">
        <v>38</v>
      </c>
      <c r="F50" s="2">
        <v>44</v>
      </c>
      <c r="G50" s="2">
        <v>54</v>
      </c>
    </row>
    <row r="51" spans="1:7" x14ac:dyDescent="0.3">
      <c r="A51" s="1">
        <v>44363</v>
      </c>
      <c r="B51" s="2">
        <v>6</v>
      </c>
      <c r="C51" s="2">
        <v>22</v>
      </c>
      <c r="D51" s="2">
        <v>28</v>
      </c>
      <c r="E51" s="2">
        <v>36</v>
      </c>
      <c r="F51" s="2">
        <v>48</v>
      </c>
      <c r="G51" s="2">
        <v>53</v>
      </c>
    </row>
    <row r="52" spans="1:7" x14ac:dyDescent="0.3">
      <c r="A52" s="1">
        <v>44359</v>
      </c>
      <c r="B52" s="2">
        <v>9</v>
      </c>
      <c r="C52" s="2">
        <v>11</v>
      </c>
      <c r="D52" s="2">
        <v>16</v>
      </c>
      <c r="E52" s="2">
        <v>27</v>
      </c>
      <c r="F52" s="2">
        <v>36</v>
      </c>
      <c r="G52" s="2">
        <v>52</v>
      </c>
    </row>
    <row r="53" spans="1:7" x14ac:dyDescent="0.3">
      <c r="A53" s="1">
        <v>44356</v>
      </c>
      <c r="B53" s="2">
        <v>9</v>
      </c>
      <c r="C53" s="2">
        <v>15</v>
      </c>
      <c r="D53" s="2">
        <v>24</v>
      </c>
      <c r="E53" s="2">
        <v>34</v>
      </c>
      <c r="F53" s="2">
        <v>43</v>
      </c>
      <c r="G53" s="2">
        <v>48</v>
      </c>
    </row>
    <row r="54" spans="1:7" x14ac:dyDescent="0.3">
      <c r="A54" s="1">
        <v>44352</v>
      </c>
      <c r="B54" s="2">
        <v>3</v>
      </c>
      <c r="C54" s="2">
        <v>6</v>
      </c>
      <c r="D54" s="2">
        <v>33</v>
      </c>
      <c r="E54" s="2">
        <v>39</v>
      </c>
      <c r="F54" s="2">
        <v>46</v>
      </c>
      <c r="G54" s="2">
        <v>57</v>
      </c>
    </row>
    <row r="55" spans="1:7" x14ac:dyDescent="0.3">
      <c r="A55" s="1">
        <v>44349</v>
      </c>
      <c r="B55" s="2">
        <v>1</v>
      </c>
      <c r="C55" s="2">
        <v>15</v>
      </c>
      <c r="D55" s="2">
        <v>17</v>
      </c>
      <c r="E55" s="2">
        <v>33</v>
      </c>
      <c r="F55" s="2">
        <v>53</v>
      </c>
      <c r="G55" s="2">
        <v>59</v>
      </c>
    </row>
    <row r="56" spans="1:7" x14ac:dyDescent="0.3">
      <c r="A56" s="1">
        <v>44345</v>
      </c>
      <c r="B56" s="2">
        <v>1</v>
      </c>
      <c r="C56" s="2">
        <v>10</v>
      </c>
      <c r="D56" s="2">
        <v>16</v>
      </c>
      <c r="E56" s="2">
        <v>36</v>
      </c>
      <c r="F56" s="2">
        <v>46</v>
      </c>
      <c r="G56" s="2">
        <v>55</v>
      </c>
    </row>
    <row r="57" spans="1:7" x14ac:dyDescent="0.3">
      <c r="A57" s="1">
        <v>44342</v>
      </c>
      <c r="B57" s="2">
        <v>28</v>
      </c>
      <c r="C57" s="2">
        <v>33</v>
      </c>
      <c r="D57" s="2">
        <v>36</v>
      </c>
      <c r="E57" s="2">
        <v>45</v>
      </c>
      <c r="F57" s="2">
        <v>49</v>
      </c>
      <c r="G57" s="2">
        <v>51</v>
      </c>
    </row>
    <row r="58" spans="1:7" x14ac:dyDescent="0.3">
      <c r="A58" s="1">
        <v>44338</v>
      </c>
      <c r="B58" s="2">
        <v>9</v>
      </c>
      <c r="C58" s="2">
        <v>20</v>
      </c>
      <c r="D58" s="2">
        <v>41</v>
      </c>
      <c r="E58" s="2">
        <v>43</v>
      </c>
      <c r="F58" s="2">
        <v>46</v>
      </c>
      <c r="G58" s="2">
        <v>48</v>
      </c>
    </row>
    <row r="59" spans="1:7" x14ac:dyDescent="0.3">
      <c r="A59" s="1">
        <v>44335</v>
      </c>
      <c r="B59" s="2">
        <v>18</v>
      </c>
      <c r="C59" s="2">
        <v>36</v>
      </c>
      <c r="D59" s="2">
        <v>50</v>
      </c>
      <c r="E59" s="2">
        <v>53</v>
      </c>
      <c r="F59" s="2">
        <v>57</v>
      </c>
      <c r="G59" s="2">
        <v>58</v>
      </c>
    </row>
    <row r="60" spans="1:7" x14ac:dyDescent="0.3">
      <c r="A60" s="1">
        <v>44331</v>
      </c>
      <c r="B60" s="2">
        <v>6</v>
      </c>
      <c r="C60" s="2">
        <v>19</v>
      </c>
      <c r="D60" s="2">
        <v>27</v>
      </c>
      <c r="E60" s="2">
        <v>32</v>
      </c>
      <c r="F60" s="2">
        <v>39</v>
      </c>
      <c r="G60" s="2">
        <v>57</v>
      </c>
    </row>
    <row r="61" spans="1:7" x14ac:dyDescent="0.3">
      <c r="A61" s="1">
        <v>44328</v>
      </c>
      <c r="B61" s="2">
        <v>10</v>
      </c>
      <c r="C61" s="2">
        <v>17</v>
      </c>
      <c r="D61" s="2">
        <v>23</v>
      </c>
      <c r="E61" s="2">
        <v>40</v>
      </c>
      <c r="F61" s="2">
        <v>51</v>
      </c>
      <c r="G61" s="2">
        <v>52</v>
      </c>
    </row>
    <row r="62" spans="1:7" x14ac:dyDescent="0.3">
      <c r="A62" s="1">
        <v>44324</v>
      </c>
      <c r="B62" s="2">
        <v>10</v>
      </c>
      <c r="C62" s="2">
        <v>12</v>
      </c>
      <c r="D62" s="2">
        <v>23</v>
      </c>
      <c r="E62" s="2">
        <v>31</v>
      </c>
      <c r="F62" s="2">
        <v>37</v>
      </c>
      <c r="G62" s="2">
        <v>46</v>
      </c>
    </row>
    <row r="63" spans="1:7" x14ac:dyDescent="0.3">
      <c r="A63" s="1">
        <v>44321</v>
      </c>
      <c r="B63" s="2">
        <v>8</v>
      </c>
      <c r="C63" s="2">
        <v>27</v>
      </c>
      <c r="D63" s="2">
        <v>34</v>
      </c>
      <c r="E63" s="2">
        <v>40</v>
      </c>
      <c r="F63" s="2">
        <v>55</v>
      </c>
      <c r="G63" s="2">
        <v>56</v>
      </c>
    </row>
    <row r="64" spans="1:7" x14ac:dyDescent="0.3">
      <c r="A64" s="1">
        <v>44317</v>
      </c>
      <c r="B64" s="2">
        <v>7</v>
      </c>
      <c r="C64" s="2">
        <v>10</v>
      </c>
      <c r="D64" s="2">
        <v>31</v>
      </c>
      <c r="E64" s="2">
        <v>32</v>
      </c>
      <c r="F64" s="2">
        <v>34</v>
      </c>
      <c r="G64" s="2">
        <v>40</v>
      </c>
    </row>
    <row r="65" spans="1:7" x14ac:dyDescent="0.3">
      <c r="A65" s="1">
        <v>44314</v>
      </c>
      <c r="B65" s="2">
        <v>1</v>
      </c>
      <c r="C65" s="2">
        <v>4</v>
      </c>
      <c r="D65" s="2">
        <v>27</v>
      </c>
      <c r="E65" s="2">
        <v>48</v>
      </c>
      <c r="F65" s="2">
        <v>57</v>
      </c>
      <c r="G65" s="2">
        <v>59</v>
      </c>
    </row>
    <row r="66" spans="1:7" x14ac:dyDescent="0.3">
      <c r="A66" s="1">
        <v>44310</v>
      </c>
      <c r="B66" s="2">
        <v>16</v>
      </c>
      <c r="C66" s="2">
        <v>24</v>
      </c>
      <c r="D66" s="2">
        <v>29</v>
      </c>
      <c r="E66" s="2">
        <v>30</v>
      </c>
      <c r="F66" s="2">
        <v>32</v>
      </c>
      <c r="G66" s="2">
        <v>38</v>
      </c>
    </row>
    <row r="67" spans="1:7" x14ac:dyDescent="0.3">
      <c r="A67" s="1"/>
    </row>
    <row r="68" spans="1:7" x14ac:dyDescent="0.3">
      <c r="A68" s="1"/>
    </row>
    <row r="69" spans="1:7" x14ac:dyDescent="0.3">
      <c r="A69" s="1"/>
    </row>
    <row r="70" spans="1:7" x14ac:dyDescent="0.3">
      <c r="A70" s="1"/>
    </row>
    <row r="71" spans="1:7" x14ac:dyDescent="0.3">
      <c r="A71" s="1"/>
    </row>
    <row r="72" spans="1:7" x14ac:dyDescent="0.3">
      <c r="A72" s="1"/>
    </row>
    <row r="73" spans="1:7" x14ac:dyDescent="0.3">
      <c r="A73" s="1"/>
    </row>
    <row r="74" spans="1:7" x14ac:dyDescent="0.3">
      <c r="A74" s="1"/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8A27D-FAF8-41FE-8ADC-D8E7C8AAB027}">
  <dimension ref="A1:G60"/>
  <sheetViews>
    <sheetView workbookViewId="0">
      <selection activeCell="C2" sqref="C2"/>
    </sheetView>
  </sheetViews>
  <sheetFormatPr defaultRowHeight="14.4" x14ac:dyDescent="0.3"/>
  <cols>
    <col min="1" max="2" width="11" customWidth="1"/>
  </cols>
  <sheetData>
    <row r="1" spans="1:7" x14ac:dyDescent="0.3">
      <c r="A1" t="s">
        <v>12</v>
      </c>
      <c r="B1" t="s">
        <v>9</v>
      </c>
      <c r="C1" t="s">
        <v>8</v>
      </c>
      <c r="D1" t="s">
        <v>10</v>
      </c>
      <c r="E1" t="s">
        <v>11</v>
      </c>
      <c r="F1" t="s">
        <v>7</v>
      </c>
      <c r="G1" t="s">
        <v>13</v>
      </c>
    </row>
    <row r="2" spans="1:7" x14ac:dyDescent="0.3">
      <c r="A2">
        <v>1</v>
      </c>
      <c r="B2">
        <f>COUNTIF(HotPicks!$B$2:$G$11,Table2[[#This Row],[Number]])</f>
        <v>1</v>
      </c>
      <c r="C2">
        <f>COUNTIF(HotPicks!$B$2:$G$16,Table2[[#This Row],[Number]])</f>
        <v>1</v>
      </c>
      <c r="D2">
        <f>COUNTIF(HotPicks!$B$2:$G$21,Table2[[#This Row],[Number]])</f>
        <v>2</v>
      </c>
      <c r="E2">
        <f>COUNTIF(HotPicks!$B$2:$G$31,Table2[[#This Row],[Number]])</f>
        <v>3</v>
      </c>
      <c r="F2">
        <f>COUNTIF(HotPicks!$B$2:$G$51,Table2[[#This Row],[Number]])</f>
        <v>5</v>
      </c>
      <c r="G2">
        <f>COUNTIF(HotPicks!$B$2:$G$101,Table2[[#This Row],[Number]])</f>
        <v>8</v>
      </c>
    </row>
    <row r="3" spans="1:7" x14ac:dyDescent="0.3">
      <c r="A3">
        <v>2</v>
      </c>
      <c r="B3">
        <f>COUNTIF(HotPicks!$B$2:$G$11,Table2[[#This Row],[Number]])</f>
        <v>0</v>
      </c>
      <c r="C3">
        <f>COUNTIF(HotPicks!$B$2:$G$16,Table2[[#This Row],[Number]])</f>
        <v>0</v>
      </c>
      <c r="D3">
        <f>COUNTIF(HotPicks!$B$2:$G$21,Table2[[#This Row],[Number]])</f>
        <v>0</v>
      </c>
      <c r="E3">
        <f>COUNTIF(HotPicks!$B$2:$G$31,Table2[[#This Row],[Number]])</f>
        <v>1</v>
      </c>
      <c r="F3">
        <f>COUNTIF(HotPicks!$B$2:$G$51,Table2[[#This Row],[Number]])</f>
        <v>3</v>
      </c>
      <c r="G3">
        <f>COUNTIF(HotPicks!$B$2:$G$101,Table2[[#This Row],[Number]])</f>
        <v>3</v>
      </c>
    </row>
    <row r="4" spans="1:7" x14ac:dyDescent="0.3">
      <c r="A4">
        <v>3</v>
      </c>
      <c r="B4">
        <f>COUNTIF(HotPicks!$B$2:$G$11,Table2[[#This Row],[Number]])</f>
        <v>1</v>
      </c>
      <c r="C4">
        <f>COUNTIF(HotPicks!$B$2:$G$16,Table2[[#This Row],[Number]])</f>
        <v>1</v>
      </c>
      <c r="D4">
        <f>COUNTIF(HotPicks!$B$2:$G$21,Table2[[#This Row],[Number]])</f>
        <v>1</v>
      </c>
      <c r="E4">
        <f>COUNTIF(HotPicks!$B$2:$G$31,Table2[[#This Row],[Number]])</f>
        <v>3</v>
      </c>
      <c r="F4">
        <f>COUNTIF(HotPicks!$B$2:$G$51,Table2[[#This Row],[Number]])</f>
        <v>6</v>
      </c>
      <c r="G4">
        <f>COUNTIF(HotPicks!$B$2:$G$101,Table2[[#This Row],[Number]])</f>
        <v>7</v>
      </c>
    </row>
    <row r="5" spans="1:7" x14ac:dyDescent="0.3">
      <c r="A5">
        <v>4</v>
      </c>
      <c r="B5">
        <f>COUNTIF(HotPicks!$B$2:$G$11,Table2[[#This Row],[Number]])</f>
        <v>2</v>
      </c>
      <c r="C5">
        <f>COUNTIF(HotPicks!$B$2:$G$16,Table2[[#This Row],[Number]])</f>
        <v>4</v>
      </c>
      <c r="D5">
        <f>COUNTIF(HotPicks!$B$2:$G$21,Table2[[#This Row],[Number]])</f>
        <v>5</v>
      </c>
      <c r="E5">
        <f>COUNTIF(HotPicks!$B$2:$G$31,Table2[[#This Row],[Number]])</f>
        <v>6</v>
      </c>
      <c r="F5">
        <f>COUNTIF(HotPicks!$B$2:$G$51,Table2[[#This Row],[Number]])</f>
        <v>8</v>
      </c>
      <c r="G5">
        <f>COUNTIF(HotPicks!$B$2:$G$101,Table2[[#This Row],[Number]])</f>
        <v>9</v>
      </c>
    </row>
    <row r="6" spans="1:7" x14ac:dyDescent="0.3">
      <c r="A6">
        <v>5</v>
      </c>
      <c r="B6">
        <f>COUNTIF(HotPicks!$B$2:$G$11,Table2[[#This Row],[Number]])</f>
        <v>1</v>
      </c>
      <c r="C6">
        <f>COUNTIF(HotPicks!$B$2:$G$16,Table2[[#This Row],[Number]])</f>
        <v>1</v>
      </c>
      <c r="D6">
        <f>COUNTIF(HotPicks!$B$2:$G$21,Table2[[#This Row],[Number]])</f>
        <v>1</v>
      </c>
      <c r="E6">
        <f>COUNTIF(HotPicks!$B$2:$G$31,Table2[[#This Row],[Number]])</f>
        <v>1</v>
      </c>
      <c r="F6">
        <f>COUNTIF(HotPicks!$B$2:$G$51,Table2[[#This Row],[Number]])</f>
        <v>2</v>
      </c>
      <c r="G6">
        <f>COUNTIF(HotPicks!$B$2:$G$101,Table2[[#This Row],[Number]])</f>
        <v>2</v>
      </c>
    </row>
    <row r="7" spans="1:7" x14ac:dyDescent="0.3">
      <c r="A7">
        <v>6</v>
      </c>
      <c r="B7">
        <f>COUNTIF(HotPicks!$B$2:$G$11,Table2[[#This Row],[Number]])</f>
        <v>1</v>
      </c>
      <c r="C7">
        <f>COUNTIF(HotPicks!$B$2:$G$16,Table2[[#This Row],[Number]])</f>
        <v>1</v>
      </c>
      <c r="D7">
        <f>COUNTIF(HotPicks!$B$2:$G$21,Table2[[#This Row],[Number]])</f>
        <v>2</v>
      </c>
      <c r="E7">
        <f>COUNTIF(HotPicks!$B$2:$G$31,Table2[[#This Row],[Number]])</f>
        <v>2</v>
      </c>
      <c r="F7">
        <f>COUNTIF(HotPicks!$B$2:$G$51,Table2[[#This Row],[Number]])</f>
        <v>4</v>
      </c>
      <c r="G7">
        <f>COUNTIF(HotPicks!$B$2:$G$101,Table2[[#This Row],[Number]])</f>
        <v>6</v>
      </c>
    </row>
    <row r="8" spans="1:7" x14ac:dyDescent="0.3">
      <c r="A8">
        <v>7</v>
      </c>
      <c r="B8">
        <f>COUNTIF(HotPicks!$B$2:$G$11,Table2[[#This Row],[Number]])</f>
        <v>2</v>
      </c>
      <c r="C8">
        <f>COUNTIF(HotPicks!$B$2:$G$16,Table2[[#This Row],[Number]])</f>
        <v>3</v>
      </c>
      <c r="D8">
        <f>COUNTIF(HotPicks!$B$2:$G$21,Table2[[#This Row],[Number]])</f>
        <v>3</v>
      </c>
      <c r="E8">
        <f>COUNTIF(HotPicks!$B$2:$G$31,Table2[[#This Row],[Number]])</f>
        <v>4</v>
      </c>
      <c r="F8">
        <f>COUNTIF(HotPicks!$B$2:$G$51,Table2[[#This Row],[Number]])</f>
        <v>6</v>
      </c>
      <c r="G8">
        <f>COUNTIF(HotPicks!$B$2:$G$101,Table2[[#This Row],[Number]])</f>
        <v>7</v>
      </c>
    </row>
    <row r="9" spans="1:7" x14ac:dyDescent="0.3">
      <c r="A9">
        <v>8</v>
      </c>
      <c r="B9">
        <f>COUNTIF(HotPicks!$B$2:$G$11,Table2[[#This Row],[Number]])</f>
        <v>2</v>
      </c>
      <c r="C9">
        <f>COUNTIF(HotPicks!$B$2:$G$16,Table2[[#This Row],[Number]])</f>
        <v>3</v>
      </c>
      <c r="D9">
        <f>COUNTIF(HotPicks!$B$2:$G$21,Table2[[#This Row],[Number]])</f>
        <v>4</v>
      </c>
      <c r="E9">
        <f>COUNTIF(HotPicks!$B$2:$G$31,Table2[[#This Row],[Number]])</f>
        <v>4</v>
      </c>
      <c r="F9">
        <f>COUNTIF(HotPicks!$B$2:$G$51,Table2[[#This Row],[Number]])</f>
        <v>4</v>
      </c>
      <c r="G9">
        <f>COUNTIF(HotPicks!$B$2:$G$101,Table2[[#This Row],[Number]])</f>
        <v>5</v>
      </c>
    </row>
    <row r="10" spans="1:7" x14ac:dyDescent="0.3">
      <c r="A10">
        <v>9</v>
      </c>
      <c r="B10">
        <f>COUNTIF(HotPicks!$B$2:$G$11,Table2[[#This Row],[Number]])</f>
        <v>0</v>
      </c>
      <c r="C10">
        <f>COUNTIF(HotPicks!$B$2:$G$16,Table2[[#This Row],[Number]])</f>
        <v>0</v>
      </c>
      <c r="D10">
        <f>COUNTIF(HotPicks!$B$2:$G$21,Table2[[#This Row],[Number]])</f>
        <v>2</v>
      </c>
      <c r="E10">
        <f>COUNTIF(HotPicks!$B$2:$G$31,Table2[[#This Row],[Number]])</f>
        <v>2</v>
      </c>
      <c r="F10">
        <f>COUNTIF(HotPicks!$B$2:$G$51,Table2[[#This Row],[Number]])</f>
        <v>3</v>
      </c>
      <c r="G10">
        <f>COUNTIF(HotPicks!$B$2:$G$101,Table2[[#This Row],[Number]])</f>
        <v>6</v>
      </c>
    </row>
    <row r="11" spans="1:7" x14ac:dyDescent="0.3">
      <c r="A11">
        <v>10</v>
      </c>
      <c r="B11">
        <f>COUNTIF(HotPicks!$B$2:$G$11,Table2[[#This Row],[Number]])</f>
        <v>1</v>
      </c>
      <c r="C11">
        <f>COUNTIF(HotPicks!$B$2:$G$16,Table2[[#This Row],[Number]])</f>
        <v>1</v>
      </c>
      <c r="D11">
        <f>COUNTIF(HotPicks!$B$2:$G$21,Table2[[#This Row],[Number]])</f>
        <v>1</v>
      </c>
      <c r="E11">
        <f>COUNTIF(HotPicks!$B$2:$G$31,Table2[[#This Row],[Number]])</f>
        <v>1</v>
      </c>
      <c r="F11">
        <f>COUNTIF(HotPicks!$B$2:$G$51,Table2[[#This Row],[Number]])</f>
        <v>3</v>
      </c>
      <c r="G11">
        <f>COUNTIF(HotPicks!$B$2:$G$101,Table2[[#This Row],[Number]])</f>
        <v>7</v>
      </c>
    </row>
    <row r="12" spans="1:7" x14ac:dyDescent="0.3">
      <c r="A12">
        <v>11</v>
      </c>
      <c r="B12">
        <f>COUNTIF(HotPicks!$B$2:$G$11,Table2[[#This Row],[Number]])</f>
        <v>2</v>
      </c>
      <c r="C12">
        <f>COUNTIF(HotPicks!$B$2:$G$16,Table2[[#This Row],[Number]])</f>
        <v>2</v>
      </c>
      <c r="D12">
        <f>COUNTIF(HotPicks!$B$2:$G$21,Table2[[#This Row],[Number]])</f>
        <v>2</v>
      </c>
      <c r="E12">
        <f>COUNTIF(HotPicks!$B$2:$G$31,Table2[[#This Row],[Number]])</f>
        <v>2</v>
      </c>
      <c r="F12">
        <f>COUNTIF(HotPicks!$B$2:$G$51,Table2[[#This Row],[Number]])</f>
        <v>3</v>
      </c>
      <c r="G12">
        <f>COUNTIF(HotPicks!$B$2:$G$101,Table2[[#This Row],[Number]])</f>
        <v>4</v>
      </c>
    </row>
    <row r="13" spans="1:7" x14ac:dyDescent="0.3">
      <c r="A13">
        <v>12</v>
      </c>
      <c r="B13">
        <f>COUNTIF(HotPicks!$B$2:$G$11,Table2[[#This Row],[Number]])</f>
        <v>0</v>
      </c>
      <c r="C13">
        <f>COUNTIF(HotPicks!$B$2:$G$16,Table2[[#This Row],[Number]])</f>
        <v>0</v>
      </c>
      <c r="D13">
        <f>COUNTIF(HotPicks!$B$2:$G$21,Table2[[#This Row],[Number]])</f>
        <v>1</v>
      </c>
      <c r="E13">
        <f>COUNTIF(HotPicks!$B$2:$G$31,Table2[[#This Row],[Number]])</f>
        <v>1</v>
      </c>
      <c r="F13">
        <f>COUNTIF(HotPicks!$B$2:$G$51,Table2[[#This Row],[Number]])</f>
        <v>6</v>
      </c>
      <c r="G13">
        <f>COUNTIF(HotPicks!$B$2:$G$101,Table2[[#This Row],[Number]])</f>
        <v>7</v>
      </c>
    </row>
    <row r="14" spans="1:7" x14ac:dyDescent="0.3">
      <c r="A14">
        <v>13</v>
      </c>
      <c r="B14">
        <f>COUNTIF(HotPicks!$B$2:$G$11,Table2[[#This Row],[Number]])</f>
        <v>2</v>
      </c>
      <c r="C14">
        <f>COUNTIF(HotPicks!$B$2:$G$16,Table2[[#This Row],[Number]])</f>
        <v>3</v>
      </c>
      <c r="D14">
        <f>COUNTIF(HotPicks!$B$2:$G$21,Table2[[#This Row],[Number]])</f>
        <v>3</v>
      </c>
      <c r="E14">
        <f>COUNTIF(HotPicks!$B$2:$G$31,Table2[[#This Row],[Number]])</f>
        <v>7</v>
      </c>
      <c r="F14">
        <f>COUNTIF(HotPicks!$B$2:$G$51,Table2[[#This Row],[Number]])</f>
        <v>9</v>
      </c>
      <c r="G14">
        <f>COUNTIF(HotPicks!$B$2:$G$101,Table2[[#This Row],[Number]])</f>
        <v>9</v>
      </c>
    </row>
    <row r="15" spans="1:7" x14ac:dyDescent="0.3">
      <c r="A15">
        <v>14</v>
      </c>
      <c r="B15">
        <f>COUNTIF(HotPicks!$B$2:$G$11,Table2[[#This Row],[Number]])</f>
        <v>1</v>
      </c>
      <c r="C15">
        <f>COUNTIF(HotPicks!$B$2:$G$16,Table2[[#This Row],[Number]])</f>
        <v>1</v>
      </c>
      <c r="D15">
        <f>COUNTIF(HotPicks!$B$2:$G$21,Table2[[#This Row],[Number]])</f>
        <v>1</v>
      </c>
      <c r="E15">
        <f>COUNTIF(HotPicks!$B$2:$G$31,Table2[[#This Row],[Number]])</f>
        <v>3</v>
      </c>
      <c r="F15">
        <f>COUNTIF(HotPicks!$B$2:$G$51,Table2[[#This Row],[Number]])</f>
        <v>5</v>
      </c>
      <c r="G15">
        <f>COUNTIF(HotPicks!$B$2:$G$101,Table2[[#This Row],[Number]])</f>
        <v>5</v>
      </c>
    </row>
    <row r="16" spans="1:7" x14ac:dyDescent="0.3">
      <c r="A16">
        <v>15</v>
      </c>
      <c r="B16">
        <f>COUNTIF(HotPicks!$B$2:$G$11,Table2[[#This Row],[Number]])</f>
        <v>1</v>
      </c>
      <c r="C16">
        <f>COUNTIF(HotPicks!$B$2:$G$16,Table2[[#This Row],[Number]])</f>
        <v>1</v>
      </c>
      <c r="D16">
        <f>COUNTIF(HotPicks!$B$2:$G$21,Table2[[#This Row],[Number]])</f>
        <v>3</v>
      </c>
      <c r="E16">
        <f>COUNTIF(HotPicks!$B$2:$G$31,Table2[[#This Row],[Number]])</f>
        <v>5</v>
      </c>
      <c r="F16">
        <f>COUNTIF(HotPicks!$B$2:$G$51,Table2[[#This Row],[Number]])</f>
        <v>8</v>
      </c>
      <c r="G16">
        <f>COUNTIF(HotPicks!$B$2:$G$101,Table2[[#This Row],[Number]])</f>
        <v>10</v>
      </c>
    </row>
    <row r="17" spans="1:7" x14ac:dyDescent="0.3">
      <c r="A17">
        <v>16</v>
      </c>
      <c r="B17">
        <f>COUNTIF(HotPicks!$B$2:$G$11,Table2[[#This Row],[Number]])</f>
        <v>3</v>
      </c>
      <c r="C17">
        <f>COUNTIF(HotPicks!$B$2:$G$16,Table2[[#This Row],[Number]])</f>
        <v>3</v>
      </c>
      <c r="D17">
        <f>COUNTIF(HotPicks!$B$2:$G$21,Table2[[#This Row],[Number]])</f>
        <v>4</v>
      </c>
      <c r="E17">
        <f>COUNTIF(HotPicks!$B$2:$G$31,Table2[[#This Row],[Number]])</f>
        <v>4</v>
      </c>
      <c r="F17">
        <f>COUNTIF(HotPicks!$B$2:$G$51,Table2[[#This Row],[Number]])</f>
        <v>5</v>
      </c>
      <c r="G17">
        <f>COUNTIF(HotPicks!$B$2:$G$101,Table2[[#This Row],[Number]])</f>
        <v>8</v>
      </c>
    </row>
    <row r="18" spans="1:7" x14ac:dyDescent="0.3">
      <c r="A18">
        <v>17</v>
      </c>
      <c r="B18">
        <f>COUNTIF(HotPicks!$B$2:$G$11,Table2[[#This Row],[Number]])</f>
        <v>3</v>
      </c>
      <c r="C18">
        <f>COUNTIF(HotPicks!$B$2:$G$16,Table2[[#This Row],[Number]])</f>
        <v>3</v>
      </c>
      <c r="D18">
        <f>COUNTIF(HotPicks!$B$2:$G$21,Table2[[#This Row],[Number]])</f>
        <v>4</v>
      </c>
      <c r="E18">
        <f>COUNTIF(HotPicks!$B$2:$G$31,Table2[[#This Row],[Number]])</f>
        <v>4</v>
      </c>
      <c r="F18">
        <f>COUNTIF(HotPicks!$B$2:$G$51,Table2[[#This Row],[Number]])</f>
        <v>7</v>
      </c>
      <c r="G18">
        <f>COUNTIF(HotPicks!$B$2:$G$101,Table2[[#This Row],[Number]])</f>
        <v>9</v>
      </c>
    </row>
    <row r="19" spans="1:7" x14ac:dyDescent="0.3">
      <c r="A19">
        <v>18</v>
      </c>
      <c r="B19">
        <f>COUNTIF(HotPicks!$B$2:$G$11,Table2[[#This Row],[Number]])</f>
        <v>1</v>
      </c>
      <c r="C19">
        <f>COUNTIF(HotPicks!$B$2:$G$16,Table2[[#This Row],[Number]])</f>
        <v>3</v>
      </c>
      <c r="D19">
        <f>COUNTIF(HotPicks!$B$2:$G$21,Table2[[#This Row],[Number]])</f>
        <v>3</v>
      </c>
      <c r="E19">
        <f>COUNTIF(HotPicks!$B$2:$G$31,Table2[[#This Row],[Number]])</f>
        <v>4</v>
      </c>
      <c r="F19">
        <f>COUNTIF(HotPicks!$B$2:$G$51,Table2[[#This Row],[Number]])</f>
        <v>6</v>
      </c>
      <c r="G19">
        <f>COUNTIF(HotPicks!$B$2:$G$101,Table2[[#This Row],[Number]])</f>
        <v>7</v>
      </c>
    </row>
    <row r="20" spans="1:7" x14ac:dyDescent="0.3">
      <c r="A20">
        <v>19</v>
      </c>
      <c r="B20">
        <f>COUNTIF(HotPicks!$B$2:$G$11,Table2[[#This Row],[Number]])</f>
        <v>1</v>
      </c>
      <c r="C20">
        <f>COUNTIF(HotPicks!$B$2:$G$16,Table2[[#This Row],[Number]])</f>
        <v>1</v>
      </c>
      <c r="D20">
        <f>COUNTIF(HotPicks!$B$2:$G$21,Table2[[#This Row],[Number]])</f>
        <v>1</v>
      </c>
      <c r="E20">
        <f>COUNTIF(HotPicks!$B$2:$G$31,Table2[[#This Row],[Number]])</f>
        <v>3</v>
      </c>
      <c r="F20">
        <f>COUNTIF(HotPicks!$B$2:$G$51,Table2[[#This Row],[Number]])</f>
        <v>6</v>
      </c>
      <c r="G20">
        <f>COUNTIF(HotPicks!$B$2:$G$101,Table2[[#This Row],[Number]])</f>
        <v>7</v>
      </c>
    </row>
    <row r="21" spans="1:7" x14ac:dyDescent="0.3">
      <c r="A21">
        <v>20</v>
      </c>
      <c r="B21">
        <f>COUNTIF(HotPicks!$B$2:$G$11,Table2[[#This Row],[Number]])</f>
        <v>1</v>
      </c>
      <c r="C21">
        <f>COUNTIF(HotPicks!$B$2:$G$16,Table2[[#This Row],[Number]])</f>
        <v>2</v>
      </c>
      <c r="D21">
        <f>COUNTIF(HotPicks!$B$2:$G$21,Table2[[#This Row],[Number]])</f>
        <v>2</v>
      </c>
      <c r="E21">
        <f>COUNTIF(HotPicks!$B$2:$G$31,Table2[[#This Row],[Number]])</f>
        <v>3</v>
      </c>
      <c r="F21">
        <f>COUNTIF(HotPicks!$B$2:$G$51,Table2[[#This Row],[Number]])</f>
        <v>5</v>
      </c>
      <c r="G21">
        <f>COUNTIF(HotPicks!$B$2:$G$101,Table2[[#This Row],[Number]])</f>
        <v>6</v>
      </c>
    </row>
    <row r="22" spans="1:7" x14ac:dyDescent="0.3">
      <c r="A22">
        <v>21</v>
      </c>
      <c r="B22">
        <f>COUNTIF(HotPicks!$B$2:$G$11,Table2[[#This Row],[Number]])</f>
        <v>1</v>
      </c>
      <c r="C22">
        <f>COUNTIF(HotPicks!$B$2:$G$16,Table2[[#This Row],[Number]])</f>
        <v>3</v>
      </c>
      <c r="D22">
        <f>COUNTIF(HotPicks!$B$2:$G$21,Table2[[#This Row],[Number]])</f>
        <v>3</v>
      </c>
      <c r="E22">
        <f>COUNTIF(HotPicks!$B$2:$G$31,Table2[[#This Row],[Number]])</f>
        <v>5</v>
      </c>
      <c r="F22">
        <f>COUNTIF(HotPicks!$B$2:$G$51,Table2[[#This Row],[Number]])</f>
        <v>6</v>
      </c>
      <c r="G22">
        <f>COUNTIF(HotPicks!$B$2:$G$101,Table2[[#This Row],[Number]])</f>
        <v>6</v>
      </c>
    </row>
    <row r="23" spans="1:7" x14ac:dyDescent="0.3">
      <c r="A23">
        <v>22</v>
      </c>
      <c r="B23">
        <f>COUNTIF(HotPicks!$B$2:$G$11,Table2[[#This Row],[Number]])</f>
        <v>0</v>
      </c>
      <c r="C23">
        <f>COUNTIF(HotPicks!$B$2:$G$16,Table2[[#This Row],[Number]])</f>
        <v>1</v>
      </c>
      <c r="D23">
        <f>COUNTIF(HotPicks!$B$2:$G$21,Table2[[#This Row],[Number]])</f>
        <v>1</v>
      </c>
      <c r="E23">
        <f>COUNTIF(HotPicks!$B$2:$G$31,Table2[[#This Row],[Number]])</f>
        <v>1</v>
      </c>
      <c r="F23">
        <f>COUNTIF(HotPicks!$B$2:$G$51,Table2[[#This Row],[Number]])</f>
        <v>4</v>
      </c>
      <c r="G23">
        <f>COUNTIF(HotPicks!$B$2:$G$101,Table2[[#This Row],[Number]])</f>
        <v>4</v>
      </c>
    </row>
    <row r="24" spans="1:7" x14ac:dyDescent="0.3">
      <c r="A24">
        <v>23</v>
      </c>
      <c r="B24">
        <f>COUNTIF(HotPicks!$B$2:$G$11,Table2[[#This Row],[Number]])</f>
        <v>0</v>
      </c>
      <c r="C24">
        <f>COUNTIF(HotPicks!$B$2:$G$16,Table2[[#This Row],[Number]])</f>
        <v>1</v>
      </c>
      <c r="D24">
        <f>COUNTIF(HotPicks!$B$2:$G$21,Table2[[#This Row],[Number]])</f>
        <v>1</v>
      </c>
      <c r="E24">
        <f>COUNTIF(HotPicks!$B$2:$G$31,Table2[[#This Row],[Number]])</f>
        <v>1</v>
      </c>
      <c r="F24">
        <f>COUNTIF(HotPicks!$B$2:$G$51,Table2[[#This Row],[Number]])</f>
        <v>2</v>
      </c>
      <c r="G24">
        <f>COUNTIF(HotPicks!$B$2:$G$101,Table2[[#This Row],[Number]])</f>
        <v>4</v>
      </c>
    </row>
    <row r="25" spans="1:7" x14ac:dyDescent="0.3">
      <c r="A25">
        <v>24</v>
      </c>
      <c r="B25">
        <f>COUNTIF(HotPicks!$B$2:$G$11,Table2[[#This Row],[Number]])</f>
        <v>3</v>
      </c>
      <c r="C25">
        <f>COUNTIF(HotPicks!$B$2:$G$16,Table2[[#This Row],[Number]])</f>
        <v>4</v>
      </c>
      <c r="D25">
        <f>COUNTIF(HotPicks!$B$2:$G$21,Table2[[#This Row],[Number]])</f>
        <v>4</v>
      </c>
      <c r="E25">
        <f>COUNTIF(HotPicks!$B$2:$G$31,Table2[[#This Row],[Number]])</f>
        <v>6</v>
      </c>
      <c r="F25">
        <f>COUNTIF(HotPicks!$B$2:$G$51,Table2[[#This Row],[Number]])</f>
        <v>7</v>
      </c>
      <c r="G25">
        <f>COUNTIF(HotPicks!$B$2:$G$101,Table2[[#This Row],[Number]])</f>
        <v>9</v>
      </c>
    </row>
    <row r="26" spans="1:7" x14ac:dyDescent="0.3">
      <c r="A26">
        <v>25</v>
      </c>
      <c r="B26">
        <f>COUNTIF(HotPicks!$B$2:$G$11,Table2[[#This Row],[Number]])</f>
        <v>1</v>
      </c>
      <c r="C26">
        <f>COUNTIF(HotPicks!$B$2:$G$16,Table2[[#This Row],[Number]])</f>
        <v>1</v>
      </c>
      <c r="D26">
        <f>COUNTIF(HotPicks!$B$2:$G$21,Table2[[#This Row],[Number]])</f>
        <v>1</v>
      </c>
      <c r="E26">
        <f>COUNTIF(HotPicks!$B$2:$G$31,Table2[[#This Row],[Number]])</f>
        <v>2</v>
      </c>
      <c r="F26">
        <f>COUNTIF(HotPicks!$B$2:$G$51,Table2[[#This Row],[Number]])</f>
        <v>3</v>
      </c>
      <c r="G26">
        <f>COUNTIF(HotPicks!$B$2:$G$101,Table2[[#This Row],[Number]])</f>
        <v>3</v>
      </c>
    </row>
    <row r="27" spans="1:7" x14ac:dyDescent="0.3">
      <c r="A27">
        <v>26</v>
      </c>
      <c r="B27">
        <f>COUNTIF(HotPicks!$B$2:$G$11,Table2[[#This Row],[Number]])</f>
        <v>0</v>
      </c>
      <c r="C27">
        <f>COUNTIF(HotPicks!$B$2:$G$16,Table2[[#This Row],[Number]])</f>
        <v>0</v>
      </c>
      <c r="D27">
        <f>COUNTIF(HotPicks!$B$2:$G$21,Table2[[#This Row],[Number]])</f>
        <v>0</v>
      </c>
      <c r="E27">
        <f>COUNTIF(HotPicks!$B$2:$G$31,Table2[[#This Row],[Number]])</f>
        <v>0</v>
      </c>
      <c r="F27">
        <f>COUNTIF(HotPicks!$B$2:$G$51,Table2[[#This Row],[Number]])</f>
        <v>1</v>
      </c>
      <c r="G27">
        <f>COUNTIF(HotPicks!$B$2:$G$101,Table2[[#This Row],[Number]])</f>
        <v>1</v>
      </c>
    </row>
    <row r="28" spans="1:7" x14ac:dyDescent="0.3">
      <c r="A28">
        <v>27</v>
      </c>
      <c r="B28">
        <f>COUNTIF(HotPicks!$B$2:$G$11,Table2[[#This Row],[Number]])</f>
        <v>0</v>
      </c>
      <c r="C28">
        <f>COUNTIF(HotPicks!$B$2:$G$16,Table2[[#This Row],[Number]])</f>
        <v>2</v>
      </c>
      <c r="D28">
        <f>COUNTIF(HotPicks!$B$2:$G$21,Table2[[#This Row],[Number]])</f>
        <v>4</v>
      </c>
      <c r="E28">
        <f>COUNTIF(HotPicks!$B$2:$G$31,Table2[[#This Row],[Number]])</f>
        <v>5</v>
      </c>
      <c r="F28">
        <f>COUNTIF(HotPicks!$B$2:$G$51,Table2[[#This Row],[Number]])</f>
        <v>11</v>
      </c>
      <c r="G28">
        <f>COUNTIF(HotPicks!$B$2:$G$101,Table2[[#This Row],[Number]])</f>
        <v>15</v>
      </c>
    </row>
    <row r="29" spans="1:7" x14ac:dyDescent="0.3">
      <c r="A29">
        <v>28</v>
      </c>
      <c r="B29">
        <f>COUNTIF(HotPicks!$B$2:$G$11,Table2[[#This Row],[Number]])</f>
        <v>1</v>
      </c>
      <c r="C29">
        <f>COUNTIF(HotPicks!$B$2:$G$16,Table2[[#This Row],[Number]])</f>
        <v>2</v>
      </c>
      <c r="D29">
        <f>COUNTIF(HotPicks!$B$2:$G$21,Table2[[#This Row],[Number]])</f>
        <v>2</v>
      </c>
      <c r="E29">
        <f>COUNTIF(HotPicks!$B$2:$G$31,Table2[[#This Row],[Number]])</f>
        <v>3</v>
      </c>
      <c r="F29">
        <f>COUNTIF(HotPicks!$B$2:$G$51,Table2[[#This Row],[Number]])</f>
        <v>6</v>
      </c>
      <c r="G29">
        <f>COUNTIF(HotPicks!$B$2:$G$101,Table2[[#This Row],[Number]])</f>
        <v>7</v>
      </c>
    </row>
    <row r="30" spans="1:7" x14ac:dyDescent="0.3">
      <c r="A30">
        <v>29</v>
      </c>
      <c r="B30">
        <f>COUNTIF(HotPicks!$B$2:$G$11,Table2[[#This Row],[Number]])</f>
        <v>1</v>
      </c>
      <c r="C30">
        <f>COUNTIF(HotPicks!$B$2:$G$16,Table2[[#This Row],[Number]])</f>
        <v>2</v>
      </c>
      <c r="D30">
        <f>COUNTIF(HotPicks!$B$2:$G$21,Table2[[#This Row],[Number]])</f>
        <v>2</v>
      </c>
      <c r="E30">
        <f>COUNTIF(HotPicks!$B$2:$G$31,Table2[[#This Row],[Number]])</f>
        <v>2</v>
      </c>
      <c r="F30">
        <f>COUNTIF(HotPicks!$B$2:$G$51,Table2[[#This Row],[Number]])</f>
        <v>4</v>
      </c>
      <c r="G30">
        <f>COUNTIF(HotPicks!$B$2:$G$101,Table2[[#This Row],[Number]])</f>
        <v>5</v>
      </c>
    </row>
    <row r="31" spans="1:7" x14ac:dyDescent="0.3">
      <c r="A31">
        <v>30</v>
      </c>
      <c r="B31">
        <f>COUNTIF(HotPicks!$B$2:$G$11,Table2[[#This Row],[Number]])</f>
        <v>0</v>
      </c>
      <c r="C31">
        <f>COUNTIF(HotPicks!$B$2:$G$16,Table2[[#This Row],[Number]])</f>
        <v>0</v>
      </c>
      <c r="D31">
        <f>COUNTIF(HotPicks!$B$2:$G$21,Table2[[#This Row],[Number]])</f>
        <v>2</v>
      </c>
      <c r="E31">
        <f>COUNTIF(HotPicks!$B$2:$G$31,Table2[[#This Row],[Number]])</f>
        <v>3</v>
      </c>
      <c r="F31">
        <f>COUNTIF(HotPicks!$B$2:$G$51,Table2[[#This Row],[Number]])</f>
        <v>4</v>
      </c>
      <c r="G31">
        <f>COUNTIF(HotPicks!$B$2:$G$101,Table2[[#This Row],[Number]])</f>
        <v>5</v>
      </c>
    </row>
    <row r="32" spans="1:7" x14ac:dyDescent="0.3">
      <c r="A32">
        <v>31</v>
      </c>
      <c r="B32">
        <f>COUNTIF(HotPicks!$B$2:$G$11,Table2[[#This Row],[Number]])</f>
        <v>1</v>
      </c>
      <c r="C32">
        <f>COUNTIF(HotPicks!$B$2:$G$16,Table2[[#This Row],[Number]])</f>
        <v>1</v>
      </c>
      <c r="D32">
        <f>COUNTIF(HotPicks!$B$2:$G$21,Table2[[#This Row],[Number]])</f>
        <v>1</v>
      </c>
      <c r="E32">
        <f>COUNTIF(HotPicks!$B$2:$G$31,Table2[[#This Row],[Number]])</f>
        <v>2</v>
      </c>
      <c r="F32">
        <f>COUNTIF(HotPicks!$B$2:$G$51,Table2[[#This Row],[Number]])</f>
        <v>3</v>
      </c>
      <c r="G32">
        <f>COUNTIF(HotPicks!$B$2:$G$101,Table2[[#This Row],[Number]])</f>
        <v>5</v>
      </c>
    </row>
    <row r="33" spans="1:7" x14ac:dyDescent="0.3">
      <c r="A33">
        <v>32</v>
      </c>
      <c r="B33">
        <f>COUNTIF(HotPicks!$B$2:$G$11,Table2[[#This Row],[Number]])</f>
        <v>2</v>
      </c>
      <c r="C33">
        <f>COUNTIF(HotPicks!$B$2:$G$16,Table2[[#This Row],[Number]])</f>
        <v>2</v>
      </c>
      <c r="D33">
        <f>COUNTIF(HotPicks!$B$2:$G$21,Table2[[#This Row],[Number]])</f>
        <v>3</v>
      </c>
      <c r="E33">
        <f>COUNTIF(HotPicks!$B$2:$G$31,Table2[[#This Row],[Number]])</f>
        <v>5</v>
      </c>
      <c r="F33">
        <f>COUNTIF(HotPicks!$B$2:$G$51,Table2[[#This Row],[Number]])</f>
        <v>6</v>
      </c>
      <c r="G33">
        <f>COUNTIF(HotPicks!$B$2:$G$101,Table2[[#This Row],[Number]])</f>
        <v>9</v>
      </c>
    </row>
    <row r="34" spans="1:7" x14ac:dyDescent="0.3">
      <c r="A34">
        <v>33</v>
      </c>
      <c r="B34">
        <f>COUNTIF(HotPicks!$B$2:$G$11,Table2[[#This Row],[Number]])</f>
        <v>1</v>
      </c>
      <c r="C34">
        <f>COUNTIF(HotPicks!$B$2:$G$16,Table2[[#This Row],[Number]])</f>
        <v>1</v>
      </c>
      <c r="D34">
        <f>COUNTIF(HotPicks!$B$2:$G$21,Table2[[#This Row],[Number]])</f>
        <v>1</v>
      </c>
      <c r="E34">
        <f>COUNTIF(HotPicks!$B$2:$G$31,Table2[[#This Row],[Number]])</f>
        <v>3</v>
      </c>
      <c r="F34">
        <f>COUNTIF(HotPicks!$B$2:$G$51,Table2[[#This Row],[Number]])</f>
        <v>6</v>
      </c>
      <c r="G34">
        <f>COUNTIF(HotPicks!$B$2:$G$101,Table2[[#This Row],[Number]])</f>
        <v>9</v>
      </c>
    </row>
    <row r="35" spans="1:7" x14ac:dyDescent="0.3">
      <c r="A35">
        <v>34</v>
      </c>
      <c r="B35">
        <f>COUNTIF(HotPicks!$B$2:$G$11,Table2[[#This Row],[Number]])</f>
        <v>2</v>
      </c>
      <c r="C35">
        <f>COUNTIF(HotPicks!$B$2:$G$16,Table2[[#This Row],[Number]])</f>
        <v>2</v>
      </c>
      <c r="D35">
        <f>COUNTIF(HotPicks!$B$2:$G$21,Table2[[#This Row],[Number]])</f>
        <v>2</v>
      </c>
      <c r="E35">
        <f>COUNTIF(HotPicks!$B$2:$G$31,Table2[[#This Row],[Number]])</f>
        <v>4</v>
      </c>
      <c r="F35">
        <f>COUNTIF(HotPicks!$B$2:$G$51,Table2[[#This Row],[Number]])</f>
        <v>8</v>
      </c>
      <c r="G35">
        <f>COUNTIF(HotPicks!$B$2:$G$101,Table2[[#This Row],[Number]])</f>
        <v>11</v>
      </c>
    </row>
    <row r="36" spans="1:7" x14ac:dyDescent="0.3">
      <c r="A36">
        <v>35</v>
      </c>
      <c r="B36">
        <f>COUNTIF(HotPicks!$B$2:$G$11,Table2[[#This Row],[Number]])</f>
        <v>1</v>
      </c>
      <c r="C36">
        <f>COUNTIF(HotPicks!$B$2:$G$16,Table2[[#This Row],[Number]])</f>
        <v>1</v>
      </c>
      <c r="D36">
        <f>COUNTIF(HotPicks!$B$2:$G$21,Table2[[#This Row],[Number]])</f>
        <v>2</v>
      </c>
      <c r="E36">
        <f>COUNTIF(HotPicks!$B$2:$G$31,Table2[[#This Row],[Number]])</f>
        <v>2</v>
      </c>
      <c r="F36">
        <f>COUNTIF(HotPicks!$B$2:$G$51,Table2[[#This Row],[Number]])</f>
        <v>5</v>
      </c>
      <c r="G36">
        <f>COUNTIF(HotPicks!$B$2:$G$101,Table2[[#This Row],[Number]])</f>
        <v>5</v>
      </c>
    </row>
    <row r="37" spans="1:7" x14ac:dyDescent="0.3">
      <c r="A37">
        <v>36</v>
      </c>
      <c r="B37">
        <f>COUNTIF(HotPicks!$B$2:$G$11,Table2[[#This Row],[Number]])</f>
        <v>0</v>
      </c>
      <c r="C37">
        <f>COUNTIF(HotPicks!$B$2:$G$16,Table2[[#This Row],[Number]])</f>
        <v>0</v>
      </c>
      <c r="D37">
        <f>COUNTIF(HotPicks!$B$2:$G$21,Table2[[#This Row],[Number]])</f>
        <v>1</v>
      </c>
      <c r="E37">
        <f>COUNTIF(HotPicks!$B$2:$G$31,Table2[[#This Row],[Number]])</f>
        <v>3</v>
      </c>
      <c r="F37">
        <f>COUNTIF(HotPicks!$B$2:$G$51,Table2[[#This Row],[Number]])</f>
        <v>8</v>
      </c>
      <c r="G37">
        <f>COUNTIF(HotPicks!$B$2:$G$101,Table2[[#This Row],[Number]])</f>
        <v>12</v>
      </c>
    </row>
    <row r="38" spans="1:7" x14ac:dyDescent="0.3">
      <c r="A38">
        <v>37</v>
      </c>
      <c r="B38">
        <f>COUNTIF(HotPicks!$B$2:$G$11,Table2[[#This Row],[Number]])</f>
        <v>2</v>
      </c>
      <c r="C38">
        <f>COUNTIF(HotPicks!$B$2:$G$16,Table2[[#This Row],[Number]])</f>
        <v>5</v>
      </c>
      <c r="D38">
        <f>COUNTIF(HotPicks!$B$2:$G$21,Table2[[#This Row],[Number]])</f>
        <v>6</v>
      </c>
      <c r="E38">
        <f>COUNTIF(HotPicks!$B$2:$G$31,Table2[[#This Row],[Number]])</f>
        <v>7</v>
      </c>
      <c r="F38">
        <f>COUNTIF(HotPicks!$B$2:$G$51,Table2[[#This Row],[Number]])</f>
        <v>11</v>
      </c>
      <c r="G38">
        <f>COUNTIF(HotPicks!$B$2:$G$101,Table2[[#This Row],[Number]])</f>
        <v>12</v>
      </c>
    </row>
    <row r="39" spans="1:7" x14ac:dyDescent="0.3">
      <c r="A39">
        <v>38</v>
      </c>
      <c r="B39">
        <f>COUNTIF(HotPicks!$B$2:$G$11,Table2[[#This Row],[Number]])</f>
        <v>0</v>
      </c>
      <c r="C39">
        <f>COUNTIF(HotPicks!$B$2:$G$16,Table2[[#This Row],[Number]])</f>
        <v>0</v>
      </c>
      <c r="D39">
        <f>COUNTIF(HotPicks!$B$2:$G$21,Table2[[#This Row],[Number]])</f>
        <v>1</v>
      </c>
      <c r="E39">
        <f>COUNTIF(HotPicks!$B$2:$G$31,Table2[[#This Row],[Number]])</f>
        <v>3</v>
      </c>
      <c r="F39">
        <f>COUNTIF(HotPicks!$B$2:$G$51,Table2[[#This Row],[Number]])</f>
        <v>5</v>
      </c>
      <c r="G39">
        <f>COUNTIF(HotPicks!$B$2:$G$101,Table2[[#This Row],[Number]])</f>
        <v>6</v>
      </c>
    </row>
    <row r="40" spans="1:7" x14ac:dyDescent="0.3">
      <c r="A40">
        <v>39</v>
      </c>
      <c r="B40">
        <f>COUNTIF(HotPicks!$B$2:$G$11,Table2[[#This Row],[Number]])</f>
        <v>3</v>
      </c>
      <c r="C40">
        <f>COUNTIF(HotPicks!$B$2:$G$16,Table2[[#This Row],[Number]])</f>
        <v>4</v>
      </c>
      <c r="D40">
        <f>COUNTIF(HotPicks!$B$2:$G$21,Table2[[#This Row],[Number]])</f>
        <v>4</v>
      </c>
      <c r="E40">
        <f>COUNTIF(HotPicks!$B$2:$G$31,Table2[[#This Row],[Number]])</f>
        <v>6</v>
      </c>
      <c r="F40">
        <f>COUNTIF(HotPicks!$B$2:$G$51,Table2[[#This Row],[Number]])</f>
        <v>9</v>
      </c>
      <c r="G40">
        <f>COUNTIF(HotPicks!$B$2:$G$101,Table2[[#This Row],[Number]])</f>
        <v>11</v>
      </c>
    </row>
    <row r="41" spans="1:7" x14ac:dyDescent="0.3">
      <c r="A41">
        <v>40</v>
      </c>
      <c r="B41">
        <f>COUNTIF(HotPicks!$B$2:$G$11,Table2[[#This Row],[Number]])</f>
        <v>0</v>
      </c>
      <c r="C41">
        <f>COUNTIF(HotPicks!$B$2:$G$16,Table2[[#This Row],[Number]])</f>
        <v>0</v>
      </c>
      <c r="D41">
        <f>COUNTIF(HotPicks!$B$2:$G$21,Table2[[#This Row],[Number]])</f>
        <v>2</v>
      </c>
      <c r="E41">
        <f>COUNTIF(HotPicks!$B$2:$G$31,Table2[[#This Row],[Number]])</f>
        <v>3</v>
      </c>
      <c r="F41">
        <f>COUNTIF(HotPicks!$B$2:$G$51,Table2[[#This Row],[Number]])</f>
        <v>5</v>
      </c>
      <c r="G41">
        <f>COUNTIF(HotPicks!$B$2:$G$101,Table2[[#This Row],[Number]])</f>
        <v>8</v>
      </c>
    </row>
    <row r="42" spans="1:7" x14ac:dyDescent="0.3">
      <c r="A42">
        <v>41</v>
      </c>
      <c r="B42">
        <f>COUNTIF(HotPicks!$B$2:$G$11,Table2[[#This Row],[Number]])</f>
        <v>0</v>
      </c>
      <c r="C42">
        <f>COUNTIF(HotPicks!$B$2:$G$16,Table2[[#This Row],[Number]])</f>
        <v>0</v>
      </c>
      <c r="D42">
        <f>COUNTIF(HotPicks!$B$2:$G$21,Table2[[#This Row],[Number]])</f>
        <v>0</v>
      </c>
      <c r="E42">
        <f>COUNTIF(HotPicks!$B$2:$G$31,Table2[[#This Row],[Number]])</f>
        <v>2</v>
      </c>
      <c r="F42">
        <f>COUNTIF(HotPicks!$B$2:$G$51,Table2[[#This Row],[Number]])</f>
        <v>6</v>
      </c>
      <c r="G42">
        <f>COUNTIF(HotPicks!$B$2:$G$101,Table2[[#This Row],[Number]])</f>
        <v>7</v>
      </c>
    </row>
    <row r="43" spans="1:7" x14ac:dyDescent="0.3">
      <c r="A43">
        <v>42</v>
      </c>
      <c r="B43">
        <f>COUNTIF(HotPicks!$B$2:$G$11,Table2[[#This Row],[Number]])</f>
        <v>2</v>
      </c>
      <c r="C43">
        <f>COUNTIF(HotPicks!$B$2:$G$16,Table2[[#This Row],[Number]])</f>
        <v>2</v>
      </c>
      <c r="D43">
        <f>COUNTIF(HotPicks!$B$2:$G$21,Table2[[#This Row],[Number]])</f>
        <v>2</v>
      </c>
      <c r="E43">
        <f>COUNTIF(HotPicks!$B$2:$G$31,Table2[[#This Row],[Number]])</f>
        <v>3</v>
      </c>
      <c r="F43">
        <f>COUNTIF(HotPicks!$B$2:$G$51,Table2[[#This Row],[Number]])</f>
        <v>3</v>
      </c>
      <c r="G43">
        <f>COUNTIF(HotPicks!$B$2:$G$101,Table2[[#This Row],[Number]])</f>
        <v>3</v>
      </c>
    </row>
    <row r="44" spans="1:7" x14ac:dyDescent="0.3">
      <c r="A44">
        <v>43</v>
      </c>
      <c r="B44">
        <f>COUNTIF(HotPicks!$B$2:$G$11,Table2[[#This Row],[Number]])</f>
        <v>1</v>
      </c>
      <c r="C44">
        <f>COUNTIF(HotPicks!$B$2:$G$16,Table2[[#This Row],[Number]])</f>
        <v>2</v>
      </c>
      <c r="D44">
        <f>COUNTIF(HotPicks!$B$2:$G$21,Table2[[#This Row],[Number]])</f>
        <v>2</v>
      </c>
      <c r="E44">
        <f>COUNTIF(HotPicks!$B$2:$G$31,Table2[[#This Row],[Number]])</f>
        <v>3</v>
      </c>
      <c r="F44">
        <f>COUNTIF(HotPicks!$B$2:$G$51,Table2[[#This Row],[Number]])</f>
        <v>5</v>
      </c>
      <c r="G44">
        <f>COUNTIF(HotPicks!$B$2:$G$101,Table2[[#This Row],[Number]])</f>
        <v>7</v>
      </c>
    </row>
    <row r="45" spans="1:7" x14ac:dyDescent="0.3">
      <c r="A45">
        <v>44</v>
      </c>
      <c r="B45">
        <f>COUNTIF(HotPicks!$B$2:$G$11,Table2[[#This Row],[Number]])</f>
        <v>0</v>
      </c>
      <c r="C45">
        <f>COUNTIF(HotPicks!$B$2:$G$16,Table2[[#This Row],[Number]])</f>
        <v>0</v>
      </c>
      <c r="D45">
        <f>COUNTIF(HotPicks!$B$2:$G$21,Table2[[#This Row],[Number]])</f>
        <v>0</v>
      </c>
      <c r="E45">
        <f>COUNTIF(HotPicks!$B$2:$G$31,Table2[[#This Row],[Number]])</f>
        <v>2</v>
      </c>
      <c r="F45">
        <f>COUNTIF(HotPicks!$B$2:$G$51,Table2[[#This Row],[Number]])</f>
        <v>4</v>
      </c>
      <c r="G45">
        <f>COUNTIF(HotPicks!$B$2:$G$101,Table2[[#This Row],[Number]])</f>
        <v>4</v>
      </c>
    </row>
    <row r="46" spans="1:7" x14ac:dyDescent="0.3">
      <c r="A46">
        <v>45</v>
      </c>
      <c r="B46">
        <f>COUNTIF(HotPicks!$B$2:$G$11,Table2[[#This Row],[Number]])</f>
        <v>0</v>
      </c>
      <c r="C46">
        <f>COUNTIF(HotPicks!$B$2:$G$16,Table2[[#This Row],[Number]])</f>
        <v>0</v>
      </c>
      <c r="D46">
        <f>COUNTIF(HotPicks!$B$2:$G$21,Table2[[#This Row],[Number]])</f>
        <v>1</v>
      </c>
      <c r="E46">
        <f>COUNTIF(HotPicks!$B$2:$G$31,Table2[[#This Row],[Number]])</f>
        <v>2</v>
      </c>
      <c r="F46">
        <f>COUNTIF(HotPicks!$B$2:$G$51,Table2[[#This Row],[Number]])</f>
        <v>3</v>
      </c>
      <c r="G46">
        <f>COUNTIF(HotPicks!$B$2:$G$101,Table2[[#This Row],[Number]])</f>
        <v>4</v>
      </c>
    </row>
    <row r="47" spans="1:7" x14ac:dyDescent="0.3">
      <c r="A47">
        <v>46</v>
      </c>
      <c r="B47">
        <f>COUNTIF(HotPicks!$B$2:$G$11,Table2[[#This Row],[Number]])</f>
        <v>1</v>
      </c>
      <c r="C47">
        <f>COUNTIF(HotPicks!$B$2:$G$16,Table2[[#This Row],[Number]])</f>
        <v>1</v>
      </c>
      <c r="D47">
        <f>COUNTIF(HotPicks!$B$2:$G$21,Table2[[#This Row],[Number]])</f>
        <v>1</v>
      </c>
      <c r="E47">
        <f>COUNTIF(HotPicks!$B$2:$G$31,Table2[[#This Row],[Number]])</f>
        <v>1</v>
      </c>
      <c r="F47">
        <f>COUNTIF(HotPicks!$B$2:$G$51,Table2[[#This Row],[Number]])</f>
        <v>3</v>
      </c>
      <c r="G47">
        <f>COUNTIF(HotPicks!$B$2:$G$101,Table2[[#This Row],[Number]])</f>
        <v>7</v>
      </c>
    </row>
    <row r="48" spans="1:7" x14ac:dyDescent="0.3">
      <c r="A48">
        <v>47</v>
      </c>
      <c r="B48">
        <f>COUNTIF(HotPicks!$B$2:$G$11,Table2[[#This Row],[Number]])</f>
        <v>1</v>
      </c>
      <c r="C48">
        <f>COUNTIF(HotPicks!$B$2:$G$16,Table2[[#This Row],[Number]])</f>
        <v>4</v>
      </c>
      <c r="D48">
        <f>COUNTIF(HotPicks!$B$2:$G$21,Table2[[#This Row],[Number]])</f>
        <v>4</v>
      </c>
      <c r="E48">
        <f>COUNTIF(HotPicks!$B$2:$G$31,Table2[[#This Row],[Number]])</f>
        <v>4</v>
      </c>
      <c r="F48">
        <f>COUNTIF(HotPicks!$B$2:$G$51,Table2[[#This Row],[Number]])</f>
        <v>6</v>
      </c>
      <c r="G48">
        <f>COUNTIF(HotPicks!$B$2:$G$101,Table2[[#This Row],[Number]])</f>
        <v>6</v>
      </c>
    </row>
    <row r="49" spans="1:7" x14ac:dyDescent="0.3">
      <c r="A49">
        <v>48</v>
      </c>
      <c r="B49">
        <f>COUNTIF(HotPicks!$B$2:$G$11,Table2[[#This Row],[Number]])</f>
        <v>2</v>
      </c>
      <c r="C49">
        <f>COUNTIF(HotPicks!$B$2:$G$16,Table2[[#This Row],[Number]])</f>
        <v>3</v>
      </c>
      <c r="D49">
        <f>COUNTIF(HotPicks!$B$2:$G$21,Table2[[#This Row],[Number]])</f>
        <v>4</v>
      </c>
      <c r="E49">
        <f>COUNTIF(HotPicks!$B$2:$G$31,Table2[[#This Row],[Number]])</f>
        <v>4</v>
      </c>
      <c r="F49">
        <f>COUNTIF(HotPicks!$B$2:$G$51,Table2[[#This Row],[Number]])</f>
        <v>7</v>
      </c>
      <c r="G49">
        <f>COUNTIF(HotPicks!$B$2:$G$101,Table2[[#This Row],[Number]])</f>
        <v>10</v>
      </c>
    </row>
    <row r="50" spans="1:7" x14ac:dyDescent="0.3">
      <c r="A50">
        <v>49</v>
      </c>
      <c r="B50">
        <f>COUNTIF(HotPicks!$B$2:$G$11,Table2[[#This Row],[Number]])</f>
        <v>2</v>
      </c>
      <c r="C50">
        <f>COUNTIF(HotPicks!$B$2:$G$16,Table2[[#This Row],[Number]])</f>
        <v>2</v>
      </c>
      <c r="D50">
        <f>COUNTIF(HotPicks!$B$2:$G$21,Table2[[#This Row],[Number]])</f>
        <v>2</v>
      </c>
      <c r="E50">
        <f>COUNTIF(HotPicks!$B$2:$G$31,Table2[[#This Row],[Number]])</f>
        <v>3</v>
      </c>
      <c r="F50">
        <f>COUNTIF(HotPicks!$B$2:$G$51,Table2[[#This Row],[Number]])</f>
        <v>3</v>
      </c>
      <c r="G50">
        <f>COUNTIF(HotPicks!$B$2:$G$101,Table2[[#This Row],[Number]])</f>
        <v>4</v>
      </c>
    </row>
    <row r="51" spans="1:7" x14ac:dyDescent="0.3">
      <c r="A51">
        <v>50</v>
      </c>
      <c r="B51">
        <f>COUNTIF(HotPicks!$B$2:$G$11,Table2[[#This Row],[Number]])</f>
        <v>1</v>
      </c>
      <c r="C51">
        <f>COUNTIF(HotPicks!$B$2:$G$16,Table2[[#This Row],[Number]])</f>
        <v>1</v>
      </c>
      <c r="D51">
        <f>COUNTIF(HotPicks!$B$2:$G$21,Table2[[#This Row],[Number]])</f>
        <v>1</v>
      </c>
      <c r="E51">
        <f>COUNTIF(HotPicks!$B$2:$G$31,Table2[[#This Row],[Number]])</f>
        <v>2</v>
      </c>
      <c r="F51">
        <f>COUNTIF(HotPicks!$B$2:$G$51,Table2[[#This Row],[Number]])</f>
        <v>4</v>
      </c>
      <c r="G51">
        <f>COUNTIF(HotPicks!$B$2:$G$101,Table2[[#This Row],[Number]])</f>
        <v>5</v>
      </c>
    </row>
    <row r="52" spans="1:7" x14ac:dyDescent="0.3">
      <c r="A52">
        <v>51</v>
      </c>
      <c r="B52">
        <f>COUNTIF(HotPicks!$B$2:$G$11,Table2[[#This Row],[Number]])</f>
        <v>1</v>
      </c>
      <c r="C52">
        <f>COUNTIF(HotPicks!$B$2:$G$16,Table2[[#This Row],[Number]])</f>
        <v>2</v>
      </c>
      <c r="D52">
        <f>COUNTIF(HotPicks!$B$2:$G$21,Table2[[#This Row],[Number]])</f>
        <v>5</v>
      </c>
      <c r="E52">
        <f>COUNTIF(HotPicks!$B$2:$G$31,Table2[[#This Row],[Number]])</f>
        <v>5</v>
      </c>
      <c r="F52">
        <f>COUNTIF(HotPicks!$B$2:$G$51,Table2[[#This Row],[Number]])</f>
        <v>7</v>
      </c>
      <c r="G52">
        <f>COUNTIF(HotPicks!$B$2:$G$101,Table2[[#This Row],[Number]])</f>
        <v>9</v>
      </c>
    </row>
    <row r="53" spans="1:7" x14ac:dyDescent="0.3">
      <c r="A53">
        <v>52</v>
      </c>
      <c r="B53">
        <f>COUNTIF(HotPicks!$B$2:$G$11,Table2[[#This Row],[Number]])</f>
        <v>1</v>
      </c>
      <c r="C53">
        <f>COUNTIF(HotPicks!$B$2:$G$16,Table2[[#This Row],[Number]])</f>
        <v>1</v>
      </c>
      <c r="D53">
        <f>COUNTIF(HotPicks!$B$2:$G$21,Table2[[#This Row],[Number]])</f>
        <v>3</v>
      </c>
      <c r="E53">
        <f>COUNTIF(HotPicks!$B$2:$G$31,Table2[[#This Row],[Number]])</f>
        <v>7</v>
      </c>
      <c r="F53">
        <f>COUNTIF(HotPicks!$B$2:$G$51,Table2[[#This Row],[Number]])</f>
        <v>8</v>
      </c>
      <c r="G53">
        <f>COUNTIF(HotPicks!$B$2:$G$101,Table2[[#This Row],[Number]])</f>
        <v>10</v>
      </c>
    </row>
    <row r="54" spans="1:7" x14ac:dyDescent="0.3">
      <c r="A54">
        <v>53</v>
      </c>
      <c r="B54">
        <f>COUNTIF(HotPicks!$B$2:$G$11,Table2[[#This Row],[Number]])</f>
        <v>0</v>
      </c>
      <c r="C54">
        <f>COUNTIF(HotPicks!$B$2:$G$16,Table2[[#This Row],[Number]])</f>
        <v>0</v>
      </c>
      <c r="D54">
        <f>COUNTIF(HotPicks!$B$2:$G$21,Table2[[#This Row],[Number]])</f>
        <v>0</v>
      </c>
      <c r="E54">
        <f>COUNTIF(HotPicks!$B$2:$G$31,Table2[[#This Row],[Number]])</f>
        <v>1</v>
      </c>
      <c r="F54">
        <f>COUNTIF(HotPicks!$B$2:$G$51,Table2[[#This Row],[Number]])</f>
        <v>4</v>
      </c>
      <c r="G54">
        <f>COUNTIF(HotPicks!$B$2:$G$101,Table2[[#This Row],[Number]])</f>
        <v>6</v>
      </c>
    </row>
    <row r="55" spans="1:7" x14ac:dyDescent="0.3">
      <c r="A55">
        <v>54</v>
      </c>
      <c r="B55">
        <f>COUNTIF(HotPicks!$B$2:$G$11,Table2[[#This Row],[Number]])</f>
        <v>0</v>
      </c>
      <c r="C55">
        <f>COUNTIF(HotPicks!$B$2:$G$16,Table2[[#This Row],[Number]])</f>
        <v>0</v>
      </c>
      <c r="D55">
        <f>COUNTIF(HotPicks!$B$2:$G$21,Table2[[#This Row],[Number]])</f>
        <v>0</v>
      </c>
      <c r="E55">
        <f>COUNTIF(HotPicks!$B$2:$G$31,Table2[[#This Row],[Number]])</f>
        <v>1</v>
      </c>
      <c r="F55">
        <f>COUNTIF(HotPicks!$B$2:$G$51,Table2[[#This Row],[Number]])</f>
        <v>3</v>
      </c>
      <c r="G55">
        <f>COUNTIF(HotPicks!$B$2:$G$101,Table2[[#This Row],[Number]])</f>
        <v>3</v>
      </c>
    </row>
    <row r="56" spans="1:7" x14ac:dyDescent="0.3">
      <c r="A56">
        <v>55</v>
      </c>
      <c r="B56">
        <f>COUNTIF(HotPicks!$B$2:$G$11,Table2[[#This Row],[Number]])</f>
        <v>1</v>
      </c>
      <c r="C56">
        <f>COUNTIF(HotPicks!$B$2:$G$16,Table2[[#This Row],[Number]])</f>
        <v>1</v>
      </c>
      <c r="D56">
        <f>COUNTIF(HotPicks!$B$2:$G$21,Table2[[#This Row],[Number]])</f>
        <v>1</v>
      </c>
      <c r="E56">
        <f>COUNTIF(HotPicks!$B$2:$G$31,Table2[[#This Row],[Number]])</f>
        <v>1</v>
      </c>
      <c r="F56">
        <f>COUNTIF(HotPicks!$B$2:$G$51,Table2[[#This Row],[Number]])</f>
        <v>1</v>
      </c>
      <c r="G56">
        <f>COUNTIF(HotPicks!$B$2:$G$101,Table2[[#This Row],[Number]])</f>
        <v>3</v>
      </c>
    </row>
    <row r="57" spans="1:7" x14ac:dyDescent="0.3">
      <c r="A57">
        <v>56</v>
      </c>
      <c r="B57">
        <f>COUNTIF(HotPicks!$B$2:$G$11,Table2[[#This Row],[Number]])</f>
        <v>0</v>
      </c>
      <c r="C57">
        <f>COUNTIF(HotPicks!$B$2:$G$16,Table2[[#This Row],[Number]])</f>
        <v>1</v>
      </c>
      <c r="D57">
        <f>COUNTIF(HotPicks!$B$2:$G$21,Table2[[#This Row],[Number]])</f>
        <v>2</v>
      </c>
      <c r="E57">
        <f>COUNTIF(HotPicks!$B$2:$G$31,Table2[[#This Row],[Number]])</f>
        <v>4</v>
      </c>
      <c r="F57">
        <f>COUNTIF(HotPicks!$B$2:$G$51,Table2[[#This Row],[Number]])</f>
        <v>5</v>
      </c>
      <c r="G57">
        <f>COUNTIF(HotPicks!$B$2:$G$101,Table2[[#This Row],[Number]])</f>
        <v>6</v>
      </c>
    </row>
    <row r="58" spans="1:7" x14ac:dyDescent="0.3">
      <c r="A58">
        <v>57</v>
      </c>
      <c r="B58">
        <f>COUNTIF(HotPicks!$B$2:$G$11,Table2[[#This Row],[Number]])</f>
        <v>0</v>
      </c>
      <c r="C58">
        <f>COUNTIF(HotPicks!$B$2:$G$16,Table2[[#This Row],[Number]])</f>
        <v>0</v>
      </c>
      <c r="D58">
        <f>COUNTIF(HotPicks!$B$2:$G$21,Table2[[#This Row],[Number]])</f>
        <v>0</v>
      </c>
      <c r="E58">
        <f>COUNTIF(HotPicks!$B$2:$G$31,Table2[[#This Row],[Number]])</f>
        <v>1</v>
      </c>
      <c r="F58">
        <f>COUNTIF(HotPicks!$B$2:$G$51,Table2[[#This Row],[Number]])</f>
        <v>3</v>
      </c>
      <c r="G58">
        <f>COUNTIF(HotPicks!$B$2:$G$101,Table2[[#This Row],[Number]])</f>
        <v>7</v>
      </c>
    </row>
    <row r="59" spans="1:7" x14ac:dyDescent="0.3">
      <c r="A59">
        <v>58</v>
      </c>
      <c r="B59">
        <f>COUNTIF(HotPicks!$B$2:$G$11,Table2[[#This Row],[Number]])</f>
        <v>1</v>
      </c>
      <c r="C59">
        <f>COUNTIF(HotPicks!$B$2:$G$16,Table2[[#This Row],[Number]])</f>
        <v>2</v>
      </c>
      <c r="D59">
        <f>COUNTIF(HotPicks!$B$2:$G$21,Table2[[#This Row],[Number]])</f>
        <v>2</v>
      </c>
      <c r="E59">
        <f>COUNTIF(HotPicks!$B$2:$G$31,Table2[[#This Row],[Number]])</f>
        <v>2</v>
      </c>
      <c r="F59">
        <f>COUNTIF(HotPicks!$B$2:$G$51,Table2[[#This Row],[Number]])</f>
        <v>3</v>
      </c>
      <c r="G59">
        <f>COUNTIF(HotPicks!$B$2:$G$101,Table2[[#This Row],[Number]])</f>
        <v>4</v>
      </c>
    </row>
    <row r="60" spans="1:7" x14ac:dyDescent="0.3">
      <c r="A60">
        <v>59</v>
      </c>
      <c r="B60">
        <f>COUNTIF(HotPicks!$B$2:$G$11,Table2[[#This Row],[Number]])</f>
        <v>1</v>
      </c>
      <c r="C60">
        <f>COUNTIF(HotPicks!$B$2:$G$16,Table2[[#This Row],[Number]])</f>
        <v>2</v>
      </c>
      <c r="D60">
        <f>COUNTIF(HotPicks!$B$2:$G$21,Table2[[#This Row],[Number]])</f>
        <v>2</v>
      </c>
      <c r="E60">
        <f>COUNTIF(HotPicks!$B$2:$G$31,Table2[[#This Row],[Number]])</f>
        <v>3</v>
      </c>
      <c r="F60">
        <f>COUNTIF(HotPicks!$B$2:$G$51,Table2[[#This Row],[Number]])</f>
        <v>4</v>
      </c>
      <c r="G60">
        <f>COUNTIF(HotPicks!$B$2:$G$101,Table2[[#This Row],[Number]])</f>
        <v>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F589-BA5E-4D98-83D6-C8DDF906930F}">
  <dimension ref="A1:H175"/>
  <sheetViews>
    <sheetView tabSelected="1" workbookViewId="0">
      <selection activeCell="K8" sqref="K8"/>
    </sheetView>
  </sheetViews>
  <sheetFormatPr defaultRowHeight="14.4" x14ac:dyDescent="0.3"/>
  <cols>
    <col min="1" max="1" width="10.6640625" customWidth="1"/>
    <col min="7" max="7" width="13.88671875" customWidth="1"/>
    <col min="8" max="8" width="14" customWidth="1"/>
  </cols>
  <sheetData>
    <row r="1" spans="1:8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 x14ac:dyDescent="0.3">
      <c r="A2" s="4">
        <v>45212</v>
      </c>
      <c r="B2">
        <v>21</v>
      </c>
      <c r="C2">
        <v>26</v>
      </c>
      <c r="D2">
        <v>28</v>
      </c>
      <c r="E2">
        <v>40</v>
      </c>
      <c r="F2">
        <v>41</v>
      </c>
      <c r="G2">
        <v>2</v>
      </c>
      <c r="H2">
        <v>4</v>
      </c>
    </row>
    <row r="3" spans="1:8" x14ac:dyDescent="0.3">
      <c r="A3" s="4">
        <v>45209</v>
      </c>
      <c r="B3">
        <v>18</v>
      </c>
      <c r="C3">
        <v>20</v>
      </c>
      <c r="D3">
        <v>22</v>
      </c>
      <c r="E3">
        <v>33</v>
      </c>
      <c r="F3">
        <v>43</v>
      </c>
      <c r="G3">
        <v>3</v>
      </c>
      <c r="H3">
        <v>9</v>
      </c>
    </row>
    <row r="4" spans="1:8" x14ac:dyDescent="0.3">
      <c r="A4" s="4">
        <v>45205</v>
      </c>
      <c r="B4">
        <v>21</v>
      </c>
      <c r="C4">
        <v>29</v>
      </c>
      <c r="D4">
        <v>31</v>
      </c>
      <c r="E4">
        <v>34</v>
      </c>
      <c r="F4">
        <v>43</v>
      </c>
      <c r="G4">
        <v>2</v>
      </c>
      <c r="H4">
        <v>9</v>
      </c>
    </row>
    <row r="5" spans="1:8" x14ac:dyDescent="0.3">
      <c r="A5" s="4">
        <v>45202</v>
      </c>
      <c r="B5">
        <v>6</v>
      </c>
      <c r="C5">
        <v>20</v>
      </c>
      <c r="D5">
        <v>22</v>
      </c>
      <c r="E5">
        <v>24</v>
      </c>
      <c r="F5">
        <v>45</v>
      </c>
      <c r="G5">
        <v>4</v>
      </c>
      <c r="H5">
        <v>5</v>
      </c>
    </row>
    <row r="6" spans="1:8" x14ac:dyDescent="0.3">
      <c r="A6" s="4">
        <v>45198</v>
      </c>
      <c r="B6">
        <v>9</v>
      </c>
      <c r="C6">
        <v>11</v>
      </c>
      <c r="D6">
        <v>13</v>
      </c>
      <c r="E6">
        <v>21</v>
      </c>
      <c r="F6">
        <v>32</v>
      </c>
      <c r="G6">
        <v>2</v>
      </c>
      <c r="H6">
        <v>7</v>
      </c>
    </row>
    <row r="7" spans="1:8" x14ac:dyDescent="0.3">
      <c r="A7" s="4">
        <v>45195</v>
      </c>
      <c r="B7">
        <v>2</v>
      </c>
      <c r="C7">
        <v>6</v>
      </c>
      <c r="D7">
        <v>14</v>
      </c>
      <c r="E7">
        <v>19</v>
      </c>
      <c r="F7">
        <v>23</v>
      </c>
      <c r="G7">
        <v>5</v>
      </c>
      <c r="H7">
        <v>7</v>
      </c>
    </row>
    <row r="8" spans="1:8" x14ac:dyDescent="0.3">
      <c r="A8" s="4">
        <v>45191</v>
      </c>
      <c r="B8">
        <v>3</v>
      </c>
      <c r="C8">
        <v>23</v>
      </c>
      <c r="D8">
        <v>24</v>
      </c>
      <c r="E8">
        <v>34</v>
      </c>
      <c r="F8">
        <v>35</v>
      </c>
      <c r="G8">
        <v>5</v>
      </c>
      <c r="H8">
        <v>8</v>
      </c>
    </row>
    <row r="9" spans="1:8" x14ac:dyDescent="0.3">
      <c r="A9" s="4">
        <v>45188</v>
      </c>
      <c r="B9">
        <v>10</v>
      </c>
      <c r="C9">
        <v>15</v>
      </c>
      <c r="D9">
        <v>31</v>
      </c>
      <c r="E9">
        <v>41</v>
      </c>
      <c r="F9">
        <v>42</v>
      </c>
      <c r="G9">
        <v>2</v>
      </c>
      <c r="H9">
        <v>5</v>
      </c>
    </row>
    <row r="10" spans="1:8" x14ac:dyDescent="0.3">
      <c r="A10" s="4">
        <v>45184</v>
      </c>
      <c r="B10">
        <v>12</v>
      </c>
      <c r="C10">
        <v>14</v>
      </c>
      <c r="D10">
        <v>21</v>
      </c>
      <c r="E10">
        <v>45</v>
      </c>
      <c r="F10">
        <v>48</v>
      </c>
      <c r="G10">
        <v>8</v>
      </c>
      <c r="H10">
        <v>11</v>
      </c>
    </row>
    <row r="11" spans="1:8" x14ac:dyDescent="0.3">
      <c r="A11" s="4">
        <v>45181</v>
      </c>
      <c r="B11">
        <v>5</v>
      </c>
      <c r="C11">
        <v>14</v>
      </c>
      <c r="D11">
        <v>36</v>
      </c>
      <c r="E11">
        <v>40</v>
      </c>
      <c r="F11">
        <v>42</v>
      </c>
      <c r="G11">
        <v>2</v>
      </c>
      <c r="H11">
        <v>11</v>
      </c>
    </row>
    <row r="12" spans="1:8" x14ac:dyDescent="0.3">
      <c r="A12" s="4">
        <v>45177</v>
      </c>
      <c r="B12">
        <v>10</v>
      </c>
      <c r="C12">
        <v>20</v>
      </c>
      <c r="D12">
        <v>21</v>
      </c>
      <c r="E12">
        <v>26</v>
      </c>
      <c r="F12">
        <v>33</v>
      </c>
      <c r="G12">
        <v>3</v>
      </c>
      <c r="H12">
        <v>4</v>
      </c>
    </row>
    <row r="13" spans="1:8" x14ac:dyDescent="0.3">
      <c r="A13" s="4">
        <v>45174</v>
      </c>
      <c r="B13">
        <v>1</v>
      </c>
      <c r="C13">
        <v>7</v>
      </c>
      <c r="D13">
        <v>24</v>
      </c>
      <c r="E13">
        <v>41</v>
      </c>
      <c r="F13">
        <v>48</v>
      </c>
      <c r="G13">
        <v>10</v>
      </c>
      <c r="H13">
        <v>12</v>
      </c>
    </row>
    <row r="14" spans="1:8" x14ac:dyDescent="0.3">
      <c r="A14" s="4">
        <v>45170</v>
      </c>
      <c r="B14">
        <v>4</v>
      </c>
      <c r="C14">
        <v>5</v>
      </c>
      <c r="D14">
        <v>35</v>
      </c>
      <c r="E14">
        <v>37</v>
      </c>
      <c r="F14">
        <v>43</v>
      </c>
      <c r="G14">
        <v>5</v>
      </c>
      <c r="H14">
        <v>6</v>
      </c>
    </row>
    <row r="15" spans="1:8" x14ac:dyDescent="0.3">
      <c r="A15" s="4">
        <v>45167</v>
      </c>
      <c r="B15">
        <v>21</v>
      </c>
      <c r="C15">
        <v>23</v>
      </c>
      <c r="D15">
        <v>32</v>
      </c>
      <c r="E15">
        <v>40</v>
      </c>
      <c r="F15">
        <v>49</v>
      </c>
      <c r="G15">
        <v>8</v>
      </c>
      <c r="H15">
        <v>11</v>
      </c>
    </row>
    <row r="16" spans="1:8" x14ac:dyDescent="0.3">
      <c r="A16" s="4">
        <v>45163</v>
      </c>
      <c r="B16">
        <v>16</v>
      </c>
      <c r="C16">
        <v>17</v>
      </c>
      <c r="D16">
        <v>34</v>
      </c>
      <c r="E16">
        <v>35</v>
      </c>
      <c r="F16">
        <v>44</v>
      </c>
      <c r="G16">
        <v>5</v>
      </c>
      <c r="H16">
        <v>10</v>
      </c>
    </row>
    <row r="17" spans="1:8" x14ac:dyDescent="0.3">
      <c r="A17" s="4">
        <v>45160</v>
      </c>
      <c r="B17">
        <v>2</v>
      </c>
      <c r="C17">
        <v>9</v>
      </c>
      <c r="D17">
        <v>23</v>
      </c>
      <c r="E17">
        <v>32</v>
      </c>
      <c r="F17">
        <v>40</v>
      </c>
      <c r="G17">
        <v>6</v>
      </c>
      <c r="H17">
        <v>7</v>
      </c>
    </row>
    <row r="18" spans="1:8" x14ac:dyDescent="0.3">
      <c r="A18" s="4">
        <v>45156</v>
      </c>
      <c r="B18">
        <v>23</v>
      </c>
      <c r="C18">
        <v>25</v>
      </c>
      <c r="D18">
        <v>30</v>
      </c>
      <c r="E18">
        <v>44</v>
      </c>
      <c r="F18">
        <v>47</v>
      </c>
      <c r="G18">
        <v>9</v>
      </c>
      <c r="H18">
        <v>12</v>
      </c>
    </row>
    <row r="19" spans="1:8" x14ac:dyDescent="0.3">
      <c r="A19" s="4">
        <v>45153</v>
      </c>
      <c r="B19">
        <v>3</v>
      </c>
      <c r="C19">
        <v>5</v>
      </c>
      <c r="D19">
        <v>9</v>
      </c>
      <c r="E19">
        <v>32</v>
      </c>
      <c r="F19">
        <v>43</v>
      </c>
      <c r="G19">
        <v>6</v>
      </c>
      <c r="H19">
        <v>10</v>
      </c>
    </row>
    <row r="20" spans="1:8" x14ac:dyDescent="0.3">
      <c r="A20" s="4">
        <v>45149</v>
      </c>
      <c r="B20">
        <v>4</v>
      </c>
      <c r="C20">
        <v>6</v>
      </c>
      <c r="D20">
        <v>10</v>
      </c>
      <c r="E20">
        <v>13</v>
      </c>
      <c r="F20">
        <v>34</v>
      </c>
      <c r="G20">
        <v>3</v>
      </c>
      <c r="H20">
        <v>5</v>
      </c>
    </row>
    <row r="21" spans="1:8" x14ac:dyDescent="0.3">
      <c r="A21" s="4">
        <v>45146</v>
      </c>
      <c r="B21">
        <v>8</v>
      </c>
      <c r="C21">
        <v>9</v>
      </c>
      <c r="D21">
        <v>33</v>
      </c>
      <c r="E21">
        <v>35</v>
      </c>
      <c r="F21">
        <v>40</v>
      </c>
      <c r="G21">
        <v>3</v>
      </c>
      <c r="H21">
        <v>6</v>
      </c>
    </row>
    <row r="22" spans="1:8" x14ac:dyDescent="0.3">
      <c r="A22" s="4">
        <v>45142</v>
      </c>
      <c r="B22">
        <v>15</v>
      </c>
      <c r="C22">
        <v>20</v>
      </c>
      <c r="D22">
        <v>31</v>
      </c>
      <c r="E22">
        <v>44</v>
      </c>
      <c r="F22">
        <v>48</v>
      </c>
      <c r="G22">
        <v>1</v>
      </c>
      <c r="H22">
        <v>3</v>
      </c>
    </row>
    <row r="23" spans="1:8" x14ac:dyDescent="0.3">
      <c r="A23" s="4">
        <v>45139</v>
      </c>
      <c r="B23">
        <v>25</v>
      </c>
      <c r="C23">
        <v>27</v>
      </c>
      <c r="D23">
        <v>35</v>
      </c>
      <c r="E23">
        <v>40</v>
      </c>
      <c r="F23">
        <v>45</v>
      </c>
      <c r="G23">
        <v>7</v>
      </c>
      <c r="H23">
        <v>11</v>
      </c>
    </row>
    <row r="24" spans="1:8" x14ac:dyDescent="0.3">
      <c r="A24" s="4">
        <v>45135</v>
      </c>
      <c r="B24">
        <v>7</v>
      </c>
      <c r="C24">
        <v>32</v>
      </c>
      <c r="D24">
        <v>33</v>
      </c>
      <c r="E24">
        <v>34</v>
      </c>
      <c r="F24">
        <v>38</v>
      </c>
      <c r="G24">
        <v>6</v>
      </c>
      <c r="H24">
        <v>9</v>
      </c>
    </row>
    <row r="25" spans="1:8" x14ac:dyDescent="0.3">
      <c r="A25" s="4">
        <v>45132</v>
      </c>
      <c r="B25">
        <v>5</v>
      </c>
      <c r="C25">
        <v>7</v>
      </c>
      <c r="D25">
        <v>11</v>
      </c>
      <c r="E25">
        <v>27</v>
      </c>
      <c r="F25">
        <v>37</v>
      </c>
      <c r="G25">
        <v>6</v>
      </c>
      <c r="H25">
        <v>12</v>
      </c>
    </row>
    <row r="26" spans="1:8" x14ac:dyDescent="0.3">
      <c r="A26" s="4">
        <v>45128</v>
      </c>
      <c r="B26">
        <v>7</v>
      </c>
      <c r="C26">
        <v>31</v>
      </c>
      <c r="D26">
        <v>33</v>
      </c>
      <c r="E26">
        <v>35</v>
      </c>
      <c r="F26">
        <v>36</v>
      </c>
      <c r="G26">
        <v>7</v>
      </c>
      <c r="H26">
        <v>10</v>
      </c>
    </row>
    <row r="27" spans="1:8" x14ac:dyDescent="0.3">
      <c r="A27" s="4">
        <v>45125</v>
      </c>
      <c r="B27">
        <v>4</v>
      </c>
      <c r="C27">
        <v>12</v>
      </c>
      <c r="D27">
        <v>34</v>
      </c>
      <c r="E27">
        <v>35</v>
      </c>
      <c r="F27">
        <v>45</v>
      </c>
      <c r="G27">
        <v>1</v>
      </c>
      <c r="H27">
        <v>9</v>
      </c>
    </row>
    <row r="28" spans="1:8" x14ac:dyDescent="0.3">
      <c r="A28" s="4">
        <v>45121</v>
      </c>
      <c r="B28">
        <v>5</v>
      </c>
      <c r="C28">
        <v>8</v>
      </c>
      <c r="D28">
        <v>29</v>
      </c>
      <c r="E28">
        <v>35</v>
      </c>
      <c r="F28">
        <v>48</v>
      </c>
      <c r="G28">
        <v>5</v>
      </c>
      <c r="H28">
        <v>6</v>
      </c>
    </row>
    <row r="29" spans="1:8" x14ac:dyDescent="0.3">
      <c r="A29" s="4">
        <v>45118</v>
      </c>
      <c r="B29">
        <v>2</v>
      </c>
      <c r="C29">
        <v>11</v>
      </c>
      <c r="D29">
        <v>28</v>
      </c>
      <c r="E29">
        <v>42</v>
      </c>
      <c r="F29">
        <v>48</v>
      </c>
      <c r="G29">
        <v>4</v>
      </c>
      <c r="H29">
        <v>9</v>
      </c>
    </row>
    <row r="30" spans="1:8" x14ac:dyDescent="0.3">
      <c r="A30" s="4">
        <v>45114</v>
      </c>
      <c r="B30">
        <v>2</v>
      </c>
      <c r="C30">
        <v>11</v>
      </c>
      <c r="D30">
        <v>12</v>
      </c>
      <c r="E30">
        <v>19</v>
      </c>
      <c r="F30">
        <v>38</v>
      </c>
      <c r="G30">
        <v>4</v>
      </c>
      <c r="H30">
        <v>8</v>
      </c>
    </row>
    <row r="31" spans="1:8" x14ac:dyDescent="0.3">
      <c r="A31" s="4">
        <v>45111</v>
      </c>
      <c r="B31">
        <v>14</v>
      </c>
      <c r="C31">
        <v>17</v>
      </c>
      <c r="D31">
        <v>23</v>
      </c>
      <c r="E31">
        <v>36</v>
      </c>
      <c r="F31">
        <v>44</v>
      </c>
      <c r="G31">
        <v>2</v>
      </c>
      <c r="H31">
        <v>8</v>
      </c>
    </row>
    <row r="32" spans="1:8" x14ac:dyDescent="0.3">
      <c r="A32" s="4">
        <v>45107</v>
      </c>
      <c r="B32">
        <v>1</v>
      </c>
      <c r="C32">
        <v>6</v>
      </c>
      <c r="D32">
        <v>25</v>
      </c>
      <c r="E32">
        <v>29</v>
      </c>
      <c r="F32">
        <v>36</v>
      </c>
      <c r="G32">
        <v>7</v>
      </c>
      <c r="H32">
        <v>10</v>
      </c>
    </row>
    <row r="33" spans="1:8" x14ac:dyDescent="0.3">
      <c r="A33" s="4">
        <v>45104</v>
      </c>
      <c r="B33">
        <v>17</v>
      </c>
      <c r="C33">
        <v>22</v>
      </c>
      <c r="D33">
        <v>23</v>
      </c>
      <c r="E33">
        <v>27</v>
      </c>
      <c r="F33">
        <v>44</v>
      </c>
      <c r="G33">
        <v>1</v>
      </c>
      <c r="H33">
        <v>7</v>
      </c>
    </row>
    <row r="34" spans="1:8" x14ac:dyDescent="0.3">
      <c r="A34" s="4">
        <v>45100</v>
      </c>
      <c r="B34">
        <v>1</v>
      </c>
      <c r="C34">
        <v>3</v>
      </c>
      <c r="D34">
        <v>11</v>
      </c>
      <c r="E34">
        <v>33</v>
      </c>
      <c r="F34">
        <v>46</v>
      </c>
      <c r="G34">
        <v>10</v>
      </c>
      <c r="H34">
        <v>11</v>
      </c>
    </row>
    <row r="35" spans="1:8" x14ac:dyDescent="0.3">
      <c r="A35" s="4">
        <v>45097</v>
      </c>
      <c r="B35">
        <v>11</v>
      </c>
      <c r="C35">
        <v>17</v>
      </c>
      <c r="D35">
        <v>28</v>
      </c>
      <c r="E35">
        <v>32</v>
      </c>
      <c r="F35">
        <v>35</v>
      </c>
      <c r="G35">
        <v>5</v>
      </c>
      <c r="H35">
        <v>6</v>
      </c>
    </row>
    <row r="36" spans="1:8" x14ac:dyDescent="0.3">
      <c r="A36" s="4">
        <v>45093</v>
      </c>
      <c r="B36">
        <v>7</v>
      </c>
      <c r="C36">
        <v>26</v>
      </c>
      <c r="D36">
        <v>34</v>
      </c>
      <c r="E36">
        <v>41</v>
      </c>
      <c r="F36">
        <v>44</v>
      </c>
      <c r="G36">
        <v>9</v>
      </c>
      <c r="H36">
        <v>11</v>
      </c>
    </row>
    <row r="37" spans="1:8" x14ac:dyDescent="0.3">
      <c r="A37" s="4">
        <v>45090</v>
      </c>
      <c r="B37">
        <v>15</v>
      </c>
      <c r="C37">
        <v>16</v>
      </c>
      <c r="D37">
        <v>21</v>
      </c>
      <c r="E37">
        <v>41</v>
      </c>
      <c r="F37">
        <v>50</v>
      </c>
      <c r="G37">
        <v>5</v>
      </c>
      <c r="H37">
        <v>6</v>
      </c>
    </row>
    <row r="38" spans="1:8" x14ac:dyDescent="0.3">
      <c r="A38" s="4">
        <v>45086</v>
      </c>
      <c r="B38">
        <v>18</v>
      </c>
      <c r="C38">
        <v>26</v>
      </c>
      <c r="D38">
        <v>36</v>
      </c>
      <c r="E38">
        <v>41</v>
      </c>
      <c r="F38">
        <v>50</v>
      </c>
      <c r="G38">
        <v>11</v>
      </c>
      <c r="H38">
        <v>12</v>
      </c>
    </row>
    <row r="39" spans="1:8" x14ac:dyDescent="0.3">
      <c r="A39" s="4">
        <v>45083</v>
      </c>
      <c r="B39">
        <v>13</v>
      </c>
      <c r="C39">
        <v>21</v>
      </c>
      <c r="D39">
        <v>32</v>
      </c>
      <c r="E39">
        <v>39</v>
      </c>
      <c r="F39">
        <v>50</v>
      </c>
      <c r="G39">
        <v>2</v>
      </c>
      <c r="H39">
        <v>10</v>
      </c>
    </row>
    <row r="40" spans="1:8" x14ac:dyDescent="0.3">
      <c r="A40" s="4">
        <v>45079</v>
      </c>
      <c r="B40">
        <v>3</v>
      </c>
      <c r="C40">
        <v>12</v>
      </c>
      <c r="D40">
        <v>15</v>
      </c>
      <c r="E40">
        <v>25</v>
      </c>
      <c r="F40">
        <v>43</v>
      </c>
      <c r="G40">
        <v>10</v>
      </c>
      <c r="H40">
        <v>11</v>
      </c>
    </row>
    <row r="41" spans="1:8" x14ac:dyDescent="0.3">
      <c r="A41" s="4">
        <v>45076</v>
      </c>
      <c r="B41">
        <v>27</v>
      </c>
      <c r="C41">
        <v>29</v>
      </c>
      <c r="D41">
        <v>32</v>
      </c>
      <c r="E41">
        <v>33</v>
      </c>
      <c r="F41">
        <v>47</v>
      </c>
      <c r="G41">
        <v>2</v>
      </c>
      <c r="H41">
        <v>8</v>
      </c>
    </row>
    <row r="42" spans="1:8" x14ac:dyDescent="0.3">
      <c r="A42" s="4">
        <v>45072</v>
      </c>
      <c r="B42">
        <v>15</v>
      </c>
      <c r="C42">
        <v>25</v>
      </c>
      <c r="D42">
        <v>37</v>
      </c>
      <c r="E42">
        <v>38</v>
      </c>
      <c r="F42">
        <v>41</v>
      </c>
      <c r="G42">
        <v>1</v>
      </c>
      <c r="H42">
        <v>7</v>
      </c>
    </row>
    <row r="43" spans="1:8" x14ac:dyDescent="0.3">
      <c r="A43" s="4">
        <v>45069</v>
      </c>
      <c r="B43">
        <v>5</v>
      </c>
      <c r="C43">
        <v>6</v>
      </c>
      <c r="D43">
        <v>14</v>
      </c>
      <c r="E43">
        <v>23</v>
      </c>
      <c r="F43">
        <v>34</v>
      </c>
      <c r="G43">
        <v>2</v>
      </c>
      <c r="H43">
        <v>11</v>
      </c>
    </row>
    <row r="44" spans="1:8" x14ac:dyDescent="0.3">
      <c r="A44" s="4">
        <v>45065</v>
      </c>
      <c r="B44">
        <v>18</v>
      </c>
      <c r="C44">
        <v>27</v>
      </c>
      <c r="D44">
        <v>34</v>
      </c>
      <c r="E44">
        <v>41</v>
      </c>
      <c r="F44">
        <v>49</v>
      </c>
      <c r="G44">
        <v>3</v>
      </c>
      <c r="H44">
        <v>9</v>
      </c>
    </row>
    <row r="45" spans="1:8" x14ac:dyDescent="0.3">
      <c r="A45" s="4">
        <v>45062</v>
      </c>
      <c r="B45">
        <v>4</v>
      </c>
      <c r="C45">
        <v>6</v>
      </c>
      <c r="D45">
        <v>9</v>
      </c>
      <c r="E45">
        <v>14</v>
      </c>
      <c r="F45">
        <v>37</v>
      </c>
      <c r="G45">
        <v>4</v>
      </c>
      <c r="H45">
        <v>11</v>
      </c>
    </row>
    <row r="46" spans="1:8" x14ac:dyDescent="0.3">
      <c r="A46" s="4">
        <v>45058</v>
      </c>
      <c r="B46">
        <v>9</v>
      </c>
      <c r="C46">
        <v>10</v>
      </c>
      <c r="D46">
        <v>13</v>
      </c>
      <c r="E46">
        <v>39</v>
      </c>
      <c r="F46">
        <v>44</v>
      </c>
      <c r="G46">
        <v>4</v>
      </c>
      <c r="H46">
        <v>6</v>
      </c>
    </row>
    <row r="47" spans="1:8" x14ac:dyDescent="0.3">
      <c r="A47" s="4">
        <v>45055</v>
      </c>
      <c r="B47">
        <v>13</v>
      </c>
      <c r="C47">
        <v>17</v>
      </c>
      <c r="D47">
        <v>21</v>
      </c>
      <c r="E47">
        <v>28</v>
      </c>
      <c r="F47">
        <v>46</v>
      </c>
      <c r="G47">
        <v>7</v>
      </c>
      <c r="H47">
        <v>9</v>
      </c>
    </row>
    <row r="48" spans="1:8" x14ac:dyDescent="0.3">
      <c r="A48" s="4">
        <v>45051</v>
      </c>
      <c r="B48">
        <v>3</v>
      </c>
      <c r="C48">
        <v>8</v>
      </c>
      <c r="D48">
        <v>18</v>
      </c>
      <c r="E48">
        <v>34</v>
      </c>
      <c r="F48">
        <v>49</v>
      </c>
      <c r="G48">
        <v>3</v>
      </c>
      <c r="H48">
        <v>7</v>
      </c>
    </row>
    <row r="49" spans="1:8" x14ac:dyDescent="0.3">
      <c r="A49" s="4">
        <v>45048</v>
      </c>
      <c r="B49">
        <v>7</v>
      </c>
      <c r="C49">
        <v>32</v>
      </c>
      <c r="D49">
        <v>44</v>
      </c>
      <c r="E49">
        <v>47</v>
      </c>
      <c r="F49">
        <v>48</v>
      </c>
      <c r="G49">
        <v>7</v>
      </c>
      <c r="H49">
        <v>8</v>
      </c>
    </row>
    <row r="50" spans="1:8" x14ac:dyDescent="0.3">
      <c r="A50" s="4">
        <v>45044</v>
      </c>
      <c r="B50">
        <v>11</v>
      </c>
      <c r="C50">
        <v>13</v>
      </c>
      <c r="D50">
        <v>16</v>
      </c>
      <c r="E50">
        <v>23</v>
      </c>
      <c r="F50">
        <v>34</v>
      </c>
      <c r="G50">
        <v>1</v>
      </c>
      <c r="H50">
        <v>10</v>
      </c>
    </row>
    <row r="51" spans="1:8" x14ac:dyDescent="0.3">
      <c r="A51" s="4">
        <v>45041</v>
      </c>
      <c r="B51">
        <v>10</v>
      </c>
      <c r="C51">
        <v>29</v>
      </c>
      <c r="D51">
        <v>30</v>
      </c>
      <c r="E51">
        <v>40</v>
      </c>
      <c r="F51">
        <v>45</v>
      </c>
      <c r="G51">
        <v>1</v>
      </c>
      <c r="H51">
        <v>12</v>
      </c>
    </row>
    <row r="52" spans="1:8" x14ac:dyDescent="0.3">
      <c r="A52" s="4">
        <v>45037</v>
      </c>
      <c r="B52">
        <v>7</v>
      </c>
      <c r="C52">
        <v>8</v>
      </c>
      <c r="D52">
        <v>18</v>
      </c>
      <c r="E52">
        <v>33</v>
      </c>
      <c r="F52">
        <v>42</v>
      </c>
      <c r="G52">
        <v>2</v>
      </c>
      <c r="H52">
        <v>8</v>
      </c>
    </row>
    <row r="53" spans="1:8" x14ac:dyDescent="0.3">
      <c r="A53" s="4">
        <v>45034</v>
      </c>
      <c r="B53">
        <v>17</v>
      </c>
      <c r="C53">
        <v>21</v>
      </c>
      <c r="D53">
        <v>23</v>
      </c>
      <c r="E53">
        <v>35</v>
      </c>
      <c r="F53">
        <v>37</v>
      </c>
      <c r="G53">
        <v>10</v>
      </c>
      <c r="H53">
        <v>11</v>
      </c>
    </row>
    <row r="54" spans="1:8" x14ac:dyDescent="0.3">
      <c r="A54" s="4">
        <v>45030</v>
      </c>
      <c r="B54">
        <v>4</v>
      </c>
      <c r="C54">
        <v>11</v>
      </c>
      <c r="D54">
        <v>37</v>
      </c>
      <c r="E54">
        <v>44</v>
      </c>
      <c r="F54">
        <v>49</v>
      </c>
      <c r="G54">
        <v>6</v>
      </c>
      <c r="H54">
        <v>7</v>
      </c>
    </row>
    <row r="55" spans="1:8" x14ac:dyDescent="0.3">
      <c r="A55" s="4">
        <v>45027</v>
      </c>
      <c r="B55">
        <v>10</v>
      </c>
      <c r="C55">
        <v>14</v>
      </c>
      <c r="D55">
        <v>16</v>
      </c>
      <c r="E55">
        <v>19</v>
      </c>
      <c r="F55">
        <v>29</v>
      </c>
      <c r="G55">
        <v>2</v>
      </c>
      <c r="H55">
        <v>10</v>
      </c>
    </row>
    <row r="56" spans="1:8" x14ac:dyDescent="0.3">
      <c r="A56" s="4">
        <v>45023</v>
      </c>
      <c r="B56">
        <v>5</v>
      </c>
      <c r="C56">
        <v>26</v>
      </c>
      <c r="D56">
        <v>28</v>
      </c>
      <c r="E56">
        <v>36</v>
      </c>
      <c r="F56">
        <v>46</v>
      </c>
      <c r="G56">
        <v>6</v>
      </c>
      <c r="H56">
        <v>12</v>
      </c>
    </row>
    <row r="57" spans="1:8" x14ac:dyDescent="0.3">
      <c r="A57" s="4">
        <v>45020</v>
      </c>
      <c r="B57">
        <v>10</v>
      </c>
      <c r="C57">
        <v>16</v>
      </c>
      <c r="D57">
        <v>31</v>
      </c>
      <c r="E57">
        <v>33</v>
      </c>
      <c r="F57">
        <v>50</v>
      </c>
      <c r="G57">
        <v>3</v>
      </c>
      <c r="H57">
        <v>8</v>
      </c>
    </row>
    <row r="58" spans="1:8" x14ac:dyDescent="0.3">
      <c r="A58" s="4">
        <v>45016</v>
      </c>
      <c r="B58">
        <v>16</v>
      </c>
      <c r="C58">
        <v>18</v>
      </c>
      <c r="D58">
        <v>28</v>
      </c>
      <c r="E58">
        <v>34</v>
      </c>
      <c r="F58">
        <v>47</v>
      </c>
      <c r="G58">
        <v>5</v>
      </c>
      <c r="H58">
        <v>10</v>
      </c>
    </row>
    <row r="59" spans="1:8" x14ac:dyDescent="0.3">
      <c r="A59" s="4">
        <v>45013</v>
      </c>
      <c r="B59">
        <v>16</v>
      </c>
      <c r="C59">
        <v>21</v>
      </c>
      <c r="D59">
        <v>34</v>
      </c>
      <c r="E59">
        <v>36</v>
      </c>
      <c r="F59">
        <v>44</v>
      </c>
      <c r="G59">
        <v>9</v>
      </c>
      <c r="H59">
        <v>10</v>
      </c>
    </row>
    <row r="60" spans="1:8" x14ac:dyDescent="0.3">
      <c r="A60" s="4">
        <v>45009</v>
      </c>
      <c r="B60">
        <v>5</v>
      </c>
      <c r="C60">
        <v>12</v>
      </c>
      <c r="D60">
        <v>25</v>
      </c>
      <c r="E60">
        <v>36</v>
      </c>
      <c r="F60">
        <v>46</v>
      </c>
      <c r="G60">
        <v>6</v>
      </c>
      <c r="H60">
        <v>10</v>
      </c>
    </row>
    <row r="61" spans="1:8" x14ac:dyDescent="0.3">
      <c r="A61" s="4">
        <v>45006</v>
      </c>
      <c r="B61">
        <v>1</v>
      </c>
      <c r="C61">
        <v>9</v>
      </c>
      <c r="D61">
        <v>20</v>
      </c>
      <c r="E61">
        <v>29</v>
      </c>
      <c r="F61">
        <v>32</v>
      </c>
      <c r="G61">
        <v>2</v>
      </c>
      <c r="H61">
        <v>3</v>
      </c>
    </row>
    <row r="62" spans="1:8" x14ac:dyDescent="0.3">
      <c r="A62" s="4">
        <v>45002</v>
      </c>
      <c r="B62">
        <v>5</v>
      </c>
      <c r="C62">
        <v>15</v>
      </c>
      <c r="D62">
        <v>26</v>
      </c>
      <c r="E62">
        <v>37</v>
      </c>
      <c r="F62">
        <v>49</v>
      </c>
      <c r="G62">
        <v>8</v>
      </c>
      <c r="H62">
        <v>11</v>
      </c>
    </row>
    <row r="63" spans="1:8" x14ac:dyDescent="0.3">
      <c r="A63" s="4">
        <v>44999</v>
      </c>
      <c r="B63">
        <v>16</v>
      </c>
      <c r="C63">
        <v>26</v>
      </c>
      <c r="D63">
        <v>28</v>
      </c>
      <c r="E63">
        <v>31</v>
      </c>
      <c r="F63">
        <v>46</v>
      </c>
      <c r="G63">
        <v>11</v>
      </c>
      <c r="H63">
        <v>12</v>
      </c>
    </row>
    <row r="64" spans="1:8" x14ac:dyDescent="0.3">
      <c r="A64" s="4">
        <v>44995</v>
      </c>
      <c r="B64">
        <v>9</v>
      </c>
      <c r="C64">
        <v>16</v>
      </c>
      <c r="D64">
        <v>37</v>
      </c>
      <c r="E64">
        <v>38</v>
      </c>
      <c r="F64">
        <v>48</v>
      </c>
      <c r="G64">
        <v>2</v>
      </c>
      <c r="H64">
        <v>7</v>
      </c>
    </row>
    <row r="65" spans="1:8" x14ac:dyDescent="0.3">
      <c r="A65" s="4">
        <v>44992</v>
      </c>
      <c r="B65">
        <v>11</v>
      </c>
      <c r="C65">
        <v>13</v>
      </c>
      <c r="D65">
        <v>24</v>
      </c>
      <c r="E65">
        <v>35</v>
      </c>
      <c r="F65">
        <v>50</v>
      </c>
      <c r="G65">
        <v>6</v>
      </c>
      <c r="H65">
        <v>11</v>
      </c>
    </row>
    <row r="66" spans="1:8" x14ac:dyDescent="0.3">
      <c r="A66" s="4">
        <v>44988</v>
      </c>
      <c r="B66">
        <v>3</v>
      </c>
      <c r="C66">
        <v>6</v>
      </c>
      <c r="D66">
        <v>8</v>
      </c>
      <c r="E66">
        <v>24</v>
      </c>
      <c r="F66">
        <v>50</v>
      </c>
      <c r="G66">
        <v>10</v>
      </c>
      <c r="H66">
        <v>11</v>
      </c>
    </row>
    <row r="67" spans="1:8" x14ac:dyDescent="0.3">
      <c r="A67" s="4">
        <v>44985</v>
      </c>
      <c r="B67">
        <v>12</v>
      </c>
      <c r="C67">
        <v>29</v>
      </c>
      <c r="D67">
        <v>33</v>
      </c>
      <c r="E67">
        <v>37</v>
      </c>
      <c r="F67">
        <v>47</v>
      </c>
      <c r="G67">
        <v>5</v>
      </c>
      <c r="H67">
        <v>10</v>
      </c>
    </row>
    <row r="68" spans="1:8" x14ac:dyDescent="0.3">
      <c r="A68" s="4">
        <v>44981</v>
      </c>
      <c r="B68">
        <v>7</v>
      </c>
      <c r="C68">
        <v>23</v>
      </c>
      <c r="D68">
        <v>34</v>
      </c>
      <c r="E68">
        <v>42</v>
      </c>
      <c r="F68">
        <v>48</v>
      </c>
      <c r="G68">
        <v>1</v>
      </c>
      <c r="H68">
        <v>3</v>
      </c>
    </row>
    <row r="69" spans="1:8" x14ac:dyDescent="0.3">
      <c r="A69" s="4">
        <v>44978</v>
      </c>
      <c r="B69">
        <v>21</v>
      </c>
      <c r="C69">
        <v>22</v>
      </c>
      <c r="D69">
        <v>34</v>
      </c>
      <c r="E69">
        <v>41</v>
      </c>
      <c r="F69">
        <v>49</v>
      </c>
      <c r="G69">
        <v>2</v>
      </c>
      <c r="H69">
        <v>7</v>
      </c>
    </row>
    <row r="70" spans="1:8" x14ac:dyDescent="0.3">
      <c r="A70" s="4">
        <v>44974</v>
      </c>
      <c r="B70">
        <v>8</v>
      </c>
      <c r="C70">
        <v>23</v>
      </c>
      <c r="D70">
        <v>27</v>
      </c>
      <c r="E70">
        <v>42</v>
      </c>
      <c r="F70">
        <v>45</v>
      </c>
      <c r="G70">
        <v>1</v>
      </c>
      <c r="H70">
        <v>9</v>
      </c>
    </row>
    <row r="71" spans="1:8" x14ac:dyDescent="0.3">
      <c r="A71" s="4">
        <v>44971</v>
      </c>
      <c r="B71">
        <v>24</v>
      </c>
      <c r="C71">
        <v>26</v>
      </c>
      <c r="D71">
        <v>38</v>
      </c>
      <c r="E71">
        <v>43</v>
      </c>
      <c r="F71">
        <v>46</v>
      </c>
      <c r="G71">
        <v>2</v>
      </c>
      <c r="H71">
        <v>3</v>
      </c>
    </row>
    <row r="72" spans="1:8" x14ac:dyDescent="0.3">
      <c r="A72" s="4">
        <v>44967</v>
      </c>
      <c r="B72">
        <v>3</v>
      </c>
      <c r="C72">
        <v>13</v>
      </c>
      <c r="D72">
        <v>25</v>
      </c>
      <c r="E72">
        <v>36</v>
      </c>
      <c r="F72">
        <v>47</v>
      </c>
      <c r="G72">
        <v>3</v>
      </c>
      <c r="H72">
        <v>8</v>
      </c>
    </row>
    <row r="73" spans="1:8" x14ac:dyDescent="0.3">
      <c r="A73" s="4">
        <v>44964</v>
      </c>
      <c r="B73">
        <v>2</v>
      </c>
      <c r="C73">
        <v>8</v>
      </c>
      <c r="D73">
        <v>34</v>
      </c>
      <c r="E73">
        <v>44</v>
      </c>
      <c r="F73">
        <v>47</v>
      </c>
      <c r="G73">
        <v>3</v>
      </c>
      <c r="H73">
        <v>9</v>
      </c>
    </row>
    <row r="74" spans="1:8" x14ac:dyDescent="0.3">
      <c r="A74" s="4">
        <v>44960</v>
      </c>
      <c r="B74">
        <v>2</v>
      </c>
      <c r="C74">
        <v>14</v>
      </c>
      <c r="D74">
        <v>17</v>
      </c>
      <c r="E74">
        <v>32</v>
      </c>
      <c r="F74">
        <v>45</v>
      </c>
      <c r="G74">
        <v>3</v>
      </c>
      <c r="H74">
        <v>10</v>
      </c>
    </row>
    <row r="75" spans="1:8" x14ac:dyDescent="0.3">
      <c r="A75" s="4">
        <v>44957</v>
      </c>
      <c r="B75">
        <v>7</v>
      </c>
      <c r="C75">
        <v>12</v>
      </c>
      <c r="D75">
        <v>19</v>
      </c>
      <c r="E75">
        <v>33</v>
      </c>
      <c r="F75">
        <v>43</v>
      </c>
      <c r="G75">
        <v>3</v>
      </c>
      <c r="H75">
        <v>7</v>
      </c>
    </row>
    <row r="76" spans="1:8" x14ac:dyDescent="0.3">
      <c r="A76" s="4">
        <v>44953</v>
      </c>
      <c r="B76">
        <v>8</v>
      </c>
      <c r="C76">
        <v>9</v>
      </c>
      <c r="D76">
        <v>15</v>
      </c>
      <c r="E76">
        <v>19</v>
      </c>
      <c r="F76">
        <v>31</v>
      </c>
      <c r="G76">
        <v>10</v>
      </c>
      <c r="H76">
        <v>12</v>
      </c>
    </row>
    <row r="77" spans="1:8" x14ac:dyDescent="0.3">
      <c r="A77" s="4">
        <v>44950</v>
      </c>
      <c r="B77">
        <v>11</v>
      </c>
      <c r="C77">
        <v>27</v>
      </c>
      <c r="D77">
        <v>41</v>
      </c>
      <c r="E77">
        <v>43</v>
      </c>
      <c r="F77">
        <v>47</v>
      </c>
      <c r="G77">
        <v>7</v>
      </c>
      <c r="H77">
        <v>11</v>
      </c>
    </row>
    <row r="78" spans="1:8" x14ac:dyDescent="0.3">
      <c r="A78" s="4">
        <v>44946</v>
      </c>
      <c r="B78">
        <v>3</v>
      </c>
      <c r="C78">
        <v>6</v>
      </c>
      <c r="D78">
        <v>13</v>
      </c>
      <c r="E78">
        <v>40</v>
      </c>
      <c r="F78">
        <v>42</v>
      </c>
      <c r="G78">
        <v>7</v>
      </c>
      <c r="H78">
        <v>11</v>
      </c>
    </row>
    <row r="79" spans="1:8" x14ac:dyDescent="0.3">
      <c r="A79" s="4">
        <v>44943</v>
      </c>
      <c r="B79">
        <v>18</v>
      </c>
      <c r="C79">
        <v>21</v>
      </c>
      <c r="D79">
        <v>30</v>
      </c>
      <c r="E79">
        <v>46</v>
      </c>
      <c r="F79">
        <v>50</v>
      </c>
      <c r="G79">
        <v>2</v>
      </c>
      <c r="H79">
        <v>6</v>
      </c>
    </row>
    <row r="80" spans="1:8" x14ac:dyDescent="0.3">
      <c r="A80" s="4">
        <v>44939</v>
      </c>
      <c r="B80">
        <v>4</v>
      </c>
      <c r="C80">
        <v>13</v>
      </c>
      <c r="D80">
        <v>25</v>
      </c>
      <c r="E80">
        <v>33</v>
      </c>
      <c r="F80">
        <v>37</v>
      </c>
      <c r="G80">
        <v>5</v>
      </c>
      <c r="H80">
        <v>10</v>
      </c>
    </row>
    <row r="81" spans="1:8" x14ac:dyDescent="0.3">
      <c r="A81" s="4">
        <v>44936</v>
      </c>
      <c r="B81">
        <v>11</v>
      </c>
      <c r="C81">
        <v>13</v>
      </c>
      <c r="D81">
        <v>34</v>
      </c>
      <c r="E81">
        <v>40</v>
      </c>
      <c r="F81">
        <v>42</v>
      </c>
      <c r="G81">
        <v>3</v>
      </c>
      <c r="H81">
        <v>10</v>
      </c>
    </row>
    <row r="82" spans="1:8" x14ac:dyDescent="0.3">
      <c r="A82" s="4">
        <v>44932</v>
      </c>
      <c r="B82">
        <v>16</v>
      </c>
      <c r="C82">
        <v>31</v>
      </c>
      <c r="D82">
        <v>35</v>
      </c>
      <c r="E82">
        <v>44</v>
      </c>
      <c r="F82">
        <v>45</v>
      </c>
      <c r="G82">
        <v>4</v>
      </c>
      <c r="H82">
        <v>12</v>
      </c>
    </row>
    <row r="83" spans="1:8" x14ac:dyDescent="0.3">
      <c r="A83" s="4">
        <v>44929</v>
      </c>
      <c r="B83">
        <v>20</v>
      </c>
      <c r="C83">
        <v>21</v>
      </c>
      <c r="D83">
        <v>29</v>
      </c>
      <c r="E83">
        <v>45</v>
      </c>
      <c r="F83">
        <v>46</v>
      </c>
      <c r="G83">
        <v>3</v>
      </c>
      <c r="H83">
        <v>10</v>
      </c>
    </row>
    <row r="84" spans="1:8" x14ac:dyDescent="0.3">
      <c r="A84" s="4">
        <v>44925</v>
      </c>
      <c r="B84">
        <v>17</v>
      </c>
      <c r="C84">
        <v>34</v>
      </c>
      <c r="D84">
        <v>42</v>
      </c>
      <c r="E84">
        <v>47</v>
      </c>
      <c r="F84">
        <v>48</v>
      </c>
      <c r="G84">
        <v>1</v>
      </c>
      <c r="H84">
        <v>9</v>
      </c>
    </row>
    <row r="85" spans="1:8" x14ac:dyDescent="0.3">
      <c r="A85" s="4">
        <v>44922</v>
      </c>
      <c r="B85">
        <v>19</v>
      </c>
      <c r="C85">
        <v>31</v>
      </c>
      <c r="D85">
        <v>33</v>
      </c>
      <c r="E85">
        <v>34</v>
      </c>
      <c r="F85">
        <v>43</v>
      </c>
      <c r="G85">
        <v>3</v>
      </c>
      <c r="H85">
        <v>5</v>
      </c>
    </row>
    <row r="86" spans="1:8" x14ac:dyDescent="0.3">
      <c r="A86" s="4">
        <v>44918</v>
      </c>
      <c r="B86">
        <v>16</v>
      </c>
      <c r="C86">
        <v>17</v>
      </c>
      <c r="D86">
        <v>23</v>
      </c>
      <c r="E86">
        <v>26</v>
      </c>
      <c r="F86">
        <v>35</v>
      </c>
      <c r="G86">
        <v>5</v>
      </c>
      <c r="H86">
        <v>11</v>
      </c>
    </row>
    <row r="87" spans="1:8" x14ac:dyDescent="0.3">
      <c r="A87" s="4">
        <v>44915</v>
      </c>
      <c r="B87">
        <v>1</v>
      </c>
      <c r="C87">
        <v>11</v>
      </c>
      <c r="D87">
        <v>17</v>
      </c>
      <c r="E87">
        <v>20</v>
      </c>
      <c r="F87">
        <v>27</v>
      </c>
      <c r="G87">
        <v>4</v>
      </c>
      <c r="H87">
        <v>5</v>
      </c>
    </row>
    <row r="88" spans="1:8" x14ac:dyDescent="0.3">
      <c r="A88" s="4">
        <v>44911</v>
      </c>
      <c r="B88">
        <v>2</v>
      </c>
      <c r="C88">
        <v>15</v>
      </c>
      <c r="D88">
        <v>19</v>
      </c>
      <c r="E88">
        <v>35</v>
      </c>
      <c r="F88">
        <v>44</v>
      </c>
      <c r="G88">
        <v>2</v>
      </c>
      <c r="H88">
        <v>7</v>
      </c>
    </row>
    <row r="89" spans="1:8" x14ac:dyDescent="0.3">
      <c r="A89" s="4">
        <v>44908</v>
      </c>
      <c r="B89">
        <v>3</v>
      </c>
      <c r="C89">
        <v>9</v>
      </c>
      <c r="D89">
        <v>12</v>
      </c>
      <c r="E89">
        <v>26</v>
      </c>
      <c r="F89">
        <v>30</v>
      </c>
      <c r="G89">
        <v>10</v>
      </c>
      <c r="H89">
        <v>11</v>
      </c>
    </row>
    <row r="90" spans="1:8" x14ac:dyDescent="0.3">
      <c r="A90" s="4">
        <v>44904</v>
      </c>
      <c r="B90">
        <v>8</v>
      </c>
      <c r="C90">
        <v>27</v>
      </c>
      <c r="D90">
        <v>31</v>
      </c>
      <c r="E90">
        <v>46</v>
      </c>
      <c r="F90">
        <v>50</v>
      </c>
      <c r="G90">
        <v>1</v>
      </c>
      <c r="H90">
        <v>3</v>
      </c>
    </row>
    <row r="91" spans="1:8" x14ac:dyDescent="0.3">
      <c r="A91" s="4">
        <v>44901</v>
      </c>
      <c r="B91">
        <v>12</v>
      </c>
      <c r="C91">
        <v>20</v>
      </c>
      <c r="D91">
        <v>25</v>
      </c>
      <c r="E91">
        <v>26</v>
      </c>
      <c r="F91">
        <v>27</v>
      </c>
      <c r="G91">
        <v>8</v>
      </c>
      <c r="H91">
        <v>12</v>
      </c>
    </row>
    <row r="92" spans="1:8" x14ac:dyDescent="0.3">
      <c r="A92" s="4">
        <v>44897</v>
      </c>
      <c r="B92">
        <v>12</v>
      </c>
      <c r="C92">
        <v>21</v>
      </c>
      <c r="D92">
        <v>35</v>
      </c>
      <c r="E92">
        <v>39</v>
      </c>
      <c r="F92">
        <v>45</v>
      </c>
      <c r="G92">
        <v>6</v>
      </c>
      <c r="H92">
        <v>11</v>
      </c>
    </row>
    <row r="93" spans="1:8" x14ac:dyDescent="0.3">
      <c r="A93" s="4">
        <v>44894</v>
      </c>
      <c r="B93">
        <v>15</v>
      </c>
      <c r="C93">
        <v>20</v>
      </c>
      <c r="D93">
        <v>24</v>
      </c>
      <c r="E93">
        <v>35</v>
      </c>
      <c r="F93">
        <v>38</v>
      </c>
      <c r="G93">
        <v>8</v>
      </c>
      <c r="H93">
        <v>12</v>
      </c>
    </row>
    <row r="94" spans="1:8" x14ac:dyDescent="0.3">
      <c r="A94" s="4">
        <v>44890</v>
      </c>
      <c r="B94">
        <v>19</v>
      </c>
      <c r="C94">
        <v>21</v>
      </c>
      <c r="D94">
        <v>35</v>
      </c>
      <c r="E94">
        <v>37</v>
      </c>
      <c r="F94">
        <v>39</v>
      </c>
      <c r="G94">
        <v>2</v>
      </c>
      <c r="H94">
        <v>6</v>
      </c>
    </row>
    <row r="95" spans="1:8" x14ac:dyDescent="0.3">
      <c r="A95" s="4">
        <v>44887</v>
      </c>
      <c r="B95">
        <v>21</v>
      </c>
      <c r="C95">
        <v>22</v>
      </c>
      <c r="D95">
        <v>24</v>
      </c>
      <c r="E95">
        <v>29</v>
      </c>
      <c r="F95">
        <v>42</v>
      </c>
      <c r="G95">
        <v>3</v>
      </c>
      <c r="H95">
        <v>11</v>
      </c>
    </row>
    <row r="96" spans="1:8" x14ac:dyDescent="0.3">
      <c r="A96" s="4">
        <v>44883</v>
      </c>
      <c r="B96">
        <v>13</v>
      </c>
      <c r="C96">
        <v>16</v>
      </c>
      <c r="D96">
        <v>19</v>
      </c>
      <c r="E96">
        <v>35</v>
      </c>
      <c r="F96">
        <v>41</v>
      </c>
      <c r="G96">
        <v>1</v>
      </c>
      <c r="H96">
        <v>11</v>
      </c>
    </row>
    <row r="97" spans="1:8" x14ac:dyDescent="0.3">
      <c r="A97" s="4">
        <v>44880</v>
      </c>
      <c r="B97">
        <v>13</v>
      </c>
      <c r="C97">
        <v>21</v>
      </c>
      <c r="D97">
        <v>24</v>
      </c>
      <c r="E97">
        <v>31</v>
      </c>
      <c r="F97">
        <v>33</v>
      </c>
      <c r="G97">
        <v>1</v>
      </c>
      <c r="H97">
        <v>12</v>
      </c>
    </row>
    <row r="98" spans="1:8" x14ac:dyDescent="0.3">
      <c r="A98" s="4">
        <v>44876</v>
      </c>
      <c r="B98">
        <v>2</v>
      </c>
      <c r="C98">
        <v>19</v>
      </c>
      <c r="D98">
        <v>24</v>
      </c>
      <c r="E98">
        <v>25</v>
      </c>
      <c r="F98">
        <v>44</v>
      </c>
      <c r="G98">
        <v>2</v>
      </c>
      <c r="H98">
        <v>10</v>
      </c>
    </row>
    <row r="99" spans="1:8" x14ac:dyDescent="0.3">
      <c r="A99" s="4">
        <v>44873</v>
      </c>
      <c r="B99">
        <v>3</v>
      </c>
      <c r="C99">
        <v>5</v>
      </c>
      <c r="D99">
        <v>32</v>
      </c>
      <c r="E99">
        <v>33</v>
      </c>
      <c r="F99">
        <v>50</v>
      </c>
      <c r="G99">
        <v>1</v>
      </c>
      <c r="H99">
        <v>8</v>
      </c>
    </row>
    <row r="100" spans="1:8" x14ac:dyDescent="0.3">
      <c r="A100" s="4">
        <v>44869</v>
      </c>
      <c r="B100">
        <v>2</v>
      </c>
      <c r="C100">
        <v>11</v>
      </c>
      <c r="D100">
        <v>37</v>
      </c>
      <c r="E100">
        <v>45</v>
      </c>
      <c r="F100">
        <v>47</v>
      </c>
      <c r="G100">
        <v>2</v>
      </c>
      <c r="H100">
        <v>3</v>
      </c>
    </row>
    <row r="101" spans="1:8" x14ac:dyDescent="0.3">
      <c r="A101" s="4">
        <v>44866</v>
      </c>
      <c r="B101">
        <v>19</v>
      </c>
      <c r="C101">
        <v>37</v>
      </c>
      <c r="D101">
        <v>42</v>
      </c>
      <c r="E101">
        <v>47</v>
      </c>
      <c r="F101">
        <v>48</v>
      </c>
      <c r="G101">
        <v>1</v>
      </c>
      <c r="H101">
        <v>6</v>
      </c>
    </row>
    <row r="102" spans="1:8" x14ac:dyDescent="0.3">
      <c r="A102" s="4">
        <v>44862</v>
      </c>
      <c r="B102">
        <v>14</v>
      </c>
      <c r="C102">
        <v>16</v>
      </c>
      <c r="D102">
        <v>21</v>
      </c>
      <c r="E102">
        <v>28</v>
      </c>
      <c r="F102">
        <v>35</v>
      </c>
      <c r="G102">
        <v>1</v>
      </c>
      <c r="H102">
        <v>11</v>
      </c>
    </row>
    <row r="103" spans="1:8" x14ac:dyDescent="0.3">
      <c r="A103" s="3">
        <v>44831</v>
      </c>
      <c r="B103">
        <v>4</v>
      </c>
      <c r="C103">
        <v>20</v>
      </c>
      <c r="D103">
        <v>21</v>
      </c>
      <c r="E103">
        <v>34</v>
      </c>
      <c r="F103">
        <v>44</v>
      </c>
      <c r="G103">
        <v>1</v>
      </c>
      <c r="H103">
        <v>3</v>
      </c>
    </row>
    <row r="104" spans="1:8" x14ac:dyDescent="0.3">
      <c r="A104" s="3">
        <v>44827</v>
      </c>
      <c r="B104">
        <v>14</v>
      </c>
      <c r="C104">
        <v>15</v>
      </c>
      <c r="D104">
        <v>22</v>
      </c>
      <c r="E104">
        <v>35</v>
      </c>
      <c r="F104">
        <v>48</v>
      </c>
      <c r="G104">
        <v>3</v>
      </c>
      <c r="H104">
        <v>8</v>
      </c>
    </row>
    <row r="105" spans="1:8" x14ac:dyDescent="0.3">
      <c r="A105" s="3">
        <v>44824</v>
      </c>
      <c r="B105">
        <v>11</v>
      </c>
      <c r="C105">
        <v>21</v>
      </c>
      <c r="D105">
        <v>23</v>
      </c>
      <c r="E105">
        <v>32</v>
      </c>
      <c r="F105">
        <v>48</v>
      </c>
      <c r="G105">
        <v>3</v>
      </c>
      <c r="H105">
        <v>12</v>
      </c>
    </row>
    <row r="106" spans="1:8" x14ac:dyDescent="0.3">
      <c r="A106" s="3">
        <v>44820</v>
      </c>
      <c r="B106">
        <v>10</v>
      </c>
      <c r="C106">
        <v>27</v>
      </c>
      <c r="D106">
        <v>36</v>
      </c>
      <c r="E106">
        <v>45</v>
      </c>
      <c r="F106">
        <v>49</v>
      </c>
      <c r="G106">
        <v>3</v>
      </c>
      <c r="H106">
        <v>4</v>
      </c>
    </row>
    <row r="107" spans="1:8" x14ac:dyDescent="0.3">
      <c r="A107" s="3">
        <v>44817</v>
      </c>
      <c r="B107">
        <v>9</v>
      </c>
      <c r="C107">
        <v>12</v>
      </c>
      <c r="D107">
        <v>15</v>
      </c>
      <c r="E107">
        <v>40</v>
      </c>
      <c r="F107">
        <v>47</v>
      </c>
      <c r="G107">
        <v>1</v>
      </c>
      <c r="H107">
        <v>11</v>
      </c>
    </row>
    <row r="108" spans="1:8" x14ac:dyDescent="0.3">
      <c r="A108" s="3">
        <v>44813</v>
      </c>
      <c r="B108">
        <v>17</v>
      </c>
      <c r="C108">
        <v>23</v>
      </c>
      <c r="D108">
        <v>24</v>
      </c>
      <c r="E108">
        <v>26</v>
      </c>
      <c r="F108">
        <v>27</v>
      </c>
      <c r="G108">
        <v>4</v>
      </c>
      <c r="H108">
        <v>9</v>
      </c>
    </row>
    <row r="109" spans="1:8" x14ac:dyDescent="0.3">
      <c r="A109" s="3">
        <v>44810</v>
      </c>
      <c r="B109">
        <v>7</v>
      </c>
      <c r="C109">
        <v>10</v>
      </c>
      <c r="D109">
        <v>22</v>
      </c>
      <c r="E109">
        <v>29</v>
      </c>
      <c r="F109">
        <v>44</v>
      </c>
      <c r="G109">
        <v>4</v>
      </c>
      <c r="H109">
        <v>5</v>
      </c>
    </row>
    <row r="110" spans="1:8" x14ac:dyDescent="0.3">
      <c r="A110" s="3">
        <v>44806</v>
      </c>
      <c r="B110">
        <v>7</v>
      </c>
      <c r="C110">
        <v>12</v>
      </c>
      <c r="D110">
        <v>13</v>
      </c>
      <c r="E110">
        <v>20</v>
      </c>
      <c r="F110">
        <v>45</v>
      </c>
      <c r="G110">
        <v>3</v>
      </c>
      <c r="H110">
        <v>12</v>
      </c>
    </row>
    <row r="111" spans="1:8" x14ac:dyDescent="0.3">
      <c r="A111" s="3">
        <v>44803</v>
      </c>
      <c r="B111">
        <v>4</v>
      </c>
      <c r="C111">
        <v>6</v>
      </c>
      <c r="D111">
        <v>10</v>
      </c>
      <c r="E111">
        <v>15</v>
      </c>
      <c r="F111">
        <v>19</v>
      </c>
      <c r="G111">
        <v>1</v>
      </c>
      <c r="H111">
        <v>4</v>
      </c>
    </row>
    <row r="112" spans="1:8" x14ac:dyDescent="0.3">
      <c r="A112" s="3">
        <v>44799</v>
      </c>
      <c r="B112">
        <v>22</v>
      </c>
      <c r="C112">
        <v>23</v>
      </c>
      <c r="D112">
        <v>25</v>
      </c>
      <c r="E112">
        <v>38</v>
      </c>
      <c r="F112">
        <v>44</v>
      </c>
      <c r="G112">
        <v>11</v>
      </c>
      <c r="H112">
        <v>12</v>
      </c>
    </row>
    <row r="113" spans="1:8" x14ac:dyDescent="0.3">
      <c r="A113" s="3">
        <v>44796</v>
      </c>
      <c r="B113">
        <v>19</v>
      </c>
      <c r="C113">
        <v>26</v>
      </c>
      <c r="D113">
        <v>31</v>
      </c>
      <c r="E113">
        <v>39</v>
      </c>
      <c r="F113">
        <v>48</v>
      </c>
      <c r="G113">
        <v>2</v>
      </c>
      <c r="H113">
        <v>3</v>
      </c>
    </row>
    <row r="114" spans="1:8" x14ac:dyDescent="0.3">
      <c r="A114" s="3">
        <v>44792</v>
      </c>
      <c r="B114">
        <v>2</v>
      </c>
      <c r="C114">
        <v>9</v>
      </c>
      <c r="D114">
        <v>13</v>
      </c>
      <c r="E114">
        <v>19</v>
      </c>
      <c r="F114">
        <v>38</v>
      </c>
      <c r="G114">
        <v>2</v>
      </c>
      <c r="H114">
        <v>6</v>
      </c>
    </row>
    <row r="115" spans="1:8" x14ac:dyDescent="0.3">
      <c r="A115" s="3">
        <v>44789</v>
      </c>
      <c r="B115">
        <v>10</v>
      </c>
      <c r="C115">
        <v>14</v>
      </c>
      <c r="D115">
        <v>25</v>
      </c>
      <c r="E115">
        <v>32</v>
      </c>
      <c r="F115">
        <v>39</v>
      </c>
      <c r="G115">
        <v>7</v>
      </c>
      <c r="H115">
        <v>8</v>
      </c>
    </row>
    <row r="116" spans="1:8" x14ac:dyDescent="0.3">
      <c r="A116" s="3">
        <v>44785</v>
      </c>
      <c r="B116">
        <v>14</v>
      </c>
      <c r="C116">
        <v>17</v>
      </c>
      <c r="D116">
        <v>34</v>
      </c>
      <c r="E116">
        <v>35</v>
      </c>
      <c r="F116">
        <v>42</v>
      </c>
      <c r="G116">
        <v>6</v>
      </c>
      <c r="H116">
        <v>10</v>
      </c>
    </row>
    <row r="117" spans="1:8" x14ac:dyDescent="0.3">
      <c r="A117" s="3">
        <v>44782</v>
      </c>
      <c r="B117">
        <v>18</v>
      </c>
      <c r="C117">
        <v>19</v>
      </c>
      <c r="D117">
        <v>21</v>
      </c>
      <c r="E117">
        <v>27</v>
      </c>
      <c r="F117">
        <v>47</v>
      </c>
      <c r="G117">
        <v>5</v>
      </c>
      <c r="H117">
        <v>11</v>
      </c>
    </row>
    <row r="118" spans="1:8" x14ac:dyDescent="0.3">
      <c r="A118" s="3">
        <v>44778</v>
      </c>
      <c r="B118">
        <v>3</v>
      </c>
      <c r="C118">
        <v>29</v>
      </c>
      <c r="D118">
        <v>33</v>
      </c>
      <c r="E118">
        <v>35</v>
      </c>
      <c r="F118">
        <v>44</v>
      </c>
      <c r="G118">
        <v>8</v>
      </c>
      <c r="H118">
        <v>10</v>
      </c>
    </row>
    <row r="119" spans="1:8" x14ac:dyDescent="0.3">
      <c r="A119" s="3">
        <v>44775</v>
      </c>
      <c r="B119">
        <v>7</v>
      </c>
      <c r="C119">
        <v>18</v>
      </c>
      <c r="D119">
        <v>28</v>
      </c>
      <c r="E119">
        <v>40</v>
      </c>
      <c r="F119">
        <v>48</v>
      </c>
      <c r="G119">
        <v>8</v>
      </c>
      <c r="H119">
        <v>11</v>
      </c>
    </row>
    <row r="120" spans="1:8" x14ac:dyDescent="0.3">
      <c r="A120" s="3">
        <v>44771</v>
      </c>
      <c r="B120">
        <v>3</v>
      </c>
      <c r="C120">
        <v>23</v>
      </c>
      <c r="D120">
        <v>38</v>
      </c>
      <c r="E120">
        <v>43</v>
      </c>
      <c r="F120">
        <v>48</v>
      </c>
      <c r="G120">
        <v>3</v>
      </c>
      <c r="H120">
        <v>8</v>
      </c>
    </row>
    <row r="121" spans="1:8" x14ac:dyDescent="0.3">
      <c r="A121">
        <v>44768</v>
      </c>
      <c r="B121">
        <v>3</v>
      </c>
      <c r="C121">
        <v>5</v>
      </c>
      <c r="D121">
        <v>17</v>
      </c>
      <c r="E121">
        <v>25</v>
      </c>
      <c r="F121">
        <v>27</v>
      </c>
      <c r="G121">
        <v>1</v>
      </c>
      <c r="H121">
        <v>9</v>
      </c>
    </row>
    <row r="122" spans="1:8" x14ac:dyDescent="0.3">
      <c r="A122">
        <v>44764</v>
      </c>
      <c r="B122">
        <v>16</v>
      </c>
      <c r="C122">
        <v>18</v>
      </c>
      <c r="D122">
        <v>29</v>
      </c>
      <c r="E122">
        <v>32</v>
      </c>
      <c r="F122">
        <v>50</v>
      </c>
      <c r="G122">
        <v>4</v>
      </c>
      <c r="H122">
        <v>11</v>
      </c>
    </row>
    <row r="123" spans="1:8" x14ac:dyDescent="0.3">
      <c r="A123">
        <v>44761</v>
      </c>
      <c r="B123">
        <v>6</v>
      </c>
      <c r="C123">
        <v>23</v>
      </c>
      <c r="D123">
        <v>27</v>
      </c>
      <c r="E123">
        <v>40</v>
      </c>
      <c r="F123">
        <v>41</v>
      </c>
      <c r="G123">
        <v>2</v>
      </c>
      <c r="H123">
        <v>12</v>
      </c>
    </row>
    <row r="124" spans="1:8" x14ac:dyDescent="0.3">
      <c r="A124">
        <v>44757</v>
      </c>
      <c r="B124">
        <v>9</v>
      </c>
      <c r="C124">
        <v>17</v>
      </c>
      <c r="D124">
        <v>29</v>
      </c>
      <c r="E124">
        <v>38</v>
      </c>
      <c r="F124">
        <v>39</v>
      </c>
      <c r="G124">
        <v>7</v>
      </c>
      <c r="H124">
        <v>10</v>
      </c>
    </row>
    <row r="125" spans="1:8" x14ac:dyDescent="0.3">
      <c r="A125">
        <v>44754</v>
      </c>
      <c r="B125">
        <v>14</v>
      </c>
      <c r="C125">
        <v>18</v>
      </c>
      <c r="D125">
        <v>24</v>
      </c>
      <c r="E125">
        <v>25</v>
      </c>
      <c r="F125">
        <v>50</v>
      </c>
      <c r="G125">
        <v>6</v>
      </c>
      <c r="H125">
        <v>11</v>
      </c>
    </row>
    <row r="126" spans="1:8" x14ac:dyDescent="0.3">
      <c r="A126">
        <v>44750</v>
      </c>
      <c r="B126">
        <v>28</v>
      </c>
      <c r="C126">
        <v>31</v>
      </c>
      <c r="D126">
        <v>35</v>
      </c>
      <c r="E126">
        <v>43</v>
      </c>
      <c r="F126">
        <v>46</v>
      </c>
      <c r="G126">
        <v>4</v>
      </c>
      <c r="H126">
        <v>7</v>
      </c>
    </row>
    <row r="127" spans="1:8" x14ac:dyDescent="0.3">
      <c r="A127">
        <v>44747</v>
      </c>
      <c r="B127">
        <v>7</v>
      </c>
      <c r="C127">
        <v>10</v>
      </c>
      <c r="D127">
        <v>25</v>
      </c>
      <c r="E127">
        <v>45</v>
      </c>
      <c r="F127">
        <v>48</v>
      </c>
      <c r="G127">
        <v>3</v>
      </c>
      <c r="H127">
        <v>6</v>
      </c>
    </row>
    <row r="128" spans="1:8" x14ac:dyDescent="0.3">
      <c r="A128">
        <v>44743</v>
      </c>
      <c r="B128">
        <v>6</v>
      </c>
      <c r="C128">
        <v>18</v>
      </c>
      <c r="D128">
        <v>24</v>
      </c>
      <c r="E128">
        <v>34</v>
      </c>
      <c r="F128">
        <v>46</v>
      </c>
      <c r="G128">
        <v>3</v>
      </c>
      <c r="H128">
        <v>12</v>
      </c>
    </row>
    <row r="129" spans="1:8" x14ac:dyDescent="0.3">
      <c r="A129">
        <v>44740</v>
      </c>
      <c r="B129">
        <v>10</v>
      </c>
      <c r="C129">
        <v>35</v>
      </c>
      <c r="D129">
        <v>42</v>
      </c>
      <c r="E129">
        <v>47</v>
      </c>
      <c r="F129">
        <v>48</v>
      </c>
      <c r="G129">
        <v>2</v>
      </c>
      <c r="H129">
        <v>11</v>
      </c>
    </row>
    <row r="130" spans="1:8" x14ac:dyDescent="0.3">
      <c r="A130">
        <v>44736</v>
      </c>
      <c r="B130">
        <v>10</v>
      </c>
      <c r="C130">
        <v>17</v>
      </c>
      <c r="D130">
        <v>28</v>
      </c>
      <c r="E130">
        <v>44</v>
      </c>
      <c r="F130">
        <v>50</v>
      </c>
      <c r="G130">
        <v>8</v>
      </c>
      <c r="H130">
        <v>12</v>
      </c>
    </row>
    <row r="131" spans="1:8" x14ac:dyDescent="0.3">
      <c r="A131">
        <v>44733</v>
      </c>
      <c r="B131">
        <v>6</v>
      </c>
      <c r="C131">
        <v>23</v>
      </c>
      <c r="D131">
        <v>36</v>
      </c>
      <c r="E131">
        <v>39</v>
      </c>
      <c r="F131">
        <v>47</v>
      </c>
      <c r="G131">
        <v>8</v>
      </c>
      <c r="H131">
        <v>10</v>
      </c>
    </row>
    <row r="132" spans="1:8" x14ac:dyDescent="0.3">
      <c r="A132">
        <v>44729</v>
      </c>
      <c r="B132">
        <v>19</v>
      </c>
      <c r="C132">
        <v>21</v>
      </c>
      <c r="D132">
        <v>22</v>
      </c>
      <c r="E132">
        <v>31</v>
      </c>
      <c r="F132">
        <v>38</v>
      </c>
      <c r="G132">
        <v>7</v>
      </c>
      <c r="H132">
        <v>11</v>
      </c>
    </row>
    <row r="133" spans="1:8" x14ac:dyDescent="0.3">
      <c r="A133">
        <v>44726</v>
      </c>
      <c r="B133">
        <v>2</v>
      </c>
      <c r="C133">
        <v>7</v>
      </c>
      <c r="D133">
        <v>27</v>
      </c>
      <c r="E133">
        <v>34</v>
      </c>
      <c r="F133">
        <v>40</v>
      </c>
      <c r="G133">
        <v>3</v>
      </c>
      <c r="H133">
        <v>11</v>
      </c>
    </row>
    <row r="134" spans="1:8" x14ac:dyDescent="0.3">
      <c r="A134">
        <v>44722</v>
      </c>
      <c r="B134">
        <v>17</v>
      </c>
      <c r="C134">
        <v>26</v>
      </c>
      <c r="D134">
        <v>36</v>
      </c>
      <c r="E134">
        <v>37</v>
      </c>
      <c r="F134">
        <v>40</v>
      </c>
      <c r="G134">
        <v>9</v>
      </c>
      <c r="H134">
        <v>12</v>
      </c>
    </row>
    <row r="135" spans="1:8" x14ac:dyDescent="0.3">
      <c r="A135">
        <v>44719</v>
      </c>
      <c r="B135">
        <v>6</v>
      </c>
      <c r="C135">
        <v>16</v>
      </c>
      <c r="D135">
        <v>17</v>
      </c>
      <c r="E135">
        <v>25</v>
      </c>
      <c r="F135">
        <v>31</v>
      </c>
      <c r="G135">
        <v>2</v>
      </c>
      <c r="H135">
        <v>6</v>
      </c>
    </row>
    <row r="136" spans="1:8" x14ac:dyDescent="0.3">
      <c r="A136">
        <v>44715</v>
      </c>
      <c r="B136">
        <v>12</v>
      </c>
      <c r="C136">
        <v>28</v>
      </c>
      <c r="D136">
        <v>29</v>
      </c>
      <c r="E136">
        <v>34</v>
      </c>
      <c r="F136">
        <v>48</v>
      </c>
      <c r="G136">
        <v>9</v>
      </c>
      <c r="H136">
        <v>11</v>
      </c>
    </row>
    <row r="137" spans="1:8" x14ac:dyDescent="0.3">
      <c r="A137">
        <v>44712</v>
      </c>
      <c r="B137">
        <v>3</v>
      </c>
      <c r="C137">
        <v>10</v>
      </c>
      <c r="D137">
        <v>13</v>
      </c>
      <c r="E137">
        <v>42</v>
      </c>
      <c r="F137">
        <v>49</v>
      </c>
      <c r="G137">
        <v>3</v>
      </c>
      <c r="H137">
        <v>9</v>
      </c>
    </row>
    <row r="138" spans="1:8" x14ac:dyDescent="0.3">
      <c r="A138">
        <v>44708</v>
      </c>
      <c r="B138">
        <v>15</v>
      </c>
      <c r="C138">
        <v>23</v>
      </c>
      <c r="D138">
        <v>28</v>
      </c>
      <c r="E138">
        <v>34</v>
      </c>
      <c r="F138">
        <v>48</v>
      </c>
      <c r="G138">
        <v>3</v>
      </c>
      <c r="H138">
        <v>5</v>
      </c>
    </row>
    <row r="139" spans="1:8" x14ac:dyDescent="0.3">
      <c r="A139">
        <v>44705</v>
      </c>
      <c r="B139">
        <v>10</v>
      </c>
      <c r="C139">
        <v>13</v>
      </c>
      <c r="D139">
        <v>27</v>
      </c>
      <c r="E139">
        <v>36</v>
      </c>
      <c r="F139">
        <v>37</v>
      </c>
      <c r="G139">
        <v>2</v>
      </c>
      <c r="H139">
        <v>10</v>
      </c>
    </row>
    <row r="140" spans="1:8" x14ac:dyDescent="0.3">
      <c r="A140">
        <v>44701</v>
      </c>
      <c r="B140">
        <v>8</v>
      </c>
      <c r="C140">
        <v>22</v>
      </c>
      <c r="D140">
        <v>23</v>
      </c>
      <c r="E140">
        <v>32</v>
      </c>
      <c r="F140">
        <v>50</v>
      </c>
      <c r="G140">
        <v>3</v>
      </c>
      <c r="H140">
        <v>9</v>
      </c>
    </row>
    <row r="141" spans="1:8" x14ac:dyDescent="0.3">
      <c r="A141">
        <v>44698</v>
      </c>
      <c r="B141">
        <v>5</v>
      </c>
      <c r="C141">
        <v>28</v>
      </c>
      <c r="D141">
        <v>30</v>
      </c>
      <c r="E141">
        <v>48</v>
      </c>
      <c r="F141">
        <v>49</v>
      </c>
      <c r="G141">
        <v>5</v>
      </c>
      <c r="H141">
        <v>11</v>
      </c>
    </row>
    <row r="142" spans="1:8" x14ac:dyDescent="0.3">
      <c r="A142">
        <v>44694</v>
      </c>
      <c r="B142">
        <v>3</v>
      </c>
      <c r="C142">
        <v>11</v>
      </c>
      <c r="D142">
        <v>17</v>
      </c>
      <c r="E142">
        <v>45</v>
      </c>
      <c r="F142">
        <v>48</v>
      </c>
      <c r="G142">
        <v>4</v>
      </c>
      <c r="H142">
        <v>8</v>
      </c>
    </row>
    <row r="143" spans="1:8" x14ac:dyDescent="0.3">
      <c r="A143">
        <v>44691</v>
      </c>
      <c r="B143">
        <v>3</v>
      </c>
      <c r="C143">
        <v>25</v>
      </c>
      <c r="D143">
        <v>27</v>
      </c>
      <c r="E143">
        <v>28</v>
      </c>
      <c r="F143">
        <v>29</v>
      </c>
      <c r="G143">
        <v>4</v>
      </c>
      <c r="H143">
        <v>9</v>
      </c>
    </row>
    <row r="144" spans="1:8" x14ac:dyDescent="0.3">
      <c r="A144">
        <v>44687</v>
      </c>
      <c r="B144">
        <v>3</v>
      </c>
      <c r="C144">
        <v>8</v>
      </c>
      <c r="D144">
        <v>18</v>
      </c>
      <c r="E144">
        <v>24</v>
      </c>
      <c r="F144">
        <v>40</v>
      </c>
      <c r="G144">
        <v>3</v>
      </c>
      <c r="H144">
        <v>11</v>
      </c>
    </row>
    <row r="145" spans="1:8" x14ac:dyDescent="0.3">
      <c r="A145">
        <v>44684</v>
      </c>
      <c r="B145">
        <v>8</v>
      </c>
      <c r="C145">
        <v>20</v>
      </c>
      <c r="D145">
        <v>26</v>
      </c>
      <c r="E145">
        <v>47</v>
      </c>
      <c r="F145">
        <v>48</v>
      </c>
      <c r="G145">
        <v>3</v>
      </c>
      <c r="H145">
        <v>8</v>
      </c>
    </row>
    <row r="146" spans="1:8" x14ac:dyDescent="0.3">
      <c r="A146">
        <v>44680</v>
      </c>
      <c r="B146">
        <v>10</v>
      </c>
      <c r="C146">
        <v>11</v>
      </c>
      <c r="D146">
        <v>20</v>
      </c>
      <c r="E146">
        <v>36</v>
      </c>
      <c r="F146">
        <v>37</v>
      </c>
      <c r="G146">
        <v>3</v>
      </c>
      <c r="H146">
        <v>7</v>
      </c>
    </row>
    <row r="147" spans="1:8" x14ac:dyDescent="0.3">
      <c r="A147">
        <v>44677</v>
      </c>
      <c r="B147">
        <v>4</v>
      </c>
      <c r="C147">
        <v>25</v>
      </c>
      <c r="D147">
        <v>28</v>
      </c>
      <c r="E147">
        <v>34</v>
      </c>
      <c r="F147">
        <v>45</v>
      </c>
      <c r="G147">
        <v>8</v>
      </c>
      <c r="H147">
        <v>11</v>
      </c>
    </row>
    <row r="148" spans="1:8" x14ac:dyDescent="0.3">
      <c r="A148">
        <v>44673</v>
      </c>
      <c r="B148">
        <v>6</v>
      </c>
      <c r="C148">
        <v>11</v>
      </c>
      <c r="D148">
        <v>21</v>
      </c>
      <c r="E148">
        <v>35</v>
      </c>
      <c r="F148">
        <v>36</v>
      </c>
      <c r="G148">
        <v>1</v>
      </c>
      <c r="H148">
        <v>9</v>
      </c>
    </row>
    <row r="149" spans="1:8" x14ac:dyDescent="0.3">
      <c r="A149">
        <v>44670</v>
      </c>
      <c r="B149">
        <v>2</v>
      </c>
      <c r="C149">
        <v>12</v>
      </c>
      <c r="D149">
        <v>17</v>
      </c>
      <c r="E149">
        <v>28</v>
      </c>
      <c r="F149">
        <v>46</v>
      </c>
      <c r="G149">
        <v>6</v>
      </c>
      <c r="H149">
        <v>10</v>
      </c>
    </row>
    <row r="150" spans="1:8" x14ac:dyDescent="0.3">
      <c r="A150">
        <v>44666</v>
      </c>
      <c r="B150">
        <v>6</v>
      </c>
      <c r="C150">
        <v>24</v>
      </c>
      <c r="D150">
        <v>30</v>
      </c>
      <c r="E150">
        <v>32</v>
      </c>
      <c r="F150">
        <v>48</v>
      </c>
      <c r="G150">
        <v>5</v>
      </c>
      <c r="H150">
        <v>6</v>
      </c>
    </row>
    <row r="151" spans="1:8" x14ac:dyDescent="0.3">
      <c r="A151">
        <v>44663</v>
      </c>
      <c r="B151">
        <v>21</v>
      </c>
      <c r="C151">
        <v>30</v>
      </c>
      <c r="D151">
        <v>31</v>
      </c>
      <c r="E151">
        <v>35</v>
      </c>
      <c r="F151">
        <v>47</v>
      </c>
      <c r="G151">
        <v>2</v>
      </c>
      <c r="H151">
        <v>10</v>
      </c>
    </row>
    <row r="152" spans="1:8" x14ac:dyDescent="0.3">
      <c r="A152">
        <v>44659</v>
      </c>
      <c r="B152">
        <v>1</v>
      </c>
      <c r="C152">
        <v>15</v>
      </c>
      <c r="D152">
        <v>16</v>
      </c>
      <c r="E152">
        <v>38</v>
      </c>
      <c r="F152">
        <v>45</v>
      </c>
      <c r="G152">
        <v>4</v>
      </c>
      <c r="H152">
        <v>11</v>
      </c>
    </row>
    <row r="153" spans="1:8" x14ac:dyDescent="0.3">
      <c r="A153">
        <v>44656</v>
      </c>
      <c r="B153">
        <v>1</v>
      </c>
      <c r="C153">
        <v>11</v>
      </c>
      <c r="D153">
        <v>13</v>
      </c>
      <c r="E153">
        <v>24</v>
      </c>
      <c r="F153">
        <v>49</v>
      </c>
      <c r="G153">
        <v>5</v>
      </c>
      <c r="H153">
        <v>6</v>
      </c>
    </row>
    <row r="154" spans="1:8" x14ac:dyDescent="0.3">
      <c r="A154">
        <v>44652</v>
      </c>
      <c r="B154">
        <v>2</v>
      </c>
      <c r="C154">
        <v>7</v>
      </c>
      <c r="D154">
        <v>21</v>
      </c>
      <c r="E154">
        <v>31</v>
      </c>
      <c r="F154">
        <v>45</v>
      </c>
      <c r="G154">
        <v>4</v>
      </c>
      <c r="H154">
        <v>10</v>
      </c>
    </row>
    <row r="155" spans="1:8" x14ac:dyDescent="0.3">
      <c r="A155">
        <v>44649</v>
      </c>
      <c r="B155">
        <v>8</v>
      </c>
      <c r="C155">
        <v>11</v>
      </c>
      <c r="D155">
        <v>33</v>
      </c>
      <c r="E155">
        <v>42</v>
      </c>
      <c r="F155">
        <v>43</v>
      </c>
      <c r="G155">
        <v>6</v>
      </c>
      <c r="H155">
        <v>11</v>
      </c>
    </row>
    <row r="156" spans="1:8" x14ac:dyDescent="0.3">
      <c r="A156">
        <v>44645</v>
      </c>
      <c r="B156">
        <v>6</v>
      </c>
      <c r="C156">
        <v>10</v>
      </c>
      <c r="D156">
        <v>24</v>
      </c>
      <c r="E156">
        <v>27</v>
      </c>
      <c r="F156">
        <v>29</v>
      </c>
      <c r="G156">
        <v>5</v>
      </c>
      <c r="H156">
        <v>12</v>
      </c>
    </row>
    <row r="157" spans="1:8" x14ac:dyDescent="0.3">
      <c r="A157">
        <v>44642</v>
      </c>
      <c r="B157">
        <v>7</v>
      </c>
      <c r="C157">
        <v>17</v>
      </c>
      <c r="D157">
        <v>21</v>
      </c>
      <c r="E157">
        <v>29</v>
      </c>
      <c r="F157">
        <v>40</v>
      </c>
      <c r="G157">
        <v>8</v>
      </c>
      <c r="H157">
        <v>11</v>
      </c>
    </row>
    <row r="158" spans="1:8" x14ac:dyDescent="0.3">
      <c r="A158">
        <v>44638</v>
      </c>
      <c r="B158">
        <v>1</v>
      </c>
      <c r="C158">
        <v>9</v>
      </c>
      <c r="D158">
        <v>14</v>
      </c>
      <c r="E158">
        <v>17</v>
      </c>
      <c r="F158">
        <v>43</v>
      </c>
      <c r="G158">
        <v>6</v>
      </c>
      <c r="H158">
        <v>12</v>
      </c>
    </row>
    <row r="159" spans="1:8" x14ac:dyDescent="0.3">
      <c r="A159">
        <v>44635</v>
      </c>
      <c r="B159">
        <v>1</v>
      </c>
      <c r="C159">
        <v>2</v>
      </c>
      <c r="D159">
        <v>12</v>
      </c>
      <c r="E159">
        <v>19</v>
      </c>
      <c r="F159">
        <v>26</v>
      </c>
      <c r="G159">
        <v>2</v>
      </c>
      <c r="H159">
        <v>8</v>
      </c>
    </row>
    <row r="160" spans="1:8" x14ac:dyDescent="0.3">
      <c r="A160">
        <v>44631</v>
      </c>
      <c r="B160">
        <v>12</v>
      </c>
      <c r="C160">
        <v>19</v>
      </c>
      <c r="D160">
        <v>22</v>
      </c>
      <c r="E160">
        <v>23</v>
      </c>
      <c r="F160">
        <v>48</v>
      </c>
      <c r="G160">
        <v>2</v>
      </c>
      <c r="H160">
        <v>6</v>
      </c>
    </row>
    <row r="161" spans="1:8" x14ac:dyDescent="0.3">
      <c r="A161">
        <v>44628</v>
      </c>
      <c r="B161">
        <v>12</v>
      </c>
      <c r="C161">
        <v>18</v>
      </c>
      <c r="D161">
        <v>21</v>
      </c>
      <c r="E161">
        <v>25</v>
      </c>
      <c r="F161">
        <v>31</v>
      </c>
      <c r="G161">
        <v>2</v>
      </c>
      <c r="H161">
        <v>9</v>
      </c>
    </row>
    <row r="162" spans="1:8" x14ac:dyDescent="0.3">
      <c r="A162">
        <v>44624</v>
      </c>
      <c r="B162">
        <v>6</v>
      </c>
      <c r="C162">
        <v>20</v>
      </c>
      <c r="D162">
        <v>40</v>
      </c>
      <c r="E162">
        <v>42</v>
      </c>
      <c r="F162">
        <v>43</v>
      </c>
      <c r="G162">
        <v>10</v>
      </c>
      <c r="H162">
        <v>12</v>
      </c>
    </row>
    <row r="163" spans="1:8" x14ac:dyDescent="0.3">
      <c r="A163">
        <v>44621</v>
      </c>
      <c r="B163">
        <v>8</v>
      </c>
      <c r="C163">
        <v>24</v>
      </c>
      <c r="D163">
        <v>26</v>
      </c>
      <c r="E163">
        <v>39</v>
      </c>
      <c r="F163">
        <v>42</v>
      </c>
      <c r="G163">
        <v>3</v>
      </c>
      <c r="H163">
        <v>5</v>
      </c>
    </row>
    <row r="164" spans="1:8" x14ac:dyDescent="0.3">
      <c r="A164">
        <v>44617</v>
      </c>
      <c r="B164">
        <v>10</v>
      </c>
      <c r="C164">
        <v>13</v>
      </c>
      <c r="D164">
        <v>24</v>
      </c>
      <c r="E164">
        <v>30</v>
      </c>
      <c r="F164">
        <v>42</v>
      </c>
      <c r="G164">
        <v>1</v>
      </c>
      <c r="H164">
        <v>5</v>
      </c>
    </row>
    <row r="165" spans="1:8" x14ac:dyDescent="0.3">
      <c r="A165">
        <v>44614</v>
      </c>
      <c r="B165">
        <v>5</v>
      </c>
      <c r="C165">
        <v>9</v>
      </c>
      <c r="D165">
        <v>14</v>
      </c>
      <c r="E165">
        <v>26</v>
      </c>
      <c r="F165">
        <v>32</v>
      </c>
      <c r="G165">
        <v>3</v>
      </c>
      <c r="H165">
        <v>7</v>
      </c>
    </row>
    <row r="166" spans="1:8" x14ac:dyDescent="0.3">
      <c r="A166">
        <v>44610</v>
      </c>
      <c r="B166">
        <v>25</v>
      </c>
      <c r="C166">
        <v>38</v>
      </c>
      <c r="D166">
        <v>41</v>
      </c>
      <c r="E166">
        <v>43</v>
      </c>
      <c r="F166">
        <v>50</v>
      </c>
      <c r="G166">
        <v>6</v>
      </c>
      <c r="H166">
        <v>10</v>
      </c>
    </row>
    <row r="167" spans="1:8" x14ac:dyDescent="0.3">
      <c r="A167">
        <v>44607</v>
      </c>
      <c r="B167">
        <v>9</v>
      </c>
      <c r="C167">
        <v>20</v>
      </c>
      <c r="D167">
        <v>31</v>
      </c>
      <c r="E167">
        <v>33</v>
      </c>
      <c r="F167">
        <v>44</v>
      </c>
      <c r="G167">
        <v>2</v>
      </c>
      <c r="H167">
        <v>12</v>
      </c>
    </row>
    <row r="168" spans="1:8" x14ac:dyDescent="0.3">
      <c r="A168">
        <v>44603</v>
      </c>
      <c r="B168">
        <v>13</v>
      </c>
      <c r="C168">
        <v>18</v>
      </c>
      <c r="D168">
        <v>38</v>
      </c>
      <c r="E168">
        <v>42</v>
      </c>
      <c r="F168">
        <v>45</v>
      </c>
      <c r="G168">
        <v>7</v>
      </c>
      <c r="H168">
        <v>11</v>
      </c>
    </row>
    <row r="169" spans="1:8" x14ac:dyDescent="0.3">
      <c r="A169">
        <v>44600</v>
      </c>
      <c r="B169">
        <v>6</v>
      </c>
      <c r="C169">
        <v>20</v>
      </c>
      <c r="D169">
        <v>34</v>
      </c>
      <c r="E169">
        <v>37</v>
      </c>
      <c r="F169">
        <v>43</v>
      </c>
      <c r="G169">
        <v>7</v>
      </c>
      <c r="H169">
        <v>10</v>
      </c>
    </row>
    <row r="170" spans="1:8" x14ac:dyDescent="0.3">
      <c r="A170">
        <v>44596</v>
      </c>
      <c r="B170">
        <v>3</v>
      </c>
      <c r="C170">
        <v>25</v>
      </c>
      <c r="D170">
        <v>38</v>
      </c>
      <c r="E170">
        <v>43</v>
      </c>
      <c r="F170">
        <v>49</v>
      </c>
      <c r="G170">
        <v>3</v>
      </c>
      <c r="H170">
        <v>7</v>
      </c>
    </row>
    <row r="171" spans="1:8" x14ac:dyDescent="0.3">
      <c r="A171">
        <v>44593</v>
      </c>
      <c r="B171">
        <v>1</v>
      </c>
      <c r="C171">
        <v>19</v>
      </c>
      <c r="D171">
        <v>36</v>
      </c>
      <c r="E171">
        <v>38</v>
      </c>
      <c r="F171">
        <v>49</v>
      </c>
      <c r="G171">
        <v>6</v>
      </c>
      <c r="H171">
        <v>9</v>
      </c>
    </row>
    <row r="172" spans="1:8" x14ac:dyDescent="0.3">
      <c r="A172">
        <v>44589</v>
      </c>
      <c r="B172">
        <v>10</v>
      </c>
      <c r="C172">
        <v>25</v>
      </c>
      <c r="D172">
        <v>29</v>
      </c>
      <c r="E172">
        <v>34</v>
      </c>
      <c r="F172">
        <v>45</v>
      </c>
      <c r="G172">
        <v>9</v>
      </c>
      <c r="H172">
        <v>10</v>
      </c>
    </row>
    <row r="173" spans="1:8" x14ac:dyDescent="0.3">
      <c r="A173">
        <v>44586</v>
      </c>
      <c r="B173">
        <v>6</v>
      </c>
      <c r="C173">
        <v>16</v>
      </c>
      <c r="D173">
        <v>18</v>
      </c>
      <c r="E173">
        <v>39</v>
      </c>
      <c r="F173">
        <v>47</v>
      </c>
      <c r="G173">
        <v>2</v>
      </c>
      <c r="H173">
        <v>4</v>
      </c>
    </row>
    <row r="174" spans="1:8" x14ac:dyDescent="0.3">
      <c r="A174">
        <v>44582</v>
      </c>
      <c r="B174">
        <v>5</v>
      </c>
      <c r="C174">
        <v>14</v>
      </c>
      <c r="D174">
        <v>35</v>
      </c>
      <c r="E174">
        <v>36</v>
      </c>
      <c r="F174">
        <v>39</v>
      </c>
      <c r="G174">
        <v>7</v>
      </c>
      <c r="H174">
        <v>12</v>
      </c>
    </row>
    <row r="175" spans="1:8" x14ac:dyDescent="0.3">
      <c r="A175">
        <v>44579</v>
      </c>
      <c r="B175">
        <v>3</v>
      </c>
      <c r="C175">
        <v>12</v>
      </c>
      <c r="D175">
        <v>19</v>
      </c>
      <c r="E175">
        <v>24</v>
      </c>
      <c r="F175">
        <v>30</v>
      </c>
      <c r="G175">
        <v>2</v>
      </c>
      <c r="H175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E519-4042-448C-A5EE-8ACDBB96C34F}">
  <dimension ref="A1:L51"/>
  <sheetViews>
    <sheetView topLeftCell="G10" workbookViewId="0">
      <selection activeCell="K1" sqref="K1"/>
    </sheetView>
  </sheetViews>
  <sheetFormatPr defaultRowHeight="14.4" x14ac:dyDescent="0.3"/>
  <cols>
    <col min="1" max="1" width="10.109375" bestFit="1" customWidth="1"/>
    <col min="2" max="2" width="4.21875" customWidth="1"/>
    <col min="3" max="7" width="5.21875" bestFit="1" customWidth="1"/>
    <col min="8" max="8" width="6.21875" bestFit="1" customWidth="1"/>
    <col min="10" max="10" width="14.88671875" customWidth="1"/>
  </cols>
  <sheetData>
    <row r="1" spans="1:12" x14ac:dyDescent="0.3">
      <c r="A1" t="s">
        <v>12</v>
      </c>
      <c r="B1" t="s">
        <v>31</v>
      </c>
      <c r="C1" t="s">
        <v>9</v>
      </c>
      <c r="D1" t="s">
        <v>8</v>
      </c>
      <c r="E1" t="s">
        <v>10</v>
      </c>
      <c r="F1" t="s">
        <v>11</v>
      </c>
      <c r="G1" t="s">
        <v>7</v>
      </c>
      <c r="H1" t="s">
        <v>33</v>
      </c>
      <c r="J1" t="s">
        <v>32</v>
      </c>
      <c r="K1">
        <v>2</v>
      </c>
      <c r="L1" t="str">
        <f>CONCATENATE("EuroMillions!B", K$1, ":", "F", K$1+4)</f>
        <v>EuroMillions!B2:F6</v>
      </c>
    </row>
    <row r="2" spans="1:12" x14ac:dyDescent="0.3">
      <c r="A2">
        <v>1</v>
      </c>
      <c r="B2">
        <f ca="1">COUNTIF(INDIRECT(CONCATENATE("EuroMillions!B", K$1, ":", "F", K$1+4)),Table25[[#This Row],[Number]])</f>
        <v>0</v>
      </c>
      <c r="C2">
        <f ca="1">COUNTIF(INDIRECT(CONCATENATE("EuroMillions!B", K$1, ":", "F", K$1+9)),Table25[[#This Row],[Number]])</f>
        <v>0</v>
      </c>
      <c r="D2">
        <f ca="1">COUNTIF(INDIRECT(CONCATENATE("EuroMillions!B", K$1, ":", "F", K$1+14)),Table25[[#This Row],[Number]])</f>
        <v>1</v>
      </c>
      <c r="E2">
        <f ca="1">COUNTIF(INDIRECT(CONCATENATE("EuroMillions!B", K$1, ":", "F", K$1+19)),Table25[[#This Row],[Number]])</f>
        <v>1</v>
      </c>
      <c r="F2">
        <f ca="1">COUNTIF(INDIRECT(CONCATENATE("EuroMillions!B", K$1, ":", "F", K$1+29)),Table25[[#This Row],[Number]])</f>
        <v>1</v>
      </c>
      <c r="G2">
        <f ca="1">COUNTIF(INDIRECT(CONCATENATE("EuroMillions!B", K$1, ":", "F", K$1+49)),Table25[[#This Row],[Number]])</f>
        <v>3</v>
      </c>
      <c r="H2">
        <f ca="1">COUNTIF(INDIRECT(CONCATENATE("EuroMillions!B", K$1, ":", "F", K$1+199)),Table25[[#This Row],[Number]])</f>
        <v>10</v>
      </c>
    </row>
    <row r="3" spans="1:12" x14ac:dyDescent="0.3">
      <c r="A3">
        <v>2</v>
      </c>
      <c r="B3">
        <f ca="1">COUNTIF(INDIRECT(CONCATENATE("EuroMillions!B", K$1, ":", "F", K$1+4)),Table25[[#This Row],[Number]])</f>
        <v>0</v>
      </c>
      <c r="C3">
        <f ca="1">COUNTIF(INDIRECT(CONCATENATE("EuroMillions!B", K$1, ":", "F", K$1+9)),Table25[[#This Row],[Number]])</f>
        <v>1</v>
      </c>
      <c r="D3">
        <f ca="1">COUNTIF(INDIRECT(CONCATENATE("EuroMillions!B", K$1, ":", "F", K$1+14)),Table25[[#This Row],[Number]])</f>
        <v>1</v>
      </c>
      <c r="E3">
        <f ca="1">COUNTIF(INDIRECT(CONCATENATE("EuroMillions!B", K$1, ":", "F", K$1+19)),Table25[[#This Row],[Number]])</f>
        <v>2</v>
      </c>
      <c r="F3">
        <f ca="1">COUNTIF(INDIRECT(CONCATENATE("EuroMillions!B", K$1, ":", "F", K$1+29)),Table25[[#This Row],[Number]])</f>
        <v>4</v>
      </c>
      <c r="G3">
        <f ca="1">COUNTIF(INDIRECT(CONCATENATE("EuroMillions!B", K$1, ":", "F", K$1+49)),Table25[[#This Row],[Number]])</f>
        <v>4</v>
      </c>
      <c r="H3">
        <f ca="1">COUNTIF(INDIRECT(CONCATENATE("EuroMillions!B", K$1, ":", "F", K$1+199)),Table25[[#This Row],[Number]])</f>
        <v>14</v>
      </c>
    </row>
    <row r="4" spans="1:12" x14ac:dyDescent="0.3">
      <c r="A4">
        <v>3</v>
      </c>
      <c r="B4">
        <f ca="1">COUNTIF(INDIRECT(CONCATENATE("EuroMillions!B", K$1, ":", "F", K$1+4)),Table25[[#This Row],[Number]])</f>
        <v>0</v>
      </c>
      <c r="C4">
        <f ca="1">COUNTIF(INDIRECT(CONCATENATE("EuroMillions!B", K$1, ":", "F", K$1+9)),Table25[[#This Row],[Number]])</f>
        <v>1</v>
      </c>
      <c r="D4">
        <f ca="1">COUNTIF(INDIRECT(CONCATENATE("EuroMillions!B", K$1, ":", "F", K$1+14)),Table25[[#This Row],[Number]])</f>
        <v>1</v>
      </c>
      <c r="E4">
        <f ca="1">COUNTIF(INDIRECT(CONCATENATE("EuroMillions!B", K$1, ":", "F", K$1+19)),Table25[[#This Row],[Number]])</f>
        <v>2</v>
      </c>
      <c r="F4">
        <f ca="1">COUNTIF(INDIRECT(CONCATENATE("EuroMillions!B", K$1, ":", "F", K$1+29)),Table25[[#This Row],[Number]])</f>
        <v>2</v>
      </c>
      <c r="G4">
        <f ca="1">COUNTIF(INDIRECT(CONCATENATE("EuroMillions!B", K$1, ":", "F", K$1+49)),Table25[[#This Row],[Number]])</f>
        <v>5</v>
      </c>
      <c r="H4">
        <f ca="1">COUNTIF(INDIRECT(CONCATENATE("EuroMillions!B", K$1, ":", "F", K$1+199)),Table25[[#This Row],[Number]])</f>
        <v>19</v>
      </c>
    </row>
    <row r="5" spans="1:12" x14ac:dyDescent="0.3">
      <c r="A5">
        <v>4</v>
      </c>
      <c r="B5">
        <f ca="1">COUNTIF(INDIRECT(CONCATENATE("EuroMillions!B", K$1, ":", "F", K$1+4)),Table25[[#This Row],[Number]])</f>
        <v>0</v>
      </c>
      <c r="C5">
        <f ca="1">COUNTIF(INDIRECT(CONCATENATE("EuroMillions!B", K$1, ":", "F", K$1+9)),Table25[[#This Row],[Number]])</f>
        <v>0</v>
      </c>
      <c r="D5">
        <f ca="1">COUNTIF(INDIRECT(CONCATENATE("EuroMillions!B", K$1, ":", "F", K$1+14)),Table25[[#This Row],[Number]])</f>
        <v>1</v>
      </c>
      <c r="E5">
        <f ca="1">COUNTIF(INDIRECT(CONCATENATE("EuroMillions!B", K$1, ":", "F", K$1+19)),Table25[[#This Row],[Number]])</f>
        <v>2</v>
      </c>
      <c r="F5">
        <f ca="1">COUNTIF(INDIRECT(CONCATENATE("EuroMillions!B", K$1, ":", "F", K$1+29)),Table25[[#This Row],[Number]])</f>
        <v>3</v>
      </c>
      <c r="G5">
        <f ca="1">COUNTIF(INDIRECT(CONCATENATE("EuroMillions!B", K$1, ":", "F", K$1+49)),Table25[[#This Row],[Number]])</f>
        <v>4</v>
      </c>
      <c r="H5">
        <f ca="1">COUNTIF(INDIRECT(CONCATENATE("EuroMillions!B", K$1, ":", "F", K$1+199)),Table25[[#This Row],[Number]])</f>
        <v>9</v>
      </c>
    </row>
    <row r="6" spans="1:12" x14ac:dyDescent="0.3">
      <c r="A6">
        <v>5</v>
      </c>
      <c r="B6">
        <f ca="1">COUNTIF(INDIRECT(CONCATENATE("EuroMillions!B", K$1, ":", "F", K$1+4)),Table25[[#This Row],[Number]])</f>
        <v>0</v>
      </c>
      <c r="C6">
        <f ca="1">COUNTIF(INDIRECT(CONCATENATE("EuroMillions!B", K$1, ":", "F", K$1+9)),Table25[[#This Row],[Number]])</f>
        <v>1</v>
      </c>
      <c r="D6">
        <f ca="1">COUNTIF(INDIRECT(CONCATENATE("EuroMillions!B", K$1, ":", "F", K$1+14)),Table25[[#This Row],[Number]])</f>
        <v>2</v>
      </c>
      <c r="E6">
        <f ca="1">COUNTIF(INDIRECT(CONCATENATE("EuroMillions!B", K$1, ":", "F", K$1+19)),Table25[[#This Row],[Number]])</f>
        <v>3</v>
      </c>
      <c r="F6">
        <f ca="1">COUNTIF(INDIRECT(CONCATENATE("EuroMillions!B", K$1, ":", "F", K$1+29)),Table25[[#This Row],[Number]])</f>
        <v>5</v>
      </c>
      <c r="G6">
        <f ca="1">COUNTIF(INDIRECT(CONCATENATE("EuroMillions!B", K$1, ":", "F", K$1+49)),Table25[[#This Row],[Number]])</f>
        <v>6</v>
      </c>
      <c r="H6">
        <f ca="1">COUNTIF(INDIRECT(CONCATENATE("EuroMillions!B", K$1, ":", "F", K$1+199)),Table25[[#This Row],[Number]])</f>
        <v>14</v>
      </c>
    </row>
    <row r="7" spans="1:12" x14ac:dyDescent="0.3">
      <c r="A7">
        <v>6</v>
      </c>
      <c r="B7">
        <f ca="1">COUNTIF(INDIRECT(CONCATENATE("EuroMillions!B", K$1, ":", "F", K$1+4)),Table25[[#This Row],[Number]])</f>
        <v>1</v>
      </c>
      <c r="C7">
        <f ca="1">COUNTIF(INDIRECT(CONCATENATE("EuroMillions!B", K$1, ":", "F", K$1+9)),Table25[[#This Row],[Number]])</f>
        <v>2</v>
      </c>
      <c r="D7">
        <f ca="1">COUNTIF(INDIRECT(CONCATENATE("EuroMillions!B", K$1, ":", "F", K$1+14)),Table25[[#This Row],[Number]])</f>
        <v>2</v>
      </c>
      <c r="E7">
        <f ca="1">COUNTIF(INDIRECT(CONCATENATE("EuroMillions!B", K$1, ":", "F", K$1+19)),Table25[[#This Row],[Number]])</f>
        <v>3</v>
      </c>
      <c r="F7">
        <f ca="1">COUNTIF(INDIRECT(CONCATENATE("EuroMillions!B", K$1, ":", "F", K$1+29)),Table25[[#This Row],[Number]])</f>
        <v>3</v>
      </c>
      <c r="G7">
        <f ca="1">COUNTIF(INDIRECT(CONCATENATE("EuroMillions!B", K$1, ":", "F", K$1+49)),Table25[[#This Row],[Number]])</f>
        <v>6</v>
      </c>
      <c r="H7">
        <f ca="1">COUNTIF(INDIRECT(CONCATENATE("EuroMillions!B", K$1, ":", "F", K$1+199)),Table25[[#This Row],[Number]])</f>
        <v>19</v>
      </c>
    </row>
    <row r="8" spans="1:12" x14ac:dyDescent="0.3">
      <c r="A8">
        <v>7</v>
      </c>
      <c r="B8">
        <f ca="1">COUNTIF(INDIRECT(CONCATENATE("EuroMillions!B", K$1, ":", "F", K$1+4)),Table25[[#This Row],[Number]])</f>
        <v>0</v>
      </c>
      <c r="C8">
        <f ca="1">COUNTIF(INDIRECT(CONCATENATE("EuroMillions!B", K$1, ":", "F", K$1+9)),Table25[[#This Row],[Number]])</f>
        <v>0</v>
      </c>
      <c r="D8">
        <f ca="1">COUNTIF(INDIRECT(CONCATENATE("EuroMillions!B", K$1, ":", "F", K$1+14)),Table25[[#This Row],[Number]])</f>
        <v>1</v>
      </c>
      <c r="E8">
        <f ca="1">COUNTIF(INDIRECT(CONCATENATE("EuroMillions!B", K$1, ":", "F", K$1+19)),Table25[[#This Row],[Number]])</f>
        <v>1</v>
      </c>
      <c r="F8">
        <f ca="1">COUNTIF(INDIRECT(CONCATENATE("EuroMillions!B", K$1, ":", "F", K$1+29)),Table25[[#This Row],[Number]])</f>
        <v>4</v>
      </c>
      <c r="G8">
        <f ca="1">COUNTIF(INDIRECT(CONCATENATE("EuroMillions!B", K$1, ":", "F", K$1+49)),Table25[[#This Row],[Number]])</f>
        <v>6</v>
      </c>
      <c r="H8">
        <f ca="1">COUNTIF(INDIRECT(CONCATENATE("EuroMillions!B", K$1, ":", "F", K$1+199)),Table25[[#This Row],[Number]])</f>
        <v>16</v>
      </c>
    </row>
    <row r="9" spans="1:12" x14ac:dyDescent="0.3">
      <c r="A9">
        <v>8</v>
      </c>
      <c r="B9">
        <f ca="1">COUNTIF(INDIRECT(CONCATENATE("EuroMillions!B", K$1, ":", "F", K$1+4)),Table25[[#This Row],[Number]])</f>
        <v>0</v>
      </c>
      <c r="C9">
        <f ca="1">COUNTIF(INDIRECT(CONCATENATE("EuroMillions!B", K$1, ":", "F", K$1+9)),Table25[[#This Row],[Number]])</f>
        <v>0</v>
      </c>
      <c r="D9">
        <f ca="1">COUNTIF(INDIRECT(CONCATENATE("EuroMillions!B", K$1, ":", "F", K$1+14)),Table25[[#This Row],[Number]])</f>
        <v>0</v>
      </c>
      <c r="E9">
        <f ca="1">COUNTIF(INDIRECT(CONCATENATE("EuroMillions!B", K$1, ":", "F", K$1+19)),Table25[[#This Row],[Number]])</f>
        <v>1</v>
      </c>
      <c r="F9">
        <f ca="1">COUNTIF(INDIRECT(CONCATENATE("EuroMillions!B", K$1, ":", "F", K$1+29)),Table25[[#This Row],[Number]])</f>
        <v>2</v>
      </c>
      <c r="G9">
        <f ca="1">COUNTIF(INDIRECT(CONCATENATE("EuroMillions!B", K$1, ":", "F", K$1+49)),Table25[[#This Row],[Number]])</f>
        <v>3</v>
      </c>
      <c r="H9">
        <f ca="1">COUNTIF(INDIRECT(CONCATENATE("EuroMillions!B", K$1, ":", "F", K$1+199)),Table25[[#This Row],[Number]])</f>
        <v>14</v>
      </c>
    </row>
    <row r="10" spans="1:12" x14ac:dyDescent="0.3">
      <c r="A10">
        <v>9</v>
      </c>
      <c r="B10">
        <f ca="1">COUNTIF(INDIRECT(CONCATENATE("EuroMillions!B", K$1, ":", "F", K$1+4)),Table25[[#This Row],[Number]])</f>
        <v>1</v>
      </c>
      <c r="C10">
        <f ca="1">COUNTIF(INDIRECT(CONCATENATE("EuroMillions!B", K$1, ":", "F", K$1+9)),Table25[[#This Row],[Number]])</f>
        <v>1</v>
      </c>
      <c r="D10">
        <f ca="1">COUNTIF(INDIRECT(CONCATENATE("EuroMillions!B", K$1, ":", "F", K$1+14)),Table25[[#This Row],[Number]])</f>
        <v>1</v>
      </c>
      <c r="E10">
        <f ca="1">COUNTIF(INDIRECT(CONCATENATE("EuroMillions!B", K$1, ":", "F", K$1+19)),Table25[[#This Row],[Number]])</f>
        <v>4</v>
      </c>
      <c r="F10">
        <f ca="1">COUNTIF(INDIRECT(CONCATENATE("EuroMillions!B", K$1, ":", "F", K$1+29)),Table25[[#This Row],[Number]])</f>
        <v>4</v>
      </c>
      <c r="G10">
        <f ca="1">COUNTIF(INDIRECT(CONCATENATE("EuroMillions!B", K$1, ":", "F", K$1+49)),Table25[[#This Row],[Number]])</f>
        <v>6</v>
      </c>
      <c r="H10">
        <f ca="1">COUNTIF(INDIRECT(CONCATENATE("EuroMillions!B", K$1, ":", "F", K$1+199)),Table25[[#This Row],[Number]])</f>
        <v>16</v>
      </c>
    </row>
    <row r="11" spans="1:12" x14ac:dyDescent="0.3">
      <c r="A11">
        <v>10</v>
      </c>
      <c r="B11">
        <f ca="1">COUNTIF(INDIRECT(CONCATENATE("EuroMillions!B", K$1, ":", "F", K$1+4)),Table25[[#This Row],[Number]])</f>
        <v>0</v>
      </c>
      <c r="C11">
        <f ca="1">COUNTIF(INDIRECT(CONCATENATE("EuroMillions!B", K$1, ":", "F", K$1+9)),Table25[[#This Row],[Number]])</f>
        <v>1</v>
      </c>
      <c r="D11">
        <f ca="1">COUNTIF(INDIRECT(CONCATENATE("EuroMillions!B", K$1, ":", "F", K$1+14)),Table25[[#This Row],[Number]])</f>
        <v>2</v>
      </c>
      <c r="E11">
        <f ca="1">COUNTIF(INDIRECT(CONCATENATE("EuroMillions!B", K$1, ":", "F", K$1+19)),Table25[[#This Row],[Number]])</f>
        <v>3</v>
      </c>
      <c r="F11">
        <f ca="1">COUNTIF(INDIRECT(CONCATENATE("EuroMillions!B", K$1, ":", "F", K$1+29)),Table25[[#This Row],[Number]])</f>
        <v>3</v>
      </c>
      <c r="G11">
        <f ca="1">COUNTIF(INDIRECT(CONCATENATE("EuroMillions!B", K$1, ":", "F", K$1+49)),Table25[[#This Row],[Number]])</f>
        <v>5</v>
      </c>
      <c r="H11">
        <f ca="1">COUNTIF(INDIRECT(CONCATENATE("EuroMillions!B", K$1, ":", "F", K$1+199)),Table25[[#This Row],[Number]])</f>
        <v>20</v>
      </c>
    </row>
    <row r="12" spans="1:12" x14ac:dyDescent="0.3">
      <c r="A12">
        <v>11</v>
      </c>
      <c r="B12">
        <f ca="1">COUNTIF(INDIRECT(CONCATENATE("EuroMillions!B", K$1, ":", "F", K$1+4)),Table25[[#This Row],[Number]])</f>
        <v>1</v>
      </c>
      <c r="C12">
        <f ca="1">COUNTIF(INDIRECT(CONCATENATE("EuroMillions!B", K$1, ":", "F", K$1+9)),Table25[[#This Row],[Number]])</f>
        <v>1</v>
      </c>
      <c r="D12">
        <f ca="1">COUNTIF(INDIRECT(CONCATENATE("EuroMillions!B", K$1, ":", "F", K$1+14)),Table25[[#This Row],[Number]])</f>
        <v>1</v>
      </c>
      <c r="E12">
        <f ca="1">COUNTIF(INDIRECT(CONCATENATE("EuroMillions!B", K$1, ":", "F", K$1+19)),Table25[[#This Row],[Number]])</f>
        <v>1</v>
      </c>
      <c r="F12">
        <f ca="1">COUNTIF(INDIRECT(CONCATENATE("EuroMillions!B", K$1, ":", "F", K$1+29)),Table25[[#This Row],[Number]])</f>
        <v>4</v>
      </c>
      <c r="G12">
        <f ca="1">COUNTIF(INDIRECT(CONCATENATE("EuroMillions!B", K$1, ":", "F", K$1+49)),Table25[[#This Row],[Number]])</f>
        <v>7</v>
      </c>
      <c r="H12">
        <f ca="1">COUNTIF(INDIRECT(CONCATENATE("EuroMillions!B", K$1, ":", "F", K$1+199)),Table25[[#This Row],[Number]])</f>
        <v>19</v>
      </c>
    </row>
    <row r="13" spans="1:12" x14ac:dyDescent="0.3">
      <c r="A13">
        <v>12</v>
      </c>
      <c r="B13">
        <f ca="1">COUNTIF(INDIRECT(CONCATENATE("EuroMillions!B", K$1, ":", "F", K$1+4)),Table25[[#This Row],[Number]])</f>
        <v>0</v>
      </c>
      <c r="C13">
        <f ca="1">COUNTIF(INDIRECT(CONCATENATE("EuroMillions!B", K$1, ":", "F", K$1+9)),Table25[[#This Row],[Number]])</f>
        <v>1</v>
      </c>
      <c r="D13">
        <f ca="1">COUNTIF(INDIRECT(CONCATENATE("EuroMillions!B", K$1, ":", "F", K$1+14)),Table25[[#This Row],[Number]])</f>
        <v>1</v>
      </c>
      <c r="E13">
        <f ca="1">COUNTIF(INDIRECT(CONCATENATE("EuroMillions!B", K$1, ":", "F", K$1+19)),Table25[[#This Row],[Number]])</f>
        <v>1</v>
      </c>
      <c r="F13">
        <f ca="1">COUNTIF(INDIRECT(CONCATENATE("EuroMillions!B", K$1, ":", "F", K$1+29)),Table25[[#This Row],[Number]])</f>
        <v>3</v>
      </c>
      <c r="G13">
        <f ca="1">COUNTIF(INDIRECT(CONCATENATE("EuroMillions!B", K$1, ":", "F", K$1+49)),Table25[[#This Row],[Number]])</f>
        <v>4</v>
      </c>
      <c r="H13">
        <f ca="1">COUNTIF(INDIRECT(CONCATENATE("EuroMillions!B", K$1, ":", "F", K$1+199)),Table25[[#This Row],[Number]])</f>
        <v>18</v>
      </c>
    </row>
    <row r="14" spans="1:12" x14ac:dyDescent="0.3">
      <c r="A14">
        <v>13</v>
      </c>
      <c r="B14">
        <f ca="1">COUNTIF(INDIRECT(CONCATENATE("EuroMillions!B", K$1, ":", "F", K$1+4)),Table25[[#This Row],[Number]])</f>
        <v>1</v>
      </c>
      <c r="C14">
        <f ca="1">COUNTIF(INDIRECT(CONCATENATE("EuroMillions!B", K$1, ":", "F", K$1+9)),Table25[[#This Row],[Number]])</f>
        <v>1</v>
      </c>
      <c r="D14">
        <f ca="1">COUNTIF(INDIRECT(CONCATENATE("EuroMillions!B", K$1, ":", "F", K$1+14)),Table25[[#This Row],[Number]])</f>
        <v>1</v>
      </c>
      <c r="E14">
        <f ca="1">COUNTIF(INDIRECT(CONCATENATE("EuroMillions!B", K$1, ":", "F", K$1+19)),Table25[[#This Row],[Number]])</f>
        <v>2</v>
      </c>
      <c r="F14">
        <f ca="1">COUNTIF(INDIRECT(CONCATENATE("EuroMillions!B", K$1, ":", "F", K$1+29)),Table25[[#This Row],[Number]])</f>
        <v>2</v>
      </c>
      <c r="G14">
        <f ca="1">COUNTIF(INDIRECT(CONCATENATE("EuroMillions!B", K$1, ":", "F", K$1+49)),Table25[[#This Row],[Number]])</f>
        <v>6</v>
      </c>
      <c r="H14">
        <f ca="1">COUNTIF(INDIRECT(CONCATENATE("EuroMillions!B", K$1, ":", "F", K$1+199)),Table25[[#This Row],[Number]])</f>
        <v>20</v>
      </c>
    </row>
    <row r="15" spans="1:12" x14ac:dyDescent="0.3">
      <c r="A15">
        <v>14</v>
      </c>
      <c r="B15">
        <f ca="1">COUNTIF(INDIRECT(CONCATENATE("EuroMillions!B", K$1, ":", "F", K$1+4)),Table25[[#This Row],[Number]])</f>
        <v>0</v>
      </c>
      <c r="C15">
        <f ca="1">COUNTIF(INDIRECT(CONCATENATE("EuroMillions!B", K$1, ":", "F", K$1+9)),Table25[[#This Row],[Number]])</f>
        <v>3</v>
      </c>
      <c r="D15">
        <f ca="1">COUNTIF(INDIRECT(CONCATENATE("EuroMillions!B", K$1, ":", "F", K$1+14)),Table25[[#This Row],[Number]])</f>
        <v>3</v>
      </c>
      <c r="E15">
        <f ca="1">COUNTIF(INDIRECT(CONCATENATE("EuroMillions!B", K$1, ":", "F", K$1+19)),Table25[[#This Row],[Number]])</f>
        <v>3</v>
      </c>
      <c r="F15">
        <f ca="1">COUNTIF(INDIRECT(CONCATENATE("EuroMillions!B", K$1, ":", "F", K$1+29)),Table25[[#This Row],[Number]])</f>
        <v>4</v>
      </c>
      <c r="G15">
        <f ca="1">COUNTIF(INDIRECT(CONCATENATE("EuroMillions!B", K$1, ":", "F", K$1+49)),Table25[[#This Row],[Number]])</f>
        <v>6</v>
      </c>
      <c r="H15">
        <f ca="1">COUNTIF(INDIRECT(CONCATENATE("EuroMillions!B", K$1, ":", "F", K$1+199)),Table25[[#This Row],[Number]])</f>
        <v>16</v>
      </c>
    </row>
    <row r="16" spans="1:12" x14ac:dyDescent="0.3">
      <c r="A16">
        <v>15</v>
      </c>
      <c r="B16">
        <f ca="1">COUNTIF(INDIRECT(CONCATENATE("EuroMillions!B", K$1, ":", "F", K$1+4)),Table25[[#This Row],[Number]])</f>
        <v>0</v>
      </c>
      <c r="C16">
        <f ca="1">COUNTIF(INDIRECT(CONCATENATE("EuroMillions!B", K$1, ":", "F", K$1+9)),Table25[[#This Row],[Number]])</f>
        <v>1</v>
      </c>
      <c r="D16">
        <f ca="1">COUNTIF(INDIRECT(CONCATENATE("EuroMillions!B", K$1, ":", "F", K$1+14)),Table25[[#This Row],[Number]])</f>
        <v>1</v>
      </c>
      <c r="E16">
        <f ca="1">COUNTIF(INDIRECT(CONCATENATE("EuroMillions!B", K$1, ":", "F", K$1+19)),Table25[[#This Row],[Number]])</f>
        <v>1</v>
      </c>
      <c r="F16">
        <f ca="1">COUNTIF(INDIRECT(CONCATENATE("EuroMillions!B", K$1, ":", "F", K$1+29)),Table25[[#This Row],[Number]])</f>
        <v>2</v>
      </c>
      <c r="G16">
        <f ca="1">COUNTIF(INDIRECT(CONCATENATE("EuroMillions!B", K$1, ":", "F", K$1+49)),Table25[[#This Row],[Number]])</f>
        <v>5</v>
      </c>
      <c r="H16">
        <f ca="1">COUNTIF(INDIRECT(CONCATENATE("EuroMillions!B", K$1, ":", "F", K$1+199)),Table25[[#This Row],[Number]])</f>
        <v>14</v>
      </c>
    </row>
    <row r="17" spans="1:8" x14ac:dyDescent="0.3">
      <c r="A17">
        <v>16</v>
      </c>
      <c r="B17">
        <f ca="1">COUNTIF(INDIRECT(CONCATENATE("EuroMillions!B", K$1, ":", "F", K$1+4)),Table25[[#This Row],[Number]])</f>
        <v>0</v>
      </c>
      <c r="C17">
        <f ca="1">COUNTIF(INDIRECT(CONCATENATE("EuroMillions!B", K$1, ":", "F", K$1+9)),Table25[[#This Row],[Number]])</f>
        <v>0</v>
      </c>
      <c r="D17">
        <f ca="1">COUNTIF(INDIRECT(CONCATENATE("EuroMillions!B", K$1, ":", "F", K$1+14)),Table25[[#This Row],[Number]])</f>
        <v>1</v>
      </c>
      <c r="E17">
        <f ca="1">COUNTIF(INDIRECT(CONCATENATE("EuroMillions!B", K$1, ":", "F", K$1+19)),Table25[[#This Row],[Number]])</f>
        <v>1</v>
      </c>
      <c r="F17">
        <f ca="1">COUNTIF(INDIRECT(CONCATENATE("EuroMillions!B", K$1, ":", "F", K$1+29)),Table25[[#This Row],[Number]])</f>
        <v>1</v>
      </c>
      <c r="G17">
        <f ca="1">COUNTIF(INDIRECT(CONCATENATE("EuroMillions!B", K$1, ":", "F", K$1+49)),Table25[[#This Row],[Number]])</f>
        <v>3</v>
      </c>
      <c r="H17">
        <f ca="1">COUNTIF(INDIRECT(CONCATENATE("EuroMillions!B", K$1, ":", "F", K$1+199)),Table25[[#This Row],[Number]])</f>
        <v>17</v>
      </c>
    </row>
    <row r="18" spans="1:8" x14ac:dyDescent="0.3">
      <c r="A18">
        <v>17</v>
      </c>
      <c r="B18">
        <f ca="1">COUNTIF(INDIRECT(CONCATENATE("EuroMillions!B", K$1, ":", "F", K$1+4)),Table25[[#This Row],[Number]])</f>
        <v>0</v>
      </c>
      <c r="C18">
        <f ca="1">COUNTIF(INDIRECT(CONCATENATE("EuroMillions!B", K$1, ":", "F", K$1+9)),Table25[[#This Row],[Number]])</f>
        <v>0</v>
      </c>
      <c r="D18">
        <f ca="1">COUNTIF(INDIRECT(CONCATENATE("EuroMillions!B", K$1, ":", "F", K$1+14)),Table25[[#This Row],[Number]])</f>
        <v>1</v>
      </c>
      <c r="E18">
        <f ca="1">COUNTIF(INDIRECT(CONCATENATE("EuroMillions!B", K$1, ":", "F", K$1+19)),Table25[[#This Row],[Number]])</f>
        <v>1</v>
      </c>
      <c r="F18">
        <f ca="1">COUNTIF(INDIRECT(CONCATENATE("EuroMillions!B", K$1, ":", "F", K$1+29)),Table25[[#This Row],[Number]])</f>
        <v>2</v>
      </c>
      <c r="G18">
        <f ca="1">COUNTIF(INDIRECT(CONCATENATE("EuroMillions!B", K$1, ":", "F", K$1+49)),Table25[[#This Row],[Number]])</f>
        <v>5</v>
      </c>
      <c r="H18">
        <f ca="1">COUNTIF(INDIRECT(CONCATENATE("EuroMillions!B", K$1, ":", "F", K$1+199)),Table25[[#This Row],[Number]])</f>
        <v>21</v>
      </c>
    </row>
    <row r="19" spans="1:8" x14ac:dyDescent="0.3">
      <c r="A19">
        <v>18</v>
      </c>
      <c r="B19">
        <f ca="1">COUNTIF(INDIRECT(CONCATENATE("EuroMillions!B", K$1, ":", "F", K$1+4)),Table25[[#This Row],[Number]])</f>
        <v>1</v>
      </c>
      <c r="C19">
        <f ca="1">COUNTIF(INDIRECT(CONCATENATE("EuroMillions!B", K$1, ":", "F", K$1+9)),Table25[[#This Row],[Number]])</f>
        <v>1</v>
      </c>
      <c r="D19">
        <f ca="1">COUNTIF(INDIRECT(CONCATENATE("EuroMillions!B", K$1, ":", "F", K$1+14)),Table25[[#This Row],[Number]])</f>
        <v>1</v>
      </c>
      <c r="E19">
        <f ca="1">COUNTIF(INDIRECT(CONCATENATE("EuroMillions!B", K$1, ":", "F", K$1+19)),Table25[[#This Row],[Number]])</f>
        <v>1</v>
      </c>
      <c r="F19">
        <f ca="1">COUNTIF(INDIRECT(CONCATENATE("EuroMillions!B", K$1, ":", "F", K$1+29)),Table25[[#This Row],[Number]])</f>
        <v>1</v>
      </c>
      <c r="G19">
        <f ca="1">COUNTIF(INDIRECT(CONCATENATE("EuroMillions!B", K$1, ":", "F", K$1+49)),Table25[[#This Row],[Number]])</f>
        <v>4</v>
      </c>
      <c r="H19">
        <f ca="1">COUNTIF(INDIRECT(CONCATENATE("EuroMillions!B", K$1, ":", "F", K$1+199)),Table25[[#This Row],[Number]])</f>
        <v>16</v>
      </c>
    </row>
    <row r="20" spans="1:8" x14ac:dyDescent="0.3">
      <c r="A20">
        <v>19</v>
      </c>
      <c r="B20">
        <f ca="1">COUNTIF(INDIRECT(CONCATENATE("EuroMillions!B", K$1, ":", "F", K$1+4)),Table25[[#This Row],[Number]])</f>
        <v>0</v>
      </c>
      <c r="C20">
        <f ca="1">COUNTIF(INDIRECT(CONCATENATE("EuroMillions!B", K$1, ":", "F", K$1+9)),Table25[[#This Row],[Number]])</f>
        <v>1</v>
      </c>
      <c r="D20">
        <f ca="1">COUNTIF(INDIRECT(CONCATENATE("EuroMillions!B", K$1, ":", "F", K$1+14)),Table25[[#This Row],[Number]])</f>
        <v>1</v>
      </c>
      <c r="E20">
        <f ca="1">COUNTIF(INDIRECT(CONCATENATE("EuroMillions!B", K$1, ":", "F", K$1+19)),Table25[[#This Row],[Number]])</f>
        <v>1</v>
      </c>
      <c r="F20">
        <f ca="1">COUNTIF(INDIRECT(CONCATENATE("EuroMillions!B", K$1, ":", "F", K$1+29)),Table25[[#This Row],[Number]])</f>
        <v>2</v>
      </c>
      <c r="G20">
        <f ca="1">COUNTIF(INDIRECT(CONCATENATE("EuroMillions!B", K$1, ":", "F", K$1+49)),Table25[[#This Row],[Number]])</f>
        <v>2</v>
      </c>
      <c r="H20">
        <f ca="1">COUNTIF(INDIRECT(CONCATENATE("EuroMillions!B", K$1, ":", "F", K$1+199)),Table25[[#This Row],[Number]])</f>
        <v>20</v>
      </c>
    </row>
    <row r="21" spans="1:8" x14ac:dyDescent="0.3">
      <c r="A21">
        <v>20</v>
      </c>
      <c r="B21">
        <f ca="1">COUNTIF(INDIRECT(CONCATENATE("EuroMillions!B", K$1, ":", "F", K$1+4)),Table25[[#This Row],[Number]])</f>
        <v>2</v>
      </c>
      <c r="C21">
        <f ca="1">COUNTIF(INDIRECT(CONCATENATE("EuroMillions!B", K$1, ":", "F", K$1+9)),Table25[[#This Row],[Number]])</f>
        <v>2</v>
      </c>
      <c r="D21">
        <f ca="1">COUNTIF(INDIRECT(CONCATENATE("EuroMillions!B", K$1, ":", "F", K$1+14)),Table25[[#This Row],[Number]])</f>
        <v>3</v>
      </c>
      <c r="E21">
        <f ca="1">COUNTIF(INDIRECT(CONCATENATE("EuroMillions!B", K$1, ":", "F", K$1+19)),Table25[[#This Row],[Number]])</f>
        <v>3</v>
      </c>
      <c r="F21">
        <f ca="1">COUNTIF(INDIRECT(CONCATENATE("EuroMillions!B", K$1, ":", "F", K$1+29)),Table25[[#This Row],[Number]])</f>
        <v>4</v>
      </c>
      <c r="G21">
        <f ca="1">COUNTIF(INDIRECT(CONCATENATE("EuroMillions!B", K$1, ":", "F", K$1+49)),Table25[[#This Row],[Number]])</f>
        <v>4</v>
      </c>
      <c r="H21">
        <f ca="1">COUNTIF(INDIRECT(CONCATENATE("EuroMillions!B", K$1, ":", "F", K$1+199)),Table25[[#This Row],[Number]])</f>
        <v>16</v>
      </c>
    </row>
    <row r="22" spans="1:8" x14ac:dyDescent="0.3">
      <c r="A22">
        <v>21</v>
      </c>
      <c r="B22">
        <f ca="1">COUNTIF(INDIRECT(CONCATENATE("EuroMillions!B", K$1, ":", "F", K$1+4)),Table25[[#This Row],[Number]])</f>
        <v>3</v>
      </c>
      <c r="C22">
        <f ca="1">COUNTIF(INDIRECT(CONCATENATE("EuroMillions!B", K$1, ":", "F", K$1+9)),Table25[[#This Row],[Number]])</f>
        <v>4</v>
      </c>
      <c r="D22">
        <f ca="1">COUNTIF(INDIRECT(CONCATENATE("EuroMillions!B", K$1, ":", "F", K$1+14)),Table25[[#This Row],[Number]])</f>
        <v>6</v>
      </c>
      <c r="E22">
        <f ca="1">COUNTIF(INDIRECT(CONCATENATE("EuroMillions!B", K$1, ":", "F", K$1+19)),Table25[[#This Row],[Number]])</f>
        <v>6</v>
      </c>
      <c r="F22">
        <f ca="1">COUNTIF(INDIRECT(CONCATENATE("EuroMillions!B", K$1, ":", "F", K$1+29)),Table25[[#This Row],[Number]])</f>
        <v>6</v>
      </c>
      <c r="G22">
        <f ca="1">COUNTIF(INDIRECT(CONCATENATE("EuroMillions!B", K$1, ":", "F", K$1+49)),Table25[[#This Row],[Number]])</f>
        <v>9</v>
      </c>
      <c r="H22">
        <f ca="1">COUNTIF(INDIRECT(CONCATENATE("EuroMillions!B", K$1, ":", "F", K$1+199)),Table25[[#This Row],[Number]])</f>
        <v>28</v>
      </c>
    </row>
    <row r="23" spans="1:8" x14ac:dyDescent="0.3">
      <c r="A23">
        <v>22</v>
      </c>
      <c r="B23">
        <f ca="1">COUNTIF(INDIRECT(CONCATENATE("EuroMillions!B", K$1, ":", "F", K$1+4)),Table25[[#This Row],[Number]])</f>
        <v>2</v>
      </c>
      <c r="C23">
        <f ca="1">COUNTIF(INDIRECT(CONCATENATE("EuroMillions!B", K$1, ":", "F", K$1+9)),Table25[[#This Row],[Number]])</f>
        <v>2</v>
      </c>
      <c r="D23">
        <f ca="1">COUNTIF(INDIRECT(CONCATENATE("EuroMillions!B", K$1, ":", "F", K$1+14)),Table25[[#This Row],[Number]])</f>
        <v>2</v>
      </c>
      <c r="E23">
        <f ca="1">COUNTIF(INDIRECT(CONCATENATE("EuroMillions!B", K$1, ":", "F", K$1+19)),Table25[[#This Row],[Number]])</f>
        <v>2</v>
      </c>
      <c r="F23">
        <f ca="1">COUNTIF(INDIRECT(CONCATENATE("EuroMillions!B", K$1, ":", "F", K$1+29)),Table25[[#This Row],[Number]])</f>
        <v>2</v>
      </c>
      <c r="G23">
        <f ca="1">COUNTIF(INDIRECT(CONCATENATE("EuroMillions!B", K$1, ":", "F", K$1+49)),Table25[[#This Row],[Number]])</f>
        <v>3</v>
      </c>
      <c r="H23">
        <f ca="1">COUNTIF(INDIRECT(CONCATENATE("EuroMillions!B", K$1, ":", "F", K$1+199)),Table25[[#This Row],[Number]])</f>
        <v>11</v>
      </c>
    </row>
    <row r="24" spans="1:8" x14ac:dyDescent="0.3">
      <c r="A24">
        <v>23</v>
      </c>
      <c r="B24">
        <f ca="1">COUNTIF(INDIRECT(CONCATENATE("EuroMillions!B", K$1, ":", "F", K$1+4)),Table25[[#This Row],[Number]])</f>
        <v>0</v>
      </c>
      <c r="C24">
        <f ca="1">COUNTIF(INDIRECT(CONCATENATE("EuroMillions!B", K$1, ":", "F", K$1+9)),Table25[[#This Row],[Number]])</f>
        <v>2</v>
      </c>
      <c r="D24">
        <f ca="1">COUNTIF(INDIRECT(CONCATENATE("EuroMillions!B", K$1, ":", "F", K$1+14)),Table25[[#This Row],[Number]])</f>
        <v>3</v>
      </c>
      <c r="E24">
        <f ca="1">COUNTIF(INDIRECT(CONCATENATE("EuroMillions!B", K$1, ":", "F", K$1+19)),Table25[[#This Row],[Number]])</f>
        <v>5</v>
      </c>
      <c r="F24">
        <f ca="1">COUNTIF(INDIRECT(CONCATENATE("EuroMillions!B", K$1, ":", "F", K$1+29)),Table25[[#This Row],[Number]])</f>
        <v>6</v>
      </c>
      <c r="G24">
        <f ca="1">COUNTIF(INDIRECT(CONCATENATE("EuroMillions!B", K$1, ":", "F", K$1+49)),Table25[[#This Row],[Number]])</f>
        <v>9</v>
      </c>
      <c r="H24">
        <f ca="1">COUNTIF(INDIRECT(CONCATENATE("EuroMillions!B", K$1, ":", "F", K$1+199)),Table25[[#This Row],[Number]])</f>
        <v>22</v>
      </c>
    </row>
    <row r="25" spans="1:8" x14ac:dyDescent="0.3">
      <c r="A25">
        <v>24</v>
      </c>
      <c r="B25">
        <f ca="1">COUNTIF(INDIRECT(CONCATENATE("EuroMillions!B", K$1, ":", "F", K$1+4)),Table25[[#This Row],[Number]])</f>
        <v>1</v>
      </c>
      <c r="C25">
        <f ca="1">COUNTIF(INDIRECT(CONCATENATE("EuroMillions!B", K$1, ":", "F", K$1+9)),Table25[[#This Row],[Number]])</f>
        <v>2</v>
      </c>
      <c r="D25">
        <f ca="1">COUNTIF(INDIRECT(CONCATENATE("EuroMillions!B", K$1, ":", "F", K$1+14)),Table25[[#This Row],[Number]])</f>
        <v>3</v>
      </c>
      <c r="E25">
        <f ca="1">COUNTIF(INDIRECT(CONCATENATE("EuroMillions!B", K$1, ":", "F", K$1+19)),Table25[[#This Row],[Number]])</f>
        <v>3</v>
      </c>
      <c r="F25">
        <f ca="1">COUNTIF(INDIRECT(CONCATENATE("EuroMillions!B", K$1, ":", "F", K$1+29)),Table25[[#This Row],[Number]])</f>
        <v>3</v>
      </c>
      <c r="G25">
        <f ca="1">COUNTIF(INDIRECT(CONCATENATE("EuroMillions!B", K$1, ":", "F", K$1+49)),Table25[[#This Row],[Number]])</f>
        <v>3</v>
      </c>
      <c r="H25">
        <f ca="1">COUNTIF(INDIRECT(CONCATENATE("EuroMillions!B", K$1, ":", "F", K$1+199)),Table25[[#This Row],[Number]])</f>
        <v>20</v>
      </c>
    </row>
    <row r="26" spans="1:8" x14ac:dyDescent="0.3">
      <c r="A26">
        <v>25</v>
      </c>
      <c r="B26">
        <f ca="1">COUNTIF(INDIRECT(CONCATENATE("EuroMillions!B", K$1, ":", "F", K$1+4)),Table25[[#This Row],[Number]])</f>
        <v>0</v>
      </c>
      <c r="C26">
        <f ca="1">COUNTIF(INDIRECT(CONCATENATE("EuroMillions!B", K$1, ":", "F", K$1+9)),Table25[[#This Row],[Number]])</f>
        <v>0</v>
      </c>
      <c r="D26">
        <f ca="1">COUNTIF(INDIRECT(CONCATENATE("EuroMillions!B", K$1, ":", "F", K$1+14)),Table25[[#This Row],[Number]])</f>
        <v>0</v>
      </c>
      <c r="E26">
        <f ca="1">COUNTIF(INDIRECT(CONCATENATE("EuroMillions!B", K$1, ":", "F", K$1+19)),Table25[[#This Row],[Number]])</f>
        <v>1</v>
      </c>
      <c r="F26">
        <f ca="1">COUNTIF(INDIRECT(CONCATENATE("EuroMillions!B", K$1, ":", "F", K$1+29)),Table25[[#This Row],[Number]])</f>
        <v>2</v>
      </c>
      <c r="G26">
        <f ca="1">COUNTIF(INDIRECT(CONCATENATE("EuroMillions!B", K$1, ":", "F", K$1+49)),Table25[[#This Row],[Number]])</f>
        <v>5</v>
      </c>
      <c r="H26">
        <f ca="1">COUNTIF(INDIRECT(CONCATENATE("EuroMillions!B", K$1, ":", "F", K$1+199)),Table25[[#This Row],[Number]])</f>
        <v>22</v>
      </c>
    </row>
    <row r="27" spans="1:8" x14ac:dyDescent="0.3">
      <c r="A27">
        <v>26</v>
      </c>
      <c r="B27">
        <f ca="1">COUNTIF(INDIRECT(CONCATENATE("EuroMillions!B", K$1, ":", "F", K$1+4)),Table25[[#This Row],[Number]])</f>
        <v>1</v>
      </c>
      <c r="C27">
        <f ca="1">COUNTIF(INDIRECT(CONCATENATE("EuroMillions!B", K$1, ":", "F", K$1+9)),Table25[[#This Row],[Number]])</f>
        <v>1</v>
      </c>
      <c r="D27">
        <f ca="1">COUNTIF(INDIRECT(CONCATENATE("EuroMillions!B", K$1, ":", "F", K$1+14)),Table25[[#This Row],[Number]])</f>
        <v>2</v>
      </c>
      <c r="E27">
        <f ca="1">COUNTIF(INDIRECT(CONCATENATE("EuroMillions!B", K$1, ":", "F", K$1+19)),Table25[[#This Row],[Number]])</f>
        <v>2</v>
      </c>
      <c r="F27">
        <f ca="1">COUNTIF(INDIRECT(CONCATENATE("EuroMillions!B", K$1, ":", "F", K$1+29)),Table25[[#This Row],[Number]])</f>
        <v>2</v>
      </c>
      <c r="G27">
        <f ca="1">COUNTIF(INDIRECT(CONCATENATE("EuroMillions!B", K$1, ":", "F", K$1+49)),Table25[[#This Row],[Number]])</f>
        <v>4</v>
      </c>
      <c r="H27">
        <f ca="1">COUNTIF(INDIRECT(CONCATENATE("EuroMillions!B", K$1, ":", "F", K$1+199)),Table25[[#This Row],[Number]])</f>
        <v>18</v>
      </c>
    </row>
    <row r="28" spans="1:8" x14ac:dyDescent="0.3">
      <c r="A28">
        <v>27</v>
      </c>
      <c r="B28">
        <f ca="1">COUNTIF(INDIRECT(CONCATENATE("EuroMillions!B", K$1, ":", "F", K$1+4)),Table25[[#This Row],[Number]])</f>
        <v>0</v>
      </c>
      <c r="C28">
        <f ca="1">COUNTIF(INDIRECT(CONCATENATE("EuroMillions!B", K$1, ":", "F", K$1+9)),Table25[[#This Row],[Number]])</f>
        <v>0</v>
      </c>
      <c r="D28">
        <f ca="1">COUNTIF(INDIRECT(CONCATENATE("EuroMillions!B", K$1, ":", "F", K$1+14)),Table25[[#This Row],[Number]])</f>
        <v>0</v>
      </c>
      <c r="E28">
        <f ca="1">COUNTIF(INDIRECT(CONCATENATE("EuroMillions!B", K$1, ":", "F", K$1+19)),Table25[[#This Row],[Number]])</f>
        <v>0</v>
      </c>
      <c r="F28">
        <f ca="1">COUNTIF(INDIRECT(CONCATENATE("EuroMillions!B", K$1, ":", "F", K$1+29)),Table25[[#This Row],[Number]])</f>
        <v>2</v>
      </c>
      <c r="G28">
        <f ca="1">COUNTIF(INDIRECT(CONCATENATE("EuroMillions!B", K$1, ":", "F", K$1+49)),Table25[[#This Row],[Number]])</f>
        <v>5</v>
      </c>
      <c r="H28">
        <f ca="1">COUNTIF(INDIRECT(CONCATENATE("EuroMillions!B", K$1, ":", "F", K$1+199)),Table25[[#This Row],[Number]])</f>
        <v>19</v>
      </c>
    </row>
    <row r="29" spans="1:8" x14ac:dyDescent="0.3">
      <c r="A29">
        <v>28</v>
      </c>
      <c r="B29">
        <f ca="1">COUNTIF(INDIRECT(CONCATENATE("EuroMillions!B", K$1, ":", "F", K$1+4)),Table25[[#This Row],[Number]])</f>
        <v>1</v>
      </c>
      <c r="C29">
        <f ca="1">COUNTIF(INDIRECT(CONCATENATE("EuroMillions!B", K$1, ":", "F", K$1+9)),Table25[[#This Row],[Number]])</f>
        <v>1</v>
      </c>
      <c r="D29">
        <f ca="1">COUNTIF(INDIRECT(CONCATENATE("EuroMillions!B", K$1, ":", "F", K$1+14)),Table25[[#This Row],[Number]])</f>
        <v>1</v>
      </c>
      <c r="E29">
        <f ca="1">COUNTIF(INDIRECT(CONCATENATE("EuroMillions!B", K$1, ":", "F", K$1+19)),Table25[[#This Row],[Number]])</f>
        <v>1</v>
      </c>
      <c r="F29">
        <f ca="1">COUNTIF(INDIRECT(CONCATENATE("EuroMillions!B", K$1, ":", "F", K$1+29)),Table25[[#This Row],[Number]])</f>
        <v>2</v>
      </c>
      <c r="G29">
        <f ca="1">COUNTIF(INDIRECT(CONCATENATE("EuroMillions!B", K$1, ":", "F", K$1+49)),Table25[[#This Row],[Number]])</f>
        <v>4</v>
      </c>
      <c r="H29">
        <f ca="1">COUNTIF(INDIRECT(CONCATENATE("EuroMillions!B", K$1, ":", "F", K$1+199)),Table25[[#This Row],[Number]])</f>
        <v>17</v>
      </c>
    </row>
    <row r="30" spans="1:8" x14ac:dyDescent="0.3">
      <c r="A30">
        <v>29</v>
      </c>
      <c r="B30">
        <f ca="1">COUNTIF(INDIRECT(CONCATENATE("EuroMillions!B", K$1, ":", "F", K$1+4)),Table25[[#This Row],[Number]])</f>
        <v>1</v>
      </c>
      <c r="C30">
        <f ca="1">COUNTIF(INDIRECT(CONCATENATE("EuroMillions!B", K$1, ":", "F", K$1+9)),Table25[[#This Row],[Number]])</f>
        <v>1</v>
      </c>
      <c r="D30">
        <f ca="1">COUNTIF(INDIRECT(CONCATENATE("EuroMillions!B", K$1, ":", "F", K$1+14)),Table25[[#This Row],[Number]])</f>
        <v>1</v>
      </c>
      <c r="E30">
        <f ca="1">COUNTIF(INDIRECT(CONCATENATE("EuroMillions!B", K$1, ":", "F", K$1+19)),Table25[[#This Row],[Number]])</f>
        <v>1</v>
      </c>
      <c r="F30">
        <f ca="1">COUNTIF(INDIRECT(CONCATENATE("EuroMillions!B", K$1, ":", "F", K$1+29)),Table25[[#This Row],[Number]])</f>
        <v>2</v>
      </c>
      <c r="G30">
        <f ca="1">COUNTIF(INDIRECT(CONCATENATE("EuroMillions!B", K$1, ":", "F", K$1+49)),Table25[[#This Row],[Number]])</f>
        <v>5</v>
      </c>
      <c r="H30">
        <f ca="1">COUNTIF(INDIRECT(CONCATENATE("EuroMillions!B", K$1, ":", "F", K$1+199)),Table25[[#This Row],[Number]])</f>
        <v>19</v>
      </c>
    </row>
    <row r="31" spans="1:8" x14ac:dyDescent="0.3">
      <c r="A31">
        <v>30</v>
      </c>
      <c r="B31">
        <f ca="1">COUNTIF(INDIRECT(CONCATENATE("EuroMillions!B", K$1, ":", "F", K$1+4)),Table25[[#This Row],[Number]])</f>
        <v>0</v>
      </c>
      <c r="C31">
        <f ca="1">COUNTIF(INDIRECT(CONCATENATE("EuroMillions!B", K$1, ":", "F", K$1+9)),Table25[[#This Row],[Number]])</f>
        <v>0</v>
      </c>
      <c r="D31">
        <f ca="1">COUNTIF(INDIRECT(CONCATENATE("EuroMillions!B", K$1, ":", "F", K$1+14)),Table25[[#This Row],[Number]])</f>
        <v>0</v>
      </c>
      <c r="E31">
        <f ca="1">COUNTIF(INDIRECT(CONCATENATE("EuroMillions!B", K$1, ":", "F", K$1+19)),Table25[[#This Row],[Number]])</f>
        <v>1</v>
      </c>
      <c r="F31">
        <f ca="1">COUNTIF(INDIRECT(CONCATENATE("EuroMillions!B", K$1, ":", "F", K$1+29)),Table25[[#This Row],[Number]])</f>
        <v>1</v>
      </c>
      <c r="G31">
        <f ca="1">COUNTIF(INDIRECT(CONCATENATE("EuroMillions!B", K$1, ":", "F", K$1+49)),Table25[[#This Row],[Number]])</f>
        <v>2</v>
      </c>
      <c r="H31">
        <f ca="1">COUNTIF(INDIRECT(CONCATENATE("EuroMillions!B", K$1, ":", "F", K$1+199)),Table25[[#This Row],[Number]])</f>
        <v>9</v>
      </c>
    </row>
    <row r="32" spans="1:8" x14ac:dyDescent="0.3">
      <c r="A32">
        <v>31</v>
      </c>
      <c r="B32">
        <f ca="1">COUNTIF(INDIRECT(CONCATENATE("EuroMillions!B", K$1, ":", "F", K$1+4)),Table25[[#This Row],[Number]])</f>
        <v>1</v>
      </c>
      <c r="C32">
        <f ca="1">COUNTIF(INDIRECT(CONCATENATE("EuroMillions!B", K$1, ":", "F", K$1+9)),Table25[[#This Row],[Number]])</f>
        <v>2</v>
      </c>
      <c r="D32">
        <f ca="1">COUNTIF(INDIRECT(CONCATENATE("EuroMillions!B", K$1, ":", "F", K$1+14)),Table25[[#This Row],[Number]])</f>
        <v>2</v>
      </c>
      <c r="E32">
        <f ca="1">COUNTIF(INDIRECT(CONCATENATE("EuroMillions!B", K$1, ":", "F", K$1+19)),Table25[[#This Row],[Number]])</f>
        <v>2</v>
      </c>
      <c r="F32">
        <f ca="1">COUNTIF(INDIRECT(CONCATENATE("EuroMillions!B", K$1, ":", "F", K$1+29)),Table25[[#This Row],[Number]])</f>
        <v>4</v>
      </c>
      <c r="G32">
        <f ca="1">COUNTIF(INDIRECT(CONCATENATE("EuroMillions!B", K$1, ":", "F", K$1+49)),Table25[[#This Row],[Number]])</f>
        <v>4</v>
      </c>
      <c r="H32">
        <f ca="1">COUNTIF(INDIRECT(CONCATENATE("EuroMillions!B", K$1, ":", "F", K$1+199)),Table25[[#This Row],[Number]])</f>
        <v>19</v>
      </c>
    </row>
    <row r="33" spans="1:8" x14ac:dyDescent="0.3">
      <c r="A33">
        <v>32</v>
      </c>
      <c r="B33">
        <f ca="1">COUNTIF(INDIRECT(CONCATENATE("EuroMillions!B", K$1, ":", "F", K$1+4)),Table25[[#This Row],[Number]])</f>
        <v>1</v>
      </c>
      <c r="C33">
        <f ca="1">COUNTIF(INDIRECT(CONCATENATE("EuroMillions!B", K$1, ":", "F", K$1+9)),Table25[[#This Row],[Number]])</f>
        <v>1</v>
      </c>
      <c r="D33">
        <f ca="1">COUNTIF(INDIRECT(CONCATENATE("EuroMillions!B", K$1, ":", "F", K$1+14)),Table25[[#This Row],[Number]])</f>
        <v>2</v>
      </c>
      <c r="E33">
        <f ca="1">COUNTIF(INDIRECT(CONCATENATE("EuroMillions!B", K$1, ":", "F", K$1+19)),Table25[[#This Row],[Number]])</f>
        <v>4</v>
      </c>
      <c r="F33">
        <f ca="1">COUNTIF(INDIRECT(CONCATENATE("EuroMillions!B", K$1, ":", "F", K$1+29)),Table25[[#This Row],[Number]])</f>
        <v>5</v>
      </c>
      <c r="G33">
        <f ca="1">COUNTIF(INDIRECT(CONCATENATE("EuroMillions!B", K$1, ":", "F", K$1+49)),Table25[[#This Row],[Number]])</f>
        <v>9</v>
      </c>
      <c r="H33">
        <f ca="1">COUNTIF(INDIRECT(CONCATENATE("EuroMillions!B", K$1, ":", "F", K$1+199)),Table25[[#This Row],[Number]])</f>
        <v>18</v>
      </c>
    </row>
    <row r="34" spans="1:8" x14ac:dyDescent="0.3">
      <c r="A34">
        <v>33</v>
      </c>
      <c r="B34">
        <f ca="1">COUNTIF(INDIRECT(CONCATENATE("EuroMillions!B", K$1, ":", "F", K$1+4)),Table25[[#This Row],[Number]])</f>
        <v>1</v>
      </c>
      <c r="C34">
        <f ca="1">COUNTIF(INDIRECT(CONCATENATE("EuroMillions!B", K$1, ":", "F", K$1+9)),Table25[[#This Row],[Number]])</f>
        <v>1</v>
      </c>
      <c r="D34">
        <f ca="1">COUNTIF(INDIRECT(CONCATENATE("EuroMillions!B", K$1, ":", "F", K$1+14)),Table25[[#This Row],[Number]])</f>
        <v>2</v>
      </c>
      <c r="E34">
        <f ca="1">COUNTIF(INDIRECT(CONCATENATE("EuroMillions!B", K$1, ":", "F", K$1+19)),Table25[[#This Row],[Number]])</f>
        <v>3</v>
      </c>
      <c r="F34">
        <f ca="1">COUNTIF(INDIRECT(CONCATENATE("EuroMillions!B", K$1, ":", "F", K$1+29)),Table25[[#This Row],[Number]])</f>
        <v>5</v>
      </c>
      <c r="G34">
        <f ca="1">COUNTIF(INDIRECT(CONCATENATE("EuroMillions!B", K$1, ":", "F", K$1+49)),Table25[[#This Row],[Number]])</f>
        <v>7</v>
      </c>
      <c r="H34">
        <f ca="1">COUNTIF(INDIRECT(CONCATENATE("EuroMillions!B", K$1, ":", "F", K$1+199)),Table25[[#This Row],[Number]])</f>
        <v>18</v>
      </c>
    </row>
    <row r="35" spans="1:8" x14ac:dyDescent="0.3">
      <c r="A35">
        <v>34</v>
      </c>
      <c r="B35">
        <f ca="1">COUNTIF(INDIRECT(CONCATENATE("EuroMillions!B", K$1, ":", "F", K$1+4)),Table25[[#This Row],[Number]])</f>
        <v>1</v>
      </c>
      <c r="C35">
        <f ca="1">COUNTIF(INDIRECT(CONCATENATE("EuroMillions!B", K$1, ":", "F", K$1+9)),Table25[[#This Row],[Number]])</f>
        <v>2</v>
      </c>
      <c r="D35">
        <f ca="1">COUNTIF(INDIRECT(CONCATENATE("EuroMillions!B", K$1, ":", "F", K$1+14)),Table25[[#This Row],[Number]])</f>
        <v>3</v>
      </c>
      <c r="E35">
        <f ca="1">COUNTIF(INDIRECT(CONCATENATE("EuroMillions!B", K$1, ":", "F", K$1+19)),Table25[[#This Row],[Number]])</f>
        <v>4</v>
      </c>
      <c r="F35">
        <f ca="1">COUNTIF(INDIRECT(CONCATENATE("EuroMillions!B", K$1, ":", "F", K$1+29)),Table25[[#This Row],[Number]])</f>
        <v>6</v>
      </c>
      <c r="G35">
        <f ca="1">COUNTIF(INDIRECT(CONCATENATE("EuroMillions!B", K$1, ":", "F", K$1+49)),Table25[[#This Row],[Number]])</f>
        <v>11</v>
      </c>
      <c r="H35">
        <f ca="1">COUNTIF(INDIRECT(CONCATENATE("EuroMillions!B", K$1, ":", "F", K$1+199)),Table25[[#This Row],[Number]])</f>
        <v>28</v>
      </c>
    </row>
    <row r="36" spans="1:8" x14ac:dyDescent="0.3">
      <c r="A36">
        <v>35</v>
      </c>
      <c r="B36">
        <f ca="1">COUNTIF(INDIRECT(CONCATENATE("EuroMillions!B", K$1, ":", "F", K$1+4)),Table25[[#This Row],[Number]])</f>
        <v>0</v>
      </c>
      <c r="C36">
        <f ca="1">COUNTIF(INDIRECT(CONCATENATE("EuroMillions!B", K$1, ":", "F", K$1+9)),Table25[[#This Row],[Number]])</f>
        <v>1</v>
      </c>
      <c r="D36">
        <f ca="1">COUNTIF(INDIRECT(CONCATENATE("EuroMillions!B", K$1, ":", "F", K$1+14)),Table25[[#This Row],[Number]])</f>
        <v>3</v>
      </c>
      <c r="E36">
        <f ca="1">COUNTIF(INDIRECT(CONCATENATE("EuroMillions!B", K$1, ":", "F", K$1+19)),Table25[[#This Row],[Number]])</f>
        <v>4</v>
      </c>
      <c r="F36">
        <f ca="1">COUNTIF(INDIRECT(CONCATENATE("EuroMillions!B", K$1, ":", "F", K$1+29)),Table25[[#This Row],[Number]])</f>
        <v>8</v>
      </c>
      <c r="G36">
        <f ca="1">COUNTIF(INDIRECT(CONCATENATE("EuroMillions!B", K$1, ":", "F", K$1+49)),Table25[[#This Row],[Number]])</f>
        <v>9</v>
      </c>
      <c r="H36">
        <f ca="1">COUNTIF(INDIRECT(CONCATENATE("EuroMillions!B", K$1, ":", "F", K$1+199)),Table25[[#This Row],[Number]])</f>
        <v>27</v>
      </c>
    </row>
    <row r="37" spans="1:8" x14ac:dyDescent="0.3">
      <c r="A37">
        <v>36</v>
      </c>
      <c r="B37">
        <f ca="1">COUNTIF(INDIRECT(CONCATENATE("EuroMillions!B", K$1, ":", "F", K$1+4)),Table25[[#This Row],[Number]])</f>
        <v>0</v>
      </c>
      <c r="C37">
        <f ca="1">COUNTIF(INDIRECT(CONCATENATE("EuroMillions!B", K$1, ":", "F", K$1+9)),Table25[[#This Row],[Number]])</f>
        <v>1</v>
      </c>
      <c r="D37">
        <f ca="1">COUNTIF(INDIRECT(CONCATENATE("EuroMillions!B", K$1, ":", "F", K$1+14)),Table25[[#This Row],[Number]])</f>
        <v>1</v>
      </c>
      <c r="E37">
        <f ca="1">COUNTIF(INDIRECT(CONCATENATE("EuroMillions!B", K$1, ":", "F", K$1+19)),Table25[[#This Row],[Number]])</f>
        <v>1</v>
      </c>
      <c r="F37">
        <f ca="1">COUNTIF(INDIRECT(CONCATENATE("EuroMillions!B", K$1, ":", "F", K$1+29)),Table25[[#This Row],[Number]])</f>
        <v>3</v>
      </c>
      <c r="G37">
        <f ca="1">COUNTIF(INDIRECT(CONCATENATE("EuroMillions!B", K$1, ":", "F", K$1+49)),Table25[[#This Row],[Number]])</f>
        <v>5</v>
      </c>
      <c r="H37">
        <f ca="1">COUNTIF(INDIRECT(CONCATENATE("EuroMillions!B", K$1, ":", "F", K$1+199)),Table25[[#This Row],[Number]])</f>
        <v>17</v>
      </c>
    </row>
    <row r="38" spans="1:8" x14ac:dyDescent="0.3">
      <c r="A38">
        <v>37</v>
      </c>
      <c r="B38">
        <f ca="1">COUNTIF(INDIRECT(CONCATENATE("EuroMillions!B", K$1, ":", "F", K$1+4)),Table25[[#This Row],[Number]])</f>
        <v>0</v>
      </c>
      <c r="C38">
        <f ca="1">COUNTIF(INDIRECT(CONCATENATE("EuroMillions!B", K$1, ":", "F", K$1+9)),Table25[[#This Row],[Number]])</f>
        <v>0</v>
      </c>
      <c r="D38">
        <f ca="1">COUNTIF(INDIRECT(CONCATENATE("EuroMillions!B", K$1, ":", "F", K$1+14)),Table25[[#This Row],[Number]])</f>
        <v>1</v>
      </c>
      <c r="E38">
        <f ca="1">COUNTIF(INDIRECT(CONCATENATE("EuroMillions!B", K$1, ":", "F", K$1+19)),Table25[[#This Row],[Number]])</f>
        <v>1</v>
      </c>
      <c r="F38">
        <f ca="1">COUNTIF(INDIRECT(CONCATENATE("EuroMillions!B", K$1, ":", "F", K$1+29)),Table25[[#This Row],[Number]])</f>
        <v>2</v>
      </c>
      <c r="G38">
        <f ca="1">COUNTIF(INDIRECT(CONCATENATE("EuroMillions!B", K$1, ":", "F", K$1+49)),Table25[[#This Row],[Number]])</f>
        <v>4</v>
      </c>
      <c r="H38">
        <f ca="1">COUNTIF(INDIRECT(CONCATENATE("EuroMillions!B", K$1, ":", "F", K$1+199)),Table25[[#This Row],[Number]])</f>
        <v>17</v>
      </c>
    </row>
    <row r="39" spans="1:8" x14ac:dyDescent="0.3">
      <c r="A39">
        <v>38</v>
      </c>
      <c r="B39">
        <f ca="1">COUNTIF(INDIRECT(CONCATENATE("EuroMillions!B", K$1, ":", "F", K$1+4)),Table25[[#This Row],[Number]])</f>
        <v>0</v>
      </c>
      <c r="C39">
        <f ca="1">COUNTIF(INDIRECT(CONCATENATE("EuroMillions!B", K$1, ":", "F", K$1+9)),Table25[[#This Row],[Number]])</f>
        <v>0</v>
      </c>
      <c r="D39">
        <f ca="1">COUNTIF(INDIRECT(CONCATENATE("EuroMillions!B", K$1, ":", "F", K$1+14)),Table25[[#This Row],[Number]])</f>
        <v>0</v>
      </c>
      <c r="E39">
        <f ca="1">COUNTIF(INDIRECT(CONCATENATE("EuroMillions!B", K$1, ":", "F", K$1+19)),Table25[[#This Row],[Number]])</f>
        <v>0</v>
      </c>
      <c r="F39">
        <f ca="1">COUNTIF(INDIRECT(CONCATENATE("EuroMillions!B", K$1, ":", "F", K$1+29)),Table25[[#This Row],[Number]])</f>
        <v>2</v>
      </c>
      <c r="G39">
        <f ca="1">COUNTIF(INDIRECT(CONCATENATE("EuroMillions!B", K$1, ":", "F", K$1+49)),Table25[[#This Row],[Number]])</f>
        <v>3</v>
      </c>
      <c r="H39">
        <f ca="1">COUNTIF(INDIRECT(CONCATENATE("EuroMillions!B", K$1, ":", "F", K$1+199)),Table25[[#This Row],[Number]])</f>
        <v>16</v>
      </c>
    </row>
    <row r="40" spans="1:8" x14ac:dyDescent="0.3">
      <c r="A40">
        <v>39</v>
      </c>
      <c r="B40">
        <f ca="1">COUNTIF(INDIRECT(CONCATENATE("EuroMillions!B", K$1, ":", "F", K$1+4)),Table25[[#This Row],[Number]])</f>
        <v>0</v>
      </c>
      <c r="C40">
        <f ca="1">COUNTIF(INDIRECT(CONCATENATE("EuroMillions!B", K$1, ":", "F", K$1+9)),Table25[[#This Row],[Number]])</f>
        <v>0</v>
      </c>
      <c r="D40">
        <f ca="1">COUNTIF(INDIRECT(CONCATENATE("EuroMillions!B", K$1, ":", "F", K$1+14)),Table25[[#This Row],[Number]])</f>
        <v>0</v>
      </c>
      <c r="E40">
        <f ca="1">COUNTIF(INDIRECT(CONCATENATE("EuroMillions!B", K$1, ":", "F", K$1+19)),Table25[[#This Row],[Number]])</f>
        <v>0</v>
      </c>
      <c r="F40">
        <f ca="1">COUNTIF(INDIRECT(CONCATENATE("EuroMillions!B", K$1, ":", "F", K$1+29)),Table25[[#This Row],[Number]])</f>
        <v>0</v>
      </c>
      <c r="G40">
        <f ca="1">COUNTIF(INDIRECT(CONCATENATE("EuroMillions!B", K$1, ":", "F", K$1+49)),Table25[[#This Row],[Number]])</f>
        <v>2</v>
      </c>
      <c r="H40">
        <f ca="1">COUNTIF(INDIRECT(CONCATENATE("EuroMillions!B", K$1, ":", "F", K$1+199)),Table25[[#This Row],[Number]])</f>
        <v>11</v>
      </c>
    </row>
    <row r="41" spans="1:8" x14ac:dyDescent="0.3">
      <c r="A41">
        <v>40</v>
      </c>
      <c r="B41">
        <f ca="1">COUNTIF(INDIRECT(CONCATENATE("EuroMillions!B", K$1, ":", "F", K$1+4)),Table25[[#This Row],[Number]])</f>
        <v>1</v>
      </c>
      <c r="C41">
        <f ca="1">COUNTIF(INDIRECT(CONCATENATE("EuroMillions!B", K$1, ":", "F", K$1+9)),Table25[[#This Row],[Number]])</f>
        <v>2</v>
      </c>
      <c r="D41">
        <f ca="1">COUNTIF(INDIRECT(CONCATENATE("EuroMillions!B", K$1, ":", "F", K$1+14)),Table25[[#This Row],[Number]])</f>
        <v>3</v>
      </c>
      <c r="E41">
        <f ca="1">COUNTIF(INDIRECT(CONCATENATE("EuroMillions!B", K$1, ":", "F", K$1+19)),Table25[[#This Row],[Number]])</f>
        <v>5</v>
      </c>
      <c r="F41">
        <f ca="1">COUNTIF(INDIRECT(CONCATENATE("EuroMillions!B", K$1, ":", "F", K$1+29)),Table25[[#This Row],[Number]])</f>
        <v>6</v>
      </c>
      <c r="G41">
        <f ca="1">COUNTIF(INDIRECT(CONCATENATE("EuroMillions!B", K$1, ":", "F", K$1+49)),Table25[[#This Row],[Number]])</f>
        <v>7</v>
      </c>
      <c r="H41">
        <f ca="1">COUNTIF(INDIRECT(CONCATENATE("EuroMillions!B", K$1, ":", "F", K$1+199)),Table25[[#This Row],[Number]])</f>
        <v>17</v>
      </c>
    </row>
    <row r="42" spans="1:8" x14ac:dyDescent="0.3">
      <c r="A42">
        <v>41</v>
      </c>
      <c r="B42">
        <f ca="1">COUNTIF(INDIRECT(CONCATENATE("EuroMillions!B", K$1, ":", "F", K$1+4)),Table25[[#This Row],[Number]])</f>
        <v>1</v>
      </c>
      <c r="C42">
        <f ca="1">COUNTIF(INDIRECT(CONCATENATE("EuroMillions!B", K$1, ":", "F", K$1+9)),Table25[[#This Row],[Number]])</f>
        <v>2</v>
      </c>
      <c r="D42">
        <f ca="1">COUNTIF(INDIRECT(CONCATENATE("EuroMillions!B", K$1, ":", "F", K$1+14)),Table25[[#This Row],[Number]])</f>
        <v>3</v>
      </c>
      <c r="E42">
        <f ca="1">COUNTIF(INDIRECT(CONCATENATE("EuroMillions!B", K$1, ":", "F", K$1+19)),Table25[[#This Row],[Number]])</f>
        <v>3</v>
      </c>
      <c r="F42">
        <f ca="1">COUNTIF(INDIRECT(CONCATENATE("EuroMillions!B", K$1, ":", "F", K$1+29)),Table25[[#This Row],[Number]])</f>
        <v>3</v>
      </c>
      <c r="G42">
        <f ca="1">COUNTIF(INDIRECT(CONCATENATE("EuroMillions!B", K$1, ":", "F", K$1+49)),Table25[[#This Row],[Number]])</f>
        <v>8</v>
      </c>
      <c r="H42">
        <f ca="1">COUNTIF(INDIRECT(CONCATENATE("EuroMillions!B", K$1, ":", "F", K$1+199)),Table25[[#This Row],[Number]])</f>
        <v>13</v>
      </c>
    </row>
    <row r="43" spans="1:8" x14ac:dyDescent="0.3">
      <c r="A43">
        <v>42</v>
      </c>
      <c r="B43">
        <f ca="1">COUNTIF(INDIRECT(CONCATENATE("EuroMillions!B", K$1, ":", "F", K$1+4)),Table25[[#This Row],[Number]])</f>
        <v>0</v>
      </c>
      <c r="C43">
        <f ca="1">COUNTIF(INDIRECT(CONCATENATE("EuroMillions!B", K$1, ":", "F", K$1+9)),Table25[[#This Row],[Number]])</f>
        <v>2</v>
      </c>
      <c r="D43">
        <f ca="1">COUNTIF(INDIRECT(CONCATENATE("EuroMillions!B", K$1, ":", "F", K$1+14)),Table25[[#This Row],[Number]])</f>
        <v>2</v>
      </c>
      <c r="E43">
        <f ca="1">COUNTIF(INDIRECT(CONCATENATE("EuroMillions!B", K$1, ":", "F", K$1+19)),Table25[[#This Row],[Number]])</f>
        <v>2</v>
      </c>
      <c r="F43">
        <f ca="1">COUNTIF(INDIRECT(CONCATENATE("EuroMillions!B", K$1, ":", "F", K$1+29)),Table25[[#This Row],[Number]])</f>
        <v>3</v>
      </c>
      <c r="G43">
        <f ca="1">COUNTIF(INDIRECT(CONCATENATE("EuroMillions!B", K$1, ":", "F", K$1+49)),Table25[[#This Row],[Number]])</f>
        <v>3</v>
      </c>
      <c r="H43">
        <f ca="1">COUNTIF(INDIRECT(CONCATENATE("EuroMillions!B", K$1, ":", "F", K$1+199)),Table25[[#This Row],[Number]])</f>
        <v>19</v>
      </c>
    </row>
    <row r="44" spans="1:8" x14ac:dyDescent="0.3">
      <c r="A44">
        <v>43</v>
      </c>
      <c r="B44">
        <f ca="1">COUNTIF(INDIRECT(CONCATENATE("EuroMillions!B", K$1, ":", "F", K$1+4)),Table25[[#This Row],[Number]])</f>
        <v>2</v>
      </c>
      <c r="C44">
        <f ca="1">COUNTIF(INDIRECT(CONCATENATE("EuroMillions!B", K$1, ":", "F", K$1+9)),Table25[[#This Row],[Number]])</f>
        <v>2</v>
      </c>
      <c r="D44">
        <f ca="1">COUNTIF(INDIRECT(CONCATENATE("EuroMillions!B", K$1, ":", "F", K$1+14)),Table25[[#This Row],[Number]])</f>
        <v>3</v>
      </c>
      <c r="E44">
        <f ca="1">COUNTIF(INDIRECT(CONCATENATE("EuroMillions!B", K$1, ":", "F", K$1+19)),Table25[[#This Row],[Number]])</f>
        <v>4</v>
      </c>
      <c r="F44">
        <f ca="1">COUNTIF(INDIRECT(CONCATENATE("EuroMillions!B", K$1, ":", "F", K$1+29)),Table25[[#This Row],[Number]])</f>
        <v>4</v>
      </c>
      <c r="G44">
        <f ca="1">COUNTIF(INDIRECT(CONCATENATE("EuroMillions!B", K$1, ":", "F", K$1+49)),Table25[[#This Row],[Number]])</f>
        <v>5</v>
      </c>
      <c r="H44">
        <f ca="1">COUNTIF(INDIRECT(CONCATENATE("EuroMillions!B", K$1, ":", "F", K$1+199)),Table25[[#This Row],[Number]])</f>
        <v>17</v>
      </c>
    </row>
    <row r="45" spans="1:8" x14ac:dyDescent="0.3">
      <c r="A45">
        <v>44</v>
      </c>
      <c r="B45">
        <f ca="1">COUNTIF(INDIRECT(CONCATENATE("EuroMillions!B", K$1, ":", "F", K$1+4)),Table25[[#This Row],[Number]])</f>
        <v>0</v>
      </c>
      <c r="C45">
        <f ca="1">COUNTIF(INDIRECT(CONCATENATE("EuroMillions!B", K$1, ":", "F", K$1+9)),Table25[[#This Row],[Number]])</f>
        <v>0</v>
      </c>
      <c r="D45">
        <f ca="1">COUNTIF(INDIRECT(CONCATENATE("EuroMillions!B", K$1, ":", "F", K$1+14)),Table25[[#This Row],[Number]])</f>
        <v>1</v>
      </c>
      <c r="E45">
        <f ca="1">COUNTIF(INDIRECT(CONCATENATE("EuroMillions!B", K$1, ":", "F", K$1+19)),Table25[[#This Row],[Number]])</f>
        <v>2</v>
      </c>
      <c r="F45">
        <f ca="1">COUNTIF(INDIRECT(CONCATENATE("EuroMillions!B", K$1, ":", "F", K$1+29)),Table25[[#This Row],[Number]])</f>
        <v>4</v>
      </c>
      <c r="G45">
        <f ca="1">COUNTIF(INDIRECT(CONCATENATE("EuroMillions!B", K$1, ":", "F", K$1+49)),Table25[[#This Row],[Number]])</f>
        <v>8</v>
      </c>
      <c r="H45">
        <f ca="1">COUNTIF(INDIRECT(CONCATENATE("EuroMillions!B", K$1, ":", "F", K$1+199)),Table25[[#This Row],[Number]])</f>
        <v>20</v>
      </c>
    </row>
    <row r="46" spans="1:8" x14ac:dyDescent="0.3">
      <c r="A46">
        <v>45</v>
      </c>
      <c r="B46">
        <f ca="1">COUNTIF(INDIRECT(CONCATENATE("EuroMillions!B", K$1, ":", "F", K$1+4)),Table25[[#This Row],[Number]])</f>
        <v>1</v>
      </c>
      <c r="C46">
        <f ca="1">COUNTIF(INDIRECT(CONCATENATE("EuroMillions!B", K$1, ":", "F", K$1+9)),Table25[[#This Row],[Number]])</f>
        <v>2</v>
      </c>
      <c r="D46">
        <f ca="1">COUNTIF(INDIRECT(CONCATENATE("EuroMillions!B", K$1, ":", "F", K$1+14)),Table25[[#This Row],[Number]])</f>
        <v>2</v>
      </c>
      <c r="E46">
        <f ca="1">COUNTIF(INDIRECT(CONCATENATE("EuroMillions!B", K$1, ":", "F", K$1+19)),Table25[[#This Row],[Number]])</f>
        <v>2</v>
      </c>
      <c r="F46">
        <f ca="1">COUNTIF(INDIRECT(CONCATENATE("EuroMillions!B", K$1, ":", "F", K$1+29)),Table25[[#This Row],[Number]])</f>
        <v>4</v>
      </c>
      <c r="G46">
        <f ca="1">COUNTIF(INDIRECT(CONCATENATE("EuroMillions!B", K$1, ":", "F", K$1+49)),Table25[[#This Row],[Number]])</f>
        <v>5</v>
      </c>
      <c r="H46">
        <f ca="1">COUNTIF(INDIRECT(CONCATENATE("EuroMillions!B", K$1, ":", "F", K$1+199)),Table25[[#This Row],[Number]])</f>
        <v>20</v>
      </c>
    </row>
    <row r="47" spans="1:8" x14ac:dyDescent="0.3">
      <c r="A47">
        <v>46</v>
      </c>
      <c r="B47">
        <f ca="1">COUNTIF(INDIRECT(CONCATENATE("EuroMillions!B", K$1, ":", "F", K$1+4)),Table25[[#This Row],[Number]])</f>
        <v>0</v>
      </c>
      <c r="C47">
        <f ca="1">COUNTIF(INDIRECT(CONCATENATE("EuroMillions!B", K$1, ":", "F", K$1+9)),Table25[[#This Row],[Number]])</f>
        <v>0</v>
      </c>
      <c r="D47">
        <f ca="1">COUNTIF(INDIRECT(CONCATENATE("EuroMillions!B", K$1, ":", "F", K$1+14)),Table25[[#This Row],[Number]])</f>
        <v>0</v>
      </c>
      <c r="E47">
        <f ca="1">COUNTIF(INDIRECT(CONCATENATE("EuroMillions!B", K$1, ":", "F", K$1+19)),Table25[[#This Row],[Number]])</f>
        <v>0</v>
      </c>
      <c r="F47">
        <f ca="1">COUNTIF(INDIRECT(CONCATENATE("EuroMillions!B", K$1, ":", "F", K$1+29)),Table25[[#This Row],[Number]])</f>
        <v>0</v>
      </c>
      <c r="G47">
        <f ca="1">COUNTIF(INDIRECT(CONCATENATE("EuroMillions!B", K$1, ":", "F", K$1+49)),Table25[[#This Row],[Number]])</f>
        <v>2</v>
      </c>
      <c r="H47">
        <f ca="1">COUNTIF(INDIRECT(CONCATENATE("EuroMillions!B", K$1, ":", "F", K$1+199)),Table25[[#This Row],[Number]])</f>
        <v>12</v>
      </c>
    </row>
    <row r="48" spans="1:8" x14ac:dyDescent="0.3">
      <c r="A48">
        <v>47</v>
      </c>
      <c r="B48">
        <f ca="1">COUNTIF(INDIRECT(CONCATENATE("EuroMillions!B", K$1, ":", "F", K$1+4)),Table25[[#This Row],[Number]])</f>
        <v>0</v>
      </c>
      <c r="C48">
        <f ca="1">COUNTIF(INDIRECT(CONCATENATE("EuroMillions!B", K$1, ":", "F", K$1+9)),Table25[[#This Row],[Number]])</f>
        <v>0</v>
      </c>
      <c r="D48">
        <f ca="1">COUNTIF(INDIRECT(CONCATENATE("EuroMillions!B", K$1, ":", "F", K$1+14)),Table25[[#This Row],[Number]])</f>
        <v>0</v>
      </c>
      <c r="E48">
        <f ca="1">COUNTIF(INDIRECT(CONCATENATE("EuroMillions!B", K$1, ":", "F", K$1+19)),Table25[[#This Row],[Number]])</f>
        <v>1</v>
      </c>
      <c r="F48">
        <f ca="1">COUNTIF(INDIRECT(CONCATENATE("EuroMillions!B", K$1, ":", "F", K$1+29)),Table25[[#This Row],[Number]])</f>
        <v>1</v>
      </c>
      <c r="G48">
        <f ca="1">COUNTIF(INDIRECT(CONCATENATE("EuroMillions!B", K$1, ":", "F", K$1+49)),Table25[[#This Row],[Number]])</f>
        <v>3</v>
      </c>
      <c r="H48">
        <f ca="1">COUNTIF(INDIRECT(CONCATENATE("EuroMillions!B", K$1, ":", "F", K$1+199)),Table25[[#This Row],[Number]])</f>
        <v>18</v>
      </c>
    </row>
    <row r="49" spans="1:8" x14ac:dyDescent="0.3">
      <c r="A49">
        <v>48</v>
      </c>
      <c r="B49">
        <f ca="1">COUNTIF(INDIRECT(CONCATENATE("EuroMillions!B", K$1, ":", "F", K$1+4)),Table25[[#This Row],[Number]])</f>
        <v>0</v>
      </c>
      <c r="C49">
        <f ca="1">COUNTIF(INDIRECT(CONCATENATE("EuroMillions!B", K$1, ":", "F", K$1+9)),Table25[[#This Row],[Number]])</f>
        <v>1</v>
      </c>
      <c r="D49">
        <f ca="1">COUNTIF(INDIRECT(CONCATENATE("EuroMillions!B", K$1, ":", "F", K$1+14)),Table25[[#This Row],[Number]])</f>
        <v>2</v>
      </c>
      <c r="E49">
        <f ca="1">COUNTIF(INDIRECT(CONCATENATE("EuroMillions!B", K$1, ":", "F", K$1+19)),Table25[[#This Row],[Number]])</f>
        <v>2</v>
      </c>
      <c r="F49">
        <f ca="1">COUNTIF(INDIRECT(CONCATENATE("EuroMillions!B", K$1, ":", "F", K$1+29)),Table25[[#This Row],[Number]])</f>
        <v>5</v>
      </c>
      <c r="G49">
        <f ca="1">COUNTIF(INDIRECT(CONCATENATE("EuroMillions!B", K$1, ":", "F", K$1+49)),Table25[[#This Row],[Number]])</f>
        <v>6</v>
      </c>
      <c r="H49">
        <f ca="1">COUNTIF(INDIRECT(CONCATENATE("EuroMillions!B", K$1, ":", "F", K$1+199)),Table25[[#This Row],[Number]])</f>
        <v>24</v>
      </c>
    </row>
    <row r="50" spans="1:8" x14ac:dyDescent="0.3">
      <c r="A50">
        <v>49</v>
      </c>
      <c r="B50">
        <f ca="1">COUNTIF(INDIRECT(CONCATENATE("EuroMillions!B", K$1, ":", "F", K$1+4)),Table25[[#This Row],[Number]])</f>
        <v>0</v>
      </c>
      <c r="C50">
        <f ca="1">COUNTIF(INDIRECT(CONCATENATE("EuroMillions!B", K$1, ":", "F", K$1+9)),Table25[[#This Row],[Number]])</f>
        <v>0</v>
      </c>
      <c r="D50">
        <f ca="1">COUNTIF(INDIRECT(CONCATENATE("EuroMillions!B", K$1, ":", "F", K$1+14)),Table25[[#This Row],[Number]])</f>
        <v>1</v>
      </c>
      <c r="E50">
        <f ca="1">COUNTIF(INDIRECT(CONCATENATE("EuroMillions!B", K$1, ":", "F", K$1+19)),Table25[[#This Row],[Number]])</f>
        <v>1</v>
      </c>
      <c r="F50">
        <f ca="1">COUNTIF(INDIRECT(CONCATENATE("EuroMillions!B", K$1, ":", "F", K$1+29)),Table25[[#This Row],[Number]])</f>
        <v>1</v>
      </c>
      <c r="G50">
        <f ca="1">COUNTIF(INDIRECT(CONCATENATE("EuroMillions!B", K$1, ":", "F", K$1+49)),Table25[[#This Row],[Number]])</f>
        <v>3</v>
      </c>
      <c r="H50">
        <f ca="1">COUNTIF(INDIRECT(CONCATENATE("EuroMillions!B", K$1, ":", "F", K$1+199)),Table25[[#This Row],[Number]])</f>
        <v>12</v>
      </c>
    </row>
    <row r="51" spans="1:8" x14ac:dyDescent="0.3">
      <c r="A51">
        <v>50</v>
      </c>
      <c r="B51">
        <f ca="1">COUNTIF(INDIRECT(CONCATENATE("EuroMillions!B", K$1, ":", "F", K$1+4)),Table25[[#This Row],[Number]])</f>
        <v>0</v>
      </c>
      <c r="C51">
        <f ca="1">COUNTIF(INDIRECT(CONCATENATE("EuroMillions!B", K$1, ":", "F", K$1+9)),Table25[[#This Row],[Number]])</f>
        <v>0</v>
      </c>
      <c r="D51">
        <f ca="1">COUNTIF(INDIRECT(CONCATENATE("EuroMillions!B", K$1, ":", "F", K$1+14)),Table25[[#This Row],[Number]])</f>
        <v>0</v>
      </c>
      <c r="E51">
        <f ca="1">COUNTIF(INDIRECT(CONCATENATE("EuroMillions!B", K$1, ":", "F", K$1+19)),Table25[[#This Row],[Number]])</f>
        <v>0</v>
      </c>
      <c r="F51">
        <f ca="1">COUNTIF(INDIRECT(CONCATENATE("EuroMillions!B", K$1, ":", "F", K$1+29)),Table25[[#This Row],[Number]])</f>
        <v>0</v>
      </c>
      <c r="G51">
        <f ca="1">COUNTIF(INDIRECT(CONCATENATE("EuroMillions!B", K$1, ":", "F", K$1+49)),Table25[[#This Row],[Number]])</f>
        <v>3</v>
      </c>
      <c r="H51">
        <f ca="1">COUNTIF(INDIRECT(CONCATENATE("EuroMillions!B", K$1, ":", "F", K$1+199)),Table25[[#This Row],[Number]])</f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EB99-4190-4779-8843-4515111522D4}">
  <dimension ref="A1:L13"/>
  <sheetViews>
    <sheetView zoomScaleNormal="100" workbookViewId="0">
      <selection activeCell="L1" sqref="L1"/>
    </sheetView>
  </sheetViews>
  <sheetFormatPr defaultRowHeight="14.4" x14ac:dyDescent="0.3"/>
  <cols>
    <col min="1" max="1" width="10.109375" bestFit="1" customWidth="1"/>
    <col min="2" max="2" width="4.21875" bestFit="1" customWidth="1"/>
    <col min="3" max="7" width="5.21875" bestFit="1" customWidth="1"/>
    <col min="8" max="8" width="6.21875" bestFit="1" customWidth="1"/>
  </cols>
  <sheetData>
    <row r="1" spans="1:12" x14ac:dyDescent="0.3">
      <c r="A1" t="s">
        <v>12</v>
      </c>
      <c r="B1" t="s">
        <v>31</v>
      </c>
      <c r="C1" t="s">
        <v>9</v>
      </c>
      <c r="D1" t="s">
        <v>8</v>
      </c>
      <c r="E1" t="s">
        <v>10</v>
      </c>
      <c r="F1" t="s">
        <v>11</v>
      </c>
      <c r="G1" t="s">
        <v>7</v>
      </c>
      <c r="H1" t="s">
        <v>33</v>
      </c>
      <c r="J1" t="s">
        <v>32</v>
      </c>
      <c r="K1">
        <v>2</v>
      </c>
      <c r="L1" t="str">
        <f>CONCATENATE("EuroMillions!G", K$1, ":", "H", K$1+4)</f>
        <v>EuroMillions!G2:H6</v>
      </c>
    </row>
    <row r="2" spans="1:12" x14ac:dyDescent="0.3">
      <c r="A2">
        <v>1</v>
      </c>
      <c r="B2">
        <f ca="1">COUNTIF(INDIRECT(CONCATENATE("EuroMillions!G", K$1, ":", "H", K$1+4)),Table256[[#This Row],[Number]])</f>
        <v>0</v>
      </c>
      <c r="C2">
        <f ca="1">COUNTIF(INDIRECT(CONCATENATE("EuroMillions!G", K$1, ":", "H", K$1+9)),Table256[[#This Row],[Number]])</f>
        <v>0</v>
      </c>
      <c r="D2">
        <f ca="1">COUNTIF(INDIRECT(CONCATENATE("EuroMillions!G", K$1, ":", "H", K$1+14)),Table256[[#This Row],[Number]])</f>
        <v>0</v>
      </c>
      <c r="E2">
        <f ca="1">COUNTIF(INDIRECT(CONCATENATE("EuroMillions!G", K$1, ":", "H", K$1+19)),Table256[[#This Row],[Number]])</f>
        <v>0</v>
      </c>
      <c r="F2">
        <f ca="1">COUNTIF(INDIRECT(CONCATENATE("EuroMillions!G", K$1, ":", "H", K$1+29)),Table256[[#This Row],[Number]])</f>
        <v>2</v>
      </c>
      <c r="G2">
        <f ca="1">COUNTIF(INDIRECT(CONCATENATE("EuroMillions!G", K$1, ":", "H", K$1+49)),Table256[[#This Row],[Number]])</f>
        <v>6</v>
      </c>
      <c r="H2">
        <f ca="1">COUNTIF(INDIRECT(CONCATENATE("EuroMillions!G", K$1, ":", "H", K$1+199)),Table256[[#This Row],[Number]])</f>
        <v>21</v>
      </c>
    </row>
    <row r="3" spans="1:12" x14ac:dyDescent="0.3">
      <c r="A3">
        <v>2</v>
      </c>
      <c r="B3">
        <f ca="1">COUNTIF(INDIRECT(CONCATENATE("EuroMillions!G", K$1, ":", "H", K$1+4)),Table256[[#This Row],[Number]])</f>
        <v>3</v>
      </c>
      <c r="C3">
        <f ca="1">COUNTIF(INDIRECT(CONCATENATE("EuroMillions!G", K$1, ":", "H", K$1+9)),Table256[[#This Row],[Number]])</f>
        <v>5</v>
      </c>
      <c r="D3">
        <f ca="1">COUNTIF(INDIRECT(CONCATENATE("EuroMillions!G", K$1, ":", "H", K$1+14)),Table256[[#This Row],[Number]])</f>
        <v>5</v>
      </c>
      <c r="E3">
        <f ca="1">COUNTIF(INDIRECT(CONCATENATE("EuroMillions!G", K$1, ":", "H", K$1+19)),Table256[[#This Row],[Number]])</f>
        <v>5</v>
      </c>
      <c r="F3">
        <f ca="1">COUNTIF(INDIRECT(CONCATENATE("EuroMillions!G", K$1, ":", "H", K$1+29)),Table256[[#This Row],[Number]])</f>
        <v>6</v>
      </c>
      <c r="G3">
        <f ca="1">COUNTIF(INDIRECT(CONCATENATE("EuroMillions!G", K$1, ":", "H", K$1+49)),Table256[[#This Row],[Number]])</f>
        <v>9</v>
      </c>
      <c r="H3">
        <f ca="1">COUNTIF(INDIRECT(CONCATENATE("EuroMillions!G", K$1, ":", "H", K$1+199)),Table256[[#This Row],[Number]])</f>
        <v>33</v>
      </c>
    </row>
    <row r="4" spans="1:12" x14ac:dyDescent="0.3">
      <c r="A4">
        <v>3</v>
      </c>
      <c r="B4">
        <f ca="1">COUNTIF(INDIRECT(CONCATENATE("EuroMillions!G", K$1, ":", "H", K$1+4)),Table256[[#This Row],[Number]])</f>
        <v>1</v>
      </c>
      <c r="C4">
        <f ca="1">COUNTIF(INDIRECT(CONCATENATE("EuroMillions!G", K$1, ":", "H", K$1+9)),Table256[[#This Row],[Number]])</f>
        <v>1</v>
      </c>
      <c r="D4">
        <f ca="1">COUNTIF(INDIRECT(CONCATENATE("EuroMillions!G", K$1, ":", "H", K$1+14)),Table256[[#This Row],[Number]])</f>
        <v>2</v>
      </c>
      <c r="E4">
        <f ca="1">COUNTIF(INDIRECT(CONCATENATE("EuroMillions!G", K$1, ":", "H", K$1+19)),Table256[[#This Row],[Number]])</f>
        <v>4</v>
      </c>
      <c r="F4">
        <f ca="1">COUNTIF(INDIRECT(CONCATENATE("EuroMillions!G", K$1, ":", "H", K$1+29)),Table256[[#This Row],[Number]])</f>
        <v>5</v>
      </c>
      <c r="G4">
        <f ca="1">COUNTIF(INDIRECT(CONCATENATE("EuroMillions!G", K$1, ":", "H", K$1+49)),Table256[[#This Row],[Number]])</f>
        <v>7</v>
      </c>
      <c r="H4">
        <f ca="1">COUNTIF(INDIRECT(CONCATENATE("EuroMillions!G", K$1, ":", "H", K$1+199)),Table256[[#This Row],[Number]])</f>
        <v>40</v>
      </c>
    </row>
    <row r="5" spans="1:12" x14ac:dyDescent="0.3">
      <c r="A5">
        <v>4</v>
      </c>
      <c r="B5">
        <f ca="1">COUNTIF(INDIRECT(CONCATENATE("EuroMillions!G", K$1, ":", "H", K$1+4)),Table256[[#This Row],[Number]])</f>
        <v>2</v>
      </c>
      <c r="C5">
        <f ca="1">COUNTIF(INDIRECT(CONCATENATE("EuroMillions!G", K$1, ":", "H", K$1+9)),Table256[[#This Row],[Number]])</f>
        <v>2</v>
      </c>
      <c r="D5">
        <f ca="1">COUNTIF(INDIRECT(CONCATENATE("EuroMillions!G", K$1, ":", "H", K$1+14)),Table256[[#This Row],[Number]])</f>
        <v>3</v>
      </c>
      <c r="E5">
        <f ca="1">COUNTIF(INDIRECT(CONCATENATE("EuroMillions!G", K$1, ":", "H", K$1+19)),Table256[[#This Row],[Number]])</f>
        <v>3</v>
      </c>
      <c r="F5">
        <f ca="1">COUNTIF(INDIRECT(CONCATENATE("EuroMillions!G", K$1, ":", "H", K$1+29)),Table256[[#This Row],[Number]])</f>
        <v>5</v>
      </c>
      <c r="G5">
        <f ca="1">COUNTIF(INDIRECT(CONCATENATE("EuroMillions!G", K$1, ":", "H", K$1+49)),Table256[[#This Row],[Number]])</f>
        <v>7</v>
      </c>
      <c r="H5">
        <f ca="1">COUNTIF(INDIRECT(CONCATENATE("EuroMillions!G", K$1, ":", "H", K$1+199)),Table256[[#This Row],[Number]])</f>
        <v>20</v>
      </c>
    </row>
    <row r="6" spans="1:12" x14ac:dyDescent="0.3">
      <c r="A6">
        <v>5</v>
      </c>
      <c r="B6">
        <f ca="1">COUNTIF(INDIRECT(CONCATENATE("EuroMillions!G", K$1, ":", "H", K$1+4)),Table256[[#This Row],[Number]])</f>
        <v>1</v>
      </c>
      <c r="C6">
        <f ca="1">COUNTIF(INDIRECT(CONCATENATE("EuroMillions!G", K$1, ":", "H", K$1+9)),Table256[[#This Row],[Number]])</f>
        <v>4</v>
      </c>
      <c r="D6">
        <f ca="1">COUNTIF(INDIRECT(CONCATENATE("EuroMillions!G", K$1, ":", "H", K$1+14)),Table256[[#This Row],[Number]])</f>
        <v>6</v>
      </c>
      <c r="E6">
        <f ca="1">COUNTIF(INDIRECT(CONCATENATE("EuroMillions!G", K$1, ":", "H", K$1+19)),Table256[[#This Row],[Number]])</f>
        <v>7</v>
      </c>
      <c r="F6">
        <f ca="1">COUNTIF(INDIRECT(CONCATENATE("EuroMillions!G", K$1, ":", "H", K$1+29)),Table256[[#This Row],[Number]])</f>
        <v>8</v>
      </c>
      <c r="G6">
        <f ca="1">COUNTIF(INDIRECT(CONCATENATE("EuroMillions!G", K$1, ":", "H", K$1+49)),Table256[[#This Row],[Number]])</f>
        <v>10</v>
      </c>
      <c r="H6">
        <f ca="1">COUNTIF(INDIRECT(CONCATENATE("EuroMillions!G", K$1, ":", "H", K$1+199)),Table256[[#This Row],[Number]])</f>
        <v>26</v>
      </c>
    </row>
    <row r="7" spans="1:12" x14ac:dyDescent="0.3">
      <c r="A7">
        <v>6</v>
      </c>
      <c r="B7">
        <f ca="1">COUNTIF(INDIRECT(CONCATENATE("EuroMillions!G", K$1, ":", "H", K$1+4)),Table256[[#This Row],[Number]])</f>
        <v>0</v>
      </c>
      <c r="C7">
        <f ca="1">COUNTIF(INDIRECT(CONCATENATE("EuroMillions!G", K$1, ":", "H", K$1+9)),Table256[[#This Row],[Number]])</f>
        <v>0</v>
      </c>
      <c r="D7">
        <f ca="1">COUNTIF(INDIRECT(CONCATENATE("EuroMillions!G", K$1, ":", "H", K$1+14)),Table256[[#This Row],[Number]])</f>
        <v>1</v>
      </c>
      <c r="E7">
        <f ca="1">COUNTIF(INDIRECT(CONCATENATE("EuroMillions!G", K$1, ":", "H", K$1+19)),Table256[[#This Row],[Number]])</f>
        <v>4</v>
      </c>
      <c r="F7">
        <f ca="1">COUNTIF(INDIRECT(CONCATENATE("EuroMillions!G", K$1, ":", "H", K$1+29)),Table256[[#This Row],[Number]])</f>
        <v>7</v>
      </c>
      <c r="G7">
        <f ca="1">COUNTIF(INDIRECT(CONCATENATE("EuroMillions!G", K$1, ":", "H", K$1+49)),Table256[[#This Row],[Number]])</f>
        <v>10</v>
      </c>
      <c r="H7">
        <f ca="1">COUNTIF(INDIRECT(CONCATENATE("EuroMillions!G", K$1, ":", "H", K$1+199)),Table256[[#This Row],[Number]])</f>
        <v>31</v>
      </c>
    </row>
    <row r="8" spans="1:12" x14ac:dyDescent="0.3">
      <c r="A8">
        <v>7</v>
      </c>
      <c r="B8">
        <f ca="1">COUNTIF(INDIRECT(CONCATENATE("EuroMillions!G", K$1, ":", "H", K$1+4)),Table256[[#This Row],[Number]])</f>
        <v>1</v>
      </c>
      <c r="C8">
        <f ca="1">COUNTIF(INDIRECT(CONCATENATE("EuroMillions!G", K$1, ":", "H", K$1+9)),Table256[[#This Row],[Number]])</f>
        <v>2</v>
      </c>
      <c r="D8">
        <f ca="1">COUNTIF(INDIRECT(CONCATENATE("EuroMillions!G", K$1, ":", "H", K$1+14)),Table256[[#This Row],[Number]])</f>
        <v>2</v>
      </c>
      <c r="E8">
        <f ca="1">COUNTIF(INDIRECT(CONCATENATE("EuroMillions!G", K$1, ":", "H", K$1+19)),Table256[[#This Row],[Number]])</f>
        <v>3</v>
      </c>
      <c r="F8">
        <f ca="1">COUNTIF(INDIRECT(CONCATENATE("EuroMillions!G", K$1, ":", "H", K$1+29)),Table256[[#This Row],[Number]])</f>
        <v>5</v>
      </c>
      <c r="G8">
        <f ca="1">COUNTIF(INDIRECT(CONCATENATE("EuroMillions!G", K$1, ":", "H", K$1+49)),Table256[[#This Row],[Number]])</f>
        <v>11</v>
      </c>
      <c r="H8">
        <f ca="1">COUNTIF(INDIRECT(CONCATENATE("EuroMillions!G", K$1, ":", "H", K$1+199)),Table256[[#This Row],[Number]])</f>
        <v>28</v>
      </c>
    </row>
    <row r="9" spans="1:12" x14ac:dyDescent="0.3">
      <c r="A9">
        <v>8</v>
      </c>
      <c r="B9">
        <f ca="1">COUNTIF(INDIRECT(CONCATENATE("EuroMillions!G", K$1, ":", "H", K$1+4)),Table256[[#This Row],[Number]])</f>
        <v>0</v>
      </c>
      <c r="C9">
        <f ca="1">COUNTIF(INDIRECT(CONCATENATE("EuroMillions!G", K$1, ":", "H", K$1+9)),Table256[[#This Row],[Number]])</f>
        <v>2</v>
      </c>
      <c r="D9">
        <f ca="1">COUNTIF(INDIRECT(CONCATENATE("EuroMillions!G", K$1, ":", "H", K$1+14)),Table256[[#This Row],[Number]])</f>
        <v>3</v>
      </c>
      <c r="E9">
        <f ca="1">COUNTIF(INDIRECT(CONCATENATE("EuroMillions!G", K$1, ":", "H", K$1+19)),Table256[[#This Row],[Number]])</f>
        <v>3</v>
      </c>
      <c r="F9">
        <f ca="1">COUNTIF(INDIRECT(CONCATENATE("EuroMillions!G", K$1, ":", "H", K$1+29)),Table256[[#This Row],[Number]])</f>
        <v>5</v>
      </c>
      <c r="G9">
        <f ca="1">COUNTIF(INDIRECT(CONCATENATE("EuroMillions!G", K$1, ":", "H", K$1+49)),Table256[[#This Row],[Number]])</f>
        <v>7</v>
      </c>
      <c r="H9">
        <f ca="1">COUNTIF(INDIRECT(CONCATENATE("EuroMillions!G", K$1, ":", "H", K$1+199)),Table256[[#This Row],[Number]])</f>
        <v>26</v>
      </c>
    </row>
    <row r="10" spans="1:12" x14ac:dyDescent="0.3">
      <c r="A10">
        <v>9</v>
      </c>
      <c r="B10">
        <f ca="1">COUNTIF(INDIRECT(CONCATENATE("EuroMillions!G", K$1, ":", "H", K$1+4)),Table256[[#This Row],[Number]])</f>
        <v>2</v>
      </c>
      <c r="C10">
        <f ca="1">COUNTIF(INDIRECT(CONCATENATE("EuroMillions!G", K$1, ":", "H", K$1+9)),Table256[[#This Row],[Number]])</f>
        <v>2</v>
      </c>
      <c r="D10">
        <f ca="1">COUNTIF(INDIRECT(CONCATENATE("EuroMillions!G", K$1, ":", "H", K$1+14)),Table256[[#This Row],[Number]])</f>
        <v>2</v>
      </c>
      <c r="E10">
        <f ca="1">COUNTIF(INDIRECT(CONCATENATE("EuroMillions!G", K$1, ":", "H", K$1+19)),Table256[[#This Row],[Number]])</f>
        <v>3</v>
      </c>
      <c r="F10">
        <f ca="1">COUNTIF(INDIRECT(CONCATENATE("EuroMillions!G", K$1, ":", "H", K$1+29)),Table256[[#This Row],[Number]])</f>
        <v>6</v>
      </c>
      <c r="G10">
        <f ca="1">COUNTIF(INDIRECT(CONCATENATE("EuroMillions!G", K$1, ":", "H", K$1+49)),Table256[[#This Row],[Number]])</f>
        <v>9</v>
      </c>
      <c r="H10">
        <f ca="1">COUNTIF(INDIRECT(CONCATENATE("EuroMillions!G", K$1, ":", "H", K$1+199)),Table256[[#This Row],[Number]])</f>
        <v>24</v>
      </c>
    </row>
    <row r="11" spans="1:12" x14ac:dyDescent="0.3">
      <c r="A11">
        <v>10</v>
      </c>
      <c r="B11">
        <f ca="1">COUNTIF(INDIRECT(CONCATENATE("EuroMillions!G", K$1, ":", "H", K$1+4)),Table256[[#This Row],[Number]])</f>
        <v>0</v>
      </c>
      <c r="C11">
        <f ca="1">COUNTIF(INDIRECT(CONCATENATE("EuroMillions!G", K$1, ":", "H", K$1+9)),Table256[[#This Row],[Number]])</f>
        <v>0</v>
      </c>
      <c r="D11">
        <f ca="1">COUNTIF(INDIRECT(CONCATENATE("EuroMillions!G", K$1, ":", "H", K$1+14)),Table256[[#This Row],[Number]])</f>
        <v>2</v>
      </c>
      <c r="E11">
        <f ca="1">COUNTIF(INDIRECT(CONCATENATE("EuroMillions!G", K$1, ":", "H", K$1+19)),Table256[[#This Row],[Number]])</f>
        <v>3</v>
      </c>
      <c r="F11">
        <f ca="1">COUNTIF(INDIRECT(CONCATENATE("EuroMillions!G", K$1, ":", "H", K$1+29)),Table256[[#This Row],[Number]])</f>
        <v>4</v>
      </c>
      <c r="G11">
        <f ca="1">COUNTIF(INDIRECT(CONCATENATE("EuroMillions!G", K$1, ":", "H", K$1+49)),Table256[[#This Row],[Number]])</f>
        <v>9</v>
      </c>
      <c r="H11">
        <f ca="1">COUNTIF(INDIRECT(CONCATENATE("EuroMillions!G", K$1, ":", "H", K$1+199)),Table256[[#This Row],[Number]])</f>
        <v>35</v>
      </c>
    </row>
    <row r="12" spans="1:12" x14ac:dyDescent="0.3">
      <c r="A12">
        <v>11</v>
      </c>
      <c r="B12">
        <f ca="1">COUNTIF(INDIRECT(CONCATENATE("EuroMillions!G", K$1, ":", "H", K$1+4)),Table256[[#This Row],[Number]])</f>
        <v>0</v>
      </c>
      <c r="C12">
        <f ca="1">COUNTIF(INDIRECT(CONCATENATE("EuroMillions!G", K$1, ":", "H", K$1+9)),Table256[[#This Row],[Number]])</f>
        <v>2</v>
      </c>
      <c r="D12">
        <f ca="1">COUNTIF(INDIRECT(CONCATENATE("EuroMillions!G", K$1, ":", "H", K$1+14)),Table256[[#This Row],[Number]])</f>
        <v>3</v>
      </c>
      <c r="E12">
        <f ca="1">COUNTIF(INDIRECT(CONCATENATE("EuroMillions!G", K$1, ":", "H", K$1+19)),Table256[[#This Row],[Number]])</f>
        <v>3</v>
      </c>
      <c r="F12">
        <f ca="1">COUNTIF(INDIRECT(CONCATENATE("EuroMillions!G", K$1, ":", "H", K$1+29)),Table256[[#This Row],[Number]])</f>
        <v>4</v>
      </c>
      <c r="G12">
        <f ca="1">COUNTIF(INDIRECT(CONCATENATE("EuroMillions!G", K$1, ":", "H", K$1+49)),Table256[[#This Row],[Number]])</f>
        <v>10</v>
      </c>
      <c r="H12">
        <f ca="1">COUNTIF(INDIRECT(CONCATENATE("EuroMillions!G", K$1, ":", "H", K$1+199)),Table256[[#This Row],[Number]])</f>
        <v>40</v>
      </c>
    </row>
    <row r="13" spans="1:12" x14ac:dyDescent="0.3">
      <c r="A13">
        <v>12</v>
      </c>
      <c r="B13">
        <f ca="1">COUNTIF(INDIRECT(CONCATENATE("EuroMillions!G", K$1, ":", "H", K$1+4)),Table256[[#This Row],[Number]])</f>
        <v>0</v>
      </c>
      <c r="C13">
        <f ca="1">COUNTIF(INDIRECT(CONCATENATE("EuroMillions!G", K$1, ":", "H", K$1+9)),Table256[[#This Row],[Number]])</f>
        <v>0</v>
      </c>
      <c r="D13">
        <f ca="1">COUNTIF(INDIRECT(CONCATENATE("EuroMillions!G", K$1, ":", "H", K$1+14)),Table256[[#This Row],[Number]])</f>
        <v>1</v>
      </c>
      <c r="E13">
        <f ca="1">COUNTIF(INDIRECT(CONCATENATE("EuroMillions!G", K$1, ":", "H", K$1+19)),Table256[[#This Row],[Number]])</f>
        <v>2</v>
      </c>
      <c r="F13">
        <f ca="1">COUNTIF(INDIRECT(CONCATENATE("EuroMillions!G", K$1, ":", "H", K$1+29)),Table256[[#This Row],[Number]])</f>
        <v>3</v>
      </c>
      <c r="G13">
        <f ca="1">COUNTIF(INDIRECT(CONCATENATE("EuroMillions!G", K$1, ":", "H", K$1+49)),Table256[[#This Row],[Number]])</f>
        <v>5</v>
      </c>
      <c r="H13">
        <f ca="1">COUNTIF(INDIRECT(CONCATENATE("EuroMillions!G", K$1, ":", "H", K$1+199)),Table256[[#This Row],[Number]])</f>
        <v>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BB2D-644B-44B4-B2E2-A66DEBE38E06}">
  <dimension ref="A1:O54"/>
  <sheetViews>
    <sheetView workbookViewId="0">
      <selection activeCell="M20" sqref="M20"/>
    </sheetView>
  </sheetViews>
  <sheetFormatPr defaultRowHeight="14.4" x14ac:dyDescent="0.3"/>
  <cols>
    <col min="1" max="1" width="10.6640625" customWidth="1"/>
    <col min="7" max="8" width="12.109375" customWidth="1"/>
  </cols>
  <sheetData>
    <row r="1" spans="1:15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</row>
    <row r="2" spans="1:15" x14ac:dyDescent="0.3">
      <c r="A2" s="4">
        <v>44783</v>
      </c>
      <c r="B2">
        <v>24</v>
      </c>
      <c r="C2">
        <v>52</v>
      </c>
      <c r="D2">
        <v>6</v>
      </c>
      <c r="E2">
        <v>40</v>
      </c>
      <c r="F2">
        <v>47</v>
      </c>
      <c r="G2">
        <v>21</v>
      </c>
      <c r="H2">
        <v>30</v>
      </c>
      <c r="I2">
        <v>8</v>
      </c>
      <c r="J2" t="s">
        <v>22</v>
      </c>
      <c r="K2">
        <v>2779</v>
      </c>
    </row>
    <row r="3" spans="1:15" x14ac:dyDescent="0.3">
      <c r="A3" s="4">
        <v>44779</v>
      </c>
      <c r="B3">
        <v>45</v>
      </c>
      <c r="C3">
        <v>41</v>
      </c>
      <c r="D3">
        <v>44</v>
      </c>
      <c r="E3">
        <v>31</v>
      </c>
      <c r="F3">
        <v>15</v>
      </c>
      <c r="G3">
        <v>14</v>
      </c>
      <c r="H3">
        <v>20</v>
      </c>
      <c r="I3">
        <v>7</v>
      </c>
      <c r="J3" t="s">
        <v>23</v>
      </c>
      <c r="K3">
        <v>2778</v>
      </c>
      <c r="O3" s="4"/>
    </row>
    <row r="4" spans="1:15" x14ac:dyDescent="0.3">
      <c r="A4" s="4">
        <v>44776</v>
      </c>
      <c r="B4">
        <v>25</v>
      </c>
      <c r="C4">
        <v>53</v>
      </c>
      <c r="D4">
        <v>29</v>
      </c>
      <c r="E4">
        <v>5</v>
      </c>
      <c r="F4">
        <v>28</v>
      </c>
      <c r="G4">
        <v>58</v>
      </c>
      <c r="H4">
        <v>15</v>
      </c>
      <c r="I4">
        <v>7</v>
      </c>
      <c r="J4" t="s">
        <v>23</v>
      </c>
      <c r="K4">
        <v>2777</v>
      </c>
      <c r="O4" s="4"/>
    </row>
    <row r="5" spans="1:15" x14ac:dyDescent="0.3">
      <c r="A5" s="4">
        <v>44772</v>
      </c>
      <c r="B5">
        <v>33</v>
      </c>
      <c r="C5">
        <v>7</v>
      </c>
      <c r="D5">
        <v>17</v>
      </c>
      <c r="E5">
        <v>16</v>
      </c>
      <c r="F5">
        <v>19</v>
      </c>
      <c r="G5">
        <v>57</v>
      </c>
      <c r="H5">
        <v>12</v>
      </c>
      <c r="I5">
        <v>6</v>
      </c>
      <c r="J5" t="s">
        <v>23</v>
      </c>
      <c r="K5">
        <v>2776</v>
      </c>
      <c r="O5" s="4"/>
    </row>
    <row r="6" spans="1:15" x14ac:dyDescent="0.3">
      <c r="A6" s="4">
        <v>44769</v>
      </c>
      <c r="B6">
        <v>14</v>
      </c>
      <c r="C6">
        <v>37</v>
      </c>
      <c r="D6">
        <v>39</v>
      </c>
      <c r="E6">
        <v>38</v>
      </c>
      <c r="F6">
        <v>1</v>
      </c>
      <c r="G6">
        <v>11</v>
      </c>
      <c r="H6">
        <v>54</v>
      </c>
      <c r="I6">
        <v>6</v>
      </c>
      <c r="J6" t="s">
        <v>23</v>
      </c>
      <c r="K6">
        <v>2775</v>
      </c>
      <c r="O6" s="4"/>
    </row>
    <row r="7" spans="1:15" x14ac:dyDescent="0.3">
      <c r="A7" s="4">
        <v>44765</v>
      </c>
      <c r="B7">
        <v>34</v>
      </c>
      <c r="C7">
        <v>10</v>
      </c>
      <c r="D7">
        <v>41</v>
      </c>
      <c r="E7">
        <v>2</v>
      </c>
      <c r="F7">
        <v>54</v>
      </c>
      <c r="G7">
        <v>13</v>
      </c>
      <c r="H7">
        <v>26</v>
      </c>
      <c r="I7">
        <v>5</v>
      </c>
      <c r="J7" t="s">
        <v>22</v>
      </c>
      <c r="K7">
        <v>2774</v>
      </c>
      <c r="O7" s="4"/>
    </row>
    <row r="8" spans="1:15" x14ac:dyDescent="0.3">
      <c r="A8" s="4">
        <v>44762</v>
      </c>
      <c r="B8">
        <v>36</v>
      </c>
      <c r="C8">
        <v>33</v>
      </c>
      <c r="D8">
        <v>12</v>
      </c>
      <c r="E8">
        <v>32</v>
      </c>
      <c r="F8">
        <v>14</v>
      </c>
      <c r="G8">
        <v>17</v>
      </c>
      <c r="H8">
        <v>9</v>
      </c>
      <c r="I8">
        <v>5</v>
      </c>
      <c r="J8" t="s">
        <v>22</v>
      </c>
      <c r="K8">
        <v>2773</v>
      </c>
      <c r="O8" s="4"/>
    </row>
    <row r="9" spans="1:15" x14ac:dyDescent="0.3">
      <c r="A9" s="4">
        <v>44758</v>
      </c>
      <c r="B9">
        <v>58</v>
      </c>
      <c r="C9">
        <v>32</v>
      </c>
      <c r="D9">
        <v>2</v>
      </c>
      <c r="E9">
        <v>19</v>
      </c>
      <c r="F9">
        <v>12</v>
      </c>
      <c r="G9">
        <v>54</v>
      </c>
      <c r="H9">
        <v>23</v>
      </c>
      <c r="I9">
        <v>4</v>
      </c>
      <c r="J9" t="s">
        <v>22</v>
      </c>
      <c r="K9">
        <v>2772</v>
      </c>
      <c r="O9" s="4"/>
    </row>
    <row r="10" spans="1:15" x14ac:dyDescent="0.3">
      <c r="A10" s="4">
        <v>44755</v>
      </c>
      <c r="B10">
        <v>12</v>
      </c>
      <c r="C10">
        <v>59</v>
      </c>
      <c r="D10">
        <v>39</v>
      </c>
      <c r="E10">
        <v>13</v>
      </c>
      <c r="F10">
        <v>42</v>
      </c>
      <c r="G10">
        <v>19</v>
      </c>
      <c r="H10">
        <v>10</v>
      </c>
      <c r="I10">
        <v>4</v>
      </c>
      <c r="J10" t="s">
        <v>22</v>
      </c>
      <c r="K10">
        <v>2771</v>
      </c>
      <c r="O10" s="4"/>
    </row>
    <row r="11" spans="1:15" x14ac:dyDescent="0.3">
      <c r="A11" s="4">
        <v>44751</v>
      </c>
      <c r="B11">
        <v>40</v>
      </c>
      <c r="C11">
        <v>12</v>
      </c>
      <c r="D11">
        <v>15</v>
      </c>
      <c r="E11">
        <v>6</v>
      </c>
      <c r="F11">
        <v>48</v>
      </c>
      <c r="G11">
        <v>24</v>
      </c>
      <c r="H11">
        <v>45</v>
      </c>
      <c r="I11">
        <v>3</v>
      </c>
      <c r="J11" t="s">
        <v>23</v>
      </c>
      <c r="K11">
        <v>2770</v>
      </c>
      <c r="O11" s="4"/>
    </row>
    <row r="12" spans="1:15" x14ac:dyDescent="0.3">
      <c r="A12" s="4">
        <v>44748</v>
      </c>
      <c r="B12">
        <v>44</v>
      </c>
      <c r="C12">
        <v>25</v>
      </c>
      <c r="D12">
        <v>9</v>
      </c>
      <c r="E12">
        <v>54</v>
      </c>
      <c r="F12">
        <v>36</v>
      </c>
      <c r="G12">
        <v>41</v>
      </c>
      <c r="H12">
        <v>48</v>
      </c>
      <c r="I12">
        <v>3</v>
      </c>
      <c r="J12" t="s">
        <v>23</v>
      </c>
      <c r="K12">
        <v>2769</v>
      </c>
      <c r="O12" s="4"/>
    </row>
    <row r="13" spans="1:15" x14ac:dyDescent="0.3">
      <c r="A13" s="4">
        <v>44744</v>
      </c>
      <c r="B13">
        <v>53</v>
      </c>
      <c r="C13">
        <v>48</v>
      </c>
      <c r="D13">
        <v>33</v>
      </c>
      <c r="E13">
        <v>9</v>
      </c>
      <c r="F13">
        <v>43</v>
      </c>
      <c r="G13">
        <v>23</v>
      </c>
      <c r="H13">
        <v>1</v>
      </c>
      <c r="I13">
        <v>2</v>
      </c>
      <c r="J13" t="s">
        <v>23</v>
      </c>
      <c r="K13">
        <v>2768</v>
      </c>
      <c r="O13" s="4"/>
    </row>
    <row r="14" spans="1:15" x14ac:dyDescent="0.3">
      <c r="A14" s="4">
        <v>44741</v>
      </c>
      <c r="B14">
        <v>26</v>
      </c>
      <c r="C14">
        <v>3</v>
      </c>
      <c r="D14">
        <v>17</v>
      </c>
      <c r="E14">
        <v>21</v>
      </c>
      <c r="F14">
        <v>46</v>
      </c>
      <c r="G14">
        <v>59</v>
      </c>
      <c r="H14">
        <v>39</v>
      </c>
      <c r="I14">
        <v>2</v>
      </c>
      <c r="J14" t="s">
        <v>23</v>
      </c>
      <c r="K14">
        <v>2767</v>
      </c>
      <c r="O14" s="4"/>
    </row>
    <row r="15" spans="1:15" x14ac:dyDescent="0.3">
      <c r="A15" s="4">
        <v>44737</v>
      </c>
      <c r="B15">
        <v>43</v>
      </c>
      <c r="C15">
        <v>13</v>
      </c>
      <c r="D15">
        <v>31</v>
      </c>
      <c r="E15">
        <v>52</v>
      </c>
      <c r="F15">
        <v>23</v>
      </c>
      <c r="G15">
        <v>25</v>
      </c>
      <c r="H15">
        <v>6</v>
      </c>
      <c r="I15">
        <v>1</v>
      </c>
      <c r="J15" t="s">
        <v>22</v>
      </c>
      <c r="K15">
        <v>2766</v>
      </c>
      <c r="O15" s="4"/>
    </row>
    <row r="16" spans="1:15" x14ac:dyDescent="0.3">
      <c r="A16" s="4">
        <v>44734</v>
      </c>
      <c r="B16">
        <v>54</v>
      </c>
      <c r="C16">
        <v>21</v>
      </c>
      <c r="D16">
        <v>40</v>
      </c>
      <c r="E16">
        <v>48</v>
      </c>
      <c r="F16">
        <v>36</v>
      </c>
      <c r="G16">
        <v>46</v>
      </c>
      <c r="H16">
        <v>38</v>
      </c>
      <c r="I16">
        <v>1</v>
      </c>
      <c r="J16" t="s">
        <v>22</v>
      </c>
      <c r="K16">
        <v>2765</v>
      </c>
      <c r="O16" s="4"/>
    </row>
    <row r="17" spans="1:15" x14ac:dyDescent="0.3">
      <c r="A17" s="4">
        <v>44730</v>
      </c>
      <c r="B17">
        <v>14</v>
      </c>
      <c r="C17">
        <v>39</v>
      </c>
      <c r="D17">
        <v>11</v>
      </c>
      <c r="E17">
        <v>59</v>
      </c>
      <c r="F17">
        <v>42</v>
      </c>
      <c r="G17">
        <v>36</v>
      </c>
      <c r="H17">
        <v>21</v>
      </c>
      <c r="I17">
        <v>4</v>
      </c>
      <c r="J17" t="s">
        <v>22</v>
      </c>
      <c r="K17">
        <v>2764</v>
      </c>
      <c r="O17" s="4"/>
    </row>
    <row r="18" spans="1:15" x14ac:dyDescent="0.3">
      <c r="A18" s="4">
        <v>44727</v>
      </c>
      <c r="B18">
        <v>53</v>
      </c>
      <c r="C18">
        <v>3</v>
      </c>
      <c r="D18">
        <v>41</v>
      </c>
      <c r="E18">
        <v>37</v>
      </c>
      <c r="F18">
        <v>38</v>
      </c>
      <c r="G18">
        <v>26</v>
      </c>
      <c r="H18">
        <v>36</v>
      </c>
      <c r="I18">
        <v>4</v>
      </c>
      <c r="J18" t="s">
        <v>22</v>
      </c>
      <c r="K18">
        <v>2763</v>
      </c>
      <c r="O18" s="4"/>
    </row>
    <row r="19" spans="1:15" x14ac:dyDescent="0.3">
      <c r="A19" s="4">
        <v>44723</v>
      </c>
      <c r="B19">
        <v>32</v>
      </c>
      <c r="C19">
        <v>21</v>
      </c>
      <c r="D19">
        <v>59</v>
      </c>
      <c r="E19">
        <v>52</v>
      </c>
      <c r="F19">
        <v>34</v>
      </c>
      <c r="G19">
        <v>20</v>
      </c>
      <c r="H19">
        <v>1</v>
      </c>
      <c r="I19">
        <v>3</v>
      </c>
      <c r="J19" t="s">
        <v>23</v>
      </c>
      <c r="K19">
        <v>2762</v>
      </c>
      <c r="O19" s="4"/>
    </row>
    <row r="20" spans="1:15" x14ac:dyDescent="0.3">
      <c r="A20" s="4">
        <v>44720</v>
      </c>
      <c r="B20">
        <v>25</v>
      </c>
      <c r="C20">
        <v>53</v>
      </c>
      <c r="D20">
        <v>58</v>
      </c>
      <c r="E20">
        <v>11</v>
      </c>
      <c r="F20">
        <v>23</v>
      </c>
      <c r="G20">
        <v>38</v>
      </c>
      <c r="H20">
        <v>52</v>
      </c>
      <c r="I20">
        <v>3</v>
      </c>
      <c r="J20" t="s">
        <v>23</v>
      </c>
      <c r="K20">
        <v>2761</v>
      </c>
      <c r="O20" s="4"/>
    </row>
    <row r="21" spans="1:15" x14ac:dyDescent="0.3">
      <c r="A21" s="4">
        <v>44716</v>
      </c>
      <c r="B21">
        <v>46</v>
      </c>
      <c r="C21">
        <v>59</v>
      </c>
      <c r="D21">
        <v>41</v>
      </c>
      <c r="E21">
        <v>52</v>
      </c>
      <c r="F21">
        <v>19</v>
      </c>
      <c r="G21">
        <v>9</v>
      </c>
      <c r="H21">
        <v>24</v>
      </c>
      <c r="I21">
        <v>2</v>
      </c>
      <c r="J21" t="s">
        <v>23</v>
      </c>
      <c r="K21">
        <v>2760</v>
      </c>
      <c r="O21" s="4"/>
    </row>
    <row r="22" spans="1:15" x14ac:dyDescent="0.3">
      <c r="A22" s="4">
        <v>44713</v>
      </c>
      <c r="B22">
        <v>32</v>
      </c>
      <c r="C22">
        <v>4</v>
      </c>
      <c r="D22">
        <v>30</v>
      </c>
      <c r="E22">
        <v>38</v>
      </c>
      <c r="F22">
        <v>1</v>
      </c>
      <c r="G22">
        <v>6</v>
      </c>
      <c r="H22">
        <v>18</v>
      </c>
      <c r="I22">
        <v>2</v>
      </c>
      <c r="J22" t="s">
        <v>23</v>
      </c>
      <c r="K22">
        <v>2759</v>
      </c>
      <c r="O22" s="4"/>
    </row>
    <row r="23" spans="1:15" x14ac:dyDescent="0.3">
      <c r="A23" s="4">
        <v>44709</v>
      </c>
      <c r="B23">
        <v>24</v>
      </c>
      <c r="C23">
        <v>57</v>
      </c>
      <c r="D23">
        <v>16</v>
      </c>
      <c r="E23">
        <v>34</v>
      </c>
      <c r="F23">
        <v>44</v>
      </c>
      <c r="G23">
        <v>5</v>
      </c>
      <c r="H23">
        <v>20</v>
      </c>
      <c r="I23">
        <v>1</v>
      </c>
      <c r="J23" t="s">
        <v>24</v>
      </c>
      <c r="K23">
        <v>2758</v>
      </c>
      <c r="O23" s="4"/>
    </row>
    <row r="24" spans="1:15" x14ac:dyDescent="0.3">
      <c r="A24" s="4">
        <v>44706</v>
      </c>
      <c r="B24">
        <v>45</v>
      </c>
      <c r="C24">
        <v>31</v>
      </c>
      <c r="D24">
        <v>49</v>
      </c>
      <c r="E24">
        <v>30</v>
      </c>
      <c r="F24">
        <v>37</v>
      </c>
      <c r="G24">
        <v>56</v>
      </c>
      <c r="H24">
        <v>51</v>
      </c>
      <c r="I24">
        <v>1</v>
      </c>
      <c r="J24" t="s">
        <v>24</v>
      </c>
      <c r="K24">
        <v>2757</v>
      </c>
      <c r="O24" s="4"/>
    </row>
    <row r="25" spans="1:15" x14ac:dyDescent="0.3">
      <c r="A25" s="4">
        <v>44702</v>
      </c>
      <c r="B25">
        <v>51</v>
      </c>
      <c r="C25">
        <v>48</v>
      </c>
      <c r="D25">
        <v>57</v>
      </c>
      <c r="E25">
        <v>12</v>
      </c>
      <c r="F25">
        <v>37</v>
      </c>
      <c r="G25">
        <v>25</v>
      </c>
      <c r="H25">
        <v>8</v>
      </c>
      <c r="I25">
        <v>4</v>
      </c>
      <c r="J25" t="s">
        <v>25</v>
      </c>
      <c r="K25">
        <v>2756</v>
      </c>
      <c r="O25" s="4"/>
    </row>
    <row r="26" spans="1:15" x14ac:dyDescent="0.3">
      <c r="A26" s="4">
        <v>44699</v>
      </c>
      <c r="B26">
        <v>18</v>
      </c>
      <c r="C26">
        <v>20</v>
      </c>
      <c r="D26">
        <v>38</v>
      </c>
      <c r="E26">
        <v>40</v>
      </c>
      <c r="F26">
        <v>51</v>
      </c>
      <c r="G26">
        <v>42</v>
      </c>
      <c r="H26">
        <v>45</v>
      </c>
      <c r="I26">
        <v>4</v>
      </c>
      <c r="J26" t="s">
        <v>25</v>
      </c>
      <c r="K26">
        <v>2755</v>
      </c>
      <c r="O26" s="4"/>
    </row>
    <row r="27" spans="1:15" x14ac:dyDescent="0.3">
      <c r="A27" s="4">
        <v>44695</v>
      </c>
      <c r="B27">
        <v>15</v>
      </c>
      <c r="C27">
        <v>21</v>
      </c>
      <c r="D27">
        <v>12</v>
      </c>
      <c r="E27">
        <v>50</v>
      </c>
      <c r="F27">
        <v>39</v>
      </c>
      <c r="G27">
        <v>24</v>
      </c>
      <c r="H27">
        <v>35</v>
      </c>
      <c r="I27">
        <v>3</v>
      </c>
      <c r="J27" t="s">
        <v>25</v>
      </c>
      <c r="K27">
        <v>2754</v>
      </c>
      <c r="O27" s="4"/>
    </row>
    <row r="28" spans="1:15" x14ac:dyDescent="0.3">
      <c r="A28" s="4">
        <v>44692</v>
      </c>
      <c r="B28">
        <v>39</v>
      </c>
      <c r="C28">
        <v>51</v>
      </c>
      <c r="D28">
        <v>21</v>
      </c>
      <c r="E28">
        <v>44</v>
      </c>
      <c r="F28">
        <v>37</v>
      </c>
      <c r="G28">
        <v>34</v>
      </c>
      <c r="H28">
        <v>26</v>
      </c>
      <c r="I28">
        <v>3</v>
      </c>
      <c r="J28" t="s">
        <v>25</v>
      </c>
      <c r="K28">
        <v>2753</v>
      </c>
      <c r="O28" s="4"/>
    </row>
    <row r="29" spans="1:15" x14ac:dyDescent="0.3">
      <c r="A29" s="4">
        <v>44688</v>
      </c>
      <c r="B29">
        <v>5</v>
      </c>
      <c r="C29">
        <v>3</v>
      </c>
      <c r="D29">
        <v>15</v>
      </c>
      <c r="E29">
        <v>6</v>
      </c>
      <c r="F29">
        <v>41</v>
      </c>
      <c r="G29">
        <v>45</v>
      </c>
      <c r="H29">
        <v>39</v>
      </c>
      <c r="I29">
        <v>2</v>
      </c>
      <c r="J29" t="s">
        <v>24</v>
      </c>
      <c r="K29">
        <v>2752</v>
      </c>
      <c r="O29" s="4"/>
    </row>
    <row r="30" spans="1:15" x14ac:dyDescent="0.3">
      <c r="A30" s="4">
        <v>44685</v>
      </c>
      <c r="B30">
        <v>57</v>
      </c>
      <c r="C30">
        <v>10</v>
      </c>
      <c r="D30">
        <v>55</v>
      </c>
      <c r="E30">
        <v>50</v>
      </c>
      <c r="F30">
        <v>29</v>
      </c>
      <c r="G30">
        <v>6</v>
      </c>
      <c r="H30">
        <v>5</v>
      </c>
      <c r="I30">
        <v>2</v>
      </c>
      <c r="J30" t="s">
        <v>24</v>
      </c>
      <c r="K30">
        <v>2751</v>
      </c>
      <c r="O30" s="4"/>
    </row>
    <row r="31" spans="1:15" x14ac:dyDescent="0.3">
      <c r="A31" s="4">
        <v>44681</v>
      </c>
      <c r="B31">
        <v>15</v>
      </c>
      <c r="C31">
        <v>19</v>
      </c>
      <c r="D31">
        <v>41</v>
      </c>
      <c r="E31">
        <v>26</v>
      </c>
      <c r="F31">
        <v>51</v>
      </c>
      <c r="G31">
        <v>57</v>
      </c>
      <c r="H31">
        <v>52</v>
      </c>
      <c r="I31">
        <v>1</v>
      </c>
      <c r="J31" t="s">
        <v>24</v>
      </c>
      <c r="K31">
        <v>2750</v>
      </c>
      <c r="O31" s="4"/>
    </row>
    <row r="32" spans="1:15" x14ac:dyDescent="0.3">
      <c r="A32" s="4">
        <v>44678</v>
      </c>
      <c r="B32">
        <v>57</v>
      </c>
      <c r="C32">
        <v>38</v>
      </c>
      <c r="D32">
        <v>22</v>
      </c>
      <c r="E32">
        <v>10</v>
      </c>
      <c r="F32">
        <v>56</v>
      </c>
      <c r="G32">
        <v>35</v>
      </c>
      <c r="H32">
        <v>46</v>
      </c>
      <c r="I32">
        <v>1</v>
      </c>
      <c r="J32" t="s">
        <v>24</v>
      </c>
      <c r="K32">
        <v>2749</v>
      </c>
      <c r="O32" s="4"/>
    </row>
    <row r="33" spans="1:15" x14ac:dyDescent="0.3">
      <c r="A33" s="4">
        <v>44674</v>
      </c>
      <c r="B33">
        <v>7</v>
      </c>
      <c r="C33">
        <v>10</v>
      </c>
      <c r="D33">
        <v>56</v>
      </c>
      <c r="E33">
        <v>31</v>
      </c>
      <c r="F33">
        <v>48</v>
      </c>
      <c r="G33">
        <v>24</v>
      </c>
      <c r="H33">
        <v>15</v>
      </c>
      <c r="I33">
        <v>11</v>
      </c>
      <c r="J33" t="s">
        <v>25</v>
      </c>
      <c r="K33">
        <v>2748</v>
      </c>
      <c r="O33" s="4"/>
    </row>
    <row r="34" spans="1:15" x14ac:dyDescent="0.3">
      <c r="A34" s="4">
        <v>44671</v>
      </c>
      <c r="B34">
        <v>5</v>
      </c>
      <c r="C34">
        <v>53</v>
      </c>
      <c r="D34">
        <v>24</v>
      </c>
      <c r="E34">
        <v>47</v>
      </c>
      <c r="F34">
        <v>8</v>
      </c>
      <c r="G34">
        <v>50</v>
      </c>
      <c r="H34">
        <v>31</v>
      </c>
      <c r="I34">
        <v>11</v>
      </c>
      <c r="J34" t="s">
        <v>25</v>
      </c>
      <c r="K34">
        <v>2747</v>
      </c>
      <c r="O34" s="4"/>
    </row>
    <row r="35" spans="1:15" x14ac:dyDescent="0.3">
      <c r="A35" s="4">
        <v>44667</v>
      </c>
      <c r="B35">
        <v>6</v>
      </c>
      <c r="C35">
        <v>4</v>
      </c>
      <c r="D35">
        <v>55</v>
      </c>
      <c r="E35">
        <v>58</v>
      </c>
      <c r="F35">
        <v>2</v>
      </c>
      <c r="G35">
        <v>35</v>
      </c>
      <c r="H35">
        <v>44</v>
      </c>
      <c r="I35">
        <v>10</v>
      </c>
      <c r="J35" t="s">
        <v>25</v>
      </c>
      <c r="K35">
        <v>2746</v>
      </c>
      <c r="O35" s="4"/>
    </row>
    <row r="36" spans="1:15" x14ac:dyDescent="0.3">
      <c r="A36" s="4">
        <v>44664</v>
      </c>
      <c r="B36">
        <v>53</v>
      </c>
      <c r="C36">
        <v>40</v>
      </c>
      <c r="D36">
        <v>1</v>
      </c>
      <c r="E36">
        <v>10</v>
      </c>
      <c r="F36">
        <v>7</v>
      </c>
      <c r="G36">
        <v>30</v>
      </c>
      <c r="H36">
        <v>2</v>
      </c>
      <c r="I36">
        <v>10</v>
      </c>
      <c r="J36" t="s">
        <v>25</v>
      </c>
      <c r="K36">
        <v>2745</v>
      </c>
      <c r="O36" s="4"/>
    </row>
    <row r="37" spans="1:15" x14ac:dyDescent="0.3">
      <c r="A37" s="4">
        <v>44660</v>
      </c>
      <c r="B37">
        <v>18</v>
      </c>
      <c r="C37">
        <v>59</v>
      </c>
      <c r="D37">
        <v>44</v>
      </c>
      <c r="E37">
        <v>11</v>
      </c>
      <c r="F37">
        <v>10</v>
      </c>
      <c r="G37">
        <v>29</v>
      </c>
      <c r="H37">
        <v>17</v>
      </c>
      <c r="I37">
        <v>9</v>
      </c>
      <c r="J37" t="s">
        <v>24</v>
      </c>
      <c r="K37">
        <v>2744</v>
      </c>
      <c r="O37" s="4"/>
    </row>
    <row r="38" spans="1:15" x14ac:dyDescent="0.3">
      <c r="A38" s="4">
        <v>44657</v>
      </c>
      <c r="B38">
        <v>23</v>
      </c>
      <c r="C38">
        <v>3</v>
      </c>
      <c r="D38">
        <v>49</v>
      </c>
      <c r="E38">
        <v>30</v>
      </c>
      <c r="F38">
        <v>17</v>
      </c>
      <c r="G38">
        <v>24</v>
      </c>
      <c r="H38">
        <v>59</v>
      </c>
      <c r="I38">
        <v>9</v>
      </c>
      <c r="J38" t="s">
        <v>24</v>
      </c>
      <c r="K38">
        <v>2743</v>
      </c>
      <c r="O38" s="4"/>
    </row>
    <row r="39" spans="1:15" x14ac:dyDescent="0.3">
      <c r="A39" s="4">
        <v>44653</v>
      </c>
      <c r="B39">
        <v>22</v>
      </c>
      <c r="C39">
        <v>57</v>
      </c>
      <c r="D39">
        <v>27</v>
      </c>
      <c r="E39">
        <v>52</v>
      </c>
      <c r="F39">
        <v>30</v>
      </c>
      <c r="G39">
        <v>24</v>
      </c>
      <c r="H39">
        <v>20</v>
      </c>
      <c r="I39">
        <v>11</v>
      </c>
      <c r="J39" t="s">
        <v>24</v>
      </c>
      <c r="K39">
        <v>2742</v>
      </c>
      <c r="O39" s="4"/>
    </row>
    <row r="40" spans="1:15" x14ac:dyDescent="0.3">
      <c r="A40" s="4">
        <v>44650</v>
      </c>
      <c r="B40">
        <v>17</v>
      </c>
      <c r="C40">
        <v>44</v>
      </c>
      <c r="D40">
        <v>58</v>
      </c>
      <c r="E40">
        <v>12</v>
      </c>
      <c r="F40">
        <v>11</v>
      </c>
      <c r="G40">
        <v>14</v>
      </c>
      <c r="H40">
        <v>29</v>
      </c>
      <c r="I40">
        <v>11</v>
      </c>
      <c r="J40" t="s">
        <v>24</v>
      </c>
      <c r="K40">
        <v>2741</v>
      </c>
      <c r="O40" s="4"/>
    </row>
    <row r="41" spans="1:15" x14ac:dyDescent="0.3">
      <c r="A41" s="4">
        <v>44646</v>
      </c>
      <c r="B41">
        <v>13</v>
      </c>
      <c r="C41">
        <v>27</v>
      </c>
      <c r="D41">
        <v>53</v>
      </c>
      <c r="E41">
        <v>35</v>
      </c>
      <c r="F41">
        <v>46</v>
      </c>
      <c r="G41">
        <v>18</v>
      </c>
      <c r="H41">
        <v>40</v>
      </c>
      <c r="I41">
        <v>10</v>
      </c>
      <c r="J41" t="s">
        <v>25</v>
      </c>
      <c r="K41">
        <v>2740</v>
      </c>
      <c r="O41" s="4"/>
    </row>
    <row r="42" spans="1:15" x14ac:dyDescent="0.3">
      <c r="A42" s="4">
        <v>44643</v>
      </c>
      <c r="B42">
        <v>52</v>
      </c>
      <c r="C42">
        <v>15</v>
      </c>
      <c r="D42">
        <v>53</v>
      </c>
      <c r="E42">
        <v>46</v>
      </c>
      <c r="F42">
        <v>3</v>
      </c>
      <c r="G42">
        <v>14</v>
      </c>
      <c r="H42">
        <v>50</v>
      </c>
      <c r="I42">
        <v>10</v>
      </c>
      <c r="J42" t="s">
        <v>25</v>
      </c>
      <c r="K42">
        <v>2739</v>
      </c>
      <c r="O42" s="4"/>
    </row>
    <row r="43" spans="1:15" x14ac:dyDescent="0.3">
      <c r="A43" s="4">
        <v>44639</v>
      </c>
      <c r="B43">
        <v>51</v>
      </c>
      <c r="C43">
        <v>20</v>
      </c>
      <c r="D43">
        <v>50</v>
      </c>
      <c r="E43">
        <v>34</v>
      </c>
      <c r="F43">
        <v>33</v>
      </c>
      <c r="G43">
        <v>24</v>
      </c>
      <c r="H43">
        <v>7</v>
      </c>
      <c r="I43">
        <v>9</v>
      </c>
      <c r="J43" t="s">
        <v>25</v>
      </c>
      <c r="K43">
        <v>2738</v>
      </c>
      <c r="O43" s="4"/>
    </row>
    <row r="44" spans="1:15" x14ac:dyDescent="0.3">
      <c r="A44" s="4">
        <v>44636</v>
      </c>
      <c r="B44">
        <v>28</v>
      </c>
      <c r="C44">
        <v>33</v>
      </c>
      <c r="D44">
        <v>14</v>
      </c>
      <c r="E44">
        <v>23</v>
      </c>
      <c r="F44">
        <v>20</v>
      </c>
      <c r="G44">
        <v>54</v>
      </c>
      <c r="H44">
        <v>12</v>
      </c>
      <c r="I44">
        <v>9</v>
      </c>
      <c r="J44" t="s">
        <v>25</v>
      </c>
      <c r="K44">
        <v>2737</v>
      </c>
      <c r="O44" s="4"/>
    </row>
    <row r="45" spans="1:15" x14ac:dyDescent="0.3">
      <c r="A45" s="4">
        <v>44632</v>
      </c>
      <c r="B45">
        <v>39</v>
      </c>
      <c r="C45">
        <v>23</v>
      </c>
      <c r="D45">
        <v>44</v>
      </c>
      <c r="E45">
        <v>13</v>
      </c>
      <c r="F45">
        <v>7</v>
      </c>
      <c r="G45">
        <v>21</v>
      </c>
      <c r="H45">
        <v>16</v>
      </c>
      <c r="I45">
        <v>11</v>
      </c>
      <c r="J45" t="s">
        <v>24</v>
      </c>
      <c r="K45">
        <v>2736</v>
      </c>
      <c r="O45" s="4"/>
    </row>
    <row r="46" spans="1:15" x14ac:dyDescent="0.3">
      <c r="A46" s="4">
        <v>44629</v>
      </c>
      <c r="B46">
        <v>10</v>
      </c>
      <c r="C46">
        <v>3</v>
      </c>
      <c r="D46">
        <v>38</v>
      </c>
      <c r="E46">
        <v>26</v>
      </c>
      <c r="F46">
        <v>47</v>
      </c>
      <c r="G46">
        <v>41</v>
      </c>
      <c r="H46">
        <v>45</v>
      </c>
      <c r="I46">
        <v>11</v>
      </c>
      <c r="J46" t="s">
        <v>24</v>
      </c>
      <c r="K46">
        <v>2735</v>
      </c>
      <c r="O46" s="4"/>
    </row>
    <row r="47" spans="1:15" x14ac:dyDescent="0.3">
      <c r="A47" s="4">
        <v>44625</v>
      </c>
      <c r="B47">
        <v>51</v>
      </c>
      <c r="C47">
        <v>33</v>
      </c>
      <c r="D47">
        <v>10</v>
      </c>
      <c r="E47">
        <v>29</v>
      </c>
      <c r="F47">
        <v>42</v>
      </c>
      <c r="G47">
        <v>21</v>
      </c>
      <c r="H47">
        <v>48</v>
      </c>
      <c r="I47">
        <v>10</v>
      </c>
      <c r="J47" t="s">
        <v>24</v>
      </c>
      <c r="K47">
        <v>2734</v>
      </c>
      <c r="O47" s="4"/>
    </row>
    <row r="48" spans="1:15" x14ac:dyDescent="0.3">
      <c r="A48" s="4">
        <v>44622</v>
      </c>
      <c r="B48">
        <v>58</v>
      </c>
      <c r="C48">
        <v>55</v>
      </c>
      <c r="D48">
        <v>43</v>
      </c>
      <c r="E48">
        <v>48</v>
      </c>
      <c r="F48">
        <v>49</v>
      </c>
      <c r="G48">
        <v>52</v>
      </c>
      <c r="H48">
        <v>32</v>
      </c>
      <c r="I48">
        <v>10</v>
      </c>
      <c r="J48" t="s">
        <v>24</v>
      </c>
      <c r="K48">
        <v>2733</v>
      </c>
      <c r="O48" s="4"/>
    </row>
    <row r="49" spans="1:15" x14ac:dyDescent="0.3">
      <c r="A49" s="4">
        <v>44618</v>
      </c>
      <c r="B49">
        <v>52</v>
      </c>
      <c r="C49">
        <v>8</v>
      </c>
      <c r="D49">
        <v>5</v>
      </c>
      <c r="E49">
        <v>33</v>
      </c>
      <c r="F49">
        <v>47</v>
      </c>
      <c r="G49">
        <v>37</v>
      </c>
      <c r="H49">
        <v>20</v>
      </c>
      <c r="I49">
        <v>9</v>
      </c>
      <c r="J49" t="s">
        <v>25</v>
      </c>
      <c r="K49">
        <v>2732</v>
      </c>
      <c r="O49" s="4"/>
    </row>
    <row r="50" spans="1:15" x14ac:dyDescent="0.3">
      <c r="A50" s="4">
        <v>44615</v>
      </c>
      <c r="B50">
        <v>22</v>
      </c>
      <c r="C50">
        <v>26</v>
      </c>
      <c r="D50">
        <v>37</v>
      </c>
      <c r="E50">
        <v>33</v>
      </c>
      <c r="F50">
        <v>27</v>
      </c>
      <c r="G50">
        <v>4</v>
      </c>
      <c r="H50">
        <v>20</v>
      </c>
      <c r="I50">
        <v>9</v>
      </c>
      <c r="J50" t="s">
        <v>25</v>
      </c>
      <c r="K50">
        <v>2731</v>
      </c>
      <c r="O50" s="4"/>
    </row>
    <row r="51" spans="1:15" x14ac:dyDescent="0.3">
      <c r="A51" s="4">
        <v>44611</v>
      </c>
      <c r="B51">
        <v>56</v>
      </c>
      <c r="C51">
        <v>44</v>
      </c>
      <c r="D51">
        <v>33</v>
      </c>
      <c r="E51">
        <v>50</v>
      </c>
      <c r="F51">
        <v>34</v>
      </c>
      <c r="G51">
        <v>57</v>
      </c>
      <c r="H51">
        <v>26</v>
      </c>
      <c r="I51">
        <v>7</v>
      </c>
      <c r="J51" t="s">
        <v>25</v>
      </c>
      <c r="K51">
        <v>2730</v>
      </c>
      <c r="O51" s="4"/>
    </row>
    <row r="52" spans="1:15" x14ac:dyDescent="0.3">
      <c r="A52" s="4">
        <v>44608</v>
      </c>
      <c r="B52">
        <v>31</v>
      </c>
      <c r="C52">
        <v>27</v>
      </c>
      <c r="D52">
        <v>21</v>
      </c>
      <c r="E52">
        <v>53</v>
      </c>
      <c r="F52">
        <v>59</v>
      </c>
      <c r="G52">
        <v>50</v>
      </c>
      <c r="H52">
        <v>24</v>
      </c>
      <c r="I52">
        <v>7</v>
      </c>
      <c r="J52" t="s">
        <v>25</v>
      </c>
      <c r="K52">
        <v>2729</v>
      </c>
      <c r="O52" s="4"/>
    </row>
    <row r="53" spans="1:15" x14ac:dyDescent="0.3">
      <c r="A53" s="4">
        <v>44604</v>
      </c>
      <c r="B53">
        <v>28</v>
      </c>
      <c r="C53">
        <v>16</v>
      </c>
      <c r="D53">
        <v>58</v>
      </c>
      <c r="E53">
        <v>26</v>
      </c>
      <c r="F53">
        <v>9</v>
      </c>
      <c r="G53">
        <v>47</v>
      </c>
      <c r="H53">
        <v>49</v>
      </c>
      <c r="I53">
        <v>6</v>
      </c>
      <c r="J53" t="s">
        <v>24</v>
      </c>
      <c r="K53">
        <v>2728</v>
      </c>
      <c r="O53" s="4"/>
    </row>
    <row r="54" spans="1:15" x14ac:dyDescent="0.3">
      <c r="O54" s="4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527B-3B02-4170-B17B-B7DE2D541EB3}">
  <dimension ref="A1:H51"/>
  <sheetViews>
    <sheetView topLeftCell="H7" workbookViewId="0">
      <selection activeCell="H3" sqref="H3"/>
    </sheetView>
  </sheetViews>
  <sheetFormatPr defaultRowHeight="14.4" x14ac:dyDescent="0.3"/>
  <cols>
    <col min="1" max="1" width="10.109375" bestFit="1" customWidth="1"/>
    <col min="2" max="2" width="4.21875" bestFit="1" customWidth="1"/>
    <col min="3" max="7" width="5.21875" bestFit="1" customWidth="1"/>
    <col min="8" max="8" width="6.21875" bestFit="1" customWidth="1"/>
  </cols>
  <sheetData>
    <row r="1" spans="1:8" x14ac:dyDescent="0.3">
      <c r="A1" t="s">
        <v>12</v>
      </c>
      <c r="B1" t="s">
        <v>31</v>
      </c>
      <c r="C1" t="s">
        <v>9</v>
      </c>
      <c r="D1" t="s">
        <v>8</v>
      </c>
      <c r="E1" t="s">
        <v>10</v>
      </c>
      <c r="F1" t="s">
        <v>11</v>
      </c>
      <c r="G1" t="s">
        <v>7</v>
      </c>
      <c r="H1" t="s">
        <v>13</v>
      </c>
    </row>
    <row r="2" spans="1:8" x14ac:dyDescent="0.3">
      <c r="A2">
        <v>1</v>
      </c>
      <c r="B2">
        <f>COUNTIF(Lottery!$B$2:$H$6,Table2512[[#This Row],[Number]])</f>
        <v>1</v>
      </c>
      <c r="C2">
        <f>COUNTIF(Lottery!$B$2:$H$11,Table2512[[#This Row],[Number]])</f>
        <v>1</v>
      </c>
      <c r="D2">
        <f>COUNTIF(Lottery!$B$2:$H$16,Table2512[[#This Row],[Number]])</f>
        <v>2</v>
      </c>
      <c r="E2">
        <f>COUNTIF(Lottery!$B$2:$H$21,Table2512[[#This Row],[Number]])</f>
        <v>3</v>
      </c>
      <c r="F2">
        <f>COUNTIF(Lottery!$B$2:$H$31,Table2512[[#This Row],[Number]])</f>
        <v>4</v>
      </c>
      <c r="G2">
        <f>COUNTIF(Lottery!$B$2:$H$51,Table2512[[#This Row],[Number]])</f>
        <v>5</v>
      </c>
      <c r="H2">
        <f>COUNTIF(Lottery!$B$2:$H$101,Table2512[[#This Row],[Number]])</f>
        <v>5</v>
      </c>
    </row>
    <row r="3" spans="1:8" x14ac:dyDescent="0.3">
      <c r="A3">
        <v>2</v>
      </c>
      <c r="B3">
        <f>COUNTIF(Lottery!$B$2:$H$6,Table2512[[#This Row],[Number]])</f>
        <v>0</v>
      </c>
      <c r="C3">
        <f>COUNTIF(Lottery!$B$2:$H$11,Table2512[[#This Row],[Number]])</f>
        <v>2</v>
      </c>
      <c r="D3">
        <f>COUNTIF(Lottery!$B$2:$H$16,Table2512[[#This Row],[Number]])</f>
        <v>2</v>
      </c>
      <c r="E3">
        <f>COUNTIF(Lottery!$B$2:$H$21,Table2512[[#This Row],[Number]])</f>
        <v>2</v>
      </c>
      <c r="F3">
        <f>COUNTIF(Lottery!$B$2:$H$31,Table2512[[#This Row],[Number]])</f>
        <v>2</v>
      </c>
      <c r="G3">
        <f>COUNTIF(Lottery!$B$2:$H$51,Table2512[[#This Row],[Number]])</f>
        <v>4</v>
      </c>
      <c r="H3">
        <f>COUNTIF(Lottery!$B$2:$H$101,Table2512[[#This Row],[Number]])</f>
        <v>4</v>
      </c>
    </row>
    <row r="4" spans="1:8" x14ac:dyDescent="0.3">
      <c r="A4">
        <v>3</v>
      </c>
      <c r="B4">
        <f>COUNTIF(Lottery!$B$2:$H$6,Table2512[[#This Row],[Number]])</f>
        <v>0</v>
      </c>
      <c r="C4">
        <f>COUNTIF(Lottery!$B$2:$H$11,Table2512[[#This Row],[Number]])</f>
        <v>0</v>
      </c>
      <c r="D4">
        <f>COUNTIF(Lottery!$B$2:$H$16,Table2512[[#This Row],[Number]])</f>
        <v>1</v>
      </c>
      <c r="E4">
        <f>COUNTIF(Lottery!$B$2:$H$21,Table2512[[#This Row],[Number]])</f>
        <v>2</v>
      </c>
      <c r="F4">
        <f>COUNTIF(Lottery!$B$2:$H$31,Table2512[[#This Row],[Number]])</f>
        <v>3</v>
      </c>
      <c r="G4">
        <f>COUNTIF(Lottery!$B$2:$H$51,Table2512[[#This Row],[Number]])</f>
        <v>6</v>
      </c>
      <c r="H4">
        <f>COUNTIF(Lottery!$B$2:$H$101,Table2512[[#This Row],[Number]])</f>
        <v>6</v>
      </c>
    </row>
    <row r="5" spans="1:8" x14ac:dyDescent="0.3">
      <c r="A5">
        <v>4</v>
      </c>
      <c r="B5">
        <f>COUNTIF(Lottery!$B$2:$H$6,Table2512[[#This Row],[Number]])</f>
        <v>0</v>
      </c>
      <c r="C5">
        <f>COUNTIF(Lottery!$B$2:$H$11,Table2512[[#This Row],[Number]])</f>
        <v>0</v>
      </c>
      <c r="D5">
        <f>COUNTIF(Lottery!$B$2:$H$16,Table2512[[#This Row],[Number]])</f>
        <v>0</v>
      </c>
      <c r="E5">
        <f>COUNTIF(Lottery!$B$2:$H$21,Table2512[[#This Row],[Number]])</f>
        <v>0</v>
      </c>
      <c r="F5">
        <f>COUNTIF(Lottery!$B$2:$H$31,Table2512[[#This Row],[Number]])</f>
        <v>1</v>
      </c>
      <c r="G5">
        <f>COUNTIF(Lottery!$B$2:$H$51,Table2512[[#This Row],[Number]])</f>
        <v>3</v>
      </c>
      <c r="H5">
        <f>COUNTIF(Lottery!$B$2:$H$101,Table2512[[#This Row],[Number]])</f>
        <v>3</v>
      </c>
    </row>
    <row r="6" spans="1:8" x14ac:dyDescent="0.3">
      <c r="A6">
        <v>5</v>
      </c>
      <c r="B6">
        <f>COUNTIF(Lottery!$B$2:$H$6,Table2512[[#This Row],[Number]])</f>
        <v>1</v>
      </c>
      <c r="C6">
        <f>COUNTIF(Lottery!$B$2:$H$11,Table2512[[#This Row],[Number]])</f>
        <v>1</v>
      </c>
      <c r="D6">
        <f>COUNTIF(Lottery!$B$2:$H$16,Table2512[[#This Row],[Number]])</f>
        <v>1</v>
      </c>
      <c r="E6">
        <f>COUNTIF(Lottery!$B$2:$H$21,Table2512[[#This Row],[Number]])</f>
        <v>1</v>
      </c>
      <c r="F6">
        <f>COUNTIF(Lottery!$B$2:$H$31,Table2512[[#This Row],[Number]])</f>
        <v>4</v>
      </c>
      <c r="G6">
        <f>COUNTIF(Lottery!$B$2:$H$51,Table2512[[#This Row],[Number]])</f>
        <v>6</v>
      </c>
      <c r="H6">
        <f>COUNTIF(Lottery!$B$2:$H$101,Table2512[[#This Row],[Number]])</f>
        <v>6</v>
      </c>
    </row>
    <row r="7" spans="1:8" x14ac:dyDescent="0.3">
      <c r="A7">
        <v>6</v>
      </c>
      <c r="B7">
        <f>COUNTIF(Lottery!$B$2:$H$6,Table2512[[#This Row],[Number]])</f>
        <v>1</v>
      </c>
      <c r="C7">
        <f>COUNTIF(Lottery!$B$2:$H$11,Table2512[[#This Row],[Number]])</f>
        <v>2</v>
      </c>
      <c r="D7">
        <f>COUNTIF(Lottery!$B$2:$H$16,Table2512[[#This Row],[Number]])</f>
        <v>3</v>
      </c>
      <c r="E7">
        <f>COUNTIF(Lottery!$B$2:$H$21,Table2512[[#This Row],[Number]])</f>
        <v>3</v>
      </c>
      <c r="F7">
        <f>COUNTIF(Lottery!$B$2:$H$31,Table2512[[#This Row],[Number]])</f>
        <v>6</v>
      </c>
      <c r="G7">
        <f>COUNTIF(Lottery!$B$2:$H$51,Table2512[[#This Row],[Number]])</f>
        <v>7</v>
      </c>
      <c r="H7">
        <f>COUNTIF(Lottery!$B$2:$H$101,Table2512[[#This Row],[Number]])</f>
        <v>7</v>
      </c>
    </row>
    <row r="8" spans="1:8" x14ac:dyDescent="0.3">
      <c r="A8">
        <v>7</v>
      </c>
      <c r="B8">
        <f>COUNTIF(Lottery!$B$2:$H$6,Table2512[[#This Row],[Number]])</f>
        <v>1</v>
      </c>
      <c r="C8">
        <f>COUNTIF(Lottery!$B$2:$H$11,Table2512[[#This Row],[Number]])</f>
        <v>1</v>
      </c>
      <c r="D8">
        <f>COUNTIF(Lottery!$B$2:$H$16,Table2512[[#This Row],[Number]])</f>
        <v>1</v>
      </c>
      <c r="E8">
        <f>COUNTIF(Lottery!$B$2:$H$21,Table2512[[#This Row],[Number]])</f>
        <v>1</v>
      </c>
      <c r="F8">
        <f>COUNTIF(Lottery!$B$2:$H$31,Table2512[[#This Row],[Number]])</f>
        <v>1</v>
      </c>
      <c r="G8">
        <f>COUNTIF(Lottery!$B$2:$H$51,Table2512[[#This Row],[Number]])</f>
        <v>5</v>
      </c>
      <c r="H8">
        <f>COUNTIF(Lottery!$B$2:$H$101,Table2512[[#This Row],[Number]])</f>
        <v>5</v>
      </c>
    </row>
    <row r="9" spans="1:8" x14ac:dyDescent="0.3">
      <c r="A9">
        <v>8</v>
      </c>
      <c r="B9">
        <f>COUNTIF(Lottery!$B$2:$H$6,Table2512[[#This Row],[Number]])</f>
        <v>0</v>
      </c>
      <c r="C9">
        <f>COUNTIF(Lottery!$B$2:$H$11,Table2512[[#This Row],[Number]])</f>
        <v>0</v>
      </c>
      <c r="D9">
        <f>COUNTIF(Lottery!$B$2:$H$16,Table2512[[#This Row],[Number]])</f>
        <v>0</v>
      </c>
      <c r="E9">
        <f>COUNTIF(Lottery!$B$2:$H$21,Table2512[[#This Row],[Number]])</f>
        <v>0</v>
      </c>
      <c r="F9">
        <f>COUNTIF(Lottery!$B$2:$H$31,Table2512[[#This Row],[Number]])</f>
        <v>1</v>
      </c>
      <c r="G9">
        <f>COUNTIF(Lottery!$B$2:$H$51,Table2512[[#This Row],[Number]])</f>
        <v>3</v>
      </c>
      <c r="H9">
        <f>COUNTIF(Lottery!$B$2:$H$101,Table2512[[#This Row],[Number]])</f>
        <v>3</v>
      </c>
    </row>
    <row r="10" spans="1:8" x14ac:dyDescent="0.3">
      <c r="A10">
        <v>9</v>
      </c>
      <c r="B10">
        <f>COUNTIF(Lottery!$B$2:$H$6,Table2512[[#This Row],[Number]])</f>
        <v>0</v>
      </c>
      <c r="C10">
        <f>COUNTIF(Lottery!$B$2:$H$11,Table2512[[#This Row],[Number]])</f>
        <v>1</v>
      </c>
      <c r="D10">
        <f>COUNTIF(Lottery!$B$2:$H$16,Table2512[[#This Row],[Number]])</f>
        <v>3</v>
      </c>
      <c r="E10">
        <f>COUNTIF(Lottery!$B$2:$H$21,Table2512[[#This Row],[Number]])</f>
        <v>4</v>
      </c>
      <c r="F10">
        <f>COUNTIF(Lottery!$B$2:$H$31,Table2512[[#This Row],[Number]])</f>
        <v>4</v>
      </c>
      <c r="G10">
        <f>COUNTIF(Lottery!$B$2:$H$51,Table2512[[#This Row],[Number]])</f>
        <v>4</v>
      </c>
      <c r="H10">
        <f>COUNTIF(Lottery!$B$2:$H$101,Table2512[[#This Row],[Number]])</f>
        <v>5</v>
      </c>
    </row>
    <row r="11" spans="1:8" x14ac:dyDescent="0.3">
      <c r="A11">
        <v>10</v>
      </c>
      <c r="B11">
        <f>COUNTIF(Lottery!$B$2:$H$6,Table2512[[#This Row],[Number]])</f>
        <v>0</v>
      </c>
      <c r="C11">
        <f>COUNTIF(Lottery!$B$2:$H$11,Table2512[[#This Row],[Number]])</f>
        <v>2</v>
      </c>
      <c r="D11">
        <f>COUNTIF(Lottery!$B$2:$H$16,Table2512[[#This Row],[Number]])</f>
        <v>2</v>
      </c>
      <c r="E11">
        <f>COUNTIF(Lottery!$B$2:$H$21,Table2512[[#This Row],[Number]])</f>
        <v>2</v>
      </c>
      <c r="F11">
        <f>COUNTIF(Lottery!$B$2:$H$31,Table2512[[#This Row],[Number]])</f>
        <v>3</v>
      </c>
      <c r="G11">
        <f>COUNTIF(Lottery!$B$2:$H$51,Table2512[[#This Row],[Number]])</f>
        <v>9</v>
      </c>
      <c r="H11">
        <f>COUNTIF(Lottery!$B$2:$H$101,Table2512[[#This Row],[Number]])</f>
        <v>9</v>
      </c>
    </row>
    <row r="12" spans="1:8" x14ac:dyDescent="0.3">
      <c r="A12">
        <v>11</v>
      </c>
      <c r="B12">
        <f>COUNTIF(Lottery!$B$2:$H$6,Table2512[[#This Row],[Number]])</f>
        <v>1</v>
      </c>
      <c r="C12">
        <f>COUNTIF(Lottery!$B$2:$H$11,Table2512[[#This Row],[Number]])</f>
        <v>1</v>
      </c>
      <c r="D12">
        <f>COUNTIF(Lottery!$B$2:$H$16,Table2512[[#This Row],[Number]])</f>
        <v>1</v>
      </c>
      <c r="E12">
        <f>COUNTIF(Lottery!$B$2:$H$21,Table2512[[#This Row],[Number]])</f>
        <v>3</v>
      </c>
      <c r="F12">
        <f>COUNTIF(Lottery!$B$2:$H$31,Table2512[[#This Row],[Number]])</f>
        <v>3</v>
      </c>
      <c r="G12">
        <f>COUNTIF(Lottery!$B$2:$H$51,Table2512[[#This Row],[Number]])</f>
        <v>5</v>
      </c>
      <c r="H12">
        <f>COUNTIF(Lottery!$B$2:$H$101,Table2512[[#This Row],[Number]])</f>
        <v>5</v>
      </c>
    </row>
    <row r="13" spans="1:8" x14ac:dyDescent="0.3">
      <c r="A13">
        <v>12</v>
      </c>
      <c r="B13">
        <f>COUNTIF(Lottery!$B$2:$H$6,Table2512[[#This Row],[Number]])</f>
        <v>1</v>
      </c>
      <c r="C13">
        <f>COUNTIF(Lottery!$B$2:$H$11,Table2512[[#This Row],[Number]])</f>
        <v>5</v>
      </c>
      <c r="D13">
        <f>COUNTIF(Lottery!$B$2:$H$16,Table2512[[#This Row],[Number]])</f>
        <v>5</v>
      </c>
      <c r="E13">
        <f>COUNTIF(Lottery!$B$2:$H$21,Table2512[[#This Row],[Number]])</f>
        <v>5</v>
      </c>
      <c r="F13">
        <f>COUNTIF(Lottery!$B$2:$H$31,Table2512[[#This Row],[Number]])</f>
        <v>7</v>
      </c>
      <c r="G13">
        <f>COUNTIF(Lottery!$B$2:$H$51,Table2512[[#This Row],[Number]])</f>
        <v>9</v>
      </c>
      <c r="H13">
        <f>COUNTIF(Lottery!$B$2:$H$101,Table2512[[#This Row],[Number]])</f>
        <v>9</v>
      </c>
    </row>
    <row r="14" spans="1:8" x14ac:dyDescent="0.3">
      <c r="A14">
        <v>13</v>
      </c>
      <c r="B14">
        <f>COUNTIF(Lottery!$B$2:$H$6,Table2512[[#This Row],[Number]])</f>
        <v>0</v>
      </c>
      <c r="C14">
        <f>COUNTIF(Lottery!$B$2:$H$11,Table2512[[#This Row],[Number]])</f>
        <v>2</v>
      </c>
      <c r="D14">
        <f>COUNTIF(Lottery!$B$2:$H$16,Table2512[[#This Row],[Number]])</f>
        <v>3</v>
      </c>
      <c r="E14">
        <f>COUNTIF(Lottery!$B$2:$H$21,Table2512[[#This Row],[Number]])</f>
        <v>3</v>
      </c>
      <c r="F14">
        <f>COUNTIF(Lottery!$B$2:$H$31,Table2512[[#This Row],[Number]])</f>
        <v>3</v>
      </c>
      <c r="G14">
        <f>COUNTIF(Lottery!$B$2:$H$51,Table2512[[#This Row],[Number]])</f>
        <v>5</v>
      </c>
      <c r="H14">
        <f>COUNTIF(Lottery!$B$2:$H$101,Table2512[[#This Row],[Number]])</f>
        <v>5</v>
      </c>
    </row>
    <row r="15" spans="1:8" x14ac:dyDescent="0.3">
      <c r="A15">
        <v>14</v>
      </c>
      <c r="B15">
        <f>COUNTIF(Lottery!$B$2:$H$6,Table2512[[#This Row],[Number]])</f>
        <v>2</v>
      </c>
      <c r="C15">
        <f>COUNTIF(Lottery!$B$2:$H$11,Table2512[[#This Row],[Number]])</f>
        <v>3</v>
      </c>
      <c r="D15">
        <f>COUNTIF(Lottery!$B$2:$H$16,Table2512[[#This Row],[Number]])</f>
        <v>3</v>
      </c>
      <c r="E15">
        <f>COUNTIF(Lottery!$B$2:$H$21,Table2512[[#This Row],[Number]])</f>
        <v>4</v>
      </c>
      <c r="F15">
        <f>COUNTIF(Lottery!$B$2:$H$31,Table2512[[#This Row],[Number]])</f>
        <v>4</v>
      </c>
      <c r="G15">
        <f>COUNTIF(Lottery!$B$2:$H$51,Table2512[[#This Row],[Number]])</f>
        <v>7</v>
      </c>
      <c r="H15">
        <f>COUNTIF(Lottery!$B$2:$H$101,Table2512[[#This Row],[Number]])</f>
        <v>7</v>
      </c>
    </row>
    <row r="16" spans="1:8" x14ac:dyDescent="0.3">
      <c r="A16">
        <v>15</v>
      </c>
      <c r="B16">
        <f>COUNTIF(Lottery!$B$2:$H$6,Table2512[[#This Row],[Number]])</f>
        <v>2</v>
      </c>
      <c r="C16">
        <f>COUNTIF(Lottery!$B$2:$H$11,Table2512[[#This Row],[Number]])</f>
        <v>3</v>
      </c>
      <c r="D16">
        <f>COUNTIF(Lottery!$B$2:$H$16,Table2512[[#This Row],[Number]])</f>
        <v>3</v>
      </c>
      <c r="E16">
        <f>COUNTIF(Lottery!$B$2:$H$21,Table2512[[#This Row],[Number]])</f>
        <v>3</v>
      </c>
      <c r="F16">
        <f>COUNTIF(Lottery!$B$2:$H$31,Table2512[[#This Row],[Number]])</f>
        <v>6</v>
      </c>
      <c r="G16">
        <f>COUNTIF(Lottery!$B$2:$H$51,Table2512[[#This Row],[Number]])</f>
        <v>8</v>
      </c>
      <c r="H16">
        <f>COUNTIF(Lottery!$B$2:$H$101,Table2512[[#This Row],[Number]])</f>
        <v>8</v>
      </c>
    </row>
    <row r="17" spans="1:8" x14ac:dyDescent="0.3">
      <c r="A17">
        <v>16</v>
      </c>
      <c r="B17">
        <f>COUNTIF(Lottery!$B$2:$H$6,Table2512[[#This Row],[Number]])</f>
        <v>1</v>
      </c>
      <c r="C17">
        <f>COUNTIF(Lottery!$B$2:$H$11,Table2512[[#This Row],[Number]])</f>
        <v>1</v>
      </c>
      <c r="D17">
        <f>COUNTIF(Lottery!$B$2:$H$16,Table2512[[#This Row],[Number]])</f>
        <v>1</v>
      </c>
      <c r="E17">
        <f>COUNTIF(Lottery!$B$2:$H$21,Table2512[[#This Row],[Number]])</f>
        <v>1</v>
      </c>
      <c r="F17">
        <f>COUNTIF(Lottery!$B$2:$H$31,Table2512[[#This Row],[Number]])</f>
        <v>2</v>
      </c>
      <c r="G17">
        <f>COUNTIF(Lottery!$B$2:$H$51,Table2512[[#This Row],[Number]])</f>
        <v>3</v>
      </c>
      <c r="H17">
        <f>COUNTIF(Lottery!$B$2:$H$101,Table2512[[#This Row],[Number]])</f>
        <v>4</v>
      </c>
    </row>
    <row r="18" spans="1:8" x14ac:dyDescent="0.3">
      <c r="A18">
        <v>17</v>
      </c>
      <c r="B18">
        <f>COUNTIF(Lottery!$B$2:$H$6,Table2512[[#This Row],[Number]])</f>
        <v>1</v>
      </c>
      <c r="C18">
        <f>COUNTIF(Lottery!$B$2:$H$11,Table2512[[#This Row],[Number]])</f>
        <v>2</v>
      </c>
      <c r="D18">
        <f>COUNTIF(Lottery!$B$2:$H$16,Table2512[[#This Row],[Number]])</f>
        <v>3</v>
      </c>
      <c r="E18">
        <f>COUNTIF(Lottery!$B$2:$H$21,Table2512[[#This Row],[Number]])</f>
        <v>3</v>
      </c>
      <c r="F18">
        <f>COUNTIF(Lottery!$B$2:$H$31,Table2512[[#This Row],[Number]])</f>
        <v>3</v>
      </c>
      <c r="G18">
        <f>COUNTIF(Lottery!$B$2:$H$51,Table2512[[#This Row],[Number]])</f>
        <v>6</v>
      </c>
      <c r="H18">
        <f>COUNTIF(Lottery!$B$2:$H$101,Table2512[[#This Row],[Number]])</f>
        <v>6</v>
      </c>
    </row>
    <row r="19" spans="1:8" x14ac:dyDescent="0.3">
      <c r="A19">
        <v>18</v>
      </c>
      <c r="B19">
        <f>COUNTIF(Lottery!$B$2:$H$6,Table2512[[#This Row],[Number]])</f>
        <v>0</v>
      </c>
      <c r="C19">
        <f>COUNTIF(Lottery!$B$2:$H$11,Table2512[[#This Row],[Number]])</f>
        <v>0</v>
      </c>
      <c r="D19">
        <f>COUNTIF(Lottery!$B$2:$H$16,Table2512[[#This Row],[Number]])</f>
        <v>0</v>
      </c>
      <c r="E19">
        <f>COUNTIF(Lottery!$B$2:$H$21,Table2512[[#This Row],[Number]])</f>
        <v>0</v>
      </c>
      <c r="F19">
        <f>COUNTIF(Lottery!$B$2:$H$31,Table2512[[#This Row],[Number]])</f>
        <v>2</v>
      </c>
      <c r="G19">
        <f>COUNTIF(Lottery!$B$2:$H$51,Table2512[[#This Row],[Number]])</f>
        <v>4</v>
      </c>
      <c r="H19">
        <f>COUNTIF(Lottery!$B$2:$H$101,Table2512[[#This Row],[Number]])</f>
        <v>4</v>
      </c>
    </row>
    <row r="20" spans="1:8" x14ac:dyDescent="0.3">
      <c r="A20">
        <v>19</v>
      </c>
      <c r="B20">
        <f>COUNTIF(Lottery!$B$2:$H$6,Table2512[[#This Row],[Number]])</f>
        <v>1</v>
      </c>
      <c r="C20">
        <f>COUNTIF(Lottery!$B$2:$H$11,Table2512[[#This Row],[Number]])</f>
        <v>3</v>
      </c>
      <c r="D20">
        <f>COUNTIF(Lottery!$B$2:$H$16,Table2512[[#This Row],[Number]])</f>
        <v>3</v>
      </c>
      <c r="E20">
        <f>COUNTIF(Lottery!$B$2:$H$21,Table2512[[#This Row],[Number]])</f>
        <v>4</v>
      </c>
      <c r="F20">
        <f>COUNTIF(Lottery!$B$2:$H$31,Table2512[[#This Row],[Number]])</f>
        <v>5</v>
      </c>
      <c r="G20">
        <f>COUNTIF(Lottery!$B$2:$H$51,Table2512[[#This Row],[Number]])</f>
        <v>5</v>
      </c>
      <c r="H20">
        <f>COUNTIF(Lottery!$B$2:$H$101,Table2512[[#This Row],[Number]])</f>
        <v>5</v>
      </c>
    </row>
    <row r="21" spans="1:8" x14ac:dyDescent="0.3">
      <c r="A21">
        <v>20</v>
      </c>
      <c r="B21">
        <f>COUNTIF(Lottery!$B$2:$H$6,Table2512[[#This Row],[Number]])</f>
        <v>1</v>
      </c>
      <c r="C21">
        <f>COUNTIF(Lottery!$B$2:$H$11,Table2512[[#This Row],[Number]])</f>
        <v>1</v>
      </c>
      <c r="D21">
        <f>COUNTIF(Lottery!$B$2:$H$16,Table2512[[#This Row],[Number]])</f>
        <v>1</v>
      </c>
      <c r="E21">
        <f>COUNTIF(Lottery!$B$2:$H$21,Table2512[[#This Row],[Number]])</f>
        <v>2</v>
      </c>
      <c r="F21">
        <f>COUNTIF(Lottery!$B$2:$H$31,Table2512[[#This Row],[Number]])</f>
        <v>4</v>
      </c>
      <c r="G21">
        <f>COUNTIF(Lottery!$B$2:$H$51,Table2512[[#This Row],[Number]])</f>
        <v>9</v>
      </c>
      <c r="H21">
        <f>COUNTIF(Lottery!$B$2:$H$101,Table2512[[#This Row],[Number]])</f>
        <v>9</v>
      </c>
    </row>
    <row r="22" spans="1:8" x14ac:dyDescent="0.3">
      <c r="A22">
        <v>21</v>
      </c>
      <c r="B22">
        <f>COUNTIF(Lottery!$B$2:$H$6,Table2512[[#This Row],[Number]])</f>
        <v>1</v>
      </c>
      <c r="C22">
        <f>COUNTIF(Lottery!$B$2:$H$11,Table2512[[#This Row],[Number]])</f>
        <v>1</v>
      </c>
      <c r="D22">
        <f>COUNTIF(Lottery!$B$2:$H$16,Table2512[[#This Row],[Number]])</f>
        <v>3</v>
      </c>
      <c r="E22">
        <f>COUNTIF(Lottery!$B$2:$H$21,Table2512[[#This Row],[Number]])</f>
        <v>5</v>
      </c>
      <c r="F22">
        <f>COUNTIF(Lottery!$B$2:$H$31,Table2512[[#This Row],[Number]])</f>
        <v>7</v>
      </c>
      <c r="G22">
        <f>COUNTIF(Lottery!$B$2:$H$51,Table2512[[#This Row],[Number]])</f>
        <v>9</v>
      </c>
      <c r="H22">
        <f>COUNTIF(Lottery!$B$2:$H$101,Table2512[[#This Row],[Number]])</f>
        <v>10</v>
      </c>
    </row>
    <row r="23" spans="1:8" x14ac:dyDescent="0.3">
      <c r="A23">
        <v>22</v>
      </c>
      <c r="B23">
        <f>COUNTIF(Lottery!$B$2:$H$6,Table2512[[#This Row],[Number]])</f>
        <v>0</v>
      </c>
      <c r="C23">
        <f>COUNTIF(Lottery!$B$2:$H$11,Table2512[[#This Row],[Number]])</f>
        <v>0</v>
      </c>
      <c r="D23">
        <f>COUNTIF(Lottery!$B$2:$H$16,Table2512[[#This Row],[Number]])</f>
        <v>0</v>
      </c>
      <c r="E23">
        <f>COUNTIF(Lottery!$B$2:$H$21,Table2512[[#This Row],[Number]])</f>
        <v>0</v>
      </c>
      <c r="F23">
        <f>COUNTIF(Lottery!$B$2:$H$31,Table2512[[#This Row],[Number]])</f>
        <v>0</v>
      </c>
      <c r="G23">
        <f>COUNTIF(Lottery!$B$2:$H$51,Table2512[[#This Row],[Number]])</f>
        <v>3</v>
      </c>
      <c r="H23">
        <f>COUNTIF(Lottery!$B$2:$H$101,Table2512[[#This Row],[Number]])</f>
        <v>3</v>
      </c>
    </row>
    <row r="24" spans="1:8" x14ac:dyDescent="0.3">
      <c r="A24">
        <v>23</v>
      </c>
      <c r="B24">
        <f>COUNTIF(Lottery!$B$2:$H$6,Table2512[[#This Row],[Number]])</f>
        <v>0</v>
      </c>
      <c r="C24">
        <f>COUNTIF(Lottery!$B$2:$H$11,Table2512[[#This Row],[Number]])</f>
        <v>1</v>
      </c>
      <c r="D24">
        <f>COUNTIF(Lottery!$B$2:$H$16,Table2512[[#This Row],[Number]])</f>
        <v>3</v>
      </c>
      <c r="E24">
        <f>COUNTIF(Lottery!$B$2:$H$21,Table2512[[#This Row],[Number]])</f>
        <v>4</v>
      </c>
      <c r="F24">
        <f>COUNTIF(Lottery!$B$2:$H$31,Table2512[[#This Row],[Number]])</f>
        <v>4</v>
      </c>
      <c r="G24">
        <f>COUNTIF(Lottery!$B$2:$H$51,Table2512[[#This Row],[Number]])</f>
        <v>7</v>
      </c>
      <c r="H24">
        <f>COUNTIF(Lottery!$B$2:$H$101,Table2512[[#This Row],[Number]])</f>
        <v>7</v>
      </c>
    </row>
    <row r="25" spans="1:8" x14ac:dyDescent="0.3">
      <c r="A25">
        <v>24</v>
      </c>
      <c r="B25">
        <f>COUNTIF(Lottery!$B$2:$H$6,Table2512[[#This Row],[Number]])</f>
        <v>1</v>
      </c>
      <c r="C25">
        <f>COUNTIF(Lottery!$B$2:$H$11,Table2512[[#This Row],[Number]])</f>
        <v>2</v>
      </c>
      <c r="D25">
        <f>COUNTIF(Lottery!$B$2:$H$16,Table2512[[#This Row],[Number]])</f>
        <v>2</v>
      </c>
      <c r="E25">
        <f>COUNTIF(Lottery!$B$2:$H$21,Table2512[[#This Row],[Number]])</f>
        <v>3</v>
      </c>
      <c r="F25">
        <f>COUNTIF(Lottery!$B$2:$H$31,Table2512[[#This Row],[Number]])</f>
        <v>5</v>
      </c>
      <c r="G25">
        <f>COUNTIF(Lottery!$B$2:$H$51,Table2512[[#This Row],[Number]])</f>
        <v>10</v>
      </c>
      <c r="H25">
        <f>COUNTIF(Lottery!$B$2:$H$101,Table2512[[#This Row],[Number]])</f>
        <v>11</v>
      </c>
    </row>
    <row r="26" spans="1:8" x14ac:dyDescent="0.3">
      <c r="A26">
        <v>25</v>
      </c>
      <c r="B26">
        <f>COUNTIF(Lottery!$B$2:$H$6,Table2512[[#This Row],[Number]])</f>
        <v>1</v>
      </c>
      <c r="C26">
        <f>COUNTIF(Lottery!$B$2:$H$11,Table2512[[#This Row],[Number]])</f>
        <v>1</v>
      </c>
      <c r="D26">
        <f>COUNTIF(Lottery!$B$2:$H$16,Table2512[[#This Row],[Number]])</f>
        <v>3</v>
      </c>
      <c r="E26">
        <f>COUNTIF(Lottery!$B$2:$H$21,Table2512[[#This Row],[Number]])</f>
        <v>4</v>
      </c>
      <c r="F26">
        <f>COUNTIF(Lottery!$B$2:$H$31,Table2512[[#This Row],[Number]])</f>
        <v>5</v>
      </c>
      <c r="G26">
        <f>COUNTIF(Lottery!$B$2:$H$51,Table2512[[#This Row],[Number]])</f>
        <v>5</v>
      </c>
      <c r="H26">
        <f>COUNTIF(Lottery!$B$2:$H$101,Table2512[[#This Row],[Number]])</f>
        <v>5</v>
      </c>
    </row>
    <row r="27" spans="1:8" x14ac:dyDescent="0.3">
      <c r="A27">
        <v>26</v>
      </c>
      <c r="B27">
        <f>COUNTIF(Lottery!$B$2:$H$6,Table2512[[#This Row],[Number]])</f>
        <v>0</v>
      </c>
      <c r="C27">
        <f>COUNTIF(Lottery!$B$2:$H$11,Table2512[[#This Row],[Number]])</f>
        <v>1</v>
      </c>
      <c r="D27">
        <f>COUNTIF(Lottery!$B$2:$H$16,Table2512[[#This Row],[Number]])</f>
        <v>2</v>
      </c>
      <c r="E27">
        <f>COUNTIF(Lottery!$B$2:$H$21,Table2512[[#This Row],[Number]])</f>
        <v>3</v>
      </c>
      <c r="F27">
        <f>COUNTIF(Lottery!$B$2:$H$31,Table2512[[#This Row],[Number]])</f>
        <v>5</v>
      </c>
      <c r="G27">
        <f>COUNTIF(Lottery!$B$2:$H$51,Table2512[[#This Row],[Number]])</f>
        <v>8</v>
      </c>
      <c r="H27">
        <f>COUNTIF(Lottery!$B$2:$H$101,Table2512[[#This Row],[Number]])</f>
        <v>9</v>
      </c>
    </row>
    <row r="28" spans="1:8" x14ac:dyDescent="0.3">
      <c r="A28">
        <v>27</v>
      </c>
      <c r="B28">
        <f>COUNTIF(Lottery!$B$2:$H$6,Table2512[[#This Row],[Number]])</f>
        <v>0</v>
      </c>
      <c r="C28">
        <f>COUNTIF(Lottery!$B$2:$H$11,Table2512[[#This Row],[Number]])</f>
        <v>0</v>
      </c>
      <c r="D28">
        <f>COUNTIF(Lottery!$B$2:$H$16,Table2512[[#This Row],[Number]])</f>
        <v>0</v>
      </c>
      <c r="E28">
        <f>COUNTIF(Lottery!$B$2:$H$21,Table2512[[#This Row],[Number]])</f>
        <v>0</v>
      </c>
      <c r="F28">
        <f>COUNTIF(Lottery!$B$2:$H$31,Table2512[[#This Row],[Number]])</f>
        <v>0</v>
      </c>
      <c r="G28">
        <f>COUNTIF(Lottery!$B$2:$H$51,Table2512[[#This Row],[Number]])</f>
        <v>3</v>
      </c>
      <c r="H28">
        <f>COUNTIF(Lottery!$B$2:$H$101,Table2512[[#This Row],[Number]])</f>
        <v>4</v>
      </c>
    </row>
    <row r="29" spans="1:8" x14ac:dyDescent="0.3">
      <c r="A29">
        <v>28</v>
      </c>
      <c r="B29">
        <f>COUNTIF(Lottery!$B$2:$H$6,Table2512[[#This Row],[Number]])</f>
        <v>1</v>
      </c>
      <c r="C29">
        <f>COUNTIF(Lottery!$B$2:$H$11,Table2512[[#This Row],[Number]])</f>
        <v>1</v>
      </c>
      <c r="D29">
        <f>COUNTIF(Lottery!$B$2:$H$16,Table2512[[#This Row],[Number]])</f>
        <v>1</v>
      </c>
      <c r="E29">
        <f>COUNTIF(Lottery!$B$2:$H$21,Table2512[[#This Row],[Number]])</f>
        <v>1</v>
      </c>
      <c r="F29">
        <f>COUNTIF(Lottery!$B$2:$H$31,Table2512[[#This Row],[Number]])</f>
        <v>1</v>
      </c>
      <c r="G29">
        <f>COUNTIF(Lottery!$B$2:$H$51,Table2512[[#This Row],[Number]])</f>
        <v>2</v>
      </c>
      <c r="H29">
        <f>COUNTIF(Lottery!$B$2:$H$101,Table2512[[#This Row],[Number]])</f>
        <v>3</v>
      </c>
    </row>
    <row r="30" spans="1:8" x14ac:dyDescent="0.3">
      <c r="A30">
        <v>29</v>
      </c>
      <c r="B30">
        <f>COUNTIF(Lottery!$B$2:$H$6,Table2512[[#This Row],[Number]])</f>
        <v>1</v>
      </c>
      <c r="C30">
        <f>COUNTIF(Lottery!$B$2:$H$11,Table2512[[#This Row],[Number]])</f>
        <v>1</v>
      </c>
      <c r="D30">
        <f>COUNTIF(Lottery!$B$2:$H$16,Table2512[[#This Row],[Number]])</f>
        <v>1</v>
      </c>
      <c r="E30">
        <f>COUNTIF(Lottery!$B$2:$H$21,Table2512[[#This Row],[Number]])</f>
        <v>1</v>
      </c>
      <c r="F30">
        <f>COUNTIF(Lottery!$B$2:$H$31,Table2512[[#This Row],[Number]])</f>
        <v>2</v>
      </c>
      <c r="G30">
        <f>COUNTIF(Lottery!$B$2:$H$51,Table2512[[#This Row],[Number]])</f>
        <v>5</v>
      </c>
      <c r="H30">
        <f>COUNTIF(Lottery!$B$2:$H$101,Table2512[[#This Row],[Number]])</f>
        <v>5</v>
      </c>
    </row>
    <row r="31" spans="1:8" x14ac:dyDescent="0.3">
      <c r="A31">
        <v>30</v>
      </c>
      <c r="B31">
        <f>COUNTIF(Lottery!$B$2:$H$6,Table2512[[#This Row],[Number]])</f>
        <v>1</v>
      </c>
      <c r="C31">
        <f>COUNTIF(Lottery!$B$2:$H$11,Table2512[[#This Row],[Number]])</f>
        <v>1</v>
      </c>
      <c r="D31">
        <f>COUNTIF(Lottery!$B$2:$H$16,Table2512[[#This Row],[Number]])</f>
        <v>1</v>
      </c>
      <c r="E31">
        <f>COUNTIF(Lottery!$B$2:$H$21,Table2512[[#This Row],[Number]])</f>
        <v>1</v>
      </c>
      <c r="F31">
        <f>COUNTIF(Lottery!$B$2:$H$31,Table2512[[#This Row],[Number]])</f>
        <v>3</v>
      </c>
      <c r="G31">
        <f>COUNTIF(Lottery!$B$2:$H$51,Table2512[[#This Row],[Number]])</f>
        <v>6</v>
      </c>
      <c r="H31">
        <f>COUNTIF(Lottery!$B$2:$H$101,Table2512[[#This Row],[Number]])</f>
        <v>6</v>
      </c>
    </row>
    <row r="32" spans="1:8" x14ac:dyDescent="0.3">
      <c r="A32">
        <v>31</v>
      </c>
      <c r="B32">
        <f>COUNTIF(Lottery!$B$2:$H$6,Table2512[[#This Row],[Number]])</f>
        <v>1</v>
      </c>
      <c r="C32">
        <f>COUNTIF(Lottery!$B$2:$H$11,Table2512[[#This Row],[Number]])</f>
        <v>1</v>
      </c>
      <c r="D32">
        <f>COUNTIF(Lottery!$B$2:$H$16,Table2512[[#This Row],[Number]])</f>
        <v>2</v>
      </c>
      <c r="E32">
        <f>COUNTIF(Lottery!$B$2:$H$21,Table2512[[#This Row],[Number]])</f>
        <v>2</v>
      </c>
      <c r="F32">
        <f>COUNTIF(Lottery!$B$2:$H$31,Table2512[[#This Row],[Number]])</f>
        <v>3</v>
      </c>
      <c r="G32">
        <f>COUNTIF(Lottery!$B$2:$H$51,Table2512[[#This Row],[Number]])</f>
        <v>5</v>
      </c>
      <c r="H32">
        <f>COUNTIF(Lottery!$B$2:$H$101,Table2512[[#This Row],[Number]])</f>
        <v>6</v>
      </c>
    </row>
    <row r="33" spans="1:8" x14ac:dyDescent="0.3">
      <c r="A33">
        <v>32</v>
      </c>
      <c r="B33">
        <f>COUNTIF(Lottery!$B$2:$H$6,Table2512[[#This Row],[Number]])</f>
        <v>0</v>
      </c>
      <c r="C33">
        <f>COUNTIF(Lottery!$B$2:$H$11,Table2512[[#This Row],[Number]])</f>
        <v>2</v>
      </c>
      <c r="D33">
        <f>COUNTIF(Lottery!$B$2:$H$16,Table2512[[#This Row],[Number]])</f>
        <v>2</v>
      </c>
      <c r="E33">
        <f>COUNTIF(Lottery!$B$2:$H$21,Table2512[[#This Row],[Number]])</f>
        <v>3</v>
      </c>
      <c r="F33">
        <f>COUNTIF(Lottery!$B$2:$H$31,Table2512[[#This Row],[Number]])</f>
        <v>4</v>
      </c>
      <c r="G33">
        <f>COUNTIF(Lottery!$B$2:$H$51,Table2512[[#This Row],[Number]])</f>
        <v>5</v>
      </c>
      <c r="H33">
        <f>COUNTIF(Lottery!$B$2:$H$101,Table2512[[#This Row],[Number]])</f>
        <v>5</v>
      </c>
    </row>
    <row r="34" spans="1:8" x14ac:dyDescent="0.3">
      <c r="A34">
        <v>33</v>
      </c>
      <c r="B34">
        <f>COUNTIF(Lottery!$B$2:$H$6,Table2512[[#This Row],[Number]])</f>
        <v>1</v>
      </c>
      <c r="C34">
        <f>COUNTIF(Lottery!$B$2:$H$11,Table2512[[#This Row],[Number]])</f>
        <v>2</v>
      </c>
      <c r="D34">
        <f>COUNTIF(Lottery!$B$2:$H$16,Table2512[[#This Row],[Number]])</f>
        <v>3</v>
      </c>
      <c r="E34">
        <f>COUNTIF(Lottery!$B$2:$H$21,Table2512[[#This Row],[Number]])</f>
        <v>3</v>
      </c>
      <c r="F34">
        <f>COUNTIF(Lottery!$B$2:$H$31,Table2512[[#This Row],[Number]])</f>
        <v>3</v>
      </c>
      <c r="G34">
        <f>COUNTIF(Lottery!$B$2:$H$51,Table2512[[#This Row],[Number]])</f>
        <v>9</v>
      </c>
      <c r="H34">
        <f>COUNTIF(Lottery!$B$2:$H$101,Table2512[[#This Row],[Number]])</f>
        <v>9</v>
      </c>
    </row>
    <row r="35" spans="1:8" x14ac:dyDescent="0.3">
      <c r="A35">
        <v>34</v>
      </c>
      <c r="B35">
        <f>COUNTIF(Lottery!$B$2:$H$6,Table2512[[#This Row],[Number]])</f>
        <v>0</v>
      </c>
      <c r="C35">
        <f>COUNTIF(Lottery!$B$2:$H$11,Table2512[[#This Row],[Number]])</f>
        <v>1</v>
      </c>
      <c r="D35">
        <f>COUNTIF(Lottery!$B$2:$H$16,Table2512[[#This Row],[Number]])</f>
        <v>1</v>
      </c>
      <c r="E35">
        <f>COUNTIF(Lottery!$B$2:$H$21,Table2512[[#This Row],[Number]])</f>
        <v>2</v>
      </c>
      <c r="F35">
        <f>COUNTIF(Lottery!$B$2:$H$31,Table2512[[#This Row],[Number]])</f>
        <v>4</v>
      </c>
      <c r="G35">
        <f>COUNTIF(Lottery!$B$2:$H$51,Table2512[[#This Row],[Number]])</f>
        <v>6</v>
      </c>
      <c r="H35">
        <f>COUNTIF(Lottery!$B$2:$H$101,Table2512[[#This Row],[Number]])</f>
        <v>6</v>
      </c>
    </row>
    <row r="36" spans="1:8" x14ac:dyDescent="0.3">
      <c r="A36">
        <v>35</v>
      </c>
      <c r="B36">
        <f>COUNTIF(Lottery!$B$2:$H$6,Table2512[[#This Row],[Number]])</f>
        <v>0</v>
      </c>
      <c r="C36">
        <f>COUNTIF(Lottery!$B$2:$H$11,Table2512[[#This Row],[Number]])</f>
        <v>0</v>
      </c>
      <c r="D36">
        <f>COUNTIF(Lottery!$B$2:$H$16,Table2512[[#This Row],[Number]])</f>
        <v>0</v>
      </c>
      <c r="E36">
        <f>COUNTIF(Lottery!$B$2:$H$21,Table2512[[#This Row],[Number]])</f>
        <v>0</v>
      </c>
      <c r="F36">
        <f>COUNTIF(Lottery!$B$2:$H$31,Table2512[[#This Row],[Number]])</f>
        <v>1</v>
      </c>
      <c r="G36">
        <f>COUNTIF(Lottery!$B$2:$H$51,Table2512[[#This Row],[Number]])</f>
        <v>4</v>
      </c>
      <c r="H36">
        <f>COUNTIF(Lottery!$B$2:$H$101,Table2512[[#This Row],[Number]])</f>
        <v>4</v>
      </c>
    </row>
    <row r="37" spans="1:8" x14ac:dyDescent="0.3">
      <c r="A37">
        <v>36</v>
      </c>
      <c r="B37">
        <f>COUNTIF(Lottery!$B$2:$H$6,Table2512[[#This Row],[Number]])</f>
        <v>0</v>
      </c>
      <c r="C37">
        <f>COUNTIF(Lottery!$B$2:$H$11,Table2512[[#This Row],[Number]])</f>
        <v>1</v>
      </c>
      <c r="D37">
        <f>COUNTIF(Lottery!$B$2:$H$16,Table2512[[#This Row],[Number]])</f>
        <v>3</v>
      </c>
      <c r="E37">
        <f>COUNTIF(Lottery!$B$2:$H$21,Table2512[[#This Row],[Number]])</f>
        <v>5</v>
      </c>
      <c r="F37">
        <f>COUNTIF(Lottery!$B$2:$H$31,Table2512[[#This Row],[Number]])</f>
        <v>5</v>
      </c>
      <c r="G37">
        <f>COUNTIF(Lottery!$B$2:$H$51,Table2512[[#This Row],[Number]])</f>
        <v>5</v>
      </c>
      <c r="H37">
        <f>COUNTIF(Lottery!$B$2:$H$101,Table2512[[#This Row],[Number]])</f>
        <v>5</v>
      </c>
    </row>
    <row r="38" spans="1:8" x14ac:dyDescent="0.3">
      <c r="A38">
        <v>37</v>
      </c>
      <c r="B38">
        <f>COUNTIF(Lottery!$B$2:$H$6,Table2512[[#This Row],[Number]])</f>
        <v>1</v>
      </c>
      <c r="C38">
        <f>COUNTIF(Lottery!$B$2:$H$11,Table2512[[#This Row],[Number]])</f>
        <v>1</v>
      </c>
      <c r="D38">
        <f>COUNTIF(Lottery!$B$2:$H$16,Table2512[[#This Row],[Number]])</f>
        <v>1</v>
      </c>
      <c r="E38">
        <f>COUNTIF(Lottery!$B$2:$H$21,Table2512[[#This Row],[Number]])</f>
        <v>2</v>
      </c>
      <c r="F38">
        <f>COUNTIF(Lottery!$B$2:$H$31,Table2512[[#This Row],[Number]])</f>
        <v>5</v>
      </c>
      <c r="G38">
        <f>COUNTIF(Lottery!$B$2:$H$51,Table2512[[#This Row],[Number]])</f>
        <v>7</v>
      </c>
      <c r="H38">
        <f>COUNTIF(Lottery!$B$2:$H$101,Table2512[[#This Row],[Number]])</f>
        <v>7</v>
      </c>
    </row>
    <row r="39" spans="1:8" x14ac:dyDescent="0.3">
      <c r="A39">
        <v>38</v>
      </c>
      <c r="B39">
        <f>COUNTIF(Lottery!$B$2:$H$6,Table2512[[#This Row],[Number]])</f>
        <v>1</v>
      </c>
      <c r="C39">
        <f>COUNTIF(Lottery!$B$2:$H$11,Table2512[[#This Row],[Number]])</f>
        <v>1</v>
      </c>
      <c r="D39">
        <f>COUNTIF(Lottery!$B$2:$H$16,Table2512[[#This Row],[Number]])</f>
        <v>2</v>
      </c>
      <c r="E39">
        <f>COUNTIF(Lottery!$B$2:$H$21,Table2512[[#This Row],[Number]])</f>
        <v>4</v>
      </c>
      <c r="F39">
        <f>COUNTIF(Lottery!$B$2:$H$31,Table2512[[#This Row],[Number]])</f>
        <v>6</v>
      </c>
      <c r="G39">
        <f>COUNTIF(Lottery!$B$2:$H$51,Table2512[[#This Row],[Number]])</f>
        <v>8</v>
      </c>
      <c r="H39">
        <f>COUNTIF(Lottery!$B$2:$H$101,Table2512[[#This Row],[Number]])</f>
        <v>8</v>
      </c>
    </row>
    <row r="40" spans="1:8" x14ac:dyDescent="0.3">
      <c r="A40">
        <v>39</v>
      </c>
      <c r="B40">
        <f>COUNTIF(Lottery!$B$2:$H$6,Table2512[[#This Row],[Number]])</f>
        <v>1</v>
      </c>
      <c r="C40">
        <f>COUNTIF(Lottery!$B$2:$H$11,Table2512[[#This Row],[Number]])</f>
        <v>2</v>
      </c>
      <c r="D40">
        <f>COUNTIF(Lottery!$B$2:$H$16,Table2512[[#This Row],[Number]])</f>
        <v>3</v>
      </c>
      <c r="E40">
        <f>COUNTIF(Lottery!$B$2:$H$21,Table2512[[#This Row],[Number]])</f>
        <v>4</v>
      </c>
      <c r="F40">
        <f>COUNTIF(Lottery!$B$2:$H$31,Table2512[[#This Row],[Number]])</f>
        <v>7</v>
      </c>
      <c r="G40">
        <f>COUNTIF(Lottery!$B$2:$H$51,Table2512[[#This Row],[Number]])</f>
        <v>8</v>
      </c>
      <c r="H40">
        <f>COUNTIF(Lottery!$B$2:$H$101,Table2512[[#This Row],[Number]])</f>
        <v>8</v>
      </c>
    </row>
    <row r="41" spans="1:8" x14ac:dyDescent="0.3">
      <c r="A41">
        <v>40</v>
      </c>
      <c r="B41">
        <f>COUNTIF(Lottery!$B$2:$H$6,Table2512[[#This Row],[Number]])</f>
        <v>1</v>
      </c>
      <c r="C41">
        <f>COUNTIF(Lottery!$B$2:$H$11,Table2512[[#This Row],[Number]])</f>
        <v>2</v>
      </c>
      <c r="D41">
        <f>COUNTIF(Lottery!$B$2:$H$16,Table2512[[#This Row],[Number]])</f>
        <v>3</v>
      </c>
      <c r="E41">
        <f>COUNTIF(Lottery!$B$2:$H$21,Table2512[[#This Row],[Number]])</f>
        <v>3</v>
      </c>
      <c r="F41">
        <f>COUNTIF(Lottery!$B$2:$H$31,Table2512[[#This Row],[Number]])</f>
        <v>4</v>
      </c>
      <c r="G41">
        <f>COUNTIF(Lottery!$B$2:$H$51,Table2512[[#This Row],[Number]])</f>
        <v>6</v>
      </c>
      <c r="H41">
        <f>COUNTIF(Lottery!$B$2:$H$101,Table2512[[#This Row],[Number]])</f>
        <v>6</v>
      </c>
    </row>
    <row r="42" spans="1:8" x14ac:dyDescent="0.3">
      <c r="A42">
        <v>41</v>
      </c>
      <c r="B42">
        <f>COUNTIF(Lottery!$B$2:$H$6,Table2512[[#This Row],[Number]])</f>
        <v>1</v>
      </c>
      <c r="C42">
        <f>COUNTIF(Lottery!$B$2:$H$11,Table2512[[#This Row],[Number]])</f>
        <v>2</v>
      </c>
      <c r="D42">
        <f>COUNTIF(Lottery!$B$2:$H$16,Table2512[[#This Row],[Number]])</f>
        <v>3</v>
      </c>
      <c r="E42">
        <f>COUNTIF(Lottery!$B$2:$H$21,Table2512[[#This Row],[Number]])</f>
        <v>5</v>
      </c>
      <c r="F42">
        <f>COUNTIF(Lottery!$B$2:$H$31,Table2512[[#This Row],[Number]])</f>
        <v>7</v>
      </c>
      <c r="G42">
        <f>COUNTIF(Lottery!$B$2:$H$51,Table2512[[#This Row],[Number]])</f>
        <v>8</v>
      </c>
      <c r="H42">
        <f>COUNTIF(Lottery!$B$2:$H$101,Table2512[[#This Row],[Number]])</f>
        <v>8</v>
      </c>
    </row>
    <row r="43" spans="1:8" x14ac:dyDescent="0.3">
      <c r="A43">
        <v>42</v>
      </c>
      <c r="B43">
        <f>COUNTIF(Lottery!$B$2:$H$6,Table2512[[#This Row],[Number]])</f>
        <v>0</v>
      </c>
      <c r="C43">
        <f>COUNTIF(Lottery!$B$2:$H$11,Table2512[[#This Row],[Number]])</f>
        <v>1</v>
      </c>
      <c r="D43">
        <f>COUNTIF(Lottery!$B$2:$H$16,Table2512[[#This Row],[Number]])</f>
        <v>1</v>
      </c>
      <c r="E43">
        <f>COUNTIF(Lottery!$B$2:$H$21,Table2512[[#This Row],[Number]])</f>
        <v>2</v>
      </c>
      <c r="F43">
        <f>COUNTIF(Lottery!$B$2:$H$31,Table2512[[#This Row],[Number]])</f>
        <v>3</v>
      </c>
      <c r="G43">
        <f>COUNTIF(Lottery!$B$2:$H$51,Table2512[[#This Row],[Number]])</f>
        <v>4</v>
      </c>
      <c r="H43">
        <f>COUNTIF(Lottery!$B$2:$H$101,Table2512[[#This Row],[Number]])</f>
        <v>4</v>
      </c>
    </row>
    <row r="44" spans="1:8" x14ac:dyDescent="0.3">
      <c r="A44">
        <v>43</v>
      </c>
      <c r="B44">
        <f>COUNTIF(Lottery!$B$2:$H$6,Table2512[[#This Row],[Number]])</f>
        <v>0</v>
      </c>
      <c r="C44">
        <f>COUNTIF(Lottery!$B$2:$H$11,Table2512[[#This Row],[Number]])</f>
        <v>0</v>
      </c>
      <c r="D44">
        <f>COUNTIF(Lottery!$B$2:$H$16,Table2512[[#This Row],[Number]])</f>
        <v>2</v>
      </c>
      <c r="E44">
        <f>COUNTIF(Lottery!$B$2:$H$21,Table2512[[#This Row],[Number]])</f>
        <v>2</v>
      </c>
      <c r="F44">
        <f>COUNTIF(Lottery!$B$2:$H$31,Table2512[[#This Row],[Number]])</f>
        <v>2</v>
      </c>
      <c r="G44">
        <f>COUNTIF(Lottery!$B$2:$H$51,Table2512[[#This Row],[Number]])</f>
        <v>3</v>
      </c>
      <c r="H44">
        <f>COUNTIF(Lottery!$B$2:$H$101,Table2512[[#This Row],[Number]])</f>
        <v>3</v>
      </c>
    </row>
    <row r="45" spans="1:8" x14ac:dyDescent="0.3">
      <c r="A45">
        <v>44</v>
      </c>
      <c r="B45">
        <f>COUNTIF(Lottery!$B$2:$H$6,Table2512[[#This Row],[Number]])</f>
        <v>1</v>
      </c>
      <c r="C45">
        <f>COUNTIF(Lottery!$B$2:$H$11,Table2512[[#This Row],[Number]])</f>
        <v>1</v>
      </c>
      <c r="D45">
        <f>COUNTIF(Lottery!$B$2:$H$16,Table2512[[#This Row],[Number]])</f>
        <v>2</v>
      </c>
      <c r="E45">
        <f>COUNTIF(Lottery!$B$2:$H$21,Table2512[[#This Row],[Number]])</f>
        <v>2</v>
      </c>
      <c r="F45">
        <f>COUNTIF(Lottery!$B$2:$H$31,Table2512[[#This Row],[Number]])</f>
        <v>4</v>
      </c>
      <c r="G45">
        <f>COUNTIF(Lottery!$B$2:$H$51,Table2512[[#This Row],[Number]])</f>
        <v>9</v>
      </c>
      <c r="H45">
        <f>COUNTIF(Lottery!$B$2:$H$101,Table2512[[#This Row],[Number]])</f>
        <v>9</v>
      </c>
    </row>
    <row r="46" spans="1:8" x14ac:dyDescent="0.3">
      <c r="A46">
        <v>45</v>
      </c>
      <c r="B46">
        <f>COUNTIF(Lottery!$B$2:$H$6,Table2512[[#This Row],[Number]])</f>
        <v>1</v>
      </c>
      <c r="C46">
        <f>COUNTIF(Lottery!$B$2:$H$11,Table2512[[#This Row],[Number]])</f>
        <v>2</v>
      </c>
      <c r="D46">
        <f>COUNTIF(Lottery!$B$2:$H$16,Table2512[[#This Row],[Number]])</f>
        <v>2</v>
      </c>
      <c r="E46">
        <f>COUNTIF(Lottery!$B$2:$H$21,Table2512[[#This Row],[Number]])</f>
        <v>2</v>
      </c>
      <c r="F46">
        <f>COUNTIF(Lottery!$B$2:$H$31,Table2512[[#This Row],[Number]])</f>
        <v>5</v>
      </c>
      <c r="G46">
        <f>COUNTIF(Lottery!$B$2:$H$51,Table2512[[#This Row],[Number]])</f>
        <v>6</v>
      </c>
      <c r="H46">
        <f>COUNTIF(Lottery!$B$2:$H$101,Table2512[[#This Row],[Number]])</f>
        <v>6</v>
      </c>
    </row>
    <row r="47" spans="1:8" x14ac:dyDescent="0.3">
      <c r="A47">
        <v>46</v>
      </c>
      <c r="B47">
        <f>COUNTIF(Lottery!$B$2:$H$6,Table2512[[#This Row],[Number]])</f>
        <v>0</v>
      </c>
      <c r="C47">
        <f>COUNTIF(Lottery!$B$2:$H$11,Table2512[[#This Row],[Number]])</f>
        <v>0</v>
      </c>
      <c r="D47">
        <f>COUNTIF(Lottery!$B$2:$H$16,Table2512[[#This Row],[Number]])</f>
        <v>2</v>
      </c>
      <c r="E47">
        <f>COUNTIF(Lottery!$B$2:$H$21,Table2512[[#This Row],[Number]])</f>
        <v>3</v>
      </c>
      <c r="F47">
        <f>COUNTIF(Lottery!$B$2:$H$31,Table2512[[#This Row],[Number]])</f>
        <v>3</v>
      </c>
      <c r="G47">
        <f>COUNTIF(Lottery!$B$2:$H$51,Table2512[[#This Row],[Number]])</f>
        <v>6</v>
      </c>
      <c r="H47">
        <f>COUNTIF(Lottery!$B$2:$H$101,Table2512[[#This Row],[Number]])</f>
        <v>6</v>
      </c>
    </row>
    <row r="48" spans="1:8" x14ac:dyDescent="0.3">
      <c r="A48">
        <v>47</v>
      </c>
      <c r="B48">
        <f>COUNTIF(Lottery!$B$2:$H$6,Table2512[[#This Row],[Number]])</f>
        <v>1</v>
      </c>
      <c r="C48">
        <f>COUNTIF(Lottery!$B$2:$H$11,Table2512[[#This Row],[Number]])</f>
        <v>1</v>
      </c>
      <c r="D48">
        <f>COUNTIF(Lottery!$B$2:$H$16,Table2512[[#This Row],[Number]])</f>
        <v>1</v>
      </c>
      <c r="E48">
        <f>COUNTIF(Lottery!$B$2:$H$21,Table2512[[#This Row],[Number]])</f>
        <v>1</v>
      </c>
      <c r="F48">
        <f>COUNTIF(Lottery!$B$2:$H$31,Table2512[[#This Row],[Number]])</f>
        <v>1</v>
      </c>
      <c r="G48">
        <f>COUNTIF(Lottery!$B$2:$H$51,Table2512[[#This Row],[Number]])</f>
        <v>4</v>
      </c>
      <c r="H48">
        <f>COUNTIF(Lottery!$B$2:$H$101,Table2512[[#This Row],[Number]])</f>
        <v>5</v>
      </c>
    </row>
    <row r="49" spans="1:8" x14ac:dyDescent="0.3">
      <c r="A49">
        <v>48</v>
      </c>
      <c r="B49">
        <f>COUNTIF(Lottery!$B$2:$H$6,Table2512[[#This Row],[Number]])</f>
        <v>0</v>
      </c>
      <c r="C49">
        <f>COUNTIF(Lottery!$B$2:$H$11,Table2512[[#This Row],[Number]])</f>
        <v>1</v>
      </c>
      <c r="D49">
        <f>COUNTIF(Lottery!$B$2:$H$16,Table2512[[#This Row],[Number]])</f>
        <v>4</v>
      </c>
      <c r="E49">
        <f>COUNTIF(Lottery!$B$2:$H$21,Table2512[[#This Row],[Number]])</f>
        <v>4</v>
      </c>
      <c r="F49">
        <f>COUNTIF(Lottery!$B$2:$H$31,Table2512[[#This Row],[Number]])</f>
        <v>5</v>
      </c>
      <c r="G49">
        <f>COUNTIF(Lottery!$B$2:$H$51,Table2512[[#This Row],[Number]])</f>
        <v>8</v>
      </c>
      <c r="H49">
        <f>COUNTIF(Lottery!$B$2:$H$101,Table2512[[#This Row],[Number]])</f>
        <v>8</v>
      </c>
    </row>
    <row r="50" spans="1:8" x14ac:dyDescent="0.3">
      <c r="A50">
        <v>49</v>
      </c>
      <c r="B50">
        <f>COUNTIF(Lottery!$B$2:$H$6,Table2512[[#This Row],[Number]])</f>
        <v>0</v>
      </c>
      <c r="C50">
        <f>COUNTIF(Lottery!$B$2:$H$11,Table2512[[#This Row],[Number]])</f>
        <v>0</v>
      </c>
      <c r="D50">
        <f>COUNTIF(Lottery!$B$2:$H$16,Table2512[[#This Row],[Number]])</f>
        <v>0</v>
      </c>
      <c r="E50">
        <f>COUNTIF(Lottery!$B$2:$H$21,Table2512[[#This Row],[Number]])</f>
        <v>0</v>
      </c>
      <c r="F50">
        <f>COUNTIF(Lottery!$B$2:$H$31,Table2512[[#This Row],[Number]])</f>
        <v>1</v>
      </c>
      <c r="G50">
        <f>COUNTIF(Lottery!$B$2:$H$51,Table2512[[#This Row],[Number]])</f>
        <v>3</v>
      </c>
      <c r="H50">
        <f>COUNTIF(Lottery!$B$2:$H$101,Table2512[[#This Row],[Number]])</f>
        <v>4</v>
      </c>
    </row>
    <row r="51" spans="1:8" x14ac:dyDescent="0.3">
      <c r="A51">
        <v>50</v>
      </c>
      <c r="B51">
        <f>COUNTIF(Lottery!$B$2:$H$6,Table2512[[#This Row],[Number]])</f>
        <v>0</v>
      </c>
      <c r="C51">
        <f>COUNTIF(Lottery!$B$2:$H$11,Table2512[[#This Row],[Number]])</f>
        <v>0</v>
      </c>
      <c r="D51">
        <f>COUNTIF(Lottery!$B$2:$H$16,Table2512[[#This Row],[Number]])</f>
        <v>0</v>
      </c>
      <c r="E51">
        <f>COUNTIF(Lottery!$B$2:$H$21,Table2512[[#This Row],[Number]])</f>
        <v>0</v>
      </c>
      <c r="F51">
        <f>COUNTIF(Lottery!$B$2:$H$31,Table2512[[#This Row],[Number]])</f>
        <v>2</v>
      </c>
      <c r="G51">
        <f>COUNTIF(Lottery!$B$2:$H$51,Table2512[[#This Row],[Number]])</f>
        <v>6</v>
      </c>
      <c r="H51">
        <f>COUNTIF(Lottery!$B$2:$H$101,Table2512[[#This Row],[Number]])</f>
        <v>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HotPicks</vt:lpstr>
      <vt:lpstr>HotPicks analysis</vt:lpstr>
      <vt:lpstr>EuroMillions</vt:lpstr>
      <vt:lpstr>EuroMillions analysis</vt:lpstr>
      <vt:lpstr>EuroMillions LuckDraw analysis</vt:lpstr>
      <vt:lpstr>Lottery</vt:lpstr>
      <vt:lpstr>Lottery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Ardavan Shafiee</dc:creator>
  <cp:lastModifiedBy>Ardavan Shafiee</cp:lastModifiedBy>
  <dcterms:created xsi:type="dcterms:W3CDTF">2021-11-20T17:43:46Z</dcterms:created>
  <dcterms:modified xsi:type="dcterms:W3CDTF">2023-10-16T08:25:17Z</dcterms:modified>
</cp:coreProperties>
</file>