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av\source\lottery-counter\"/>
    </mc:Choice>
  </mc:AlternateContent>
  <xr:revisionPtr revIDLastSave="0" documentId="13_ncr:1_{4DA5A29F-151C-4D7F-91E9-EF138E424E9E}" xr6:coauthVersionLast="47" xr6:coauthVersionMax="47" xr10:uidLastSave="{00000000-0000-0000-0000-000000000000}"/>
  <bookViews>
    <workbookView xWindow="2808" yWindow="7920" windowWidth="24684" windowHeight="12120" activeTab="2" xr2:uid="{328B4442-707D-4640-9BDC-0893737D3695}"/>
  </bookViews>
  <sheets>
    <sheet name="HotPicks" sheetId="1" r:id="rId1"/>
    <sheet name="HotPicks analysis" sheetId="2" r:id="rId2"/>
    <sheet name="EuroMillions" sheetId="4" r:id="rId3"/>
    <sheet name="EuroMillions analysis" sheetId="6" r:id="rId4"/>
    <sheet name="EuroMillions LuckDraw analysis" sheetId="7" r:id="rId5"/>
    <sheet name="Lottery" sheetId="8" r:id="rId6"/>
    <sheet name="Lottery analysi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3" i="4" l="1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50" i="4"/>
  <c r="AS251" i="4"/>
  <c r="AS252" i="4"/>
  <c r="AS253" i="4"/>
  <c r="AS254" i="4"/>
  <c r="AS255" i="4"/>
  <c r="AS256" i="4"/>
  <c r="AS257" i="4"/>
  <c r="AS258" i="4"/>
  <c r="AS259" i="4"/>
  <c r="AS260" i="4"/>
  <c r="AS261" i="4"/>
  <c r="AS262" i="4"/>
  <c r="AS263" i="4"/>
  <c r="AS264" i="4"/>
  <c r="AS265" i="4"/>
  <c r="AS266" i="4"/>
  <c r="AS267" i="4"/>
  <c r="AS268" i="4"/>
  <c r="AS269" i="4"/>
  <c r="AS270" i="4"/>
  <c r="AS271" i="4"/>
  <c r="AS272" i="4"/>
  <c r="AS273" i="4"/>
  <c r="AS274" i="4"/>
  <c r="AS275" i="4"/>
  <c r="AS276" i="4"/>
  <c r="AS277" i="4"/>
  <c r="AS278" i="4"/>
  <c r="AS279" i="4"/>
  <c r="AS280" i="4"/>
  <c r="AS281" i="4"/>
  <c r="AS282" i="4"/>
  <c r="AS283" i="4"/>
  <c r="AS284" i="4"/>
  <c r="AS285" i="4"/>
  <c r="AS286" i="4"/>
  <c r="AS287" i="4"/>
  <c r="AS288" i="4"/>
  <c r="AS289" i="4"/>
  <c r="AS290" i="4"/>
  <c r="AS291" i="4"/>
  <c r="AS292" i="4"/>
  <c r="AS293" i="4"/>
  <c r="AS294" i="4"/>
  <c r="AS295" i="4"/>
  <c r="AS296" i="4"/>
  <c r="AS297" i="4"/>
  <c r="AS298" i="4"/>
  <c r="AS299" i="4"/>
  <c r="AS300" i="4"/>
  <c r="AS301" i="4"/>
  <c r="AS302" i="4"/>
  <c r="AS303" i="4"/>
  <c r="AR3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3" i="4"/>
  <c r="AR114" i="4"/>
  <c r="AR115" i="4"/>
  <c r="AR116" i="4"/>
  <c r="AR117" i="4"/>
  <c r="AR118" i="4"/>
  <c r="AR119" i="4"/>
  <c r="AR120" i="4"/>
  <c r="AR121" i="4"/>
  <c r="AR122" i="4"/>
  <c r="AR123" i="4"/>
  <c r="AR124" i="4"/>
  <c r="AR125" i="4"/>
  <c r="AR126" i="4"/>
  <c r="AR127" i="4"/>
  <c r="AR128" i="4"/>
  <c r="AR129" i="4"/>
  <c r="AR130" i="4"/>
  <c r="AR131" i="4"/>
  <c r="AR132" i="4"/>
  <c r="AR133" i="4"/>
  <c r="AR134" i="4"/>
  <c r="AR135" i="4"/>
  <c r="AR136" i="4"/>
  <c r="AR137" i="4"/>
  <c r="AR138" i="4"/>
  <c r="AR139" i="4"/>
  <c r="AR140" i="4"/>
  <c r="AR141" i="4"/>
  <c r="AR142" i="4"/>
  <c r="AR143" i="4"/>
  <c r="AR144" i="4"/>
  <c r="AR145" i="4"/>
  <c r="AR146" i="4"/>
  <c r="AR147" i="4"/>
  <c r="AR148" i="4"/>
  <c r="AR149" i="4"/>
  <c r="AR150" i="4"/>
  <c r="AR151" i="4"/>
  <c r="AR152" i="4"/>
  <c r="AR153" i="4"/>
  <c r="AR154" i="4"/>
  <c r="AR155" i="4"/>
  <c r="AR156" i="4"/>
  <c r="AR157" i="4"/>
  <c r="AR158" i="4"/>
  <c r="AR159" i="4"/>
  <c r="AR160" i="4"/>
  <c r="AR161" i="4"/>
  <c r="AR162" i="4"/>
  <c r="AR163" i="4"/>
  <c r="AR164" i="4"/>
  <c r="AR165" i="4"/>
  <c r="AR166" i="4"/>
  <c r="AR167" i="4"/>
  <c r="AR168" i="4"/>
  <c r="AR169" i="4"/>
  <c r="AR170" i="4"/>
  <c r="AR171" i="4"/>
  <c r="AR172" i="4"/>
  <c r="AR173" i="4"/>
  <c r="AR174" i="4"/>
  <c r="AR175" i="4"/>
  <c r="AR176" i="4"/>
  <c r="AR177" i="4"/>
  <c r="AR178" i="4"/>
  <c r="AR179" i="4"/>
  <c r="AR180" i="4"/>
  <c r="AR181" i="4"/>
  <c r="AR182" i="4"/>
  <c r="AR183" i="4"/>
  <c r="AR184" i="4"/>
  <c r="AR185" i="4"/>
  <c r="AR186" i="4"/>
  <c r="AR187" i="4"/>
  <c r="AR188" i="4"/>
  <c r="AR189" i="4"/>
  <c r="AR190" i="4"/>
  <c r="AR191" i="4"/>
  <c r="AR192" i="4"/>
  <c r="AR193" i="4"/>
  <c r="AR194" i="4"/>
  <c r="AR195" i="4"/>
  <c r="AR196" i="4"/>
  <c r="AR197" i="4"/>
  <c r="AR198" i="4"/>
  <c r="AR199" i="4"/>
  <c r="AR200" i="4"/>
  <c r="AR201" i="4"/>
  <c r="AR202" i="4"/>
  <c r="AR203" i="4"/>
  <c r="AR204" i="4"/>
  <c r="AR205" i="4"/>
  <c r="AR206" i="4"/>
  <c r="AR207" i="4"/>
  <c r="AR208" i="4"/>
  <c r="AR209" i="4"/>
  <c r="AR210" i="4"/>
  <c r="AR211" i="4"/>
  <c r="AR212" i="4"/>
  <c r="AR213" i="4"/>
  <c r="AR214" i="4"/>
  <c r="AR215" i="4"/>
  <c r="AR216" i="4"/>
  <c r="AR217" i="4"/>
  <c r="AR218" i="4"/>
  <c r="AR219" i="4"/>
  <c r="AR220" i="4"/>
  <c r="AR221" i="4"/>
  <c r="AR222" i="4"/>
  <c r="AR223" i="4"/>
  <c r="AR224" i="4"/>
  <c r="AR225" i="4"/>
  <c r="AR226" i="4"/>
  <c r="AR227" i="4"/>
  <c r="AR228" i="4"/>
  <c r="AR229" i="4"/>
  <c r="AR230" i="4"/>
  <c r="AR231" i="4"/>
  <c r="AR232" i="4"/>
  <c r="AR233" i="4"/>
  <c r="AR234" i="4"/>
  <c r="AR235" i="4"/>
  <c r="AR236" i="4"/>
  <c r="AR237" i="4"/>
  <c r="AR238" i="4"/>
  <c r="AR239" i="4"/>
  <c r="AR240" i="4"/>
  <c r="AR241" i="4"/>
  <c r="AR242" i="4"/>
  <c r="AR243" i="4"/>
  <c r="AR244" i="4"/>
  <c r="AR245" i="4"/>
  <c r="AR246" i="4"/>
  <c r="AR247" i="4"/>
  <c r="AR248" i="4"/>
  <c r="AR249" i="4"/>
  <c r="AR250" i="4"/>
  <c r="AR251" i="4"/>
  <c r="AR252" i="4"/>
  <c r="AR253" i="4"/>
  <c r="AR254" i="4"/>
  <c r="AR255" i="4"/>
  <c r="AR256" i="4"/>
  <c r="AR257" i="4"/>
  <c r="AR258" i="4"/>
  <c r="AR259" i="4"/>
  <c r="AR260" i="4"/>
  <c r="AR261" i="4"/>
  <c r="AR262" i="4"/>
  <c r="AR263" i="4"/>
  <c r="AR264" i="4"/>
  <c r="AR265" i="4"/>
  <c r="AR266" i="4"/>
  <c r="AR267" i="4"/>
  <c r="AR268" i="4"/>
  <c r="AR269" i="4"/>
  <c r="AR270" i="4"/>
  <c r="AR271" i="4"/>
  <c r="AR272" i="4"/>
  <c r="AR273" i="4"/>
  <c r="AR274" i="4"/>
  <c r="AR275" i="4"/>
  <c r="AR276" i="4"/>
  <c r="AR277" i="4"/>
  <c r="AR278" i="4"/>
  <c r="AR279" i="4"/>
  <c r="AR280" i="4"/>
  <c r="AR281" i="4"/>
  <c r="AR282" i="4"/>
  <c r="AR283" i="4"/>
  <c r="AR284" i="4"/>
  <c r="AR285" i="4"/>
  <c r="AR286" i="4"/>
  <c r="AR287" i="4"/>
  <c r="AR288" i="4"/>
  <c r="AR289" i="4"/>
  <c r="AR290" i="4"/>
  <c r="AR291" i="4"/>
  <c r="AR292" i="4"/>
  <c r="AR293" i="4"/>
  <c r="AR294" i="4"/>
  <c r="AR295" i="4"/>
  <c r="AR296" i="4"/>
  <c r="AR297" i="4"/>
  <c r="AR298" i="4"/>
  <c r="AR299" i="4"/>
  <c r="AR300" i="4"/>
  <c r="AR301" i="4"/>
  <c r="AR302" i="4"/>
  <c r="AR303" i="4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63" i="4"/>
  <c r="AQ164" i="4"/>
  <c r="AQ165" i="4"/>
  <c r="AQ166" i="4"/>
  <c r="AQ167" i="4"/>
  <c r="AQ168" i="4"/>
  <c r="AQ169" i="4"/>
  <c r="AQ170" i="4"/>
  <c r="AQ171" i="4"/>
  <c r="AQ172" i="4"/>
  <c r="AQ173" i="4"/>
  <c r="AQ174" i="4"/>
  <c r="AQ175" i="4"/>
  <c r="AQ176" i="4"/>
  <c r="AQ177" i="4"/>
  <c r="AQ178" i="4"/>
  <c r="AQ179" i="4"/>
  <c r="AQ180" i="4"/>
  <c r="AQ181" i="4"/>
  <c r="AQ182" i="4"/>
  <c r="AQ183" i="4"/>
  <c r="AQ184" i="4"/>
  <c r="AQ185" i="4"/>
  <c r="AQ186" i="4"/>
  <c r="AQ187" i="4"/>
  <c r="AQ188" i="4"/>
  <c r="AQ189" i="4"/>
  <c r="AQ190" i="4"/>
  <c r="AQ191" i="4"/>
  <c r="AQ192" i="4"/>
  <c r="AQ193" i="4"/>
  <c r="AQ194" i="4"/>
  <c r="AQ195" i="4"/>
  <c r="AQ196" i="4"/>
  <c r="AQ197" i="4"/>
  <c r="AQ198" i="4"/>
  <c r="AQ199" i="4"/>
  <c r="AQ200" i="4"/>
  <c r="AQ201" i="4"/>
  <c r="AQ202" i="4"/>
  <c r="AQ203" i="4"/>
  <c r="AQ204" i="4"/>
  <c r="AQ205" i="4"/>
  <c r="AQ206" i="4"/>
  <c r="AQ207" i="4"/>
  <c r="AQ208" i="4"/>
  <c r="AQ209" i="4"/>
  <c r="AQ210" i="4"/>
  <c r="AQ211" i="4"/>
  <c r="AQ212" i="4"/>
  <c r="AQ213" i="4"/>
  <c r="AQ214" i="4"/>
  <c r="AQ215" i="4"/>
  <c r="AQ216" i="4"/>
  <c r="AQ217" i="4"/>
  <c r="AQ218" i="4"/>
  <c r="AQ219" i="4"/>
  <c r="AQ220" i="4"/>
  <c r="AQ221" i="4"/>
  <c r="AQ222" i="4"/>
  <c r="AQ223" i="4"/>
  <c r="AQ224" i="4"/>
  <c r="AQ225" i="4"/>
  <c r="AQ226" i="4"/>
  <c r="AQ227" i="4"/>
  <c r="AQ228" i="4"/>
  <c r="AQ229" i="4"/>
  <c r="AQ230" i="4"/>
  <c r="AQ231" i="4"/>
  <c r="AQ232" i="4"/>
  <c r="AQ233" i="4"/>
  <c r="AQ234" i="4"/>
  <c r="AQ235" i="4"/>
  <c r="AQ236" i="4"/>
  <c r="AQ237" i="4"/>
  <c r="AQ238" i="4"/>
  <c r="AQ239" i="4"/>
  <c r="AQ240" i="4"/>
  <c r="AQ241" i="4"/>
  <c r="AQ242" i="4"/>
  <c r="AQ243" i="4"/>
  <c r="AQ244" i="4"/>
  <c r="AQ245" i="4"/>
  <c r="AQ246" i="4"/>
  <c r="AQ247" i="4"/>
  <c r="AQ248" i="4"/>
  <c r="AQ249" i="4"/>
  <c r="AQ250" i="4"/>
  <c r="AQ251" i="4"/>
  <c r="AQ252" i="4"/>
  <c r="AQ253" i="4"/>
  <c r="AQ254" i="4"/>
  <c r="AQ255" i="4"/>
  <c r="AQ256" i="4"/>
  <c r="AQ257" i="4"/>
  <c r="AQ258" i="4"/>
  <c r="AQ259" i="4"/>
  <c r="AQ260" i="4"/>
  <c r="AQ261" i="4"/>
  <c r="AQ262" i="4"/>
  <c r="AQ263" i="4"/>
  <c r="AQ264" i="4"/>
  <c r="AQ265" i="4"/>
  <c r="AQ266" i="4"/>
  <c r="AQ267" i="4"/>
  <c r="AQ268" i="4"/>
  <c r="AQ269" i="4"/>
  <c r="AQ270" i="4"/>
  <c r="AQ271" i="4"/>
  <c r="AQ272" i="4"/>
  <c r="AQ273" i="4"/>
  <c r="AQ274" i="4"/>
  <c r="AQ275" i="4"/>
  <c r="AQ276" i="4"/>
  <c r="AQ277" i="4"/>
  <c r="AQ278" i="4"/>
  <c r="AQ279" i="4"/>
  <c r="AQ280" i="4"/>
  <c r="AQ281" i="4"/>
  <c r="AQ282" i="4"/>
  <c r="AQ283" i="4"/>
  <c r="AQ284" i="4"/>
  <c r="AQ285" i="4"/>
  <c r="AQ286" i="4"/>
  <c r="AQ287" i="4"/>
  <c r="AQ288" i="4"/>
  <c r="AQ289" i="4"/>
  <c r="AQ290" i="4"/>
  <c r="AQ291" i="4"/>
  <c r="AQ292" i="4"/>
  <c r="AQ293" i="4"/>
  <c r="AQ294" i="4"/>
  <c r="AQ295" i="4"/>
  <c r="AQ296" i="4"/>
  <c r="AQ297" i="4"/>
  <c r="AQ298" i="4"/>
  <c r="AQ299" i="4"/>
  <c r="AQ300" i="4"/>
  <c r="AQ301" i="4"/>
  <c r="AQ302" i="4"/>
  <c r="AQ303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229" i="4"/>
  <c r="AO230" i="4"/>
  <c r="AO231" i="4"/>
  <c r="AO232" i="4"/>
  <c r="AO233" i="4"/>
  <c r="AO234" i="4"/>
  <c r="AO235" i="4"/>
  <c r="AO236" i="4"/>
  <c r="AO237" i="4"/>
  <c r="AO238" i="4"/>
  <c r="AO239" i="4"/>
  <c r="AO240" i="4"/>
  <c r="AO241" i="4"/>
  <c r="AO242" i="4"/>
  <c r="AO243" i="4"/>
  <c r="AO244" i="4"/>
  <c r="AO245" i="4"/>
  <c r="AO246" i="4"/>
  <c r="AO247" i="4"/>
  <c r="AO248" i="4"/>
  <c r="AO249" i="4"/>
  <c r="AO250" i="4"/>
  <c r="AO251" i="4"/>
  <c r="AO252" i="4"/>
  <c r="AO253" i="4"/>
  <c r="AO254" i="4"/>
  <c r="AO255" i="4"/>
  <c r="AO256" i="4"/>
  <c r="AO257" i="4"/>
  <c r="AO258" i="4"/>
  <c r="AO259" i="4"/>
  <c r="AO260" i="4"/>
  <c r="AO261" i="4"/>
  <c r="AO262" i="4"/>
  <c r="AO263" i="4"/>
  <c r="AO264" i="4"/>
  <c r="AO265" i="4"/>
  <c r="AO266" i="4"/>
  <c r="AO267" i="4"/>
  <c r="AO268" i="4"/>
  <c r="AO269" i="4"/>
  <c r="AO270" i="4"/>
  <c r="AO271" i="4"/>
  <c r="AO272" i="4"/>
  <c r="AO273" i="4"/>
  <c r="AO274" i="4"/>
  <c r="AO275" i="4"/>
  <c r="AO276" i="4"/>
  <c r="AO277" i="4"/>
  <c r="AO278" i="4"/>
  <c r="AO279" i="4"/>
  <c r="AO280" i="4"/>
  <c r="AO281" i="4"/>
  <c r="AO282" i="4"/>
  <c r="AO283" i="4"/>
  <c r="AO284" i="4"/>
  <c r="AO285" i="4"/>
  <c r="AO286" i="4"/>
  <c r="AO287" i="4"/>
  <c r="AO288" i="4"/>
  <c r="AO289" i="4"/>
  <c r="AO290" i="4"/>
  <c r="AO291" i="4"/>
  <c r="AO292" i="4"/>
  <c r="AO293" i="4"/>
  <c r="AO294" i="4"/>
  <c r="AO295" i="4"/>
  <c r="AO296" i="4"/>
  <c r="AO297" i="4"/>
  <c r="AO298" i="4"/>
  <c r="AO299" i="4"/>
  <c r="AO300" i="4"/>
  <c r="AO301" i="4"/>
  <c r="AO302" i="4"/>
  <c r="AO303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N242" i="4"/>
  <c r="AN243" i="4"/>
  <c r="AN244" i="4"/>
  <c r="AN245" i="4"/>
  <c r="AN246" i="4"/>
  <c r="AN247" i="4"/>
  <c r="AN248" i="4"/>
  <c r="AN249" i="4"/>
  <c r="AN250" i="4"/>
  <c r="AN251" i="4"/>
  <c r="AN252" i="4"/>
  <c r="AN253" i="4"/>
  <c r="AN254" i="4"/>
  <c r="AN255" i="4"/>
  <c r="AN256" i="4"/>
  <c r="AN257" i="4"/>
  <c r="AN258" i="4"/>
  <c r="AN259" i="4"/>
  <c r="AN260" i="4"/>
  <c r="AN261" i="4"/>
  <c r="AN262" i="4"/>
  <c r="AN263" i="4"/>
  <c r="AN264" i="4"/>
  <c r="AN265" i="4"/>
  <c r="AN266" i="4"/>
  <c r="AN267" i="4"/>
  <c r="AN268" i="4"/>
  <c r="AN269" i="4"/>
  <c r="AN270" i="4"/>
  <c r="AN271" i="4"/>
  <c r="AN272" i="4"/>
  <c r="AN273" i="4"/>
  <c r="AN274" i="4"/>
  <c r="AN275" i="4"/>
  <c r="AN276" i="4"/>
  <c r="AN277" i="4"/>
  <c r="AN278" i="4"/>
  <c r="AN279" i="4"/>
  <c r="AN280" i="4"/>
  <c r="AN281" i="4"/>
  <c r="AN282" i="4"/>
  <c r="AN283" i="4"/>
  <c r="AN284" i="4"/>
  <c r="AN285" i="4"/>
  <c r="AN286" i="4"/>
  <c r="AN287" i="4"/>
  <c r="AN288" i="4"/>
  <c r="AN289" i="4"/>
  <c r="AN290" i="4"/>
  <c r="AN291" i="4"/>
  <c r="AN292" i="4"/>
  <c r="AN293" i="4"/>
  <c r="AN294" i="4"/>
  <c r="AN295" i="4"/>
  <c r="AN296" i="4"/>
  <c r="AN297" i="4"/>
  <c r="AN298" i="4"/>
  <c r="AN299" i="4"/>
  <c r="AN300" i="4"/>
  <c r="AN301" i="4"/>
  <c r="AN302" i="4"/>
  <c r="AN303" i="4"/>
  <c r="AS2" i="4"/>
  <c r="AR2" i="4"/>
  <c r="AN2" i="4"/>
  <c r="AO2" i="4"/>
  <c r="AP2" i="4"/>
  <c r="AQ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J2" i="4"/>
  <c r="AK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2" i="4"/>
  <c r="Y2" i="4"/>
  <c r="Z2" i="4"/>
  <c r="AA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2" i="4"/>
  <c r="AG2" i="4"/>
  <c r="AH2" i="4"/>
  <c r="AI2" i="4"/>
  <c r="AF2" i="4"/>
  <c r="AE2" i="4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N101" i="4" l="1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L3" i="4"/>
  <c r="L2" i="4"/>
  <c r="U6" i="4"/>
  <c r="V6" i="1"/>
  <c r="V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3" i="1"/>
  <c r="M2" i="1"/>
  <c r="N15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3" i="1"/>
  <c r="K2" i="1"/>
  <c r="L16" i="1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3" i="4"/>
  <c r="N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U8" i="4"/>
  <c r="U4" i="4"/>
  <c r="L1" i="7"/>
  <c r="L1" i="6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3" i="2"/>
  <c r="G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D2" i="6"/>
  <c r="D40" i="6"/>
  <c r="E45" i="6"/>
  <c r="C25" i="6"/>
  <c r="C46" i="6"/>
  <c r="E2" i="7"/>
  <c r="D3" i="7"/>
  <c r="H9" i="6"/>
  <c r="C18" i="6"/>
  <c r="F20" i="6"/>
  <c r="F50" i="6"/>
  <c r="D6" i="6"/>
  <c r="H42" i="6"/>
  <c r="F24" i="6"/>
  <c r="F30" i="6"/>
  <c r="F6" i="7"/>
  <c r="C11" i="6"/>
  <c r="G9" i="7"/>
  <c r="H21" i="6"/>
  <c r="G48" i="6"/>
  <c r="E51" i="6"/>
  <c r="G14" i="6"/>
  <c r="D11" i="6"/>
  <c r="G40" i="6"/>
  <c r="D10" i="7"/>
  <c r="G26" i="6"/>
  <c r="G31" i="6"/>
  <c r="H2" i="7"/>
  <c r="H46" i="6"/>
  <c r="D20" i="6"/>
  <c r="D48" i="6"/>
  <c r="F4" i="6"/>
  <c r="C43" i="6"/>
  <c r="F34" i="6"/>
  <c r="B10" i="7"/>
  <c r="F9" i="7"/>
  <c r="G21" i="6"/>
  <c r="G13" i="6"/>
  <c r="B3" i="7"/>
  <c r="F26" i="6"/>
  <c r="E27" i="6"/>
  <c r="H44" i="6"/>
  <c r="C35" i="6"/>
  <c r="E9" i="7"/>
  <c r="G43" i="6"/>
  <c r="D26" i="6"/>
  <c r="D23" i="6"/>
  <c r="H39" i="6"/>
  <c r="C38" i="6"/>
  <c r="F46" i="6"/>
  <c r="D43" i="6"/>
  <c r="H10" i="6"/>
  <c r="C22" i="6"/>
  <c r="D41" i="6"/>
  <c r="G41" i="6"/>
  <c r="G50" i="6"/>
  <c r="D45" i="6"/>
  <c r="C23" i="6"/>
  <c r="C49" i="6"/>
  <c r="D6" i="7"/>
  <c r="E36" i="6"/>
  <c r="C28" i="6"/>
  <c r="E41" i="6"/>
  <c r="F5" i="6"/>
  <c r="E30" i="6"/>
  <c r="F47" i="6"/>
  <c r="H24" i="6"/>
  <c r="E23" i="6"/>
  <c r="E7" i="7"/>
  <c r="F25" i="6"/>
  <c r="C9" i="7"/>
  <c r="H6" i="6"/>
  <c r="F37" i="6"/>
  <c r="C19" i="6"/>
  <c r="D44" i="6"/>
  <c r="E13" i="6"/>
  <c r="F40" i="6"/>
  <c r="E31" i="6"/>
  <c r="E34" i="6"/>
  <c r="H10" i="7"/>
  <c r="E10" i="6"/>
  <c r="D11" i="7"/>
  <c r="E47" i="6"/>
  <c r="H34" i="6"/>
  <c r="G2" i="7"/>
  <c r="C8" i="7"/>
  <c r="F35" i="6"/>
  <c r="D4" i="7"/>
  <c r="E3" i="6"/>
  <c r="G47" i="6"/>
  <c r="D37" i="6"/>
  <c r="H11" i="6"/>
  <c r="H5" i="7"/>
  <c r="G49" i="6"/>
  <c r="F48" i="6"/>
  <c r="G32" i="6"/>
  <c r="H2" i="6"/>
  <c r="H43" i="6"/>
  <c r="H15" i="6"/>
  <c r="G20" i="6"/>
  <c r="G11" i="6"/>
  <c r="C11" i="7"/>
  <c r="E11" i="7"/>
  <c r="D12" i="7"/>
  <c r="D4" i="6"/>
  <c r="G10" i="6"/>
  <c r="H8" i="6"/>
  <c r="C16" i="6"/>
  <c r="C7" i="7"/>
  <c r="D7" i="6"/>
  <c r="G46" i="6"/>
  <c r="C5" i="6"/>
  <c r="D24" i="6"/>
  <c r="E37" i="6"/>
  <c r="G8" i="7"/>
  <c r="G7" i="7"/>
  <c r="E21" i="6"/>
  <c r="B5" i="7"/>
  <c r="E11" i="6"/>
  <c r="H47" i="6"/>
  <c r="H17" i="6"/>
  <c r="E12" i="6"/>
  <c r="H26" i="6"/>
  <c r="G45" i="6"/>
  <c r="G38" i="6"/>
  <c r="F27" i="6"/>
  <c r="H9" i="7"/>
  <c r="C24" i="6"/>
  <c r="D28" i="6"/>
  <c r="D22" i="6"/>
  <c r="G18" i="6"/>
  <c r="D50" i="6"/>
  <c r="D39" i="6"/>
  <c r="F29" i="6"/>
  <c r="E8" i="7"/>
  <c r="F43" i="6"/>
  <c r="C37" i="6"/>
  <c r="G51" i="6"/>
  <c r="F21" i="6"/>
  <c r="E15" i="6"/>
  <c r="G29" i="6"/>
  <c r="G7" i="6"/>
  <c r="G25" i="6"/>
  <c r="D5" i="7"/>
  <c r="F8" i="6"/>
  <c r="D32" i="6"/>
  <c r="H14" i="6"/>
  <c r="C40" i="6"/>
  <c r="B8" i="7"/>
  <c r="G9" i="6"/>
  <c r="F12" i="7"/>
  <c r="E18" i="6"/>
  <c r="G28" i="6"/>
  <c r="E38" i="6"/>
  <c r="E22" i="6"/>
  <c r="C12" i="7"/>
  <c r="C34" i="6"/>
  <c r="F16" i="6"/>
  <c r="D8" i="6"/>
  <c r="H35" i="6"/>
  <c r="F4" i="7"/>
  <c r="G23" i="6"/>
  <c r="F39" i="6"/>
  <c r="G3" i="6"/>
  <c r="E42" i="6"/>
  <c r="F9" i="6"/>
  <c r="D31" i="6"/>
  <c r="C47" i="6"/>
  <c r="C26" i="6"/>
  <c r="D49" i="6"/>
  <c r="F41" i="6"/>
  <c r="F23" i="6"/>
  <c r="G6" i="6"/>
  <c r="H48" i="6"/>
  <c r="C6" i="7"/>
  <c r="C39" i="6"/>
  <c r="H31" i="6"/>
  <c r="G5" i="7"/>
  <c r="C12" i="6"/>
  <c r="C27" i="6"/>
  <c r="E5" i="7"/>
  <c r="B12" i="7"/>
  <c r="D15" i="6"/>
  <c r="G4" i="6"/>
  <c r="F13" i="7"/>
  <c r="G42" i="6"/>
  <c r="C8" i="6"/>
  <c r="D7" i="7"/>
  <c r="G30" i="6"/>
  <c r="G5" i="6"/>
  <c r="C45" i="6"/>
  <c r="H4" i="6"/>
  <c r="G22" i="6"/>
  <c r="D18" i="6"/>
  <c r="E12" i="7"/>
  <c r="C41" i="6"/>
  <c r="D10" i="6"/>
  <c r="F14" i="6"/>
  <c r="G3" i="7"/>
  <c r="H6" i="7"/>
  <c r="H51" i="6"/>
  <c r="C2" i="7"/>
  <c r="E24" i="6"/>
  <c r="H16" i="6"/>
  <c r="C9" i="6"/>
  <c r="F11" i="6"/>
  <c r="F10" i="6"/>
  <c r="C20" i="6"/>
  <c r="C13" i="6"/>
  <c r="D34" i="6"/>
  <c r="F45" i="6"/>
  <c r="G2" i="6"/>
  <c r="F51" i="6"/>
  <c r="H4" i="7"/>
  <c r="G8" i="6"/>
  <c r="D30" i="6"/>
  <c r="D42" i="6"/>
  <c r="H30" i="6"/>
  <c r="E35" i="6"/>
  <c r="G39" i="6"/>
  <c r="H45" i="6"/>
  <c r="H19" i="6"/>
  <c r="H7" i="6"/>
  <c r="H22" i="6"/>
  <c r="F2" i="7"/>
  <c r="H8" i="7"/>
  <c r="C7" i="6"/>
  <c r="C13" i="7"/>
  <c r="E43" i="6"/>
  <c r="D17" i="6"/>
  <c r="F3" i="6"/>
  <c r="C51" i="6"/>
  <c r="E14" i="6"/>
  <c r="F28" i="6"/>
  <c r="E20" i="6"/>
  <c r="G13" i="7"/>
  <c r="C3" i="7"/>
  <c r="H28" i="6"/>
  <c r="D9" i="7"/>
  <c r="H29" i="6"/>
  <c r="D13" i="7"/>
  <c r="G37" i="6"/>
  <c r="F12" i="6"/>
  <c r="C29" i="6"/>
  <c r="E25" i="6"/>
  <c r="D2" i="7"/>
  <c r="G36" i="6"/>
  <c r="B4" i="7"/>
  <c r="F18" i="6"/>
  <c r="E49" i="6"/>
  <c r="G27" i="6"/>
  <c r="D33" i="6"/>
  <c r="C32" i="6"/>
  <c r="E26" i="6"/>
  <c r="E50" i="6"/>
  <c r="E13" i="7"/>
  <c r="E2" i="6"/>
  <c r="F32" i="6"/>
  <c r="H7" i="7"/>
  <c r="C5" i="7"/>
  <c r="H33" i="6"/>
  <c r="D46" i="6"/>
  <c r="C10" i="7"/>
  <c r="E48" i="6"/>
  <c r="H20" i="6"/>
  <c r="H25" i="6"/>
  <c r="E39" i="6"/>
  <c r="H23" i="6"/>
  <c r="C14" i="6"/>
  <c r="C50" i="6"/>
  <c r="C3" i="6"/>
  <c r="C6" i="6"/>
  <c r="F8" i="7"/>
  <c r="D38" i="6"/>
  <c r="D14" i="6"/>
  <c r="H12" i="7"/>
  <c r="E6" i="6"/>
  <c r="C33" i="6"/>
  <c r="F10" i="7"/>
  <c r="H50" i="6"/>
  <c r="D51" i="6"/>
  <c r="D3" i="6"/>
  <c r="G19" i="6"/>
  <c r="D16" i="6"/>
  <c r="H12" i="6"/>
  <c r="D13" i="6"/>
  <c r="B13" i="7"/>
  <c r="H36" i="6"/>
  <c r="C42" i="6"/>
  <c r="G10" i="7"/>
  <c r="E4" i="7"/>
  <c r="E3" i="7"/>
  <c r="H13" i="6"/>
  <c r="D35" i="6"/>
  <c r="H27" i="6"/>
  <c r="H11" i="7"/>
  <c r="D9" i="6"/>
  <c r="C36" i="6"/>
  <c r="H40" i="6"/>
  <c r="G44" i="6"/>
  <c r="D36" i="6"/>
  <c r="D27" i="6"/>
  <c r="C15" i="6"/>
  <c r="C4" i="6"/>
  <c r="H5" i="6"/>
  <c r="E46" i="6"/>
  <c r="G15" i="6"/>
  <c r="F44" i="6"/>
  <c r="G12" i="7"/>
  <c r="F11" i="7"/>
  <c r="D19" i="6"/>
  <c r="D12" i="6"/>
  <c r="D8" i="7"/>
  <c r="E32" i="6"/>
  <c r="F15" i="6"/>
  <c r="E7" i="6"/>
  <c r="F36" i="6"/>
  <c r="G11" i="7"/>
  <c r="E8" i="6"/>
  <c r="F7" i="7"/>
  <c r="F3" i="7"/>
  <c r="F33" i="6"/>
  <c r="H3" i="6"/>
  <c r="F7" i="6"/>
  <c r="E9" i="6"/>
  <c r="B11" i="7"/>
  <c r="D21" i="6"/>
  <c r="H49" i="6"/>
  <c r="F38" i="6"/>
  <c r="E17" i="6"/>
  <c r="H3" i="7"/>
  <c r="E29" i="6"/>
  <c r="E10" i="7"/>
  <c r="E5" i="6"/>
  <c r="F17" i="6"/>
  <c r="D5" i="6"/>
  <c r="E28" i="6"/>
  <c r="H18" i="6"/>
  <c r="G16" i="6"/>
  <c r="H13" i="7"/>
  <c r="H41" i="6"/>
  <c r="E40" i="6"/>
  <c r="G35" i="6"/>
  <c r="C30" i="6"/>
  <c r="C48" i="6"/>
  <c r="E4" i="6"/>
  <c r="F5" i="7"/>
  <c r="B6" i="7"/>
  <c r="C10" i="6"/>
  <c r="G17" i="6"/>
  <c r="F2" i="6"/>
  <c r="C17" i="6"/>
  <c r="H37" i="6"/>
  <c r="D25" i="6"/>
  <c r="G12" i="6"/>
  <c r="D29" i="6"/>
  <c r="C44" i="6"/>
  <c r="E16" i="6"/>
  <c r="F22" i="6"/>
  <c r="G34" i="6"/>
  <c r="H32" i="6"/>
  <c r="F19" i="6"/>
  <c r="C31" i="6"/>
  <c r="B2" i="7"/>
  <c r="B7" i="7"/>
  <c r="F31" i="6"/>
  <c r="E19" i="6"/>
  <c r="G24" i="6"/>
  <c r="G6" i="7"/>
  <c r="C2" i="6"/>
  <c r="D47" i="6"/>
  <c r="H38" i="6"/>
  <c r="F13" i="6"/>
  <c r="G33" i="6"/>
  <c r="E33" i="6"/>
  <c r="C4" i="7"/>
  <c r="F49" i="6"/>
  <c r="F6" i="6"/>
  <c r="C21" i="6"/>
  <c r="B9" i="7"/>
  <c r="F42" i="6"/>
  <c r="E6" i="7"/>
  <c r="E44" i="6"/>
  <c r="G4" i="7"/>
  <c r="M16" i="4" l="1"/>
  <c r="L14" i="1"/>
  <c r="N2" i="1"/>
  <c r="N8" i="1"/>
  <c r="L2" i="1"/>
  <c r="L3" i="1"/>
  <c r="N16" i="1"/>
  <c r="N3" i="1"/>
  <c r="N14" i="1"/>
  <c r="L4" i="1"/>
  <c r="N10" i="1"/>
  <c r="L10" i="1"/>
  <c r="L8" i="1"/>
  <c r="N4" i="1"/>
  <c r="L15" i="1"/>
  <c r="N9" i="1"/>
  <c r="L9" i="1"/>
  <c r="O14" i="4"/>
  <c r="O4" i="4"/>
  <c r="O2" i="4"/>
  <c r="O15" i="4"/>
  <c r="O8" i="4"/>
  <c r="O16" i="4"/>
  <c r="K16" i="4"/>
  <c r="K2" i="4"/>
  <c r="M2" i="4"/>
  <c r="K14" i="4"/>
  <c r="K15" i="4"/>
  <c r="M4" i="4"/>
  <c r="M3" i="4"/>
  <c r="M14" i="4"/>
  <c r="M15" i="4"/>
  <c r="K4" i="4"/>
  <c r="O3" i="4"/>
  <c r="K3" i="4"/>
  <c r="K8" i="4"/>
  <c r="M10" i="4"/>
  <c r="O10" i="4"/>
  <c r="K10" i="4"/>
  <c r="M8" i="4"/>
  <c r="K9" i="4"/>
  <c r="M9" i="4"/>
  <c r="O9" i="4"/>
</calcChain>
</file>

<file path=xl/sharedStrings.xml><?xml version="1.0" encoding="utf-8"?>
<sst xmlns="http://schemas.openxmlformats.org/spreadsheetml/2006/main" count="151" uniqueCount="62">
  <si>
    <t>Date</t>
  </si>
  <si>
    <t>Number 1</t>
  </si>
  <si>
    <t>Number 2</t>
  </si>
  <si>
    <t>Number 3</t>
  </si>
  <si>
    <t>Number 4</t>
  </si>
  <si>
    <t>Number 5</t>
  </si>
  <si>
    <t>Number 6</t>
  </si>
  <si>
    <t>50</t>
  </si>
  <si>
    <t>15</t>
  </si>
  <si>
    <t>10</t>
  </si>
  <si>
    <t>20</t>
  </si>
  <si>
    <t>30</t>
  </si>
  <si>
    <t>Number</t>
  </si>
  <si>
    <t>100</t>
  </si>
  <si>
    <t>DrawDate</t>
  </si>
  <si>
    <t>Ball 1</t>
  </si>
  <si>
    <t>Ball 2</t>
  </si>
  <si>
    <t>Ball 3</t>
  </si>
  <si>
    <t>Ball 4</t>
  </si>
  <si>
    <t>Ball 5</t>
  </si>
  <si>
    <t>Lucky Star 1</t>
  </si>
  <si>
    <t>Lucky Star 2</t>
  </si>
  <si>
    <t>Merlin</t>
  </si>
  <si>
    <t>Arthur</t>
  </si>
  <si>
    <t>Guinevere</t>
  </si>
  <si>
    <t>Lancelot</t>
  </si>
  <si>
    <t>Ball 6</t>
  </si>
  <si>
    <t>Bonus Ball</t>
  </si>
  <si>
    <t>Ball Set</t>
  </si>
  <si>
    <t>Machine</t>
  </si>
  <si>
    <t>DrawNumber</t>
  </si>
  <si>
    <t>5</t>
  </si>
  <si>
    <t>Prev attempts</t>
  </si>
  <si>
    <t>200</t>
  </si>
  <si>
    <t>Ball Delta</t>
  </si>
  <si>
    <t>LS Delta</t>
  </si>
  <si>
    <t>Ball Y Delta</t>
  </si>
  <si>
    <t xml:space="preserve">Past 10 </t>
  </si>
  <si>
    <t>Past 100</t>
  </si>
  <si>
    <t>Past 5</t>
  </si>
  <si>
    <t>Ball 1 Repeat Last 5</t>
  </si>
  <si>
    <t>Ball 2 Repeat Last 5</t>
  </si>
  <si>
    <t>Ball 3 Repeat Last 5</t>
  </si>
  <si>
    <t>Ball 4 Repeat Last 5</t>
  </si>
  <si>
    <t>Ball 5 Repeat Last 5</t>
  </si>
  <si>
    <t xml:space="preserve"> </t>
  </si>
  <si>
    <t>Lucky Star 1 Repeat Last 5</t>
  </si>
  <si>
    <t>Lucky Star 2 Repeat Last 5</t>
  </si>
  <si>
    <t>Ball 1 Repeat Last 10</t>
  </si>
  <si>
    <t>Ball 2 Repeat Last 10</t>
  </si>
  <si>
    <t>Ball 3 Repeat Last 10</t>
  </si>
  <si>
    <t>Ball 4 Repeat Last 10</t>
  </si>
  <si>
    <t>Ball 5 Repeat Last 10</t>
  </si>
  <si>
    <t>Lucky Star 1 Repeat Last 10</t>
  </si>
  <si>
    <t>Lucky Star 2 Repeat Last 10</t>
  </si>
  <si>
    <t>Ball 1 Repeat Last 20</t>
  </si>
  <si>
    <t>Ball 2 Repeat Last 20</t>
  </si>
  <si>
    <t>Ball 3 Repeat Last 20</t>
  </si>
  <si>
    <t>Ball 4 Repeat Last 20</t>
  </si>
  <si>
    <t>Ball 5 Repeat Last 20</t>
  </si>
  <si>
    <t>Lucky Star 1 Repeat Last 20</t>
  </si>
  <si>
    <t>Lucky Star 2 Repeat Last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</si>
</sst>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HotPicks</a:t>
            </a:r>
            <a:r>
              <a:rPr lang="en-GB" baseline="0"/>
              <a:t> count of ball number in the past 10, 15, 20, 30, 50, 100 draws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14700214769929E-2"/>
          <c:y val="7.4938887226743564E-2"/>
          <c:w val="0.96438081889115579"/>
          <c:h val="0.8405686469207827"/>
        </c:manualLayout>
      </c:layout>
      <c:barChart>
        <c:barDir val="col"/>
        <c:grouping val="stacked"/>
        <c:varyColors val="0"/>
        <c:ser>
          <c:idx val="3"/>
          <c:order val="2"/>
          <c:tx>
            <c:strRef>
              <c:f>'HotPicks analysis'!$D$1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'HotPicks analysis'!$D$2:$D$60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7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2F-4EE9-AAC7-1A7DF3B27C51}"/>
            </c:ext>
          </c:extLst>
        </c:ser>
        <c:ser>
          <c:idx val="5"/>
          <c:order val="4"/>
          <c:tx>
            <c:strRef>
              <c:f>'HotPicks analysis'!$F$1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'HotPicks analysis'!$F$2:$F$60</c:f>
              <c:numCache>
                <c:formatCode>General</c:formatCode>
                <c:ptCount val="59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8</c:v>
                </c:pt>
                <c:pt idx="19">
                  <c:v>6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7</c:v>
                </c:pt>
                <c:pt idx="33">
                  <c:v>2</c:v>
                </c:pt>
                <c:pt idx="34">
                  <c:v>7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6</c:v>
                </c:pt>
                <c:pt idx="39">
                  <c:v>3</c:v>
                </c:pt>
                <c:pt idx="40">
                  <c:v>9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6</c:v>
                </c:pt>
                <c:pt idx="45">
                  <c:v>0</c:v>
                </c:pt>
                <c:pt idx="46">
                  <c:v>5</c:v>
                </c:pt>
                <c:pt idx="47">
                  <c:v>7</c:v>
                </c:pt>
                <c:pt idx="48">
                  <c:v>8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6</c:v>
                </c:pt>
                <c:pt idx="54">
                  <c:v>4</c:v>
                </c:pt>
                <c:pt idx="55">
                  <c:v>4</c:v>
                </c:pt>
                <c:pt idx="56">
                  <c:v>6</c:v>
                </c:pt>
                <c:pt idx="57">
                  <c:v>4</c:v>
                </c:pt>
                <c:pt idx="5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2F-4EE9-AAC7-1A7DF3B27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379216"/>
        <c:axId val="105238212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'HotPicks analysis'!$B$1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'HotPicks analysis'!$B$2:$B$60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2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2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D2F-4EE9-AAC7-1A7DF3B27C51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'HotPicks analysis'!$C$1</c15:sqref>
                        </c15:formulaRef>
                      </c:ext>
                    </c:extLst>
                    <c:strCache>
                      <c:ptCount val="1"/>
                      <c:pt idx="0">
                        <c:v>15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'HotPicks analysis'!$C$2:$C$60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6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3</c:v>
                      </c:pt>
                      <c:pt idx="54">
                        <c:v>0</c:v>
                      </c:pt>
                      <c:pt idx="55">
                        <c:v>2</c:v>
                      </c:pt>
                      <c:pt idx="56">
                        <c:v>0</c:v>
                      </c:pt>
                      <c:pt idx="57">
                        <c:v>2</c:v>
                      </c:pt>
                      <c:pt idx="58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D2F-4EE9-AAC7-1A7DF3B27C51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'HotPicks analysis'!$E$1</c15:sqref>
                        </c15:formulaRef>
                      </c:ext>
                    </c:extLst>
                    <c:strCache>
                      <c:ptCount val="1"/>
                      <c:pt idx="0">
                        <c:v>30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'HotPicks analysis'!$E$2:$E$60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5</c:v>
                      </c:pt>
                      <c:pt idx="11">
                        <c:v>7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2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4</c:v>
                      </c:pt>
                      <c:pt idx="33">
                        <c:v>0</c:v>
                      </c:pt>
                      <c:pt idx="34">
                        <c:v>7</c:v>
                      </c:pt>
                      <c:pt idx="35">
                        <c:v>4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1</c:v>
                      </c:pt>
                      <c:pt idx="40">
                        <c:v>6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5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4</c:v>
                      </c:pt>
                      <c:pt idx="47">
                        <c:v>3</c:v>
                      </c:pt>
                      <c:pt idx="48">
                        <c:v>4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6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4</c:v>
                      </c:pt>
                      <c:pt idx="57">
                        <c:v>2</c:v>
                      </c:pt>
                      <c:pt idx="58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D2F-4EE9-AAC7-1A7DF3B27C51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'HotPicks analysis'!$G$1</c15:sqref>
                        </c15:formulaRef>
                      </c:ext>
                    </c:extLst>
                    <c:strCache>
                      <c:ptCount val="1"/>
                      <c:pt idx="0">
                        <c:v>100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'HotPicks analysis'!$G$2:$G$60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11</c:v>
                      </c:pt>
                      <c:pt idx="1">
                        <c:v>9</c:v>
                      </c:pt>
                      <c:pt idx="2">
                        <c:v>17</c:v>
                      </c:pt>
                      <c:pt idx="3">
                        <c:v>15</c:v>
                      </c:pt>
                      <c:pt idx="4">
                        <c:v>4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9</c:v>
                      </c:pt>
                      <c:pt idx="8">
                        <c:v>14</c:v>
                      </c:pt>
                      <c:pt idx="9">
                        <c:v>12</c:v>
                      </c:pt>
                      <c:pt idx="10">
                        <c:v>11</c:v>
                      </c:pt>
                      <c:pt idx="11">
                        <c:v>15</c:v>
                      </c:pt>
                      <c:pt idx="12">
                        <c:v>14</c:v>
                      </c:pt>
                      <c:pt idx="13">
                        <c:v>9</c:v>
                      </c:pt>
                      <c:pt idx="14">
                        <c:v>14</c:v>
                      </c:pt>
                      <c:pt idx="15">
                        <c:v>13</c:v>
                      </c:pt>
                      <c:pt idx="16">
                        <c:v>15</c:v>
                      </c:pt>
                      <c:pt idx="17">
                        <c:v>11</c:v>
                      </c:pt>
                      <c:pt idx="18">
                        <c:v>15</c:v>
                      </c:pt>
                      <c:pt idx="19">
                        <c:v>12</c:v>
                      </c:pt>
                      <c:pt idx="20">
                        <c:v>10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11</c:v>
                      </c:pt>
                      <c:pt idx="24">
                        <c:v>8</c:v>
                      </c:pt>
                      <c:pt idx="25">
                        <c:v>5</c:v>
                      </c:pt>
                      <c:pt idx="26">
                        <c:v>21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13</c:v>
                      </c:pt>
                      <c:pt idx="32">
                        <c:v>16</c:v>
                      </c:pt>
                      <c:pt idx="33">
                        <c:v>13</c:v>
                      </c:pt>
                      <c:pt idx="34">
                        <c:v>12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13</c:v>
                      </c:pt>
                      <c:pt idx="38">
                        <c:v>17</c:v>
                      </c:pt>
                      <c:pt idx="39">
                        <c:v>11</c:v>
                      </c:pt>
                      <c:pt idx="40">
                        <c:v>16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8</c:v>
                      </c:pt>
                      <c:pt idx="46">
                        <c:v>11</c:v>
                      </c:pt>
                      <c:pt idx="47">
                        <c:v>17</c:v>
                      </c:pt>
                      <c:pt idx="48">
                        <c:v>12</c:v>
                      </c:pt>
                      <c:pt idx="49">
                        <c:v>10</c:v>
                      </c:pt>
                      <c:pt idx="50">
                        <c:v>13</c:v>
                      </c:pt>
                      <c:pt idx="51">
                        <c:v>15</c:v>
                      </c:pt>
                      <c:pt idx="52">
                        <c:v>9</c:v>
                      </c:pt>
                      <c:pt idx="53">
                        <c:v>9</c:v>
                      </c:pt>
                      <c:pt idx="54">
                        <c:v>7</c:v>
                      </c:pt>
                      <c:pt idx="55">
                        <c:v>10</c:v>
                      </c:pt>
                      <c:pt idx="56">
                        <c:v>13</c:v>
                      </c:pt>
                      <c:pt idx="57">
                        <c:v>9</c:v>
                      </c:pt>
                      <c:pt idx="58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D2F-4EE9-AAC7-1A7DF3B27C51}"/>
                  </c:ext>
                </c:extLst>
              </c15:ser>
            </c15:filteredBarSeries>
          </c:ext>
        </c:extLst>
      </c:barChart>
      <c:catAx>
        <c:axId val="10523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82128"/>
        <c:crosses val="autoZero"/>
        <c:auto val="1"/>
        <c:lblAlgn val="ctr"/>
        <c:lblOffset val="100"/>
        <c:noMultiLvlLbl val="0"/>
      </c:catAx>
      <c:valAx>
        <c:axId val="1052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EuroMillions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count of ball number in the past 5, 10, 15, 20, 30, 50, 100 draws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14700214769929E-2"/>
          <c:y val="7.4938887226743564E-2"/>
          <c:w val="0.96438081889115579"/>
          <c:h val="0.840568646920782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'EuroMillions analysis'!$B$1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'EuroMillions analysis'!$B$2:$B$51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A60-4A63-BDF1-EC4B7B348F79}"/>
            </c:ext>
          </c:extLst>
        </c:ser>
        <c:ser>
          <c:idx val="2"/>
          <c:order val="1"/>
          <c:tx>
            <c:strRef>
              <c:f>'EuroMillions analysis'!$C$1</c:f>
              <c:strCache>
                <c:ptCount val="1"/>
                <c:pt idx="0">
                  <c:v>10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'EuroMillions analysis'!$C$2:$C$51</c:f>
              <c:numCache>
                <c:formatCode>General</c:formatCode>
                <c:ptCount val="5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A60-4A63-BDF1-EC4B7B348F79}"/>
            </c:ext>
          </c:extLst>
        </c:ser>
        <c:ser>
          <c:idx val="4"/>
          <c:order val="3"/>
          <c:tx>
            <c:strRef>
              <c:f>'EuroMillions analysis'!$E$1</c:f>
              <c:strCache>
                <c:ptCount val="1"/>
                <c:pt idx="0">
                  <c:v>20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'EuroMillions analysis'!$E$2:$E$51</c:f>
              <c:numCache>
                <c:formatCode>General</c:formatCode>
                <c:ptCount val="5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A60-4A63-BDF1-EC4B7B348F79}"/>
            </c:ext>
          </c:extLst>
        </c:ser>
        <c:ser>
          <c:idx val="0"/>
          <c:order val="6"/>
          <c:tx>
            <c:strRef>
              <c:f>'EuroMillions analysis'!$H$1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'EuroMillions analysis'!$H$2:$H$51</c:f>
              <c:numCache>
                <c:formatCode>General</c:formatCode>
                <c:ptCount val="50"/>
                <c:pt idx="0">
                  <c:v>12</c:v>
                </c:pt>
                <c:pt idx="1">
                  <c:v>22</c:v>
                </c:pt>
                <c:pt idx="2">
                  <c:v>16</c:v>
                </c:pt>
                <c:pt idx="3">
                  <c:v>20</c:v>
                </c:pt>
                <c:pt idx="4">
                  <c:v>13</c:v>
                </c:pt>
                <c:pt idx="5">
                  <c:v>16</c:v>
                </c:pt>
                <c:pt idx="6">
                  <c:v>27</c:v>
                </c:pt>
                <c:pt idx="7">
                  <c:v>23</c:v>
                </c:pt>
                <c:pt idx="8">
                  <c:v>17</c:v>
                </c:pt>
                <c:pt idx="9">
                  <c:v>24</c:v>
                </c:pt>
                <c:pt idx="10">
                  <c:v>22</c:v>
                </c:pt>
                <c:pt idx="11">
                  <c:v>18</c:v>
                </c:pt>
                <c:pt idx="12">
                  <c:v>24</c:v>
                </c:pt>
                <c:pt idx="13">
                  <c:v>19</c:v>
                </c:pt>
                <c:pt idx="14">
                  <c:v>20</c:v>
                </c:pt>
                <c:pt idx="15">
                  <c:v>30</c:v>
                </c:pt>
                <c:pt idx="16">
                  <c:v>19</c:v>
                </c:pt>
                <c:pt idx="17">
                  <c:v>23</c:v>
                </c:pt>
                <c:pt idx="18">
                  <c:v>17</c:v>
                </c:pt>
                <c:pt idx="19">
                  <c:v>24</c:v>
                </c:pt>
                <c:pt idx="20">
                  <c:v>21</c:v>
                </c:pt>
                <c:pt idx="21">
                  <c:v>12</c:v>
                </c:pt>
                <c:pt idx="22">
                  <c:v>26</c:v>
                </c:pt>
                <c:pt idx="23">
                  <c:v>19</c:v>
                </c:pt>
                <c:pt idx="24">
                  <c:v>18</c:v>
                </c:pt>
                <c:pt idx="25">
                  <c:v>16</c:v>
                </c:pt>
                <c:pt idx="26">
                  <c:v>18</c:v>
                </c:pt>
                <c:pt idx="27">
                  <c:v>18</c:v>
                </c:pt>
                <c:pt idx="28">
                  <c:v>24</c:v>
                </c:pt>
                <c:pt idx="29">
                  <c:v>15</c:v>
                </c:pt>
                <c:pt idx="30">
                  <c:v>17</c:v>
                </c:pt>
                <c:pt idx="31">
                  <c:v>20</c:v>
                </c:pt>
                <c:pt idx="32">
                  <c:v>24</c:v>
                </c:pt>
                <c:pt idx="33">
                  <c:v>32</c:v>
                </c:pt>
                <c:pt idx="34">
                  <c:v>27</c:v>
                </c:pt>
                <c:pt idx="35">
                  <c:v>20</c:v>
                </c:pt>
                <c:pt idx="36">
                  <c:v>22</c:v>
                </c:pt>
                <c:pt idx="37">
                  <c:v>12</c:v>
                </c:pt>
                <c:pt idx="38">
                  <c:v>18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10</c:v>
                </c:pt>
                <c:pt idx="43">
                  <c:v>25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23</c:v>
                </c:pt>
                <c:pt idx="48">
                  <c:v>19</c:v>
                </c:pt>
                <c:pt idx="4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7-44D4-84FE-A80C6BED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379216"/>
        <c:axId val="1052382128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'EuroMillions analysis'!$D$1</c15:sqref>
                        </c15:formulaRef>
                      </c:ext>
                    </c:extLst>
                    <c:strCache>
                      <c:ptCount val="1"/>
                      <c:pt idx="0">
                        <c:v>15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'EuroMillions analysis'!$D$2:$D$51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5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A60-4A63-BDF1-EC4B7B348F79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analysis'!$F$1</c15:sqref>
                        </c15:formulaRef>
                      </c:ext>
                    </c:extLst>
                    <c:strCache>
                      <c:ptCount val="1"/>
                      <c:pt idx="0">
                        <c:v>30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analysis'!$F$2:$F$51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3</c:v>
                      </c:pt>
                      <c:pt idx="24">
                        <c:v>6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3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A60-4A63-BDF1-EC4B7B348F79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analysis'!$G$1</c15:sqref>
                        </c15:formulaRef>
                      </c:ext>
                    </c:extLst>
                    <c:strCache>
                      <c:ptCount val="1"/>
                      <c:pt idx="0">
                        <c:v>50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6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7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6</c:v>
                      </c:pt>
                      <c:pt idx="23">
                        <c:v>5</c:v>
                      </c:pt>
                      <c:pt idx="24">
                        <c:v>9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9</c:v>
                      </c:pt>
                      <c:pt idx="29">
                        <c:v>4</c:v>
                      </c:pt>
                      <c:pt idx="30">
                        <c:v>3</c:v>
                      </c:pt>
                      <c:pt idx="31">
                        <c:v>4</c:v>
                      </c:pt>
                      <c:pt idx="32">
                        <c:v>8</c:v>
                      </c:pt>
                      <c:pt idx="33">
                        <c:v>6</c:v>
                      </c:pt>
                      <c:pt idx="34">
                        <c:v>5</c:v>
                      </c:pt>
                      <c:pt idx="35">
                        <c:v>3</c:v>
                      </c:pt>
                      <c:pt idx="36">
                        <c:v>5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3</c:v>
                      </c:pt>
                      <c:pt idx="40">
                        <c:v>4</c:v>
                      </c:pt>
                      <c:pt idx="41">
                        <c:v>6</c:v>
                      </c:pt>
                      <c:pt idx="42">
                        <c:v>1</c:v>
                      </c:pt>
                      <c:pt idx="43">
                        <c:v>6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8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A60-4A63-BDF1-EC4B7B348F79}"/>
                  </c:ext>
                </c:extLst>
              </c15:ser>
            </c15:filteredBarSeries>
          </c:ext>
        </c:extLst>
      </c:barChart>
      <c:catAx>
        <c:axId val="10523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82128"/>
        <c:crosses val="autoZero"/>
        <c:auto val="1"/>
        <c:lblAlgn val="ctr"/>
        <c:lblOffset val="100"/>
        <c:noMultiLvlLbl val="0"/>
      </c:catAx>
      <c:valAx>
        <c:axId val="1052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EuroMillions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count of ball number in the past 5, 10, 15, 20, 30, 50, 100 draws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14700214769929E-2"/>
          <c:y val="7.4938887226743564E-2"/>
          <c:w val="0.96438081889115579"/>
          <c:h val="0.8069988679489209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'EuroMillions LuckDraw analysis'!$B$1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'EuroMillions LuckDraw analysis'!$B$2:$B$13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08A-4C48-B26E-8B72C27F3D6A}"/>
            </c:ext>
          </c:extLst>
        </c:ser>
        <c:ser>
          <c:idx val="2"/>
          <c:order val="1"/>
          <c:tx>
            <c:strRef>
              <c:f>'EuroMillions LuckDraw analysis'!$C$1</c:f>
              <c:strCache>
                <c:ptCount val="1"/>
                <c:pt idx="0">
                  <c:v>10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'EuroMillions LuckDraw analysis'!$C$2:$C$13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08A-4C48-B26E-8B72C27F3D6A}"/>
            </c:ext>
          </c:extLst>
        </c:ser>
        <c:ser>
          <c:idx val="0"/>
          <c:order val="6"/>
          <c:tx>
            <c:strRef>
              <c:f>'EuroMillions LuckDraw analysis'!$H$1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'EuroMillions LuckDraw analysis'!$H$2:$H$13</c:f>
              <c:numCache>
                <c:formatCode>General</c:formatCode>
                <c:ptCount val="12"/>
                <c:pt idx="0">
                  <c:v>32</c:v>
                </c:pt>
                <c:pt idx="1">
                  <c:v>33</c:v>
                </c:pt>
                <c:pt idx="2">
                  <c:v>36</c:v>
                </c:pt>
                <c:pt idx="3">
                  <c:v>30</c:v>
                </c:pt>
                <c:pt idx="4">
                  <c:v>33</c:v>
                </c:pt>
                <c:pt idx="5">
                  <c:v>32</c:v>
                </c:pt>
                <c:pt idx="6">
                  <c:v>35</c:v>
                </c:pt>
                <c:pt idx="7">
                  <c:v>35</c:v>
                </c:pt>
                <c:pt idx="8">
                  <c:v>40</c:v>
                </c:pt>
                <c:pt idx="9">
                  <c:v>34</c:v>
                </c:pt>
                <c:pt idx="10">
                  <c:v>25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8-4858-A1F2-B70B8975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379216"/>
        <c:axId val="1052382128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'EuroMillions LuckDraw analysis'!$D$1</c15:sqref>
                        </c15:formulaRef>
                      </c:ext>
                    </c:extLst>
                    <c:strCache>
                      <c:ptCount val="1"/>
                      <c:pt idx="0">
                        <c:v>15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'EuroMillions LuckDraw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08A-4C48-B26E-8B72C27F3D6A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analysis'!$E$1</c15:sqref>
                        </c15:formulaRef>
                      </c:ext>
                    </c:extLst>
                    <c:strCache>
                      <c:ptCount val="1"/>
                      <c:pt idx="0">
                        <c:v>20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6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8A-4C48-B26E-8B72C27F3D6A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analysis'!$F$1</c15:sqref>
                        </c15:formulaRef>
                      </c:ext>
                    </c:extLst>
                    <c:strCache>
                      <c:ptCount val="1"/>
                      <c:pt idx="0">
                        <c:v>30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3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08A-4C48-B26E-8B72C27F3D6A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analysis'!$G$1</c15:sqref>
                        </c15:formulaRef>
                      </c:ext>
                    </c:extLst>
                    <c:strCache>
                      <c:ptCount val="1"/>
                      <c:pt idx="0">
                        <c:v>50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6</c:v>
                      </c:pt>
                      <c:pt idx="5">
                        <c:v>10</c:v>
                      </c:pt>
                      <c:pt idx="6">
                        <c:v>6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7</c:v>
                      </c:pt>
                      <c:pt idx="10">
                        <c:v>4</c:v>
                      </c:pt>
                      <c:pt idx="1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08A-4C48-B26E-8B72C27F3D6A}"/>
                  </c:ext>
                </c:extLst>
              </c15:ser>
            </c15:filteredBarSeries>
          </c:ext>
        </c:extLst>
      </c:barChart>
      <c:catAx>
        <c:axId val="10523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82128"/>
        <c:crosses val="autoZero"/>
        <c:auto val="1"/>
        <c:lblAlgn val="ctr"/>
        <c:lblOffset val="100"/>
        <c:noMultiLvlLbl val="0"/>
      </c:catAx>
      <c:valAx>
        <c:axId val="1052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Lotto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count of ball number in the past 10, 15, 20, 30, 50, 100 draws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14700214769929E-2"/>
          <c:y val="7.4938887226743564E-2"/>
          <c:w val="0.96438081889115579"/>
          <c:h val="0.840568646920782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'Lottery analysis'!$B$1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'Lottery analysis'!$B$2:$B$51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5-4C0B-AC38-96D84D5E5034}"/>
            </c:ext>
          </c:extLst>
        </c:ser>
        <c:ser>
          <c:idx val="2"/>
          <c:order val="1"/>
          <c:tx>
            <c:strRef>
              <c:f>'Lottery analysis'!$C$1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'Lottery analysis'!$C$2:$C$51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5-4C0B-AC38-96D84D5E5034}"/>
            </c:ext>
          </c:extLst>
        </c:ser>
        <c:ser>
          <c:idx val="3"/>
          <c:order val="2"/>
          <c:tx>
            <c:strRef>
              <c:f>'Lottery analysis'!$D$1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'Lottery analysis'!$D$2:$D$51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5-4C0B-AC38-96D84D5E5034}"/>
            </c:ext>
          </c:extLst>
        </c:ser>
        <c:ser>
          <c:idx val="4"/>
          <c:order val="3"/>
          <c:tx>
            <c:strRef>
              <c:f>'Lottery analysis'!$E$1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'Lottery analysis'!$E$2:$E$51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0</c:v>
                </c:pt>
                <c:pt idx="35">
                  <c:v>5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E5-4C0B-AC38-96D84D5E5034}"/>
            </c:ext>
          </c:extLst>
        </c:ser>
        <c:ser>
          <c:idx val="5"/>
          <c:order val="4"/>
          <c:tx>
            <c:strRef>
              <c:f>'Lottery analysis'!$F$1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'Lottery analysis'!$F$2:$F$51</c:f>
              <c:numCache>
                <c:formatCode>General</c:formatCode>
                <c:ptCount val="5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7</c:v>
                </c:pt>
                <c:pt idx="21">
                  <c:v>0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4</c:v>
                </c:pt>
                <c:pt idx="40">
                  <c:v>7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1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E5-4C0B-AC38-96D84D5E5034}"/>
            </c:ext>
          </c:extLst>
        </c:ser>
        <c:ser>
          <c:idx val="6"/>
          <c:order val="5"/>
          <c:tx>
            <c:strRef>
              <c:f>'Lottery analysis'!$G$1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'Lottery analysis'!$G$2:$G$51</c:f>
              <c:numCache>
                <c:formatCode>General</c:formatCode>
                <c:ptCount val="50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9</c:v>
                </c:pt>
                <c:pt idx="20">
                  <c:v>9</c:v>
                </c:pt>
                <c:pt idx="21">
                  <c:v>3</c:v>
                </c:pt>
                <c:pt idx="22">
                  <c:v>7</c:v>
                </c:pt>
                <c:pt idx="23">
                  <c:v>10</c:v>
                </c:pt>
                <c:pt idx="24">
                  <c:v>5</c:v>
                </c:pt>
                <c:pt idx="25">
                  <c:v>8</c:v>
                </c:pt>
                <c:pt idx="26">
                  <c:v>3</c:v>
                </c:pt>
                <c:pt idx="27">
                  <c:v>2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8</c:v>
                </c:pt>
                <c:pt idx="41">
                  <c:v>4</c:v>
                </c:pt>
                <c:pt idx="42">
                  <c:v>3</c:v>
                </c:pt>
                <c:pt idx="43">
                  <c:v>9</c:v>
                </c:pt>
                <c:pt idx="44">
                  <c:v>6</c:v>
                </c:pt>
                <c:pt idx="45">
                  <c:v>6</c:v>
                </c:pt>
                <c:pt idx="46">
                  <c:v>4</c:v>
                </c:pt>
                <c:pt idx="47">
                  <c:v>8</c:v>
                </c:pt>
                <c:pt idx="48">
                  <c:v>3</c:v>
                </c:pt>
                <c:pt idx="4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E5-4C0B-AC38-96D84D5E5034}"/>
            </c:ext>
          </c:extLst>
        </c:ser>
        <c:ser>
          <c:idx val="0"/>
          <c:order val="6"/>
          <c:tx>
            <c:strRef>
              <c:f>'Lottery analysis'!$H$1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'Lottery analysis'!$H$2:$H$51</c:f>
              <c:numCache>
                <c:formatCode>General</c:formatCode>
                <c:ptCount val="50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9</c:v>
                </c:pt>
                <c:pt idx="20">
                  <c:v>10</c:v>
                </c:pt>
                <c:pt idx="21">
                  <c:v>3</c:v>
                </c:pt>
                <c:pt idx="22">
                  <c:v>7</c:v>
                </c:pt>
                <c:pt idx="23">
                  <c:v>11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8</c:v>
                </c:pt>
                <c:pt idx="41">
                  <c:v>4</c:v>
                </c:pt>
                <c:pt idx="42">
                  <c:v>3</c:v>
                </c:pt>
                <c:pt idx="43">
                  <c:v>9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8</c:v>
                </c:pt>
                <c:pt idx="48">
                  <c:v>4</c:v>
                </c:pt>
                <c:pt idx="4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E5-4C0B-AC38-96D84D5E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379216"/>
        <c:axId val="1052382128"/>
      </c:barChart>
      <c:catAx>
        <c:axId val="10523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82128"/>
        <c:crosses val="autoZero"/>
        <c:auto val="1"/>
        <c:lblAlgn val="ctr"/>
        <c:lblOffset val="100"/>
        <c:noMultiLvlLbl val="0"/>
      </c:catAx>
      <c:valAx>
        <c:axId val="1052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384809</xdr:colOff>
      <xdr:row>0</xdr:row>
      <xdr:rowOff>128587</xdr:rowOff>
    </xdr:from>
    <xdr:to>
      <xdr:col>28</xdr:col>
      <xdr:colOff>51435</xdr:colOff>
      <xdr:row>35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BDBC87-739E-4904-ABBB-46F622A4F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468629</xdr:colOff>
      <xdr:row>2</xdr:row>
      <xdr:rowOff>90487</xdr:rowOff>
    </xdr:from>
    <xdr:to>
      <xdr:col>27</xdr:col>
      <xdr:colOff>152400</xdr:colOff>
      <xdr:row>39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599A9-271F-4384-B2A7-20987613B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316229</xdr:colOff>
      <xdr:row>2</xdr:row>
      <xdr:rowOff>52387</xdr:rowOff>
    </xdr:from>
    <xdr:to>
      <xdr:col>21</xdr:col>
      <xdr:colOff>424069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360FD-48BF-4B21-82CA-EC1619227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483869</xdr:colOff>
      <xdr:row>2</xdr:row>
      <xdr:rowOff>67627</xdr:rowOff>
    </xdr:from>
    <xdr:to>
      <xdr:col>27</xdr:col>
      <xdr:colOff>167640</xdr:colOff>
      <xdr:row>34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537C1-8FB5-4782-AE35-7C13DB78C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41DBF5-5360-452E-A2B3-33D29DA7D842}" name="Table1" displayName="Table1" ref="A1:G117" totalsRowShown="0">
  <autoFilter ref="A1:G117" xr:uid="{F041DBF5-5360-452E-A2B3-33D29DA7D842}"/>
  <tableColumns count="7">
    <tableColumn id="1" xr3:uid="{88424204-8CDB-4FCB-B3F6-EF3632D1C8EE}" name="Date" dataDxfId="27"/>
    <tableColumn id="2" xr3:uid="{4D32F723-C12C-4FF3-9CE4-236CC54E62A6}" name="Number 1"/>
    <tableColumn id="3" xr3:uid="{72D3A16F-D5D2-4B37-9754-BD65D7CE8970}" name="Number 2"/>
    <tableColumn id="4" xr3:uid="{1F8A292D-19C3-4D7A-9AE9-B66873BDB070}" name="Number 3"/>
    <tableColumn id="5" xr3:uid="{AE89C445-F7BE-44EA-855E-B8574780109B}" name="Number 4"/>
    <tableColumn id="6" xr3:uid="{B9B6EEE8-9A61-4DFD-911C-9FA658AE0FD6}" name="Number 5"/>
    <tableColumn id="7" xr3:uid="{30610A1F-ECA9-495A-882A-792A447949E9}" name="Number 6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D9EB88-660F-4AB9-B152-3AED67ADCF8A}" name="Table2" displayName="Table2" ref="A1:G60" totalsRowShown="0">
  <autoFilter ref="A1:G60" xr:uid="{00D9EB88-660F-4AB9-B152-3AED67ADCF8A}"/>
  <tableColumns count="7">
    <tableColumn id="1" xr3:uid="{26E53B31-D84E-46D3-AA8A-11AF59A8D4EC}" name="Number"/>
    <tableColumn id="2" xr3:uid="{CC98AF54-A014-4101-81ED-22D3C04EC587}" name="10" dataDxfId="26">
      <calculatedColumnFormula>COUNTIF(HotPicks!$B$2:$G$11,Table2[[#This Row],[Number]])</calculatedColumnFormula>
    </tableColumn>
    <tableColumn id="3" xr3:uid="{7BCFEABB-1BB3-40A0-A4D4-8F8BC3C706AD}" name="15" dataDxfId="25">
      <calculatedColumnFormula>COUNTIF(HotPicks!$B$2:$G$16,Table2[[#This Row],[Number]])</calculatedColumnFormula>
    </tableColumn>
    <tableColumn id="4" xr3:uid="{3B549825-B8C6-45CE-8B9B-B8D1E8370EA5}" name="20" dataDxfId="24">
      <calculatedColumnFormula>COUNTIF(HotPicks!$B$2:$G$21,Table2[[#This Row],[Number]])</calculatedColumnFormula>
    </tableColumn>
    <tableColumn id="5" xr3:uid="{BC01EB67-D6EA-480F-BAD1-29C74B8AA140}" name="30" dataDxfId="23">
      <calculatedColumnFormula>COUNTIF(HotPicks!$B$2:$G$31,Table2[[#This Row],[Number]])</calculatedColumnFormula>
    </tableColumn>
    <tableColumn id="6" xr3:uid="{2AE472DE-4B5C-4313-8207-27E9C82ECF4C}" name="50" dataDxfId="22">
      <calculatedColumnFormula>COUNTIF(HotPicks!$B$2:$G$51,Table2[[#This Row],[Number]])</calculatedColumnFormula>
    </tableColumn>
    <tableColumn id="7" xr3:uid="{D5FD610F-56B9-4D30-BE1B-0A2EA28DBFA8}" name="100" dataDxfId="21">
      <calculatedColumnFormula>COUNTIF(HotPicks!$B$2:$G$144,Table2[[#This Row],[Number]])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00DBB4-09CE-45BB-9EF3-56705FB4FEED}" name="Table7" displayName="Table7" ref="A1:H303" totalsRowShown="0">
  <autoFilter ref="A1:H303" xr:uid="{5200DBB4-09CE-45BB-9EF3-56705FB4FEED}"/>
  <tableColumns count="8">
    <tableColumn id="1" xr3:uid="{B73211D1-EAAC-47C4-A9C2-3684C35DA119}" name="DrawDate"/>
    <tableColumn id="2" xr3:uid="{DE4B6EE9-4163-4F32-9681-6E3518CB53DC}" name="Ball 1"/>
    <tableColumn id="3" xr3:uid="{69FD8257-550D-4E8D-866E-4EFE285C04DC}" name="Ball 2"/>
    <tableColumn id="4" xr3:uid="{3998ECE6-9687-4DDD-967E-17BC0822B681}" name="Ball 3"/>
    <tableColumn id="5" xr3:uid="{B18B3B99-B2DA-404A-8BCD-685A55CC5BD4}" name="Ball 4"/>
    <tableColumn id="6" xr3:uid="{D5102CC0-45EE-430F-AC3D-3565E9BD458D}" name="Ball 5"/>
    <tableColumn id="7" xr3:uid="{83350F63-A33B-4E0B-8C63-62ADFD34FF7A}" name="Lucky Star 1"/>
    <tableColumn id="8" xr3:uid="{2E8DBE98-A707-49C3-9999-67850A5A0FF7}" name="Lucky Star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A79EFE-31E7-4B8C-BFA4-4181A6A016CE}" name="Table25" displayName="Table25" ref="A1:H51" totalsRowShown="0">
  <autoFilter ref="A1:H51" xr:uid="{00D9EB88-660F-4AB9-B152-3AED67ADCF8A}"/>
  <tableColumns count="8">
    <tableColumn id="1" xr3:uid="{00331511-C921-4283-BC53-F3312F5ED2A1}" name="Number"/>
    <tableColumn id="8" xr3:uid="{E9B45F30-A765-4A4D-8A71-40D89E0FB2E4}" name="5" dataDxfId="0">
      <calculatedColumnFormula>COUNTIF(INDIRECT(CONCATENATE("EuroMillions!B", K$1, ":", "F", K$1+4)),Table25[[#This Row],[Number]])</calculatedColumnFormula>
    </tableColumn>
    <tableColumn id="2" xr3:uid="{EAC2C92C-117D-417A-91A5-E11F21E325E0}" name="10" dataDxfId="20">
      <calculatedColumnFormula>COUNTIF(INDIRECT(CONCATENATE("EuroMillions!B", K$1, ":", "F", K$1+9)),Table25[[#This Row],[Number]])</calculatedColumnFormula>
    </tableColumn>
    <tableColumn id="3" xr3:uid="{0A3EE2AE-C3B3-4643-8C2C-98F52EE3BE46}" name="15" dataDxfId="19">
      <calculatedColumnFormula>COUNTIF(INDIRECT(CONCATENATE("EuroMillions!B", K$1, ":", "F", K$1+14)),Table25[[#This Row],[Number]])</calculatedColumnFormula>
    </tableColumn>
    <tableColumn id="4" xr3:uid="{DF87F8D5-49B5-4D6A-8A7F-935FCB5F326D}" name="20" dataDxfId="18">
      <calculatedColumnFormula>COUNTIF(INDIRECT(CONCATENATE("EuroMillions!B", K$1, ":", "F", K$1+19)),Table25[[#This Row],[Number]])</calculatedColumnFormula>
    </tableColumn>
    <tableColumn id="5" xr3:uid="{E6D53445-AFDF-4ADD-95F8-D7007F12077B}" name="30" dataDxfId="17">
      <calculatedColumnFormula>COUNTIF(INDIRECT(CONCATENATE("EuroMillions!B", K$1, ":", "F", K$1+29)),Table25[[#This Row],[Number]])</calculatedColumnFormula>
    </tableColumn>
    <tableColumn id="6" xr3:uid="{040C0A46-CC5A-460A-932A-0F52275C004A}" name="50" dataDxfId="16">
      <calculatedColumnFormula>COUNTIF(INDIRECT(CONCATENATE("EuroMillions!B", K$1, ":", "F", K$1+49)),Table25[[#This Row],[Number]])</calculatedColumnFormula>
    </tableColumn>
    <tableColumn id="7" xr3:uid="{57FF9E7B-D70F-442A-BC09-2761DF12B5A5}" name="200" dataDxfId="15">
      <calculatedColumnFormula>COUNTIF(INDIRECT(CONCATENATE("EuroMillions!B", K$1, ":", "F", K$1+199)),Table25[[#This Row],[Number]])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0E4294-E4FC-464F-ACC8-678920502871}" name="Table256" displayName="Table256" ref="A1:H13" totalsRowShown="0">
  <autoFilter ref="A1:H13" xr:uid="{00D9EB88-660F-4AB9-B152-3AED67ADCF8A}"/>
  <tableColumns count="8">
    <tableColumn id="1" xr3:uid="{49BD7A38-93CF-4C45-A000-00CDE1533C67}" name="Number"/>
    <tableColumn id="8" xr3:uid="{D81EAB1A-4C44-49F2-889C-C16E0F14E238}" name="5" dataDxfId="14">
      <calculatedColumnFormula>COUNTIF(INDIRECT(CONCATENATE("EuroMillions!G", K$1, ":", "H", K$1+4)),Table256[[#This Row],[Number]])</calculatedColumnFormula>
    </tableColumn>
    <tableColumn id="2" xr3:uid="{84DB5630-092C-4973-8D73-0AC5A0D7ACAA}" name="10" dataDxfId="13">
      <calculatedColumnFormula>COUNTIF(INDIRECT(CONCATENATE("EuroMillions!G", K$1, ":", "H", K$1+9)),Table256[[#This Row],[Number]])</calculatedColumnFormula>
    </tableColumn>
    <tableColumn id="3" xr3:uid="{83016564-27EC-438A-BC32-C852CFF300B2}" name="15" dataDxfId="12">
      <calculatedColumnFormula>COUNTIF(INDIRECT(CONCATENATE("EuroMillions!G", K$1, ":", "H", K$1+14)),Table256[[#This Row],[Number]])</calculatedColumnFormula>
    </tableColumn>
    <tableColumn id="4" xr3:uid="{1E1D1C7C-F233-440B-95AA-0F97CA5C5A2E}" name="20" dataDxfId="11">
      <calculatedColumnFormula>COUNTIF(INDIRECT(CONCATENATE("EuroMillions!G", K$1, ":", "H", K$1+19)),Table256[[#This Row],[Number]])</calculatedColumnFormula>
    </tableColumn>
    <tableColumn id="5" xr3:uid="{D6FDFAA4-D2FB-47F1-BF87-D1B85AEDCDA2}" name="30" dataDxfId="10">
      <calculatedColumnFormula>COUNTIF(INDIRECT(CONCATENATE("EuroMillions!G", K$1, ":", "H", K$1+29)),Table256[[#This Row],[Number]])</calculatedColumnFormula>
    </tableColumn>
    <tableColumn id="6" xr3:uid="{D3CE89C7-EFC0-40A0-B748-E82F1062EBE2}" name="50" dataDxfId="9">
      <calculatedColumnFormula>COUNTIF(INDIRECT(CONCATENATE("EuroMillions!G", K$1, ":", "H", K$1+49)),Table256[[#This Row],[Number]])</calculatedColumnFormula>
    </tableColumn>
    <tableColumn id="7" xr3:uid="{675BF214-98D0-4B4E-BFF1-932E8D98EC4E}" name="200" dataDxfId="8">
      <calculatedColumnFormula>COUNTIF(INDIRECT(CONCATENATE("EuroMillions!G", K$1, ":", "H", K$1+199)),Table256[[#This Row],[Number]])</calculatedColumnFormula>
    </tableColumn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9E6E18-92C8-4D52-95C4-A2F51A6ABF6C}" name="Table711" displayName="Table711" ref="A1:K59" totalsRowShown="0">
  <autoFilter ref="A1:K59" xr:uid="{E29E6E18-92C8-4D52-95C4-A2F51A6ABF6C}"/>
  <tableColumns count="11">
    <tableColumn id="1" xr3:uid="{CCD41D92-43E6-4C54-9517-55050F494091}" name="DrawDate"/>
    <tableColumn id="2" xr3:uid="{6C6EF745-BBF8-4538-94D9-5E0541F2FB4A}" name="Ball 1"/>
    <tableColumn id="3" xr3:uid="{298FC51B-7441-40EC-A487-4034910DE0FE}" name="Ball 2"/>
    <tableColumn id="4" xr3:uid="{B3D71FC2-350F-4761-9E69-8A88E32727E9}" name="Ball 3"/>
    <tableColumn id="5" xr3:uid="{B0A1D96B-3C33-4A4E-9653-07236E80AD7F}" name="Ball 4"/>
    <tableColumn id="6" xr3:uid="{31CB962A-796B-4C5B-BDC4-DE2E0225B8C1}" name="Ball 5"/>
    <tableColumn id="7" xr3:uid="{6A1515E4-965B-4908-925B-82A677CA3D6A}" name="Ball 6"/>
    <tableColumn id="8" xr3:uid="{52349A61-1854-4FBD-8B93-1F54D9B0F9D7}" name="Bonus Ball"/>
    <tableColumn id="9" xr3:uid="{9A74ED22-CE80-494C-92CD-F6738A0E0A20}" name="Ball Set"/>
    <tableColumn id="10" xr3:uid="{C268B413-6514-4ABC-A866-0F856E4FBB34}" name="Machine"/>
    <tableColumn id="11" xr3:uid="{EC0F4A3B-EA8B-4C29-8022-CF93D708BD87}" name="DrawNumbe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E01388C-01C0-452C-A8CD-A5BC8F348475}" name="Table2512" displayName="Table2512" ref="A1:H51" totalsRowShown="0">
  <autoFilter ref="A1:H51" xr:uid="{00D9EB88-660F-4AB9-B152-3AED67ADCF8A}"/>
  <tableColumns count="8">
    <tableColumn id="1" xr3:uid="{097D0E4D-F5C4-4A15-ACAB-490B5B4281BC}" name="Number"/>
    <tableColumn id="8" xr3:uid="{8FF6744E-743B-4C5E-B6A5-3EA09D611407}" name="5" dataDxfId="7">
      <calculatedColumnFormula>COUNTIF(Lottery!$B$2:$H$6,Table2512[[#This Row],[Number]])</calculatedColumnFormula>
    </tableColumn>
    <tableColumn id="2" xr3:uid="{B423EF38-A562-47E2-BECE-9FF4A67107C6}" name="10" dataDxfId="6">
      <calculatedColumnFormula>COUNTIF(Lottery!$B$2:$H$11,Table2512[[#This Row],[Number]])</calculatedColumnFormula>
    </tableColumn>
    <tableColumn id="3" xr3:uid="{D373FE9B-76FD-4E02-8A6C-009DB8AFDBDC}" name="15" dataDxfId="5">
      <calculatedColumnFormula>COUNTIF(Lottery!$B$2:$H$16,Table2512[[#This Row],[Number]])</calculatedColumnFormula>
    </tableColumn>
    <tableColumn id="4" xr3:uid="{50337FED-6DBE-4EE9-9410-DA7E6B318577}" name="20" dataDxfId="4">
      <calculatedColumnFormula>COUNTIF(Lottery!$B$2:$H$21,Table2512[[#This Row],[Number]])</calculatedColumnFormula>
    </tableColumn>
    <tableColumn id="5" xr3:uid="{DFED4CBC-71A6-4FA0-9ECE-DE9E4E11069E}" name="30" dataDxfId="3">
      <calculatedColumnFormula>COUNTIF(Lottery!$B$2:$H$31,Table2512[[#This Row],[Number]])</calculatedColumnFormula>
    </tableColumn>
    <tableColumn id="6" xr3:uid="{C8CACF81-9F9A-4D58-9E7F-4B9547C7ECE3}" name="50" dataDxfId="2">
      <calculatedColumnFormula>COUNTIF(Lottery!$B$2:$H$51,Table2512[[#This Row],[Number]])</calculatedColumnFormula>
    </tableColumn>
    <tableColumn id="7" xr3:uid="{74B0E418-E753-4DA4-9BFD-DDA792169428}" name="100" dataDxfId="1">
      <calculatedColumnFormula>COUNTIF(Lottery!$B$2:$H$101,Table2512[[#This Row],[Number]])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1259-2DC5-4DAF-9254-DB0095236559}">
  <dimension ref="A1:V117"/>
  <sheetViews>
    <sheetView workbookViewId="0">
      <selection activeCell="J16" sqref="J16"/>
    </sheetView>
  </sheetViews>
  <sheetFormatPr defaultRowHeight="14.4" x14ac:dyDescent="0.3"/>
  <cols>
    <col min="1" max="1" width="20.109375" customWidth="1"/>
    <col min="2" max="3" width="1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34</v>
      </c>
      <c r="L1" t="s">
        <v>38</v>
      </c>
      <c r="M1" t="s">
        <v>36</v>
      </c>
    </row>
    <row r="2" spans="1:22" x14ac:dyDescent="0.3">
      <c r="A2" s="4">
        <v>45651</v>
      </c>
      <c r="B2">
        <v>47</v>
      </c>
      <c r="C2">
        <v>35</v>
      </c>
      <c r="D2">
        <v>17</v>
      </c>
      <c r="E2">
        <v>9</v>
      </c>
      <c r="F2">
        <v>51</v>
      </c>
      <c r="G2">
        <v>15</v>
      </c>
      <c r="K2">
        <f>SQRT(SUM((B2-C2)^2,(D2-C2)^2,(E2-D2)^2,(F2-E2)^2,(G2-F2)^2))/5</f>
        <v>11.986659251017358</v>
      </c>
      <c r="L2">
        <f>MEDIAN(K2:K100)</f>
        <v>5.8446556784809829</v>
      </c>
      <c r="M2">
        <f>SQRT(SUM((B3-B2)^2, (C3-C2)^2,(D3-D2)^2,(E3-E2)^2,(F3-F2)^2,(G3-G2)^2))/6</f>
        <v>13.145552691140665</v>
      </c>
      <c r="N2">
        <f>MEDIAN(M2:M100)</f>
        <v>7.0513986004353937</v>
      </c>
      <c r="Q2">
        <v>3</v>
      </c>
      <c r="R2">
        <v>11</v>
      </c>
      <c r="S2">
        <v>25</v>
      </c>
      <c r="T2">
        <v>30</v>
      </c>
      <c r="U2">
        <v>41</v>
      </c>
      <c r="V2">
        <v>49</v>
      </c>
    </row>
    <row r="3" spans="1:22" x14ac:dyDescent="0.3">
      <c r="A3" s="4">
        <v>45647</v>
      </c>
      <c r="B3">
        <v>16</v>
      </c>
      <c r="C3">
        <v>4</v>
      </c>
      <c r="D3">
        <v>54</v>
      </c>
      <c r="E3">
        <v>10</v>
      </c>
      <c r="F3">
        <v>3</v>
      </c>
      <c r="G3">
        <v>40</v>
      </c>
      <c r="K3">
        <f>SQRT(SUM((B3-C3)^2,(D3-C3)^2,(E3-D3)^2,(F3-E3)^2,(G3-F3)^2))/5</f>
        <v>15.489351180730585</v>
      </c>
      <c r="L3">
        <f>AVERAGE(K2:K100)</f>
        <v>6.4350886354112982</v>
      </c>
      <c r="M3">
        <f>SQRT(SUM((B4-B3)^2, (C4-C3)^2,(D4-D3)^2,(E4-E3)^2,(F4-F3)^2,(G4-G3)^2))/6</f>
        <v>10.637982264821966</v>
      </c>
      <c r="N3">
        <f>AVERAGE(M2:M100)</f>
        <v>6.3210230209799168</v>
      </c>
    </row>
    <row r="4" spans="1:22" x14ac:dyDescent="0.3">
      <c r="A4" s="4">
        <v>45644</v>
      </c>
      <c r="B4">
        <v>18</v>
      </c>
      <c r="C4">
        <v>28</v>
      </c>
      <c r="D4">
        <v>39</v>
      </c>
      <c r="E4">
        <v>20</v>
      </c>
      <c r="F4">
        <v>58</v>
      </c>
      <c r="G4">
        <v>52</v>
      </c>
      <c r="K4">
        <f t="shared" ref="K4:K67" si="0">SQRT(SUM((B4-C4)^2,(D4-C4)^2,(E4-D4)^2,(F4-E4)^2,(G4-F4)^2))/5</f>
        <v>9.0818500317941826</v>
      </c>
      <c r="L4">
        <f>_xlfn.STDEV.P(K2:K100)</f>
        <v>5.2637254840627907</v>
      </c>
      <c r="M4">
        <f t="shared" ref="M4:M67" si="1">SQRT(SUM((B5-B4)^2, (C5-C4)^2,(D5-D4)^2,(E5-E4)^2,(F5-F4)^2,(G5-G4)^2))/6</f>
        <v>10.454929725041463</v>
      </c>
      <c r="N4">
        <f>_xlfn.STDEV.P(M2:M100)</f>
        <v>4.7712898349168293</v>
      </c>
      <c r="U4" t="s">
        <v>34</v>
      </c>
      <c r="V4">
        <f>SQRT(SUM((Q2-S2)^2, (S2-R2)^2, (T2-S2)^2, (U2-T2)^2, (V2-U2)^2))/5</f>
        <v>5.9665735560705198</v>
      </c>
    </row>
    <row r="5" spans="1:22" x14ac:dyDescent="0.3">
      <c r="A5" s="4">
        <v>45640</v>
      </c>
      <c r="B5">
        <v>12</v>
      </c>
      <c r="C5">
        <v>19</v>
      </c>
      <c r="D5">
        <v>17</v>
      </c>
      <c r="E5">
        <v>11</v>
      </c>
      <c r="F5">
        <v>1</v>
      </c>
      <c r="G5">
        <v>54</v>
      </c>
      <c r="K5">
        <f t="shared" si="0"/>
        <v>10.950799057603056</v>
      </c>
      <c r="M5">
        <f t="shared" si="1"/>
        <v>11.321071798494463</v>
      </c>
    </row>
    <row r="6" spans="1:22" x14ac:dyDescent="0.3">
      <c r="A6" s="4">
        <v>45637</v>
      </c>
      <c r="B6">
        <v>52</v>
      </c>
      <c r="C6">
        <v>49</v>
      </c>
      <c r="D6">
        <v>35</v>
      </c>
      <c r="E6">
        <v>2</v>
      </c>
      <c r="F6">
        <v>36</v>
      </c>
      <c r="G6">
        <v>32</v>
      </c>
      <c r="K6">
        <f t="shared" si="0"/>
        <v>9.9317672143481097</v>
      </c>
      <c r="M6">
        <f t="shared" si="1"/>
        <v>12.046207333061767</v>
      </c>
      <c r="U6" t="s">
        <v>36</v>
      </c>
      <c r="V6">
        <f>SQRT(SUM((Q2-B3)^2, (R2-C3)^2,(S2-D3)^2,(T2-E3)^2,(U2-F3)^2,(V2-G3)^2))/6</f>
        <v>9.1043335224984414</v>
      </c>
    </row>
    <row r="7" spans="1:22" x14ac:dyDescent="0.3">
      <c r="A7" s="4">
        <v>45633</v>
      </c>
      <c r="B7">
        <v>12</v>
      </c>
      <c r="C7">
        <v>9</v>
      </c>
      <c r="D7">
        <v>35</v>
      </c>
      <c r="E7">
        <v>42</v>
      </c>
      <c r="F7">
        <v>26</v>
      </c>
      <c r="G7">
        <v>14</v>
      </c>
      <c r="K7">
        <f t="shared" si="0"/>
        <v>6.7349832961930947</v>
      </c>
      <c r="L7" t="s">
        <v>37</v>
      </c>
      <c r="M7">
        <f t="shared" si="1"/>
        <v>9.1393532472367962</v>
      </c>
    </row>
    <row r="8" spans="1:22" x14ac:dyDescent="0.3">
      <c r="A8" s="4">
        <v>45630</v>
      </c>
      <c r="B8">
        <v>35</v>
      </c>
      <c r="C8">
        <v>39</v>
      </c>
      <c r="D8">
        <v>25</v>
      </c>
      <c r="E8">
        <v>12</v>
      </c>
      <c r="F8">
        <v>19</v>
      </c>
      <c r="G8">
        <v>37</v>
      </c>
      <c r="K8">
        <f t="shared" si="0"/>
        <v>5.4918120870983929</v>
      </c>
      <c r="L8">
        <f>MEDIAN(K2:K10)</f>
        <v>9.0818500317941826</v>
      </c>
      <c r="M8">
        <f t="shared" si="1"/>
        <v>4.5856054973992011</v>
      </c>
      <c r="N8">
        <f>MEDIAN(M2:M10)</f>
        <v>10.454929725041463</v>
      </c>
    </row>
    <row r="9" spans="1:22" x14ac:dyDescent="0.3">
      <c r="A9" s="4">
        <v>45626</v>
      </c>
      <c r="B9">
        <v>14</v>
      </c>
      <c r="C9">
        <v>38</v>
      </c>
      <c r="D9">
        <v>24</v>
      </c>
      <c r="E9">
        <v>19</v>
      </c>
      <c r="F9">
        <v>22</v>
      </c>
      <c r="G9">
        <v>21</v>
      </c>
      <c r="K9">
        <f t="shared" si="0"/>
        <v>5.6815490845367167</v>
      </c>
      <c r="L9">
        <f>AVERAGE(K2:K10)</f>
        <v>9.2396066357443054</v>
      </c>
      <c r="M9">
        <f t="shared" si="1"/>
        <v>8.6377723465666261</v>
      </c>
      <c r="N9">
        <f>AVERAGE(M2:M10)</f>
        <v>9.8557988786828385</v>
      </c>
    </row>
    <row r="10" spans="1:22" x14ac:dyDescent="0.3">
      <c r="A10" s="4">
        <v>45623</v>
      </c>
      <c r="B10">
        <v>59</v>
      </c>
      <c r="C10">
        <v>38</v>
      </c>
      <c r="D10">
        <v>31</v>
      </c>
      <c r="E10">
        <v>15</v>
      </c>
      <c r="F10">
        <v>42</v>
      </c>
      <c r="G10">
        <v>35</v>
      </c>
      <c r="K10">
        <f t="shared" si="0"/>
        <v>7.8076885183772546</v>
      </c>
      <c r="L10">
        <f>_xlfn.STDEV.P(K2:K10)</f>
        <v>3.0743928569608681</v>
      </c>
      <c r="M10">
        <f t="shared" si="1"/>
        <v>8.7337150043826011</v>
      </c>
      <c r="N10">
        <f>_xlfn.STDEV.P(M2:M10)</f>
        <v>2.3515729054445189</v>
      </c>
    </row>
    <row r="11" spans="1:22" x14ac:dyDescent="0.3">
      <c r="A11" s="4">
        <v>45619</v>
      </c>
      <c r="B11">
        <v>33</v>
      </c>
      <c r="C11">
        <v>8</v>
      </c>
      <c r="D11">
        <v>44</v>
      </c>
      <c r="E11">
        <v>3</v>
      </c>
      <c r="F11">
        <v>13</v>
      </c>
      <c r="G11">
        <v>39</v>
      </c>
      <c r="K11">
        <f t="shared" si="0"/>
        <v>13.233291351738615</v>
      </c>
      <c r="M11">
        <f t="shared" si="1"/>
        <v>11.683321445547923</v>
      </c>
    </row>
    <row r="12" spans="1:22" x14ac:dyDescent="0.3">
      <c r="A12" s="4">
        <v>45616</v>
      </c>
      <c r="B12">
        <v>33</v>
      </c>
      <c r="C12">
        <v>7</v>
      </c>
      <c r="D12">
        <v>2</v>
      </c>
      <c r="E12">
        <v>37</v>
      </c>
      <c r="F12">
        <v>56</v>
      </c>
      <c r="G12">
        <v>27</v>
      </c>
      <c r="K12">
        <f t="shared" si="0"/>
        <v>11.185705163287651</v>
      </c>
      <c r="M12">
        <f t="shared" si="1"/>
        <v>11.647603473104098</v>
      </c>
    </row>
    <row r="13" spans="1:22" x14ac:dyDescent="0.3">
      <c r="A13" s="4">
        <v>45612</v>
      </c>
      <c r="B13">
        <v>16</v>
      </c>
      <c r="C13">
        <v>12</v>
      </c>
      <c r="D13">
        <v>59</v>
      </c>
      <c r="E13">
        <v>31</v>
      </c>
      <c r="F13">
        <v>38</v>
      </c>
      <c r="G13">
        <v>58</v>
      </c>
      <c r="K13">
        <f t="shared" si="0"/>
        <v>11.760952342391326</v>
      </c>
      <c r="L13" t="s">
        <v>39</v>
      </c>
      <c r="M13">
        <f t="shared" si="1"/>
        <v>7.9669456018114131</v>
      </c>
    </row>
    <row r="14" spans="1:22" x14ac:dyDescent="0.3">
      <c r="A14" s="4">
        <v>45609</v>
      </c>
      <c r="B14">
        <v>11</v>
      </c>
      <c r="C14">
        <v>41</v>
      </c>
      <c r="D14">
        <v>28</v>
      </c>
      <c r="E14">
        <v>12</v>
      </c>
      <c r="F14">
        <v>29</v>
      </c>
      <c r="G14">
        <v>54</v>
      </c>
      <c r="K14">
        <f t="shared" si="0"/>
        <v>9.4636145314567841</v>
      </c>
      <c r="L14">
        <f>MEDIAN(K2:K5)</f>
        <v>11.468729154310207</v>
      </c>
      <c r="M14">
        <f t="shared" si="1"/>
        <v>10.19395245558202</v>
      </c>
      <c r="N14">
        <f>MEDIAN(M2:M5)</f>
        <v>10.979527031658215</v>
      </c>
      <c r="R14">
        <v>13</v>
      </c>
      <c r="S14">
        <v>18</v>
      </c>
      <c r="T14">
        <v>31</v>
      </c>
      <c r="U14">
        <v>34</v>
      </c>
      <c r="V14">
        <v>47</v>
      </c>
    </row>
    <row r="15" spans="1:22" x14ac:dyDescent="0.3">
      <c r="A15" s="4">
        <v>45605</v>
      </c>
      <c r="B15">
        <v>44</v>
      </c>
      <c r="C15">
        <v>36</v>
      </c>
      <c r="D15">
        <v>56</v>
      </c>
      <c r="E15">
        <v>43</v>
      </c>
      <c r="F15">
        <v>50</v>
      </c>
      <c r="G15">
        <v>33</v>
      </c>
      <c r="K15">
        <f t="shared" si="0"/>
        <v>6.2321745803531536</v>
      </c>
      <c r="L15">
        <f>AVERAGE(K2:K5)</f>
        <v>11.877164880286296</v>
      </c>
      <c r="M15">
        <f t="shared" si="1"/>
        <v>12.482209562235189</v>
      </c>
      <c r="N15">
        <f>AVERAGE(M2:M5)</f>
        <v>11.389884119874639</v>
      </c>
      <c r="U15">
        <v>6</v>
      </c>
      <c r="V15">
        <v>11</v>
      </c>
    </row>
    <row r="16" spans="1:22" x14ac:dyDescent="0.3">
      <c r="A16" s="4">
        <v>45602</v>
      </c>
      <c r="B16">
        <v>6</v>
      </c>
      <c r="C16">
        <v>19</v>
      </c>
      <c r="D16">
        <v>3</v>
      </c>
      <c r="E16">
        <v>14</v>
      </c>
      <c r="F16">
        <v>35</v>
      </c>
      <c r="G16">
        <v>32</v>
      </c>
      <c r="K16">
        <f t="shared" si="0"/>
        <v>6.3118935352237999</v>
      </c>
      <c r="L16">
        <f>_xlfn.STDEV.P(K2:K5)</f>
        <v>2.3308698819311688</v>
      </c>
      <c r="M16">
        <f t="shared" si="1"/>
        <v>7.9302515022468789</v>
      </c>
      <c r="N16">
        <f>_xlfn.STDEV.P(M2:M5)</f>
        <v>1.0637907909634463</v>
      </c>
    </row>
    <row r="17" spans="1:22" x14ac:dyDescent="0.3">
      <c r="A17" s="4">
        <v>45598</v>
      </c>
      <c r="B17">
        <v>16</v>
      </c>
      <c r="C17">
        <v>50</v>
      </c>
      <c r="D17">
        <v>11</v>
      </c>
      <c r="E17">
        <v>35</v>
      </c>
      <c r="F17">
        <v>12</v>
      </c>
      <c r="G17">
        <v>19</v>
      </c>
      <c r="K17">
        <f t="shared" si="0"/>
        <v>12.379014500355026</v>
      </c>
      <c r="M17">
        <f t="shared" si="1"/>
        <v>9.5321094785525364</v>
      </c>
    </row>
    <row r="18" spans="1:22" x14ac:dyDescent="0.3">
      <c r="A18" s="4">
        <v>45595</v>
      </c>
      <c r="B18">
        <v>41</v>
      </c>
      <c r="C18">
        <v>57</v>
      </c>
      <c r="D18">
        <v>27</v>
      </c>
      <c r="E18">
        <v>36</v>
      </c>
      <c r="F18">
        <v>54</v>
      </c>
      <c r="G18">
        <v>43</v>
      </c>
      <c r="K18">
        <f t="shared" si="0"/>
        <v>8.2024386617639511</v>
      </c>
      <c r="M18">
        <f t="shared" si="1"/>
        <v>9.2511260575852781</v>
      </c>
      <c r="R18">
        <v>5</v>
      </c>
      <c r="S18">
        <v>11</v>
      </c>
      <c r="T18">
        <v>17</v>
      </c>
      <c r="U18">
        <v>29</v>
      </c>
      <c r="V18">
        <v>38</v>
      </c>
    </row>
    <row r="19" spans="1:22" x14ac:dyDescent="0.3">
      <c r="A19" s="4">
        <v>45591</v>
      </c>
      <c r="B19">
        <v>30</v>
      </c>
      <c r="C19">
        <v>47</v>
      </c>
      <c r="D19">
        <v>41</v>
      </c>
      <c r="E19">
        <v>44</v>
      </c>
      <c r="F19">
        <v>16</v>
      </c>
      <c r="G19">
        <v>9</v>
      </c>
      <c r="K19">
        <f t="shared" si="0"/>
        <v>6.832276341015489</v>
      </c>
      <c r="M19">
        <f t="shared" si="1"/>
        <v>3.9860869143671329</v>
      </c>
      <c r="U19">
        <v>6</v>
      </c>
      <c r="V19">
        <v>9</v>
      </c>
    </row>
    <row r="20" spans="1:22" x14ac:dyDescent="0.3">
      <c r="A20" s="4">
        <v>45588</v>
      </c>
      <c r="B20">
        <v>23</v>
      </c>
      <c r="C20">
        <v>27</v>
      </c>
      <c r="D20">
        <v>45</v>
      </c>
      <c r="E20">
        <v>51</v>
      </c>
      <c r="F20">
        <v>9</v>
      </c>
      <c r="G20">
        <v>6</v>
      </c>
      <c r="K20">
        <f t="shared" si="0"/>
        <v>9.2714615891994079</v>
      </c>
      <c r="M20">
        <f t="shared" si="1"/>
        <v>8.74801564800714</v>
      </c>
    </row>
    <row r="21" spans="1:22" x14ac:dyDescent="0.3">
      <c r="A21" s="4">
        <v>45584</v>
      </c>
      <c r="B21">
        <v>43</v>
      </c>
      <c r="C21">
        <v>54</v>
      </c>
      <c r="D21">
        <v>47</v>
      </c>
      <c r="E21">
        <v>48</v>
      </c>
      <c r="F21">
        <v>22</v>
      </c>
      <c r="G21">
        <v>44</v>
      </c>
      <c r="K21">
        <f t="shared" si="0"/>
        <v>7.2965745387818801</v>
      </c>
      <c r="M21">
        <f t="shared" si="1"/>
        <v>10.030509015554051</v>
      </c>
    </row>
    <row r="22" spans="1:22" x14ac:dyDescent="0.3">
      <c r="A22" s="4">
        <v>45581</v>
      </c>
      <c r="B22">
        <v>11</v>
      </c>
      <c r="C22">
        <v>29</v>
      </c>
      <c r="D22">
        <v>41</v>
      </c>
      <c r="E22">
        <v>42</v>
      </c>
      <c r="F22">
        <v>48</v>
      </c>
      <c r="G22">
        <v>9</v>
      </c>
      <c r="K22">
        <f t="shared" si="0"/>
        <v>9.0022219479415195</v>
      </c>
      <c r="M22">
        <f t="shared" si="1"/>
        <v>9.8699881796619522</v>
      </c>
    </row>
    <row r="23" spans="1:22" x14ac:dyDescent="0.3">
      <c r="A23" s="4">
        <v>45577</v>
      </c>
      <c r="B23">
        <v>11</v>
      </c>
      <c r="C23">
        <v>2</v>
      </c>
      <c r="D23">
        <v>13</v>
      </c>
      <c r="E23">
        <v>39</v>
      </c>
      <c r="F23">
        <v>17</v>
      </c>
      <c r="G23">
        <v>41</v>
      </c>
      <c r="K23">
        <f t="shared" si="0"/>
        <v>8.8045442812220553</v>
      </c>
      <c r="M23">
        <f t="shared" si="1"/>
        <v>12.458821060687171</v>
      </c>
      <c r="R23">
        <v>9</v>
      </c>
      <c r="S23">
        <v>20</v>
      </c>
      <c r="T23">
        <v>23</v>
      </c>
      <c r="U23">
        <v>41</v>
      </c>
      <c r="V23">
        <v>45</v>
      </c>
    </row>
    <row r="24" spans="1:22" x14ac:dyDescent="0.3">
      <c r="A24" s="4">
        <v>45574</v>
      </c>
      <c r="B24">
        <v>4</v>
      </c>
      <c r="C24">
        <v>55</v>
      </c>
      <c r="D24">
        <v>20</v>
      </c>
      <c r="E24">
        <v>41</v>
      </c>
      <c r="F24">
        <v>56</v>
      </c>
      <c r="G24">
        <v>7</v>
      </c>
      <c r="K24">
        <f t="shared" si="0"/>
        <v>16.604818577750255</v>
      </c>
      <c r="M24">
        <f t="shared" si="1"/>
        <v>13.959266137985589</v>
      </c>
      <c r="U24">
        <v>6</v>
      </c>
      <c r="V24">
        <v>10</v>
      </c>
    </row>
    <row r="25" spans="1:22" x14ac:dyDescent="0.3">
      <c r="A25" s="4">
        <v>45570</v>
      </c>
      <c r="B25">
        <v>13</v>
      </c>
      <c r="C25">
        <v>12</v>
      </c>
      <c r="D25">
        <v>44</v>
      </c>
      <c r="E25">
        <v>20</v>
      </c>
      <c r="F25">
        <v>8</v>
      </c>
      <c r="G25">
        <v>49</v>
      </c>
      <c r="K25">
        <f t="shared" si="0"/>
        <v>11.706408501329516</v>
      </c>
      <c r="M25">
        <f t="shared" si="1"/>
        <v>11.708259193122322</v>
      </c>
    </row>
    <row r="26" spans="1:22" x14ac:dyDescent="0.3">
      <c r="A26" s="4">
        <v>45567</v>
      </c>
      <c r="B26">
        <v>20</v>
      </c>
      <c r="C26">
        <v>59</v>
      </c>
      <c r="D26">
        <v>21</v>
      </c>
      <c r="E26">
        <v>6</v>
      </c>
      <c r="F26">
        <v>4</v>
      </c>
      <c r="G26">
        <v>5</v>
      </c>
      <c r="K26">
        <f t="shared" si="0"/>
        <v>11.304866208850063</v>
      </c>
      <c r="M26">
        <f t="shared" si="1"/>
        <v>9.5612063395089777</v>
      </c>
    </row>
    <row r="27" spans="1:22" x14ac:dyDescent="0.3">
      <c r="A27" s="4">
        <v>45563</v>
      </c>
      <c r="B27">
        <v>54</v>
      </c>
      <c r="C27">
        <v>39</v>
      </c>
      <c r="D27">
        <v>38</v>
      </c>
      <c r="E27">
        <v>23</v>
      </c>
      <c r="F27">
        <v>18</v>
      </c>
      <c r="G27">
        <v>36</v>
      </c>
      <c r="K27">
        <f t="shared" si="0"/>
        <v>5.6568542494923806</v>
      </c>
      <c r="M27">
        <f t="shared" si="1"/>
        <v>12.743189902410185</v>
      </c>
    </row>
    <row r="28" spans="1:22" x14ac:dyDescent="0.3">
      <c r="A28" s="4">
        <v>45560</v>
      </c>
      <c r="B28">
        <v>4</v>
      </c>
      <c r="C28">
        <v>57</v>
      </c>
      <c r="D28">
        <v>3</v>
      </c>
      <c r="E28">
        <v>55</v>
      </c>
      <c r="F28">
        <v>1</v>
      </c>
      <c r="G28">
        <v>14</v>
      </c>
      <c r="K28">
        <f t="shared" si="0"/>
        <v>21.460661685977904</v>
      </c>
      <c r="M28">
        <f t="shared" si="1"/>
        <v>10.206207261596576</v>
      </c>
      <c r="R28">
        <v>7</v>
      </c>
      <c r="S28">
        <v>19</v>
      </c>
      <c r="T28">
        <v>28</v>
      </c>
      <c r="U28">
        <v>32</v>
      </c>
      <c r="V28">
        <v>38</v>
      </c>
    </row>
    <row r="29" spans="1:22" x14ac:dyDescent="0.3">
      <c r="A29" s="4">
        <v>45556</v>
      </c>
      <c r="B29">
        <v>26</v>
      </c>
      <c r="C29">
        <v>48</v>
      </c>
      <c r="D29">
        <v>5</v>
      </c>
      <c r="E29">
        <v>49</v>
      </c>
      <c r="F29">
        <v>57</v>
      </c>
      <c r="G29">
        <v>17</v>
      </c>
      <c r="K29">
        <f t="shared" si="0"/>
        <v>15.405193929321371</v>
      </c>
      <c r="M29">
        <f t="shared" si="1"/>
        <v>12.993588162371983</v>
      </c>
      <c r="U29">
        <v>5</v>
      </c>
      <c r="V29">
        <v>9</v>
      </c>
    </row>
    <row r="30" spans="1:22" x14ac:dyDescent="0.3">
      <c r="A30" s="4">
        <v>45553</v>
      </c>
      <c r="B30">
        <v>20</v>
      </c>
      <c r="C30">
        <v>57</v>
      </c>
      <c r="D30">
        <v>51</v>
      </c>
      <c r="E30">
        <v>33</v>
      </c>
      <c r="F30">
        <v>7</v>
      </c>
      <c r="G30">
        <v>50</v>
      </c>
      <c r="K30">
        <f t="shared" si="0"/>
        <v>13.044539087296263</v>
      </c>
      <c r="M30">
        <f t="shared" si="1"/>
        <v>6.8698212818416495</v>
      </c>
    </row>
    <row r="31" spans="1:22" x14ac:dyDescent="0.3">
      <c r="A31" s="4">
        <v>45549</v>
      </c>
      <c r="B31">
        <v>55</v>
      </c>
      <c r="C31">
        <v>49</v>
      </c>
      <c r="D31">
        <v>38</v>
      </c>
      <c r="E31">
        <v>27</v>
      </c>
      <c r="F31">
        <v>21</v>
      </c>
      <c r="G31">
        <v>47</v>
      </c>
      <c r="K31">
        <f t="shared" si="0"/>
        <v>6.2928530890209098</v>
      </c>
      <c r="M31">
        <f t="shared" si="1"/>
        <v>13.285330255586423</v>
      </c>
    </row>
    <row r="32" spans="1:22" x14ac:dyDescent="0.3">
      <c r="A32" s="4">
        <v>45546</v>
      </c>
      <c r="B32">
        <v>10</v>
      </c>
      <c r="C32">
        <v>23</v>
      </c>
      <c r="D32">
        <v>53</v>
      </c>
      <c r="E32">
        <v>41</v>
      </c>
      <c r="F32">
        <v>57</v>
      </c>
      <c r="G32">
        <v>3</v>
      </c>
      <c r="K32">
        <f t="shared" si="0"/>
        <v>13.243866504914644</v>
      </c>
      <c r="M32">
        <f t="shared" si="1"/>
        <v>11.782755761422424</v>
      </c>
      <c r="R32">
        <v>3</v>
      </c>
      <c r="S32">
        <v>12</v>
      </c>
      <c r="T32">
        <v>16</v>
      </c>
      <c r="U32">
        <v>37</v>
      </c>
      <c r="V32">
        <v>49</v>
      </c>
    </row>
    <row r="33" spans="1:22" x14ac:dyDescent="0.3">
      <c r="A33" s="4">
        <v>45542</v>
      </c>
      <c r="B33">
        <v>38</v>
      </c>
      <c r="C33">
        <v>37</v>
      </c>
      <c r="D33">
        <v>33</v>
      </c>
      <c r="E33">
        <v>13</v>
      </c>
      <c r="F33">
        <v>32</v>
      </c>
      <c r="G33">
        <v>50</v>
      </c>
      <c r="K33">
        <f t="shared" si="0"/>
        <v>6.6392770690791325</v>
      </c>
      <c r="M33">
        <f t="shared" si="1"/>
        <v>7.71722460186015</v>
      </c>
      <c r="U33">
        <v>4</v>
      </c>
      <c r="V33">
        <v>5</v>
      </c>
    </row>
    <row r="34" spans="1:22" x14ac:dyDescent="0.3">
      <c r="A34" s="4">
        <v>45539</v>
      </c>
      <c r="B34">
        <v>41</v>
      </c>
      <c r="C34">
        <v>3</v>
      </c>
      <c r="D34">
        <v>29</v>
      </c>
      <c r="E34">
        <v>6</v>
      </c>
      <c r="F34">
        <v>15</v>
      </c>
      <c r="G34">
        <v>25</v>
      </c>
      <c r="K34">
        <f t="shared" si="0"/>
        <v>10.639548862616309</v>
      </c>
      <c r="M34">
        <f t="shared" si="1"/>
        <v>11.759157188241756</v>
      </c>
    </row>
    <row r="35" spans="1:22" x14ac:dyDescent="0.3">
      <c r="A35" s="4">
        <v>45535</v>
      </c>
      <c r="B35">
        <v>3</v>
      </c>
      <c r="C35">
        <v>2</v>
      </c>
      <c r="D35">
        <v>29</v>
      </c>
      <c r="E35">
        <v>48</v>
      </c>
      <c r="F35">
        <v>52</v>
      </c>
      <c r="G35">
        <v>45</v>
      </c>
      <c r="K35">
        <f t="shared" si="0"/>
        <v>6.8</v>
      </c>
      <c r="M35">
        <f t="shared" si="1"/>
        <v>9.160604055774197</v>
      </c>
    </row>
    <row r="36" spans="1:22" x14ac:dyDescent="0.3">
      <c r="A36" s="4">
        <v>45532</v>
      </c>
      <c r="B36">
        <v>10</v>
      </c>
      <c r="C36">
        <v>25</v>
      </c>
      <c r="D36">
        <v>49</v>
      </c>
      <c r="E36">
        <v>29</v>
      </c>
      <c r="F36">
        <v>53</v>
      </c>
      <c r="G36">
        <v>4</v>
      </c>
      <c r="K36">
        <f t="shared" si="0"/>
        <v>12.927490088953849</v>
      </c>
      <c r="M36">
        <f t="shared" si="1"/>
        <v>9.8530875025716345</v>
      </c>
    </row>
    <row r="37" spans="1:22" x14ac:dyDescent="0.3">
      <c r="A37" s="4">
        <v>45528</v>
      </c>
      <c r="B37">
        <v>17</v>
      </c>
      <c r="C37">
        <v>43</v>
      </c>
      <c r="D37">
        <v>4</v>
      </c>
      <c r="E37">
        <v>30</v>
      </c>
      <c r="F37">
        <v>39</v>
      </c>
      <c r="G37">
        <v>34</v>
      </c>
      <c r="K37">
        <f t="shared" si="0"/>
        <v>10.916043239196151</v>
      </c>
      <c r="M37">
        <f t="shared" si="1"/>
        <v>9.4809751022185953</v>
      </c>
    </row>
    <row r="38" spans="1:22" x14ac:dyDescent="0.3">
      <c r="A38" s="4">
        <v>45525</v>
      </c>
      <c r="B38">
        <v>42</v>
      </c>
      <c r="C38">
        <v>9</v>
      </c>
      <c r="D38">
        <v>23</v>
      </c>
      <c r="E38">
        <v>57</v>
      </c>
      <c r="F38">
        <v>37</v>
      </c>
      <c r="G38">
        <v>53</v>
      </c>
      <c r="K38">
        <f t="shared" si="0"/>
        <v>11.130139262381222</v>
      </c>
      <c r="M38">
        <f t="shared" si="1"/>
        <v>12.971121771072847</v>
      </c>
    </row>
    <row r="39" spans="1:22" x14ac:dyDescent="0.3">
      <c r="A39" s="4">
        <v>45521</v>
      </c>
      <c r="B39">
        <v>3</v>
      </c>
      <c r="C39">
        <v>52</v>
      </c>
      <c r="D39">
        <v>10</v>
      </c>
      <c r="E39">
        <v>18</v>
      </c>
      <c r="F39">
        <v>6</v>
      </c>
      <c r="G39">
        <v>59</v>
      </c>
      <c r="K39">
        <f t="shared" si="0"/>
        <v>16.949336270190642</v>
      </c>
      <c r="M39">
        <f t="shared" si="1"/>
        <v>10.150259985723409</v>
      </c>
    </row>
    <row r="40" spans="1:22" x14ac:dyDescent="0.3">
      <c r="A40" s="4">
        <v>45518</v>
      </c>
      <c r="B40">
        <v>36</v>
      </c>
      <c r="C40">
        <v>15</v>
      </c>
      <c r="D40">
        <v>30</v>
      </c>
      <c r="E40">
        <v>45</v>
      </c>
      <c r="F40">
        <v>7</v>
      </c>
      <c r="G40">
        <v>48</v>
      </c>
      <c r="K40">
        <f t="shared" si="0"/>
        <v>12.674383614203887</v>
      </c>
      <c r="M40">
        <f t="shared" si="1"/>
        <v>8.8866316578455216</v>
      </c>
    </row>
    <row r="41" spans="1:22" x14ac:dyDescent="0.3">
      <c r="A41" s="4">
        <v>45514</v>
      </c>
      <c r="B41">
        <v>48</v>
      </c>
      <c r="C41">
        <v>2</v>
      </c>
      <c r="D41">
        <v>59</v>
      </c>
      <c r="E41">
        <v>25</v>
      </c>
      <c r="F41">
        <v>42</v>
      </c>
      <c r="G41">
        <v>40</v>
      </c>
      <c r="K41">
        <f t="shared" si="0"/>
        <v>16.509391266791152</v>
      </c>
      <c r="M41">
        <f t="shared" si="1"/>
        <v>11.879019787470307</v>
      </c>
    </row>
    <row r="42" spans="1:22" x14ac:dyDescent="0.3">
      <c r="A42" s="4">
        <v>45511</v>
      </c>
      <c r="B42">
        <v>49</v>
      </c>
      <c r="C42">
        <v>56</v>
      </c>
      <c r="D42">
        <v>42</v>
      </c>
      <c r="E42">
        <v>22</v>
      </c>
      <c r="F42">
        <v>10</v>
      </c>
      <c r="G42">
        <v>11</v>
      </c>
      <c r="K42">
        <f t="shared" si="0"/>
        <v>5.6213877290220786</v>
      </c>
      <c r="M42">
        <f t="shared" si="1"/>
        <v>9.6810238209717365</v>
      </c>
    </row>
    <row r="43" spans="1:22" x14ac:dyDescent="0.3">
      <c r="A43" s="4">
        <v>45507</v>
      </c>
      <c r="B43">
        <v>20</v>
      </c>
      <c r="C43">
        <v>28</v>
      </c>
      <c r="D43">
        <v>26</v>
      </c>
      <c r="E43">
        <v>6</v>
      </c>
      <c r="F43">
        <v>19</v>
      </c>
      <c r="G43">
        <v>45</v>
      </c>
      <c r="K43">
        <f t="shared" si="0"/>
        <v>7.2470683727973748</v>
      </c>
      <c r="M43">
        <f t="shared" si="1"/>
        <v>11.53737886658452</v>
      </c>
    </row>
    <row r="44" spans="1:22" x14ac:dyDescent="0.3">
      <c r="A44" s="4">
        <v>45504</v>
      </c>
      <c r="B44">
        <v>16</v>
      </c>
      <c r="C44">
        <v>33</v>
      </c>
      <c r="D44">
        <v>21</v>
      </c>
      <c r="E44">
        <v>52</v>
      </c>
      <c r="F44">
        <v>58</v>
      </c>
      <c r="G44">
        <v>12</v>
      </c>
      <c r="K44">
        <f t="shared" si="0"/>
        <v>11.909659944767524</v>
      </c>
      <c r="M44">
        <f t="shared" si="1"/>
        <v>11.996527275285404</v>
      </c>
    </row>
    <row r="45" spans="1:22" x14ac:dyDescent="0.3">
      <c r="A45" s="4">
        <v>45500</v>
      </c>
      <c r="B45">
        <v>25</v>
      </c>
      <c r="C45">
        <v>33</v>
      </c>
      <c r="D45">
        <v>40</v>
      </c>
      <c r="E45">
        <v>27</v>
      </c>
      <c r="F45">
        <v>3</v>
      </c>
      <c r="G45">
        <v>45</v>
      </c>
      <c r="K45">
        <f t="shared" si="0"/>
        <v>10.241093691593687</v>
      </c>
      <c r="M45">
        <f t="shared" si="1"/>
        <v>8.0794664290272156</v>
      </c>
    </row>
    <row r="46" spans="1:22" x14ac:dyDescent="0.3">
      <c r="A46" s="4">
        <v>45497</v>
      </c>
      <c r="B46">
        <v>34</v>
      </c>
      <c r="C46">
        <v>31</v>
      </c>
      <c r="D46">
        <v>17</v>
      </c>
      <c r="E46">
        <v>3</v>
      </c>
      <c r="F46">
        <v>29</v>
      </c>
      <c r="G46">
        <v>23</v>
      </c>
      <c r="K46">
        <f t="shared" si="0"/>
        <v>6.6723309270449107</v>
      </c>
      <c r="M46">
        <f t="shared" si="1"/>
        <v>9.2900783395811874</v>
      </c>
    </row>
    <row r="47" spans="1:22" x14ac:dyDescent="0.3">
      <c r="A47" s="4">
        <v>45493</v>
      </c>
      <c r="B47">
        <v>41</v>
      </c>
      <c r="C47">
        <v>19</v>
      </c>
      <c r="D47">
        <v>58</v>
      </c>
      <c r="E47">
        <v>22</v>
      </c>
      <c r="F47">
        <v>55</v>
      </c>
      <c r="G47">
        <v>9</v>
      </c>
      <c r="K47">
        <f t="shared" si="0"/>
        <v>16.131955864060625</v>
      </c>
      <c r="M47">
        <f t="shared" si="1"/>
        <v>11.05164643340027</v>
      </c>
    </row>
    <row r="48" spans="1:22" x14ac:dyDescent="0.3">
      <c r="A48" s="4">
        <v>45490</v>
      </c>
      <c r="B48">
        <v>49</v>
      </c>
      <c r="C48">
        <v>44</v>
      </c>
      <c r="D48">
        <v>7</v>
      </c>
      <c r="E48">
        <v>45</v>
      </c>
      <c r="F48">
        <v>32</v>
      </c>
      <c r="G48">
        <v>2</v>
      </c>
      <c r="K48">
        <f t="shared" si="0"/>
        <v>12.501199942405529</v>
      </c>
      <c r="M48">
        <f t="shared" si="1"/>
        <v>9.7396668891246545</v>
      </c>
    </row>
    <row r="49" spans="1:13" x14ac:dyDescent="0.3">
      <c r="A49" s="4">
        <v>45486</v>
      </c>
      <c r="B49">
        <v>49</v>
      </c>
      <c r="C49">
        <v>37</v>
      </c>
      <c r="D49">
        <v>27</v>
      </c>
      <c r="E49">
        <v>22</v>
      </c>
      <c r="F49">
        <v>38</v>
      </c>
      <c r="G49">
        <v>51</v>
      </c>
      <c r="K49">
        <f t="shared" si="0"/>
        <v>5.2687759489277965</v>
      </c>
      <c r="M49">
        <f t="shared" si="1"/>
        <v>10.264556060108548</v>
      </c>
    </row>
    <row r="50" spans="1:13" x14ac:dyDescent="0.3">
      <c r="A50" s="4">
        <v>45483</v>
      </c>
      <c r="B50">
        <v>19</v>
      </c>
      <c r="C50">
        <v>48</v>
      </c>
      <c r="D50">
        <v>26</v>
      </c>
      <c r="E50">
        <v>13</v>
      </c>
      <c r="F50">
        <v>9</v>
      </c>
      <c r="G50">
        <v>8</v>
      </c>
      <c r="K50">
        <f t="shared" si="0"/>
        <v>7.7743166902307239</v>
      </c>
      <c r="M50">
        <f t="shared" si="1"/>
        <v>6.8170537787391865</v>
      </c>
    </row>
    <row r="51" spans="1:13" x14ac:dyDescent="0.3">
      <c r="A51" s="4">
        <v>45479</v>
      </c>
      <c r="B51">
        <v>37</v>
      </c>
      <c r="C51">
        <v>47</v>
      </c>
      <c r="D51">
        <v>59</v>
      </c>
      <c r="E51">
        <v>18</v>
      </c>
      <c r="F51">
        <v>24</v>
      </c>
      <c r="G51">
        <v>11</v>
      </c>
      <c r="K51">
        <f t="shared" si="0"/>
        <v>9.2303846073714606</v>
      </c>
      <c r="M51">
        <f t="shared" si="1"/>
        <v>13.32187007226171</v>
      </c>
    </row>
    <row r="52" spans="1:13" x14ac:dyDescent="0.3">
      <c r="A52" s="4">
        <v>45476</v>
      </c>
      <c r="B52">
        <v>42</v>
      </c>
      <c r="C52">
        <v>46</v>
      </c>
      <c r="D52">
        <v>8</v>
      </c>
      <c r="E52">
        <v>50</v>
      </c>
      <c r="F52">
        <v>1</v>
      </c>
      <c r="G52">
        <v>58</v>
      </c>
      <c r="K52">
        <f t="shared" si="0"/>
        <v>18.840382161729099</v>
      </c>
      <c r="M52">
        <f t="shared" si="1"/>
        <v>9.748219210593172</v>
      </c>
    </row>
    <row r="53" spans="1:13" x14ac:dyDescent="0.3">
      <c r="A53" s="1">
        <v>44534</v>
      </c>
      <c r="B53">
        <v>8</v>
      </c>
      <c r="C53">
        <v>24</v>
      </c>
      <c r="D53">
        <v>25</v>
      </c>
      <c r="E53">
        <v>32</v>
      </c>
      <c r="F53">
        <v>33</v>
      </c>
      <c r="G53">
        <v>46</v>
      </c>
      <c r="K53">
        <f t="shared" si="0"/>
        <v>4.3634848458542859</v>
      </c>
      <c r="M53">
        <f t="shared" si="1"/>
        <v>4.4596960534198837</v>
      </c>
    </row>
    <row r="54" spans="1:13" x14ac:dyDescent="0.3">
      <c r="A54" s="1">
        <v>44531</v>
      </c>
      <c r="B54" s="2">
        <v>4</v>
      </c>
      <c r="C54" s="2">
        <v>7</v>
      </c>
      <c r="D54" s="2">
        <v>8</v>
      </c>
      <c r="E54" s="2">
        <v>37</v>
      </c>
      <c r="F54" s="2">
        <v>42</v>
      </c>
      <c r="G54" s="2">
        <v>50</v>
      </c>
      <c r="K54">
        <f t="shared" si="0"/>
        <v>6.1318838867023562</v>
      </c>
      <c r="M54">
        <f t="shared" si="1"/>
        <v>4.9018137232842474</v>
      </c>
    </row>
    <row r="55" spans="1:13" x14ac:dyDescent="0.3">
      <c r="A55" s="1">
        <v>44527</v>
      </c>
      <c r="B55" s="2">
        <v>1</v>
      </c>
      <c r="C55" s="2">
        <v>15</v>
      </c>
      <c r="D55" s="2">
        <v>16</v>
      </c>
      <c r="E55" s="2">
        <v>17</v>
      </c>
      <c r="F55" s="2">
        <v>24</v>
      </c>
      <c r="G55" s="2">
        <v>48</v>
      </c>
      <c r="K55">
        <f t="shared" si="0"/>
        <v>5.7375953151124204</v>
      </c>
      <c r="M55">
        <f t="shared" si="1"/>
        <v>2.8431203515386634</v>
      </c>
    </row>
    <row r="56" spans="1:13" x14ac:dyDescent="0.3">
      <c r="A56" s="1">
        <v>44524</v>
      </c>
      <c r="B56" s="2">
        <v>4</v>
      </c>
      <c r="C56" s="2">
        <v>11</v>
      </c>
      <c r="D56" s="2">
        <v>17</v>
      </c>
      <c r="E56" s="2">
        <v>19</v>
      </c>
      <c r="F56" s="2">
        <v>39</v>
      </c>
      <c r="G56" s="2">
        <v>42</v>
      </c>
      <c r="K56">
        <f t="shared" si="0"/>
        <v>4.4631827208842791</v>
      </c>
      <c r="M56">
        <f t="shared" si="1"/>
        <v>4.1766546953805559</v>
      </c>
    </row>
    <row r="57" spans="1:13" x14ac:dyDescent="0.3">
      <c r="A57" s="1">
        <v>44520</v>
      </c>
      <c r="B57" s="2">
        <v>5</v>
      </c>
      <c r="C57" s="2">
        <v>16</v>
      </c>
      <c r="D57" s="2">
        <v>17</v>
      </c>
      <c r="E57" s="2">
        <v>32</v>
      </c>
      <c r="F57" s="2">
        <v>51</v>
      </c>
      <c r="G57" s="2">
        <v>59</v>
      </c>
      <c r="K57">
        <f t="shared" si="0"/>
        <v>5.5569775957799212</v>
      </c>
      <c r="M57">
        <f t="shared" si="1"/>
        <v>3.5197853469904792</v>
      </c>
    </row>
    <row r="58" spans="1:13" x14ac:dyDescent="0.3">
      <c r="A58" s="1">
        <v>44517</v>
      </c>
      <c r="B58" s="2">
        <v>13</v>
      </c>
      <c r="C58" s="2">
        <v>24</v>
      </c>
      <c r="D58" s="2">
        <v>34</v>
      </c>
      <c r="E58" s="2">
        <v>35</v>
      </c>
      <c r="F58" s="2">
        <v>49</v>
      </c>
      <c r="G58" s="2">
        <v>55</v>
      </c>
      <c r="K58">
        <f t="shared" si="0"/>
        <v>4.2614551505325036</v>
      </c>
      <c r="M58">
        <f t="shared" si="1"/>
        <v>3.7932688922470139</v>
      </c>
    </row>
    <row r="59" spans="1:13" x14ac:dyDescent="0.3">
      <c r="A59" s="1">
        <v>44513</v>
      </c>
      <c r="B59" s="2">
        <v>13</v>
      </c>
      <c r="C59" s="2">
        <v>14</v>
      </c>
      <c r="D59" s="2">
        <v>16</v>
      </c>
      <c r="E59" s="2">
        <v>28</v>
      </c>
      <c r="F59" s="2">
        <v>43</v>
      </c>
      <c r="G59" s="2">
        <v>52</v>
      </c>
      <c r="K59">
        <f t="shared" si="0"/>
        <v>4.2661458015403086</v>
      </c>
      <c r="M59">
        <f t="shared" si="1"/>
        <v>1.9075871903765995</v>
      </c>
    </row>
    <row r="60" spans="1:13" x14ac:dyDescent="0.3">
      <c r="A60" s="1">
        <v>44510</v>
      </c>
      <c r="B60" s="2">
        <v>10</v>
      </c>
      <c r="C60" s="2">
        <v>11</v>
      </c>
      <c r="D60" s="2">
        <v>18</v>
      </c>
      <c r="E60" s="2">
        <v>20</v>
      </c>
      <c r="F60" s="2">
        <v>37</v>
      </c>
      <c r="G60" s="2">
        <v>49</v>
      </c>
      <c r="K60">
        <f t="shared" si="0"/>
        <v>4.4136152981427816</v>
      </c>
      <c r="M60">
        <f t="shared" si="1"/>
        <v>2.7080128015453204</v>
      </c>
    </row>
    <row r="61" spans="1:13" x14ac:dyDescent="0.3">
      <c r="A61" s="1">
        <v>44506</v>
      </c>
      <c r="B61" s="2">
        <v>3</v>
      </c>
      <c r="C61" s="2">
        <v>7</v>
      </c>
      <c r="D61" s="2">
        <v>21</v>
      </c>
      <c r="E61" s="2">
        <v>29</v>
      </c>
      <c r="F61" s="2">
        <v>34</v>
      </c>
      <c r="G61" s="2">
        <v>39</v>
      </c>
      <c r="K61">
        <f t="shared" si="0"/>
        <v>3.6110940170535577</v>
      </c>
      <c r="M61">
        <f t="shared" si="1"/>
        <v>7.0513986004353937</v>
      </c>
    </row>
    <row r="62" spans="1:13" x14ac:dyDescent="0.3">
      <c r="A62" s="1">
        <v>44503</v>
      </c>
      <c r="B62" s="2">
        <v>6</v>
      </c>
      <c r="C62" s="2">
        <v>31</v>
      </c>
      <c r="D62" s="2">
        <v>39</v>
      </c>
      <c r="E62" s="2">
        <v>47</v>
      </c>
      <c r="F62" s="2">
        <v>48</v>
      </c>
      <c r="G62" s="2">
        <v>58</v>
      </c>
      <c r="K62">
        <f t="shared" si="0"/>
        <v>5.8446556784809829</v>
      </c>
      <c r="M62">
        <f t="shared" si="1"/>
        <v>2.9580398915498081</v>
      </c>
    </row>
    <row r="63" spans="1:13" x14ac:dyDescent="0.3">
      <c r="A63" s="1">
        <v>44499</v>
      </c>
      <c r="B63" s="2">
        <v>7</v>
      </c>
      <c r="C63" s="2">
        <v>18</v>
      </c>
      <c r="D63" s="2">
        <v>47</v>
      </c>
      <c r="E63" s="2">
        <v>51</v>
      </c>
      <c r="F63" s="2">
        <v>56</v>
      </c>
      <c r="G63" s="2">
        <v>59</v>
      </c>
      <c r="K63">
        <f t="shared" si="0"/>
        <v>6.3623894882347463</v>
      </c>
      <c r="M63">
        <f t="shared" si="1"/>
        <v>5.2068331172711027</v>
      </c>
    </row>
    <row r="64" spans="1:13" x14ac:dyDescent="0.3">
      <c r="A64" s="1">
        <v>44496</v>
      </c>
      <c r="B64" s="2">
        <v>8</v>
      </c>
      <c r="C64" s="2">
        <v>20</v>
      </c>
      <c r="D64" s="2">
        <v>22</v>
      </c>
      <c r="E64" s="2">
        <v>39</v>
      </c>
      <c r="F64" s="2">
        <v>47</v>
      </c>
      <c r="G64" s="2">
        <v>48</v>
      </c>
      <c r="K64">
        <f t="shared" si="0"/>
        <v>4.4810713004816156</v>
      </c>
      <c r="M64">
        <f t="shared" si="1"/>
        <v>4.3843154793219687</v>
      </c>
    </row>
    <row r="65" spans="1:13" x14ac:dyDescent="0.3">
      <c r="A65" s="1">
        <v>44492</v>
      </c>
      <c r="B65" s="2">
        <v>4</v>
      </c>
      <c r="C65" s="2">
        <v>13</v>
      </c>
      <c r="D65" s="2">
        <v>21</v>
      </c>
      <c r="E65" s="2">
        <v>27</v>
      </c>
      <c r="F65" s="2">
        <v>28</v>
      </c>
      <c r="G65" s="2">
        <v>37</v>
      </c>
      <c r="K65">
        <f t="shared" si="0"/>
        <v>3.2434549480453709</v>
      </c>
      <c r="M65">
        <f t="shared" si="1"/>
        <v>5.3903205429320762</v>
      </c>
    </row>
    <row r="66" spans="1:13" x14ac:dyDescent="0.3">
      <c r="A66" s="1">
        <v>44489</v>
      </c>
      <c r="B66" s="2">
        <v>23</v>
      </c>
      <c r="C66" s="2">
        <v>27</v>
      </c>
      <c r="D66" s="2">
        <v>29</v>
      </c>
      <c r="E66" s="2">
        <v>37</v>
      </c>
      <c r="F66" s="2">
        <v>43</v>
      </c>
      <c r="G66" s="2">
        <v>47</v>
      </c>
      <c r="K66">
        <f t="shared" si="0"/>
        <v>2.3323807579381204</v>
      </c>
      <c r="M66">
        <f t="shared" si="1"/>
        <v>4.8074017006186525</v>
      </c>
    </row>
    <row r="67" spans="1:13" x14ac:dyDescent="0.3">
      <c r="A67" s="1">
        <v>44485</v>
      </c>
      <c r="B67" s="2">
        <v>4</v>
      </c>
      <c r="C67" s="2">
        <v>18</v>
      </c>
      <c r="D67" s="2">
        <v>21</v>
      </c>
      <c r="E67" s="2">
        <v>24</v>
      </c>
      <c r="F67" s="2">
        <v>37</v>
      </c>
      <c r="G67" s="2">
        <v>58</v>
      </c>
      <c r="K67">
        <f t="shared" si="0"/>
        <v>5.741080037762929</v>
      </c>
      <c r="M67">
        <f t="shared" si="1"/>
        <v>2.7233557730613653</v>
      </c>
    </row>
    <row r="68" spans="1:13" x14ac:dyDescent="0.3">
      <c r="A68" s="1">
        <v>44482</v>
      </c>
      <c r="B68" s="2">
        <v>4</v>
      </c>
      <c r="C68" s="2">
        <v>8</v>
      </c>
      <c r="D68" s="2">
        <v>12</v>
      </c>
      <c r="E68" s="2">
        <v>15</v>
      </c>
      <c r="F68" s="2">
        <v>38</v>
      </c>
      <c r="G68" s="2">
        <v>56</v>
      </c>
      <c r="K68">
        <f t="shared" ref="K68:K74" si="2">SQRT(SUM((B68-C68)^2,(D68-C68)^2,(E68-D68)^2,(F68-E68)^2,(G68-F68)^2))/5</f>
        <v>5.9799665550904217</v>
      </c>
      <c r="M68">
        <f t="shared" ref="M68:M73" si="3">SQRT(SUM((B69-B68)^2, (C69-C68)^2,(D69-D68)^2,(E69-E68)^2,(F69-F68)^2,(G69-G68)^2))/6</f>
        <v>6.6729137397225342</v>
      </c>
    </row>
    <row r="69" spans="1:13" x14ac:dyDescent="0.3">
      <c r="A69" s="1">
        <v>44478</v>
      </c>
      <c r="B69" s="2">
        <v>6</v>
      </c>
      <c r="C69" s="2">
        <v>9</v>
      </c>
      <c r="D69" s="2">
        <v>30</v>
      </c>
      <c r="E69" s="2">
        <v>48</v>
      </c>
      <c r="F69" s="2">
        <v>51</v>
      </c>
      <c r="G69" s="2">
        <v>52</v>
      </c>
      <c r="K69">
        <f t="shared" si="2"/>
        <v>5.6</v>
      </c>
      <c r="M69">
        <f t="shared" si="3"/>
        <v>5.5377492419453835</v>
      </c>
    </row>
    <row r="70" spans="1:13" x14ac:dyDescent="0.3">
      <c r="A70" s="1">
        <v>44475</v>
      </c>
      <c r="B70" s="2">
        <v>1</v>
      </c>
      <c r="C70" s="2">
        <v>9</v>
      </c>
      <c r="D70" s="2">
        <v>16</v>
      </c>
      <c r="E70" s="2">
        <v>27</v>
      </c>
      <c r="F70" s="2">
        <v>30</v>
      </c>
      <c r="G70" s="2">
        <v>51</v>
      </c>
      <c r="K70">
        <f t="shared" si="2"/>
        <v>5.2306787322488084</v>
      </c>
      <c r="M70">
        <f t="shared" si="3"/>
        <v>7.8828223935903123</v>
      </c>
    </row>
    <row r="71" spans="1:13" x14ac:dyDescent="0.3">
      <c r="A71" s="1">
        <v>44471</v>
      </c>
      <c r="B71" s="2">
        <v>32</v>
      </c>
      <c r="C71" s="2">
        <v>35</v>
      </c>
      <c r="D71" s="2">
        <v>36</v>
      </c>
      <c r="E71" s="2">
        <v>37</v>
      </c>
      <c r="F71" s="2">
        <v>40</v>
      </c>
      <c r="G71" s="2">
        <v>51</v>
      </c>
      <c r="K71">
        <f t="shared" si="2"/>
        <v>2.3748684174075834</v>
      </c>
      <c r="M71">
        <f t="shared" si="3"/>
        <v>4.5</v>
      </c>
    </row>
    <row r="72" spans="1:13" x14ac:dyDescent="0.3">
      <c r="A72" s="1">
        <v>44468</v>
      </c>
      <c r="B72" s="2">
        <v>15</v>
      </c>
      <c r="C72" s="2">
        <v>17</v>
      </c>
      <c r="D72" s="2">
        <v>27</v>
      </c>
      <c r="E72" s="2">
        <v>40</v>
      </c>
      <c r="F72" s="2">
        <v>45</v>
      </c>
      <c r="G72" s="2">
        <v>52</v>
      </c>
      <c r="K72">
        <f t="shared" si="2"/>
        <v>3.7255872020394314</v>
      </c>
      <c r="M72">
        <f t="shared" si="3"/>
        <v>2.2669117514559072</v>
      </c>
    </row>
    <row r="73" spans="1:13" x14ac:dyDescent="0.3">
      <c r="A73" s="1">
        <v>44464</v>
      </c>
      <c r="B73" s="2">
        <v>13</v>
      </c>
      <c r="C73" s="2">
        <v>15</v>
      </c>
      <c r="D73" s="2">
        <v>31</v>
      </c>
      <c r="E73" s="2">
        <v>32</v>
      </c>
      <c r="F73" s="2">
        <v>36</v>
      </c>
      <c r="G73" s="2">
        <v>56</v>
      </c>
      <c r="K73">
        <f t="shared" si="2"/>
        <v>5.2038447325030752</v>
      </c>
      <c r="M73">
        <f t="shared" si="3"/>
        <v>2.2607766610417559</v>
      </c>
    </row>
    <row r="74" spans="1:13" x14ac:dyDescent="0.3">
      <c r="A74" s="1">
        <v>44461</v>
      </c>
      <c r="B74" s="2">
        <v>13</v>
      </c>
      <c r="C74" s="2">
        <v>21</v>
      </c>
      <c r="D74" s="2">
        <v>33</v>
      </c>
      <c r="E74" s="2">
        <v>40</v>
      </c>
      <c r="F74" s="2">
        <v>44</v>
      </c>
      <c r="G74" s="2">
        <v>52</v>
      </c>
      <c r="K74">
        <f t="shared" si="2"/>
        <v>3.6715119501371638</v>
      </c>
      <c r="M74">
        <f>SQRT(SUM((B118-B74)^2, (C118-C74)^2,(D118-D74)^2,(E118-E74)^2,(F118-F74)^2,(G118-G74)^2))/6</f>
        <v>14.85017770189225</v>
      </c>
    </row>
    <row r="75" spans="1:13" x14ac:dyDescent="0.3">
      <c r="A75" s="1">
        <v>44457</v>
      </c>
      <c r="B75" s="2">
        <v>19</v>
      </c>
      <c r="C75" s="2">
        <v>32</v>
      </c>
      <c r="D75" s="2">
        <v>44</v>
      </c>
      <c r="E75" s="2">
        <v>45</v>
      </c>
      <c r="F75" s="2">
        <v>52</v>
      </c>
      <c r="G75" s="2">
        <v>53</v>
      </c>
      <c r="K75">
        <f t="shared" ref="K75:K100" si="4">SQRT(SUM((B118-C118)^2,(D118-C118)^2,(E118-D118)^2,(F118-E118)^2,(G118-F118)^2))/5</f>
        <v>0</v>
      </c>
      <c r="M75">
        <f t="shared" ref="M75:M100" si="5">SQRT(SUM((B119-B118)^2, (C119-C118)^2,(D119-D118)^2,(E119-E118)^2,(F119-F118)^2,(G119-G118)^2))/6</f>
        <v>0</v>
      </c>
    </row>
    <row r="76" spans="1:13" x14ac:dyDescent="0.3">
      <c r="A76" s="1">
        <v>44454</v>
      </c>
      <c r="B76" s="2">
        <v>20</v>
      </c>
      <c r="C76" s="2">
        <v>24</v>
      </c>
      <c r="D76" s="2">
        <v>25</v>
      </c>
      <c r="E76" s="2">
        <v>27</v>
      </c>
      <c r="F76" s="2">
        <v>34</v>
      </c>
      <c r="G76" s="2">
        <v>37</v>
      </c>
      <c r="K76">
        <f t="shared" si="4"/>
        <v>0</v>
      </c>
      <c r="M76">
        <f t="shared" si="5"/>
        <v>0</v>
      </c>
    </row>
    <row r="77" spans="1:13" x14ac:dyDescent="0.3">
      <c r="A77" s="1">
        <v>44450</v>
      </c>
      <c r="B77" s="2">
        <v>2</v>
      </c>
      <c r="C77" s="2">
        <v>13</v>
      </c>
      <c r="D77" s="2">
        <v>38</v>
      </c>
      <c r="E77" s="2">
        <v>42</v>
      </c>
      <c r="F77" s="2">
        <v>52</v>
      </c>
      <c r="G77" s="2">
        <v>54</v>
      </c>
      <c r="K77">
        <f t="shared" si="4"/>
        <v>0</v>
      </c>
      <c r="M77">
        <f t="shared" si="5"/>
        <v>0</v>
      </c>
    </row>
    <row r="78" spans="1:13" x14ac:dyDescent="0.3">
      <c r="A78" s="1">
        <v>44447</v>
      </c>
      <c r="B78" s="2">
        <v>3</v>
      </c>
      <c r="C78" s="2">
        <v>4</v>
      </c>
      <c r="D78" s="2">
        <v>13</v>
      </c>
      <c r="E78" s="2">
        <v>14</v>
      </c>
      <c r="F78" s="2">
        <v>38</v>
      </c>
      <c r="G78" s="2">
        <v>56</v>
      </c>
      <c r="K78">
        <f t="shared" si="4"/>
        <v>0</v>
      </c>
      <c r="M78">
        <f t="shared" si="5"/>
        <v>0</v>
      </c>
    </row>
    <row r="79" spans="1:13" x14ac:dyDescent="0.3">
      <c r="A79" s="1">
        <v>44443</v>
      </c>
      <c r="B79" s="2">
        <v>1</v>
      </c>
      <c r="C79" s="2">
        <v>14</v>
      </c>
      <c r="D79" s="2">
        <v>21</v>
      </c>
      <c r="E79" s="2">
        <v>36</v>
      </c>
      <c r="F79" s="2">
        <v>39</v>
      </c>
      <c r="G79" s="2">
        <v>41</v>
      </c>
      <c r="K79">
        <f t="shared" si="4"/>
        <v>0</v>
      </c>
      <c r="M79">
        <f t="shared" si="5"/>
        <v>0</v>
      </c>
    </row>
    <row r="80" spans="1:13" x14ac:dyDescent="0.3">
      <c r="A80" s="1">
        <v>44440</v>
      </c>
      <c r="B80" s="2">
        <v>3</v>
      </c>
      <c r="C80" s="2">
        <v>19</v>
      </c>
      <c r="D80" s="2">
        <v>28</v>
      </c>
      <c r="E80" s="2">
        <v>33</v>
      </c>
      <c r="F80" s="2">
        <v>41</v>
      </c>
      <c r="G80" s="2">
        <v>43</v>
      </c>
      <c r="K80">
        <f t="shared" si="4"/>
        <v>0</v>
      </c>
      <c r="M80">
        <f t="shared" si="5"/>
        <v>0</v>
      </c>
    </row>
    <row r="81" spans="1:13" x14ac:dyDescent="0.3">
      <c r="A81" s="1">
        <v>44436</v>
      </c>
      <c r="B81" s="2">
        <v>18</v>
      </c>
      <c r="C81" s="2">
        <v>24</v>
      </c>
      <c r="D81" s="2">
        <v>34</v>
      </c>
      <c r="E81" s="2">
        <v>49</v>
      </c>
      <c r="F81" s="2">
        <v>50</v>
      </c>
      <c r="G81" s="2">
        <v>57</v>
      </c>
      <c r="K81">
        <f t="shared" si="4"/>
        <v>0</v>
      </c>
      <c r="M81">
        <f t="shared" si="5"/>
        <v>0</v>
      </c>
    </row>
    <row r="82" spans="1:13" x14ac:dyDescent="0.3">
      <c r="A82" s="1">
        <v>44433</v>
      </c>
      <c r="B82" s="2">
        <v>7</v>
      </c>
      <c r="C82" s="2">
        <v>15</v>
      </c>
      <c r="D82" s="2">
        <v>30</v>
      </c>
      <c r="E82" s="2">
        <v>39</v>
      </c>
      <c r="F82" s="2">
        <v>52</v>
      </c>
      <c r="G82" s="2">
        <v>59</v>
      </c>
      <c r="K82">
        <f t="shared" si="4"/>
        <v>0</v>
      </c>
      <c r="M82">
        <f t="shared" si="5"/>
        <v>0</v>
      </c>
    </row>
    <row r="83" spans="1:13" x14ac:dyDescent="0.3">
      <c r="A83" s="1">
        <v>44429</v>
      </c>
      <c r="B83" s="2">
        <v>17</v>
      </c>
      <c r="C83" s="2">
        <v>18</v>
      </c>
      <c r="D83" s="2">
        <v>27</v>
      </c>
      <c r="E83" s="2">
        <v>28</v>
      </c>
      <c r="F83" s="2">
        <v>35</v>
      </c>
      <c r="G83" s="2">
        <v>57</v>
      </c>
      <c r="K83">
        <f t="shared" si="4"/>
        <v>0</v>
      </c>
      <c r="M83">
        <f t="shared" si="5"/>
        <v>0</v>
      </c>
    </row>
    <row r="84" spans="1:13" x14ac:dyDescent="0.3">
      <c r="A84" s="1">
        <v>44426</v>
      </c>
      <c r="B84" s="2">
        <v>4</v>
      </c>
      <c r="C84" s="2">
        <v>10</v>
      </c>
      <c r="D84" s="2">
        <v>27</v>
      </c>
      <c r="E84" s="2">
        <v>30</v>
      </c>
      <c r="F84" s="2">
        <v>48</v>
      </c>
      <c r="G84" s="2">
        <v>50</v>
      </c>
      <c r="K84">
        <f t="shared" si="4"/>
        <v>0</v>
      </c>
      <c r="M84">
        <f t="shared" si="5"/>
        <v>0</v>
      </c>
    </row>
    <row r="85" spans="1:13" x14ac:dyDescent="0.3">
      <c r="A85" s="1">
        <v>44422</v>
      </c>
      <c r="B85" s="2">
        <v>1</v>
      </c>
      <c r="C85" s="2">
        <v>2</v>
      </c>
      <c r="D85" s="2">
        <v>15</v>
      </c>
      <c r="E85" s="2">
        <v>19</v>
      </c>
      <c r="F85" s="2">
        <v>39</v>
      </c>
      <c r="G85" s="2">
        <v>43</v>
      </c>
      <c r="K85">
        <f t="shared" si="4"/>
        <v>0</v>
      </c>
      <c r="M85">
        <f t="shared" si="5"/>
        <v>0</v>
      </c>
    </row>
    <row r="86" spans="1:13" x14ac:dyDescent="0.3">
      <c r="A86" s="1">
        <v>44419</v>
      </c>
      <c r="B86" s="2">
        <v>13</v>
      </c>
      <c r="C86" s="2">
        <v>32</v>
      </c>
      <c r="D86" s="2">
        <v>36</v>
      </c>
      <c r="E86" s="2">
        <v>37</v>
      </c>
      <c r="F86" s="2">
        <v>39</v>
      </c>
      <c r="G86" s="2">
        <v>46</v>
      </c>
      <c r="K86">
        <f t="shared" si="4"/>
        <v>0</v>
      </c>
      <c r="M86">
        <f t="shared" si="5"/>
        <v>0</v>
      </c>
    </row>
    <row r="87" spans="1:13" x14ac:dyDescent="0.3">
      <c r="A87" s="1">
        <v>44415</v>
      </c>
      <c r="B87" s="2">
        <v>10</v>
      </c>
      <c r="C87" s="2">
        <v>15</v>
      </c>
      <c r="D87" s="2">
        <v>22</v>
      </c>
      <c r="E87" s="2">
        <v>41</v>
      </c>
      <c r="F87" s="2">
        <v>51</v>
      </c>
      <c r="G87" s="2">
        <v>57</v>
      </c>
      <c r="K87">
        <f t="shared" si="4"/>
        <v>0</v>
      </c>
      <c r="M87">
        <f t="shared" si="5"/>
        <v>0</v>
      </c>
    </row>
    <row r="88" spans="1:13" x14ac:dyDescent="0.3">
      <c r="A88" s="1">
        <v>44412</v>
      </c>
      <c r="B88" s="2">
        <v>3</v>
      </c>
      <c r="C88" s="2">
        <v>16</v>
      </c>
      <c r="D88" s="2">
        <v>27</v>
      </c>
      <c r="E88" s="2">
        <v>34</v>
      </c>
      <c r="F88" s="2">
        <v>36</v>
      </c>
      <c r="G88" s="2">
        <v>46</v>
      </c>
      <c r="K88">
        <f t="shared" si="4"/>
        <v>0</v>
      </c>
      <c r="M88">
        <f t="shared" si="5"/>
        <v>0</v>
      </c>
    </row>
    <row r="89" spans="1:13" x14ac:dyDescent="0.3">
      <c r="A89" s="1">
        <v>44408</v>
      </c>
      <c r="B89" s="2">
        <v>11</v>
      </c>
      <c r="C89" s="2">
        <v>12</v>
      </c>
      <c r="D89" s="2">
        <v>13</v>
      </c>
      <c r="E89" s="2">
        <v>19</v>
      </c>
      <c r="F89" s="2">
        <v>43</v>
      </c>
      <c r="G89" s="2">
        <v>58</v>
      </c>
      <c r="K89">
        <f t="shared" si="4"/>
        <v>0</v>
      </c>
      <c r="M89">
        <f t="shared" si="5"/>
        <v>0</v>
      </c>
    </row>
    <row r="90" spans="1:13" x14ac:dyDescent="0.3">
      <c r="A90" s="1">
        <v>44405</v>
      </c>
      <c r="B90" s="2">
        <v>23</v>
      </c>
      <c r="C90" s="2">
        <v>26</v>
      </c>
      <c r="D90" s="2">
        <v>34</v>
      </c>
      <c r="E90" s="2">
        <v>36</v>
      </c>
      <c r="F90" s="2">
        <v>44</v>
      </c>
      <c r="G90" s="2">
        <v>59</v>
      </c>
      <c r="K90">
        <f t="shared" si="4"/>
        <v>0</v>
      </c>
      <c r="M90">
        <f t="shared" si="5"/>
        <v>0</v>
      </c>
    </row>
    <row r="91" spans="1:13" x14ac:dyDescent="0.3">
      <c r="A91" s="1">
        <v>44401</v>
      </c>
      <c r="B91" s="2">
        <v>6</v>
      </c>
      <c r="C91" s="2">
        <v>7</v>
      </c>
      <c r="D91" s="2">
        <v>17</v>
      </c>
      <c r="E91" s="2">
        <v>28</v>
      </c>
      <c r="F91" s="2">
        <v>34</v>
      </c>
      <c r="G91" s="2">
        <v>37</v>
      </c>
      <c r="K91">
        <f t="shared" si="4"/>
        <v>0</v>
      </c>
      <c r="M91">
        <f t="shared" si="5"/>
        <v>0</v>
      </c>
    </row>
    <row r="92" spans="1:13" x14ac:dyDescent="0.3">
      <c r="A92" s="1">
        <v>44398</v>
      </c>
      <c r="B92" s="2">
        <v>5</v>
      </c>
      <c r="C92" s="2">
        <v>17</v>
      </c>
      <c r="D92" s="2">
        <v>20</v>
      </c>
      <c r="E92" s="2">
        <v>37</v>
      </c>
      <c r="F92" s="2">
        <v>45</v>
      </c>
      <c r="G92" s="2">
        <v>51</v>
      </c>
      <c r="K92">
        <f t="shared" si="4"/>
        <v>0</v>
      </c>
      <c r="M92">
        <f t="shared" si="5"/>
        <v>0</v>
      </c>
    </row>
    <row r="93" spans="1:13" x14ac:dyDescent="0.3">
      <c r="A93" s="1">
        <v>44394</v>
      </c>
      <c r="B93" s="2">
        <v>3</v>
      </c>
      <c r="C93" s="2">
        <v>25</v>
      </c>
      <c r="D93" s="2">
        <v>33</v>
      </c>
      <c r="E93" s="2">
        <v>35</v>
      </c>
      <c r="F93" s="2">
        <v>48</v>
      </c>
      <c r="G93" s="2">
        <v>56</v>
      </c>
      <c r="K93">
        <f t="shared" si="4"/>
        <v>0</v>
      </c>
      <c r="M93">
        <f t="shared" si="5"/>
        <v>0</v>
      </c>
    </row>
    <row r="94" spans="1:13" x14ac:dyDescent="0.3">
      <c r="A94" s="1">
        <v>44391</v>
      </c>
      <c r="B94" s="2">
        <v>12</v>
      </c>
      <c r="C94" s="2">
        <v>27</v>
      </c>
      <c r="D94" s="2">
        <v>29</v>
      </c>
      <c r="E94" s="2">
        <v>35</v>
      </c>
      <c r="F94" s="2">
        <v>36</v>
      </c>
      <c r="G94" s="2">
        <v>41</v>
      </c>
      <c r="K94">
        <f t="shared" si="4"/>
        <v>0</v>
      </c>
      <c r="M94">
        <f t="shared" si="5"/>
        <v>0</v>
      </c>
    </row>
    <row r="95" spans="1:13" x14ac:dyDescent="0.3">
      <c r="A95" s="1">
        <v>44387</v>
      </c>
      <c r="B95" s="2">
        <v>9</v>
      </c>
      <c r="C95" s="2">
        <v>19</v>
      </c>
      <c r="D95" s="2">
        <v>22</v>
      </c>
      <c r="E95" s="2">
        <v>33</v>
      </c>
      <c r="F95" s="2">
        <v>47</v>
      </c>
      <c r="G95" s="2">
        <v>54</v>
      </c>
      <c r="K95">
        <f t="shared" si="4"/>
        <v>0</v>
      </c>
      <c r="M95">
        <f t="shared" si="5"/>
        <v>0</v>
      </c>
    </row>
    <row r="96" spans="1:13" x14ac:dyDescent="0.3">
      <c r="A96" s="1">
        <v>44384</v>
      </c>
      <c r="B96" s="2">
        <v>2</v>
      </c>
      <c r="C96" s="2">
        <v>3</v>
      </c>
      <c r="D96" s="2">
        <v>7</v>
      </c>
      <c r="E96" s="2">
        <v>20</v>
      </c>
      <c r="F96" s="2">
        <v>40</v>
      </c>
      <c r="G96" s="2">
        <v>52</v>
      </c>
      <c r="K96">
        <f t="shared" si="4"/>
        <v>0</v>
      </c>
      <c r="M96">
        <f t="shared" si="5"/>
        <v>0</v>
      </c>
    </row>
    <row r="97" spans="1:13" x14ac:dyDescent="0.3">
      <c r="A97" s="1">
        <v>44380</v>
      </c>
      <c r="B97" s="2">
        <v>1</v>
      </c>
      <c r="C97" s="2">
        <v>12</v>
      </c>
      <c r="D97" s="2">
        <v>27</v>
      </c>
      <c r="E97" s="2">
        <v>29</v>
      </c>
      <c r="F97" s="2">
        <v>31</v>
      </c>
      <c r="G97" s="2">
        <v>47</v>
      </c>
      <c r="K97">
        <f t="shared" si="4"/>
        <v>0</v>
      </c>
      <c r="M97">
        <f t="shared" si="5"/>
        <v>0</v>
      </c>
    </row>
    <row r="98" spans="1:13" x14ac:dyDescent="0.3">
      <c r="A98" s="1">
        <v>44377</v>
      </c>
      <c r="B98" s="2">
        <v>12</v>
      </c>
      <c r="C98" s="2">
        <v>27</v>
      </c>
      <c r="D98" s="2">
        <v>34</v>
      </c>
      <c r="E98" s="2">
        <v>38</v>
      </c>
      <c r="F98" s="2">
        <v>40</v>
      </c>
      <c r="G98" s="2">
        <v>41</v>
      </c>
      <c r="K98">
        <f t="shared" si="4"/>
        <v>0</v>
      </c>
      <c r="M98">
        <f t="shared" si="5"/>
        <v>0</v>
      </c>
    </row>
    <row r="99" spans="1:13" x14ac:dyDescent="0.3">
      <c r="A99" s="1">
        <v>44373</v>
      </c>
      <c r="B99" s="2">
        <v>14</v>
      </c>
      <c r="C99" s="2">
        <v>24</v>
      </c>
      <c r="D99" s="2">
        <v>37</v>
      </c>
      <c r="E99" s="2">
        <v>39</v>
      </c>
      <c r="F99" s="2">
        <v>41</v>
      </c>
      <c r="G99" s="2">
        <v>53</v>
      </c>
      <c r="K99">
        <f t="shared" si="4"/>
        <v>0</v>
      </c>
      <c r="M99">
        <f t="shared" si="5"/>
        <v>0</v>
      </c>
    </row>
    <row r="100" spans="1:13" x14ac:dyDescent="0.3">
      <c r="A100" s="1">
        <v>44370</v>
      </c>
      <c r="B100" s="2">
        <v>4</v>
      </c>
      <c r="C100" s="2">
        <v>14</v>
      </c>
      <c r="D100" s="2">
        <v>15</v>
      </c>
      <c r="E100" s="2">
        <v>33</v>
      </c>
      <c r="F100" s="2">
        <v>50</v>
      </c>
      <c r="G100" s="2">
        <v>53</v>
      </c>
      <c r="K100">
        <f t="shared" si="4"/>
        <v>0</v>
      </c>
      <c r="M100">
        <f t="shared" si="5"/>
        <v>0</v>
      </c>
    </row>
    <row r="101" spans="1:13" x14ac:dyDescent="0.3">
      <c r="A101" s="1">
        <v>44366</v>
      </c>
      <c r="B101" s="2">
        <v>12</v>
      </c>
      <c r="C101" s="2">
        <v>18</v>
      </c>
      <c r="D101" s="2">
        <v>21</v>
      </c>
      <c r="E101" s="2">
        <v>38</v>
      </c>
      <c r="F101" s="2">
        <v>44</v>
      </c>
      <c r="G101" s="2">
        <v>54</v>
      </c>
    </row>
    <row r="102" spans="1:13" x14ac:dyDescent="0.3">
      <c r="A102" s="1">
        <v>44363</v>
      </c>
      <c r="B102" s="2">
        <v>6</v>
      </c>
      <c r="C102" s="2">
        <v>22</v>
      </c>
      <c r="D102" s="2">
        <v>28</v>
      </c>
      <c r="E102" s="2">
        <v>36</v>
      </c>
      <c r="F102" s="2">
        <v>48</v>
      </c>
      <c r="G102" s="2">
        <v>53</v>
      </c>
    </row>
    <row r="103" spans="1:13" x14ac:dyDescent="0.3">
      <c r="A103" s="1">
        <v>44359</v>
      </c>
      <c r="B103" s="2">
        <v>9</v>
      </c>
      <c r="C103" s="2">
        <v>11</v>
      </c>
      <c r="D103" s="2">
        <v>16</v>
      </c>
      <c r="E103" s="2">
        <v>27</v>
      </c>
      <c r="F103" s="2">
        <v>36</v>
      </c>
      <c r="G103" s="2">
        <v>52</v>
      </c>
    </row>
    <row r="104" spans="1:13" x14ac:dyDescent="0.3">
      <c r="A104" s="1">
        <v>44356</v>
      </c>
      <c r="B104" s="2">
        <v>9</v>
      </c>
      <c r="C104" s="2">
        <v>15</v>
      </c>
      <c r="D104" s="2">
        <v>24</v>
      </c>
      <c r="E104" s="2">
        <v>34</v>
      </c>
      <c r="F104" s="2">
        <v>43</v>
      </c>
      <c r="G104" s="2">
        <v>48</v>
      </c>
    </row>
    <row r="105" spans="1:13" x14ac:dyDescent="0.3">
      <c r="A105" s="1">
        <v>44352</v>
      </c>
      <c r="B105" s="2">
        <v>3</v>
      </c>
      <c r="C105" s="2">
        <v>6</v>
      </c>
      <c r="D105" s="2">
        <v>33</v>
      </c>
      <c r="E105" s="2">
        <v>39</v>
      </c>
      <c r="F105" s="2">
        <v>46</v>
      </c>
      <c r="G105" s="2">
        <v>57</v>
      </c>
    </row>
    <row r="106" spans="1:13" x14ac:dyDescent="0.3">
      <c r="A106" s="1">
        <v>44349</v>
      </c>
      <c r="B106" s="2">
        <v>1</v>
      </c>
      <c r="C106" s="2">
        <v>15</v>
      </c>
      <c r="D106" s="2">
        <v>17</v>
      </c>
      <c r="E106" s="2">
        <v>33</v>
      </c>
      <c r="F106" s="2">
        <v>53</v>
      </c>
      <c r="G106" s="2">
        <v>59</v>
      </c>
    </row>
    <row r="107" spans="1:13" x14ac:dyDescent="0.3">
      <c r="A107" s="1">
        <v>44345</v>
      </c>
      <c r="B107" s="2">
        <v>1</v>
      </c>
      <c r="C107" s="2">
        <v>10</v>
      </c>
      <c r="D107" s="2">
        <v>16</v>
      </c>
      <c r="E107" s="2">
        <v>36</v>
      </c>
      <c r="F107" s="2">
        <v>46</v>
      </c>
      <c r="G107" s="2">
        <v>55</v>
      </c>
    </row>
    <row r="108" spans="1:13" x14ac:dyDescent="0.3">
      <c r="A108" s="1">
        <v>44342</v>
      </c>
      <c r="B108" s="2">
        <v>28</v>
      </c>
      <c r="C108" s="2">
        <v>33</v>
      </c>
      <c r="D108" s="2">
        <v>36</v>
      </c>
      <c r="E108" s="2">
        <v>45</v>
      </c>
      <c r="F108" s="2">
        <v>49</v>
      </c>
      <c r="G108" s="2">
        <v>51</v>
      </c>
    </row>
    <row r="109" spans="1:13" x14ac:dyDescent="0.3">
      <c r="A109" s="1">
        <v>44338</v>
      </c>
      <c r="B109" s="2">
        <v>9</v>
      </c>
      <c r="C109" s="2">
        <v>20</v>
      </c>
      <c r="D109" s="2">
        <v>41</v>
      </c>
      <c r="E109" s="2">
        <v>43</v>
      </c>
      <c r="F109" s="2">
        <v>46</v>
      </c>
      <c r="G109" s="2">
        <v>48</v>
      </c>
    </row>
    <row r="110" spans="1:13" x14ac:dyDescent="0.3">
      <c r="A110" s="1">
        <v>44335</v>
      </c>
      <c r="B110" s="2">
        <v>18</v>
      </c>
      <c r="C110" s="2">
        <v>36</v>
      </c>
      <c r="D110" s="2">
        <v>50</v>
      </c>
      <c r="E110" s="2">
        <v>53</v>
      </c>
      <c r="F110" s="2">
        <v>57</v>
      </c>
      <c r="G110" s="2">
        <v>58</v>
      </c>
    </row>
    <row r="111" spans="1:13" x14ac:dyDescent="0.3">
      <c r="A111" s="1">
        <v>44331</v>
      </c>
      <c r="B111" s="2">
        <v>6</v>
      </c>
      <c r="C111" s="2">
        <v>19</v>
      </c>
      <c r="D111" s="2">
        <v>27</v>
      </c>
      <c r="E111" s="2">
        <v>32</v>
      </c>
      <c r="F111" s="2">
        <v>39</v>
      </c>
      <c r="G111" s="2">
        <v>57</v>
      </c>
    </row>
    <row r="112" spans="1:13" x14ac:dyDescent="0.3">
      <c r="A112" s="1">
        <v>44328</v>
      </c>
      <c r="B112" s="2">
        <v>10</v>
      </c>
      <c r="C112" s="2">
        <v>17</v>
      </c>
      <c r="D112" s="2">
        <v>23</v>
      </c>
      <c r="E112" s="2">
        <v>40</v>
      </c>
      <c r="F112" s="2">
        <v>51</v>
      </c>
      <c r="G112" s="2">
        <v>52</v>
      </c>
    </row>
    <row r="113" spans="1:7" x14ac:dyDescent="0.3">
      <c r="A113" s="1">
        <v>44324</v>
      </c>
      <c r="B113" s="2">
        <v>10</v>
      </c>
      <c r="C113" s="2">
        <v>12</v>
      </c>
      <c r="D113" s="2">
        <v>23</v>
      </c>
      <c r="E113" s="2">
        <v>31</v>
      </c>
      <c r="F113" s="2">
        <v>37</v>
      </c>
      <c r="G113" s="2">
        <v>46</v>
      </c>
    </row>
    <row r="114" spans="1:7" x14ac:dyDescent="0.3">
      <c r="A114" s="1">
        <v>44321</v>
      </c>
      <c r="B114" s="2">
        <v>8</v>
      </c>
      <c r="C114" s="2">
        <v>27</v>
      </c>
      <c r="D114" s="2">
        <v>34</v>
      </c>
      <c r="E114" s="2">
        <v>40</v>
      </c>
      <c r="F114" s="2">
        <v>55</v>
      </c>
      <c r="G114" s="2">
        <v>56</v>
      </c>
    </row>
    <row r="115" spans="1:7" x14ac:dyDescent="0.3">
      <c r="A115" s="1">
        <v>44317</v>
      </c>
      <c r="B115" s="2">
        <v>7</v>
      </c>
      <c r="C115" s="2">
        <v>10</v>
      </c>
      <c r="D115" s="2">
        <v>31</v>
      </c>
      <c r="E115" s="2">
        <v>32</v>
      </c>
      <c r="F115" s="2">
        <v>34</v>
      </c>
      <c r="G115" s="2">
        <v>40</v>
      </c>
    </row>
    <row r="116" spans="1:7" x14ac:dyDescent="0.3">
      <c r="A116" s="1">
        <v>44314</v>
      </c>
      <c r="B116" s="2">
        <v>1</v>
      </c>
      <c r="C116" s="2">
        <v>4</v>
      </c>
      <c r="D116" s="2">
        <v>27</v>
      </c>
      <c r="E116" s="2">
        <v>48</v>
      </c>
      <c r="F116" s="2">
        <v>57</v>
      </c>
      <c r="G116" s="2">
        <v>59</v>
      </c>
    </row>
    <row r="117" spans="1:7" x14ac:dyDescent="0.3">
      <c r="A117" s="1">
        <v>44310</v>
      </c>
      <c r="B117" s="2">
        <v>16</v>
      </c>
      <c r="C117" s="2">
        <v>24</v>
      </c>
      <c r="D117" s="2">
        <v>29</v>
      </c>
      <c r="E117" s="2">
        <v>30</v>
      </c>
      <c r="F117" s="2">
        <v>32</v>
      </c>
      <c r="G117" s="2">
        <v>38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8A27D-FAF8-41FE-8ADC-D8E7C8AAB027}">
  <dimension ref="A1:G60"/>
  <sheetViews>
    <sheetView workbookViewId="0">
      <selection activeCell="R42" sqref="R42"/>
    </sheetView>
  </sheetViews>
  <sheetFormatPr defaultRowHeight="14.4" x14ac:dyDescent="0.3"/>
  <cols>
    <col min="1" max="2" width="11" customWidth="1"/>
  </cols>
  <sheetData>
    <row r="1" spans="1:7" x14ac:dyDescent="0.3">
      <c r="A1" t="s">
        <v>12</v>
      </c>
      <c r="B1" t="s">
        <v>9</v>
      </c>
      <c r="C1" t="s">
        <v>8</v>
      </c>
      <c r="D1" t="s">
        <v>10</v>
      </c>
      <c r="E1" t="s">
        <v>11</v>
      </c>
      <c r="F1" t="s">
        <v>7</v>
      </c>
      <c r="G1" t="s">
        <v>13</v>
      </c>
    </row>
    <row r="2" spans="1:7" x14ac:dyDescent="0.3">
      <c r="A2">
        <v>1</v>
      </c>
      <c r="B2">
        <f>COUNTIF(HotPicks!$B$2:$G$11,Table2[[#This Row],[Number]])</f>
        <v>1</v>
      </c>
      <c r="C2">
        <f>COUNTIF(HotPicks!$B$2:$G$16,Table2[[#This Row],[Number]])</f>
        <v>1</v>
      </c>
      <c r="D2">
        <f>COUNTIF(HotPicks!$B$2:$G$21,Table2[[#This Row],[Number]])</f>
        <v>1</v>
      </c>
      <c r="E2">
        <f>COUNTIF(HotPicks!$B$2:$G$31,Table2[[#This Row],[Number]])</f>
        <v>2</v>
      </c>
      <c r="F2">
        <f>COUNTIF(HotPicks!$B$2:$G$51,Table2[[#This Row],[Number]])</f>
        <v>2</v>
      </c>
      <c r="G2">
        <f>COUNTIF(HotPicks!$B$2:$G$144,Table2[[#This Row],[Number]])</f>
        <v>11</v>
      </c>
    </row>
    <row r="3" spans="1:7" x14ac:dyDescent="0.3">
      <c r="A3">
        <v>2</v>
      </c>
      <c r="B3">
        <f>COUNTIF(HotPicks!$B$2:$G$11,Table2[[#This Row],[Number]])</f>
        <v>1</v>
      </c>
      <c r="C3">
        <f>COUNTIF(HotPicks!$B$2:$G$16,Table2[[#This Row],[Number]])</f>
        <v>2</v>
      </c>
      <c r="D3">
        <f>COUNTIF(HotPicks!$B$2:$G$21,Table2[[#This Row],[Number]])</f>
        <v>2</v>
      </c>
      <c r="E3">
        <f>COUNTIF(HotPicks!$B$2:$G$31,Table2[[#This Row],[Number]])</f>
        <v>3</v>
      </c>
      <c r="F3">
        <f>COUNTIF(HotPicks!$B$2:$G$51,Table2[[#This Row],[Number]])</f>
        <v>6</v>
      </c>
      <c r="G3">
        <f>COUNTIF(HotPicks!$B$2:$G$144,Table2[[#This Row],[Number]])</f>
        <v>9</v>
      </c>
    </row>
    <row r="4" spans="1:7" x14ac:dyDescent="0.3">
      <c r="A4">
        <v>3</v>
      </c>
      <c r="B4">
        <f>COUNTIF(HotPicks!$B$2:$G$11,Table2[[#This Row],[Number]])</f>
        <v>2</v>
      </c>
      <c r="C4">
        <f>COUNTIF(HotPicks!$B$2:$G$16,Table2[[#This Row],[Number]])</f>
        <v>3</v>
      </c>
      <c r="D4">
        <f>COUNTIF(HotPicks!$B$2:$G$21,Table2[[#This Row],[Number]])</f>
        <v>3</v>
      </c>
      <c r="E4">
        <f>COUNTIF(HotPicks!$B$2:$G$31,Table2[[#This Row],[Number]])</f>
        <v>4</v>
      </c>
      <c r="F4">
        <f>COUNTIF(HotPicks!$B$2:$G$51,Table2[[#This Row],[Number]])</f>
        <v>10</v>
      </c>
      <c r="G4">
        <f>COUNTIF(HotPicks!$B$2:$G$144,Table2[[#This Row],[Number]])</f>
        <v>17</v>
      </c>
    </row>
    <row r="5" spans="1:7" x14ac:dyDescent="0.3">
      <c r="A5">
        <v>4</v>
      </c>
      <c r="B5">
        <f>COUNTIF(HotPicks!$B$2:$G$11,Table2[[#This Row],[Number]])</f>
        <v>1</v>
      </c>
      <c r="C5">
        <f>COUNTIF(HotPicks!$B$2:$G$16,Table2[[#This Row],[Number]])</f>
        <v>1</v>
      </c>
      <c r="D5">
        <f>COUNTIF(HotPicks!$B$2:$G$21,Table2[[#This Row],[Number]])</f>
        <v>1</v>
      </c>
      <c r="E5">
        <f>COUNTIF(HotPicks!$B$2:$G$31,Table2[[#This Row],[Number]])</f>
        <v>4</v>
      </c>
      <c r="F5">
        <f>COUNTIF(HotPicks!$B$2:$G$51,Table2[[#This Row],[Number]])</f>
        <v>6</v>
      </c>
      <c r="G5">
        <f>COUNTIF(HotPicks!$B$2:$G$144,Table2[[#This Row],[Number]])</f>
        <v>15</v>
      </c>
    </row>
    <row r="6" spans="1:7" x14ac:dyDescent="0.3">
      <c r="A6">
        <v>5</v>
      </c>
      <c r="B6">
        <f>COUNTIF(HotPicks!$B$2:$G$11,Table2[[#This Row],[Number]])</f>
        <v>0</v>
      </c>
      <c r="C6">
        <f>COUNTIF(HotPicks!$B$2:$G$16,Table2[[#This Row],[Number]])</f>
        <v>0</v>
      </c>
      <c r="D6">
        <f>COUNTIF(HotPicks!$B$2:$G$21,Table2[[#This Row],[Number]])</f>
        <v>0</v>
      </c>
      <c r="E6">
        <f>COUNTIF(HotPicks!$B$2:$G$31,Table2[[#This Row],[Number]])</f>
        <v>2</v>
      </c>
      <c r="F6">
        <f>COUNTIF(HotPicks!$B$2:$G$51,Table2[[#This Row],[Number]])</f>
        <v>2</v>
      </c>
      <c r="G6">
        <f>COUNTIF(HotPicks!$B$2:$G$144,Table2[[#This Row],[Number]])</f>
        <v>4</v>
      </c>
    </row>
    <row r="7" spans="1:7" x14ac:dyDescent="0.3">
      <c r="A7">
        <v>6</v>
      </c>
      <c r="B7">
        <f>COUNTIF(HotPicks!$B$2:$G$11,Table2[[#This Row],[Number]])</f>
        <v>0</v>
      </c>
      <c r="C7">
        <f>COUNTIF(HotPicks!$B$2:$G$16,Table2[[#This Row],[Number]])</f>
        <v>1</v>
      </c>
      <c r="D7">
        <f>COUNTIF(HotPicks!$B$2:$G$21,Table2[[#This Row],[Number]])</f>
        <v>2</v>
      </c>
      <c r="E7">
        <f>COUNTIF(HotPicks!$B$2:$G$31,Table2[[#This Row],[Number]])</f>
        <v>3</v>
      </c>
      <c r="F7">
        <f>COUNTIF(HotPicks!$B$2:$G$51,Table2[[#This Row],[Number]])</f>
        <v>6</v>
      </c>
      <c r="G7">
        <f>COUNTIF(HotPicks!$B$2:$G$144,Table2[[#This Row],[Number]])</f>
        <v>12</v>
      </c>
    </row>
    <row r="8" spans="1:7" x14ac:dyDescent="0.3">
      <c r="A8">
        <v>7</v>
      </c>
      <c r="B8">
        <f>COUNTIF(HotPicks!$B$2:$G$11,Table2[[#This Row],[Number]])</f>
        <v>0</v>
      </c>
      <c r="C8">
        <f>COUNTIF(HotPicks!$B$2:$G$16,Table2[[#This Row],[Number]])</f>
        <v>1</v>
      </c>
      <c r="D8">
        <f>COUNTIF(HotPicks!$B$2:$G$21,Table2[[#This Row],[Number]])</f>
        <v>1</v>
      </c>
      <c r="E8">
        <f>COUNTIF(HotPicks!$B$2:$G$31,Table2[[#This Row],[Number]])</f>
        <v>3</v>
      </c>
      <c r="F8">
        <f>COUNTIF(HotPicks!$B$2:$G$51,Table2[[#This Row],[Number]])</f>
        <v>5</v>
      </c>
      <c r="G8">
        <f>COUNTIF(HotPicks!$B$2:$G$144,Table2[[#This Row],[Number]])</f>
        <v>12</v>
      </c>
    </row>
    <row r="9" spans="1:7" x14ac:dyDescent="0.3">
      <c r="A9">
        <v>8</v>
      </c>
      <c r="B9">
        <f>COUNTIF(HotPicks!$B$2:$G$11,Table2[[#This Row],[Number]])</f>
        <v>1</v>
      </c>
      <c r="C9">
        <f>COUNTIF(HotPicks!$B$2:$G$16,Table2[[#This Row],[Number]])</f>
        <v>1</v>
      </c>
      <c r="D9">
        <f>COUNTIF(HotPicks!$B$2:$G$21,Table2[[#This Row],[Number]])</f>
        <v>1</v>
      </c>
      <c r="E9">
        <f>COUNTIF(HotPicks!$B$2:$G$31,Table2[[#This Row],[Number]])</f>
        <v>2</v>
      </c>
      <c r="F9">
        <f>COUNTIF(HotPicks!$B$2:$G$51,Table2[[#This Row],[Number]])</f>
        <v>3</v>
      </c>
      <c r="G9">
        <f>COUNTIF(HotPicks!$B$2:$G$144,Table2[[#This Row],[Number]])</f>
        <v>9</v>
      </c>
    </row>
    <row r="10" spans="1:7" x14ac:dyDescent="0.3">
      <c r="A10">
        <v>9</v>
      </c>
      <c r="B10">
        <f>COUNTIF(HotPicks!$B$2:$G$11,Table2[[#This Row],[Number]])</f>
        <v>2</v>
      </c>
      <c r="C10">
        <f>COUNTIF(HotPicks!$B$2:$G$16,Table2[[#This Row],[Number]])</f>
        <v>2</v>
      </c>
      <c r="D10">
        <f>COUNTIF(HotPicks!$B$2:$G$21,Table2[[#This Row],[Number]])</f>
        <v>4</v>
      </c>
      <c r="E10">
        <f>COUNTIF(HotPicks!$B$2:$G$31,Table2[[#This Row],[Number]])</f>
        <v>5</v>
      </c>
      <c r="F10">
        <f>COUNTIF(HotPicks!$B$2:$G$51,Table2[[#This Row],[Number]])</f>
        <v>8</v>
      </c>
      <c r="G10">
        <f>COUNTIF(HotPicks!$B$2:$G$144,Table2[[#This Row],[Number]])</f>
        <v>14</v>
      </c>
    </row>
    <row r="11" spans="1:7" x14ac:dyDescent="0.3">
      <c r="A11">
        <v>10</v>
      </c>
      <c r="B11">
        <f>COUNTIF(HotPicks!$B$2:$G$11,Table2[[#This Row],[Number]])</f>
        <v>1</v>
      </c>
      <c r="C11">
        <f>COUNTIF(HotPicks!$B$2:$G$16,Table2[[#This Row],[Number]])</f>
        <v>1</v>
      </c>
      <c r="D11">
        <f>COUNTIF(HotPicks!$B$2:$G$21,Table2[[#This Row],[Number]])</f>
        <v>1</v>
      </c>
      <c r="E11">
        <f>COUNTIF(HotPicks!$B$2:$G$31,Table2[[#This Row],[Number]])</f>
        <v>1</v>
      </c>
      <c r="F11">
        <f>COUNTIF(HotPicks!$B$2:$G$51,Table2[[#This Row],[Number]])</f>
        <v>5</v>
      </c>
      <c r="G11">
        <f>COUNTIF(HotPicks!$B$2:$G$144,Table2[[#This Row],[Number]])</f>
        <v>12</v>
      </c>
    </row>
    <row r="12" spans="1:7" x14ac:dyDescent="0.3">
      <c r="A12">
        <v>11</v>
      </c>
      <c r="B12">
        <f>COUNTIF(HotPicks!$B$2:$G$11,Table2[[#This Row],[Number]])</f>
        <v>1</v>
      </c>
      <c r="C12">
        <f>COUNTIF(HotPicks!$B$2:$G$16,Table2[[#This Row],[Number]])</f>
        <v>2</v>
      </c>
      <c r="D12">
        <f>COUNTIF(HotPicks!$B$2:$G$21,Table2[[#This Row],[Number]])</f>
        <v>3</v>
      </c>
      <c r="E12">
        <f>COUNTIF(HotPicks!$B$2:$G$31,Table2[[#This Row],[Number]])</f>
        <v>5</v>
      </c>
      <c r="F12">
        <f>COUNTIF(HotPicks!$B$2:$G$51,Table2[[#This Row],[Number]])</f>
        <v>7</v>
      </c>
      <c r="G12">
        <f>COUNTIF(HotPicks!$B$2:$G$144,Table2[[#This Row],[Number]])</f>
        <v>11</v>
      </c>
    </row>
    <row r="13" spans="1:7" x14ac:dyDescent="0.3">
      <c r="A13">
        <v>12</v>
      </c>
      <c r="B13">
        <f>COUNTIF(HotPicks!$B$2:$G$11,Table2[[#This Row],[Number]])</f>
        <v>3</v>
      </c>
      <c r="C13">
        <f>COUNTIF(HotPicks!$B$2:$G$16,Table2[[#This Row],[Number]])</f>
        <v>5</v>
      </c>
      <c r="D13">
        <f>COUNTIF(HotPicks!$B$2:$G$21,Table2[[#This Row],[Number]])</f>
        <v>6</v>
      </c>
      <c r="E13">
        <f>COUNTIF(HotPicks!$B$2:$G$31,Table2[[#This Row],[Number]])</f>
        <v>7</v>
      </c>
      <c r="F13">
        <f>COUNTIF(HotPicks!$B$2:$G$51,Table2[[#This Row],[Number]])</f>
        <v>8</v>
      </c>
      <c r="G13">
        <f>COUNTIF(HotPicks!$B$2:$G$144,Table2[[#This Row],[Number]])</f>
        <v>15</v>
      </c>
    </row>
    <row r="14" spans="1:7" x14ac:dyDescent="0.3">
      <c r="A14">
        <v>13</v>
      </c>
      <c r="B14">
        <f>COUNTIF(HotPicks!$B$2:$G$11,Table2[[#This Row],[Number]])</f>
        <v>1</v>
      </c>
      <c r="C14">
        <f>COUNTIF(HotPicks!$B$2:$G$16,Table2[[#This Row],[Number]])</f>
        <v>1</v>
      </c>
      <c r="D14">
        <f>COUNTIF(HotPicks!$B$2:$G$21,Table2[[#This Row],[Number]])</f>
        <v>1</v>
      </c>
      <c r="E14">
        <f>COUNTIF(HotPicks!$B$2:$G$31,Table2[[#This Row],[Number]])</f>
        <v>3</v>
      </c>
      <c r="F14">
        <f>COUNTIF(HotPicks!$B$2:$G$51,Table2[[#This Row],[Number]])</f>
        <v>5</v>
      </c>
      <c r="G14">
        <f>COUNTIF(HotPicks!$B$2:$G$144,Table2[[#This Row],[Number]])</f>
        <v>14</v>
      </c>
    </row>
    <row r="15" spans="1:7" x14ac:dyDescent="0.3">
      <c r="A15">
        <v>14</v>
      </c>
      <c r="B15">
        <f>COUNTIF(HotPicks!$B$2:$G$11,Table2[[#This Row],[Number]])</f>
        <v>2</v>
      </c>
      <c r="C15">
        <f>COUNTIF(HotPicks!$B$2:$G$16,Table2[[#This Row],[Number]])</f>
        <v>3</v>
      </c>
      <c r="D15">
        <f>COUNTIF(HotPicks!$B$2:$G$21,Table2[[#This Row],[Number]])</f>
        <v>3</v>
      </c>
      <c r="E15">
        <f>COUNTIF(HotPicks!$B$2:$G$31,Table2[[#This Row],[Number]])</f>
        <v>4</v>
      </c>
      <c r="F15">
        <f>COUNTIF(HotPicks!$B$2:$G$51,Table2[[#This Row],[Number]])</f>
        <v>4</v>
      </c>
      <c r="G15">
        <f>COUNTIF(HotPicks!$B$2:$G$144,Table2[[#This Row],[Number]])</f>
        <v>9</v>
      </c>
    </row>
    <row r="16" spans="1:7" x14ac:dyDescent="0.3">
      <c r="A16">
        <v>15</v>
      </c>
      <c r="B16">
        <f>COUNTIF(HotPicks!$B$2:$G$11,Table2[[#This Row],[Number]])</f>
        <v>2</v>
      </c>
      <c r="C16">
        <f>COUNTIF(HotPicks!$B$2:$G$16,Table2[[#This Row],[Number]])</f>
        <v>2</v>
      </c>
      <c r="D16">
        <f>COUNTIF(HotPicks!$B$2:$G$21,Table2[[#This Row],[Number]])</f>
        <v>2</v>
      </c>
      <c r="E16">
        <f>COUNTIF(HotPicks!$B$2:$G$31,Table2[[#This Row],[Number]])</f>
        <v>2</v>
      </c>
      <c r="F16">
        <f>COUNTIF(HotPicks!$B$2:$G$51,Table2[[#This Row],[Number]])</f>
        <v>4</v>
      </c>
      <c r="G16">
        <f>COUNTIF(HotPicks!$B$2:$G$144,Table2[[#This Row],[Number]])</f>
        <v>14</v>
      </c>
    </row>
    <row r="17" spans="1:7" x14ac:dyDescent="0.3">
      <c r="A17">
        <v>16</v>
      </c>
      <c r="B17">
        <f>COUNTIF(HotPicks!$B$2:$G$11,Table2[[#This Row],[Number]])</f>
        <v>1</v>
      </c>
      <c r="C17">
        <f>COUNTIF(HotPicks!$B$2:$G$16,Table2[[#This Row],[Number]])</f>
        <v>2</v>
      </c>
      <c r="D17">
        <f>COUNTIF(HotPicks!$B$2:$G$21,Table2[[#This Row],[Number]])</f>
        <v>4</v>
      </c>
      <c r="E17">
        <f>COUNTIF(HotPicks!$B$2:$G$31,Table2[[#This Row],[Number]])</f>
        <v>4</v>
      </c>
      <c r="F17">
        <f>COUNTIF(HotPicks!$B$2:$G$51,Table2[[#This Row],[Number]])</f>
        <v>5</v>
      </c>
      <c r="G17">
        <f>COUNTIF(HotPicks!$B$2:$G$144,Table2[[#This Row],[Number]])</f>
        <v>13</v>
      </c>
    </row>
    <row r="18" spans="1:7" x14ac:dyDescent="0.3">
      <c r="A18">
        <v>17</v>
      </c>
      <c r="B18">
        <f>COUNTIF(HotPicks!$B$2:$G$11,Table2[[#This Row],[Number]])</f>
        <v>2</v>
      </c>
      <c r="C18">
        <f>COUNTIF(HotPicks!$B$2:$G$16,Table2[[#This Row],[Number]])</f>
        <v>2</v>
      </c>
      <c r="D18">
        <f>COUNTIF(HotPicks!$B$2:$G$21,Table2[[#This Row],[Number]])</f>
        <v>2</v>
      </c>
      <c r="E18">
        <f>COUNTIF(HotPicks!$B$2:$G$31,Table2[[#This Row],[Number]])</f>
        <v>4</v>
      </c>
      <c r="F18">
        <f>COUNTIF(HotPicks!$B$2:$G$51,Table2[[#This Row],[Number]])</f>
        <v>6</v>
      </c>
      <c r="G18">
        <f>COUNTIF(HotPicks!$B$2:$G$144,Table2[[#This Row],[Number]])</f>
        <v>15</v>
      </c>
    </row>
    <row r="19" spans="1:7" x14ac:dyDescent="0.3">
      <c r="A19">
        <v>18</v>
      </c>
      <c r="B19">
        <f>COUNTIF(HotPicks!$B$2:$G$11,Table2[[#This Row],[Number]])</f>
        <v>1</v>
      </c>
      <c r="C19">
        <f>COUNTIF(HotPicks!$B$2:$G$16,Table2[[#This Row],[Number]])</f>
        <v>1</v>
      </c>
      <c r="D19">
        <f>COUNTIF(HotPicks!$B$2:$G$21,Table2[[#This Row],[Number]])</f>
        <v>1</v>
      </c>
      <c r="E19">
        <f>COUNTIF(HotPicks!$B$2:$G$31,Table2[[#This Row],[Number]])</f>
        <v>2</v>
      </c>
      <c r="F19">
        <f>COUNTIF(HotPicks!$B$2:$G$51,Table2[[#This Row],[Number]])</f>
        <v>4</v>
      </c>
      <c r="G19">
        <f>COUNTIF(HotPicks!$B$2:$G$144,Table2[[#This Row],[Number]])</f>
        <v>11</v>
      </c>
    </row>
    <row r="20" spans="1:7" x14ac:dyDescent="0.3">
      <c r="A20">
        <v>19</v>
      </c>
      <c r="B20">
        <f>COUNTIF(HotPicks!$B$2:$G$11,Table2[[#This Row],[Number]])</f>
        <v>3</v>
      </c>
      <c r="C20">
        <f>COUNTIF(HotPicks!$B$2:$G$16,Table2[[#This Row],[Number]])</f>
        <v>4</v>
      </c>
      <c r="D20">
        <f>COUNTIF(HotPicks!$B$2:$G$21,Table2[[#This Row],[Number]])</f>
        <v>5</v>
      </c>
      <c r="E20">
        <f>COUNTIF(HotPicks!$B$2:$G$31,Table2[[#This Row],[Number]])</f>
        <v>5</v>
      </c>
      <c r="F20">
        <f>COUNTIF(HotPicks!$B$2:$G$51,Table2[[#This Row],[Number]])</f>
        <v>8</v>
      </c>
      <c r="G20">
        <f>COUNTIF(HotPicks!$B$2:$G$144,Table2[[#This Row],[Number]])</f>
        <v>15</v>
      </c>
    </row>
    <row r="21" spans="1:7" x14ac:dyDescent="0.3">
      <c r="A21">
        <v>20</v>
      </c>
      <c r="B21">
        <f>COUNTIF(HotPicks!$B$2:$G$11,Table2[[#This Row],[Number]])</f>
        <v>1</v>
      </c>
      <c r="C21">
        <f>COUNTIF(HotPicks!$B$2:$G$16,Table2[[#This Row],[Number]])</f>
        <v>1</v>
      </c>
      <c r="D21">
        <f>COUNTIF(HotPicks!$B$2:$G$21,Table2[[#This Row],[Number]])</f>
        <v>1</v>
      </c>
      <c r="E21">
        <f>COUNTIF(HotPicks!$B$2:$G$31,Table2[[#This Row],[Number]])</f>
        <v>5</v>
      </c>
      <c r="F21">
        <f>COUNTIF(HotPicks!$B$2:$G$51,Table2[[#This Row],[Number]])</f>
        <v>6</v>
      </c>
      <c r="G21">
        <f>COUNTIF(HotPicks!$B$2:$G$144,Table2[[#This Row],[Number]])</f>
        <v>12</v>
      </c>
    </row>
    <row r="22" spans="1:7" x14ac:dyDescent="0.3">
      <c r="A22">
        <v>21</v>
      </c>
      <c r="B22">
        <f>COUNTIF(HotPicks!$B$2:$G$11,Table2[[#This Row],[Number]])</f>
        <v>1</v>
      </c>
      <c r="C22">
        <f>COUNTIF(HotPicks!$B$2:$G$16,Table2[[#This Row],[Number]])</f>
        <v>1</v>
      </c>
      <c r="D22">
        <f>COUNTIF(HotPicks!$B$2:$G$21,Table2[[#This Row],[Number]])</f>
        <v>1</v>
      </c>
      <c r="E22">
        <f>COUNTIF(HotPicks!$B$2:$G$31,Table2[[#This Row],[Number]])</f>
        <v>3</v>
      </c>
      <c r="F22">
        <f>COUNTIF(HotPicks!$B$2:$G$51,Table2[[#This Row],[Number]])</f>
        <v>4</v>
      </c>
      <c r="G22">
        <f>COUNTIF(HotPicks!$B$2:$G$144,Table2[[#This Row],[Number]])</f>
        <v>10</v>
      </c>
    </row>
    <row r="23" spans="1:7" x14ac:dyDescent="0.3">
      <c r="A23">
        <v>22</v>
      </c>
      <c r="B23">
        <f>COUNTIF(HotPicks!$B$2:$G$11,Table2[[#This Row],[Number]])</f>
        <v>1</v>
      </c>
      <c r="C23">
        <f>COUNTIF(HotPicks!$B$2:$G$16,Table2[[#This Row],[Number]])</f>
        <v>1</v>
      </c>
      <c r="D23">
        <f>COUNTIF(HotPicks!$B$2:$G$21,Table2[[#This Row],[Number]])</f>
        <v>2</v>
      </c>
      <c r="E23">
        <f>COUNTIF(HotPicks!$B$2:$G$31,Table2[[#This Row],[Number]])</f>
        <v>2</v>
      </c>
      <c r="F23">
        <f>COUNTIF(HotPicks!$B$2:$G$51,Table2[[#This Row],[Number]])</f>
        <v>5</v>
      </c>
      <c r="G23">
        <f>COUNTIF(HotPicks!$B$2:$G$144,Table2[[#This Row],[Number]])</f>
        <v>9</v>
      </c>
    </row>
    <row r="24" spans="1:7" x14ac:dyDescent="0.3">
      <c r="A24">
        <v>23</v>
      </c>
      <c r="B24">
        <f>COUNTIF(HotPicks!$B$2:$G$11,Table2[[#This Row],[Number]])</f>
        <v>0</v>
      </c>
      <c r="C24">
        <f>COUNTIF(HotPicks!$B$2:$G$16,Table2[[#This Row],[Number]])</f>
        <v>0</v>
      </c>
      <c r="D24">
        <f>COUNTIF(HotPicks!$B$2:$G$21,Table2[[#This Row],[Number]])</f>
        <v>1</v>
      </c>
      <c r="E24">
        <f>COUNTIF(HotPicks!$B$2:$G$31,Table2[[#This Row],[Number]])</f>
        <v>2</v>
      </c>
      <c r="F24">
        <f>COUNTIF(HotPicks!$B$2:$G$51,Table2[[#This Row],[Number]])</f>
        <v>5</v>
      </c>
      <c r="G24">
        <f>COUNTIF(HotPicks!$B$2:$G$144,Table2[[#This Row],[Number]])</f>
        <v>9</v>
      </c>
    </row>
    <row r="25" spans="1:7" x14ac:dyDescent="0.3">
      <c r="A25">
        <v>24</v>
      </c>
      <c r="B25">
        <f>COUNTIF(HotPicks!$B$2:$G$11,Table2[[#This Row],[Number]])</f>
        <v>1</v>
      </c>
      <c r="C25">
        <f>COUNTIF(HotPicks!$B$2:$G$16,Table2[[#This Row],[Number]])</f>
        <v>1</v>
      </c>
      <c r="D25">
        <f>COUNTIF(HotPicks!$B$2:$G$21,Table2[[#This Row],[Number]])</f>
        <v>1</v>
      </c>
      <c r="E25">
        <f>COUNTIF(HotPicks!$B$2:$G$31,Table2[[#This Row],[Number]])</f>
        <v>1</v>
      </c>
      <c r="F25">
        <f>COUNTIF(HotPicks!$B$2:$G$51,Table2[[#This Row],[Number]])</f>
        <v>2</v>
      </c>
      <c r="G25">
        <f>COUNTIF(HotPicks!$B$2:$G$144,Table2[[#This Row],[Number]])</f>
        <v>11</v>
      </c>
    </row>
    <row r="26" spans="1:7" x14ac:dyDescent="0.3">
      <c r="A26">
        <v>25</v>
      </c>
      <c r="B26">
        <f>COUNTIF(HotPicks!$B$2:$G$11,Table2[[#This Row],[Number]])</f>
        <v>1</v>
      </c>
      <c r="C26">
        <f>COUNTIF(HotPicks!$B$2:$G$16,Table2[[#This Row],[Number]])</f>
        <v>1</v>
      </c>
      <c r="D26">
        <f>COUNTIF(HotPicks!$B$2:$G$21,Table2[[#This Row],[Number]])</f>
        <v>1</v>
      </c>
      <c r="E26">
        <f>COUNTIF(HotPicks!$B$2:$G$31,Table2[[#This Row],[Number]])</f>
        <v>1</v>
      </c>
      <c r="F26">
        <f>COUNTIF(HotPicks!$B$2:$G$51,Table2[[#This Row],[Number]])</f>
        <v>5</v>
      </c>
      <c r="G26">
        <f>COUNTIF(HotPicks!$B$2:$G$144,Table2[[#This Row],[Number]])</f>
        <v>8</v>
      </c>
    </row>
    <row r="27" spans="1:7" x14ac:dyDescent="0.3">
      <c r="A27">
        <v>26</v>
      </c>
      <c r="B27">
        <f>COUNTIF(HotPicks!$B$2:$G$11,Table2[[#This Row],[Number]])</f>
        <v>1</v>
      </c>
      <c r="C27">
        <f>COUNTIF(HotPicks!$B$2:$G$16,Table2[[#This Row],[Number]])</f>
        <v>1</v>
      </c>
      <c r="D27">
        <f>COUNTIF(HotPicks!$B$2:$G$21,Table2[[#This Row],[Number]])</f>
        <v>1</v>
      </c>
      <c r="E27">
        <f>COUNTIF(HotPicks!$B$2:$G$31,Table2[[#This Row],[Number]])</f>
        <v>2</v>
      </c>
      <c r="F27">
        <f>COUNTIF(HotPicks!$B$2:$G$51,Table2[[#This Row],[Number]])</f>
        <v>4</v>
      </c>
      <c r="G27">
        <f>COUNTIF(HotPicks!$B$2:$G$144,Table2[[#This Row],[Number]])</f>
        <v>5</v>
      </c>
    </row>
    <row r="28" spans="1:7" x14ac:dyDescent="0.3">
      <c r="A28">
        <v>27</v>
      </c>
      <c r="B28">
        <f>COUNTIF(HotPicks!$B$2:$G$11,Table2[[#This Row],[Number]])</f>
        <v>0</v>
      </c>
      <c r="C28">
        <f>COUNTIF(HotPicks!$B$2:$G$16,Table2[[#This Row],[Number]])</f>
        <v>1</v>
      </c>
      <c r="D28">
        <f>COUNTIF(HotPicks!$B$2:$G$21,Table2[[#This Row],[Number]])</f>
        <v>3</v>
      </c>
      <c r="E28">
        <f>COUNTIF(HotPicks!$B$2:$G$31,Table2[[#This Row],[Number]])</f>
        <v>4</v>
      </c>
      <c r="F28">
        <f>COUNTIF(HotPicks!$B$2:$G$51,Table2[[#This Row],[Number]])</f>
        <v>6</v>
      </c>
      <c r="G28">
        <f>COUNTIF(HotPicks!$B$2:$G$144,Table2[[#This Row],[Number]])</f>
        <v>21</v>
      </c>
    </row>
    <row r="29" spans="1:7" x14ac:dyDescent="0.3">
      <c r="A29">
        <v>28</v>
      </c>
      <c r="B29">
        <f>COUNTIF(HotPicks!$B$2:$G$11,Table2[[#This Row],[Number]])</f>
        <v>1</v>
      </c>
      <c r="C29">
        <f>COUNTIF(HotPicks!$B$2:$G$16,Table2[[#This Row],[Number]])</f>
        <v>2</v>
      </c>
      <c r="D29">
        <f>COUNTIF(HotPicks!$B$2:$G$21,Table2[[#This Row],[Number]])</f>
        <v>2</v>
      </c>
      <c r="E29">
        <f>COUNTIF(HotPicks!$B$2:$G$31,Table2[[#This Row],[Number]])</f>
        <v>2</v>
      </c>
      <c r="F29">
        <f>COUNTIF(HotPicks!$B$2:$G$51,Table2[[#This Row],[Number]])</f>
        <v>3</v>
      </c>
      <c r="G29">
        <f>COUNTIF(HotPicks!$B$2:$G$144,Table2[[#This Row],[Number]])</f>
        <v>10</v>
      </c>
    </row>
    <row r="30" spans="1:7" x14ac:dyDescent="0.3">
      <c r="A30">
        <v>29</v>
      </c>
      <c r="B30">
        <f>COUNTIF(HotPicks!$B$2:$G$11,Table2[[#This Row],[Number]])</f>
        <v>0</v>
      </c>
      <c r="C30">
        <f>COUNTIF(HotPicks!$B$2:$G$16,Table2[[#This Row],[Number]])</f>
        <v>1</v>
      </c>
      <c r="D30">
        <f>COUNTIF(HotPicks!$B$2:$G$21,Table2[[#This Row],[Number]])</f>
        <v>1</v>
      </c>
      <c r="E30">
        <f>COUNTIF(HotPicks!$B$2:$G$31,Table2[[#This Row],[Number]])</f>
        <v>2</v>
      </c>
      <c r="F30">
        <f>COUNTIF(HotPicks!$B$2:$G$51,Table2[[#This Row],[Number]])</f>
        <v>6</v>
      </c>
      <c r="G30">
        <f>COUNTIF(HotPicks!$B$2:$G$144,Table2[[#This Row],[Number]])</f>
        <v>11</v>
      </c>
    </row>
    <row r="31" spans="1:7" x14ac:dyDescent="0.3">
      <c r="A31">
        <v>30</v>
      </c>
      <c r="B31">
        <f>COUNTIF(HotPicks!$B$2:$G$11,Table2[[#This Row],[Number]])</f>
        <v>0</v>
      </c>
      <c r="C31">
        <f>COUNTIF(HotPicks!$B$2:$G$16,Table2[[#This Row],[Number]])</f>
        <v>0</v>
      </c>
      <c r="D31">
        <f>COUNTIF(HotPicks!$B$2:$G$21,Table2[[#This Row],[Number]])</f>
        <v>1</v>
      </c>
      <c r="E31">
        <f>COUNTIF(HotPicks!$B$2:$G$31,Table2[[#This Row],[Number]])</f>
        <v>1</v>
      </c>
      <c r="F31">
        <f>COUNTIF(HotPicks!$B$2:$G$51,Table2[[#This Row],[Number]])</f>
        <v>3</v>
      </c>
      <c r="G31">
        <f>COUNTIF(HotPicks!$B$2:$G$144,Table2[[#This Row],[Number]])</f>
        <v>8</v>
      </c>
    </row>
    <row r="32" spans="1:7" x14ac:dyDescent="0.3">
      <c r="A32">
        <v>31</v>
      </c>
      <c r="B32">
        <f>COUNTIF(HotPicks!$B$2:$G$11,Table2[[#This Row],[Number]])</f>
        <v>1</v>
      </c>
      <c r="C32">
        <f>COUNTIF(HotPicks!$B$2:$G$16,Table2[[#This Row],[Number]])</f>
        <v>2</v>
      </c>
      <c r="D32">
        <f>COUNTIF(HotPicks!$B$2:$G$21,Table2[[#This Row],[Number]])</f>
        <v>2</v>
      </c>
      <c r="E32">
        <f>COUNTIF(HotPicks!$B$2:$G$31,Table2[[#This Row],[Number]])</f>
        <v>2</v>
      </c>
      <c r="F32">
        <f>COUNTIF(HotPicks!$B$2:$G$51,Table2[[#This Row],[Number]])</f>
        <v>3</v>
      </c>
      <c r="G32">
        <f>COUNTIF(HotPicks!$B$2:$G$144,Table2[[#This Row],[Number]])</f>
        <v>8</v>
      </c>
    </row>
    <row r="33" spans="1:7" x14ac:dyDescent="0.3">
      <c r="A33">
        <v>32</v>
      </c>
      <c r="B33">
        <f>COUNTIF(HotPicks!$B$2:$G$11,Table2[[#This Row],[Number]])</f>
        <v>1</v>
      </c>
      <c r="C33">
        <f>COUNTIF(HotPicks!$B$2:$G$16,Table2[[#This Row],[Number]])</f>
        <v>2</v>
      </c>
      <c r="D33">
        <f>COUNTIF(HotPicks!$B$2:$G$21,Table2[[#This Row],[Number]])</f>
        <v>2</v>
      </c>
      <c r="E33">
        <f>COUNTIF(HotPicks!$B$2:$G$31,Table2[[#This Row],[Number]])</f>
        <v>2</v>
      </c>
      <c r="F33">
        <f>COUNTIF(HotPicks!$B$2:$G$51,Table2[[#This Row],[Number]])</f>
        <v>4</v>
      </c>
      <c r="G33">
        <f>COUNTIF(HotPicks!$B$2:$G$144,Table2[[#This Row],[Number]])</f>
        <v>13</v>
      </c>
    </row>
    <row r="34" spans="1:7" x14ac:dyDescent="0.3">
      <c r="A34">
        <v>33</v>
      </c>
      <c r="B34">
        <f>COUNTIF(HotPicks!$B$2:$G$11,Table2[[#This Row],[Number]])</f>
        <v>1</v>
      </c>
      <c r="C34">
        <f>COUNTIF(HotPicks!$B$2:$G$16,Table2[[#This Row],[Number]])</f>
        <v>3</v>
      </c>
      <c r="D34">
        <f>COUNTIF(HotPicks!$B$2:$G$21,Table2[[#This Row],[Number]])</f>
        <v>3</v>
      </c>
      <c r="E34">
        <f>COUNTIF(HotPicks!$B$2:$G$31,Table2[[#This Row],[Number]])</f>
        <v>4</v>
      </c>
      <c r="F34">
        <f>COUNTIF(HotPicks!$B$2:$G$51,Table2[[#This Row],[Number]])</f>
        <v>7</v>
      </c>
      <c r="G34">
        <f>COUNTIF(HotPicks!$B$2:$G$144,Table2[[#This Row],[Number]])</f>
        <v>16</v>
      </c>
    </row>
    <row r="35" spans="1:7" x14ac:dyDescent="0.3">
      <c r="A35">
        <v>34</v>
      </c>
      <c r="B35">
        <f>COUNTIF(HotPicks!$B$2:$G$11,Table2[[#This Row],[Number]])</f>
        <v>0</v>
      </c>
      <c r="C35">
        <f>COUNTIF(HotPicks!$B$2:$G$16,Table2[[#This Row],[Number]])</f>
        <v>0</v>
      </c>
      <c r="D35">
        <f>COUNTIF(HotPicks!$B$2:$G$21,Table2[[#This Row],[Number]])</f>
        <v>0</v>
      </c>
      <c r="E35">
        <f>COUNTIF(HotPicks!$B$2:$G$31,Table2[[#This Row],[Number]])</f>
        <v>0</v>
      </c>
      <c r="F35">
        <f>COUNTIF(HotPicks!$B$2:$G$51,Table2[[#This Row],[Number]])</f>
        <v>2</v>
      </c>
      <c r="G35">
        <f>COUNTIF(HotPicks!$B$2:$G$144,Table2[[#This Row],[Number]])</f>
        <v>13</v>
      </c>
    </row>
    <row r="36" spans="1:7" x14ac:dyDescent="0.3">
      <c r="A36">
        <v>35</v>
      </c>
      <c r="B36">
        <f>COUNTIF(HotPicks!$B$2:$G$11,Table2[[#This Row],[Number]])</f>
        <v>5</v>
      </c>
      <c r="C36">
        <f>COUNTIF(HotPicks!$B$2:$G$16,Table2[[#This Row],[Number]])</f>
        <v>6</v>
      </c>
      <c r="D36">
        <f>COUNTIF(HotPicks!$B$2:$G$21,Table2[[#This Row],[Number]])</f>
        <v>7</v>
      </c>
      <c r="E36">
        <f>COUNTIF(HotPicks!$B$2:$G$31,Table2[[#This Row],[Number]])</f>
        <v>7</v>
      </c>
      <c r="F36">
        <f>COUNTIF(HotPicks!$B$2:$G$51,Table2[[#This Row],[Number]])</f>
        <v>7</v>
      </c>
      <c r="G36">
        <f>COUNTIF(HotPicks!$B$2:$G$144,Table2[[#This Row],[Number]])</f>
        <v>12</v>
      </c>
    </row>
    <row r="37" spans="1:7" x14ac:dyDescent="0.3">
      <c r="A37">
        <v>36</v>
      </c>
      <c r="B37">
        <f>COUNTIF(HotPicks!$B$2:$G$11,Table2[[#This Row],[Number]])</f>
        <v>1</v>
      </c>
      <c r="C37">
        <f>COUNTIF(HotPicks!$B$2:$G$16,Table2[[#This Row],[Number]])</f>
        <v>2</v>
      </c>
      <c r="D37">
        <f>COUNTIF(HotPicks!$B$2:$G$21,Table2[[#This Row],[Number]])</f>
        <v>3</v>
      </c>
      <c r="E37">
        <f>COUNTIF(HotPicks!$B$2:$G$31,Table2[[#This Row],[Number]])</f>
        <v>4</v>
      </c>
      <c r="F37">
        <f>COUNTIF(HotPicks!$B$2:$G$51,Table2[[#This Row],[Number]])</f>
        <v>5</v>
      </c>
      <c r="G37">
        <f>COUNTIF(HotPicks!$B$2:$G$144,Table2[[#This Row],[Number]])</f>
        <v>17</v>
      </c>
    </row>
    <row r="38" spans="1:7" x14ac:dyDescent="0.3">
      <c r="A38">
        <v>37</v>
      </c>
      <c r="B38">
        <f>COUNTIF(HotPicks!$B$2:$G$11,Table2[[#This Row],[Number]])</f>
        <v>1</v>
      </c>
      <c r="C38">
        <f>COUNTIF(HotPicks!$B$2:$G$16,Table2[[#This Row],[Number]])</f>
        <v>2</v>
      </c>
      <c r="D38">
        <f>COUNTIF(HotPicks!$B$2:$G$21,Table2[[#This Row],[Number]])</f>
        <v>2</v>
      </c>
      <c r="E38">
        <f>COUNTIF(HotPicks!$B$2:$G$31,Table2[[#This Row],[Number]])</f>
        <v>2</v>
      </c>
      <c r="F38">
        <f>COUNTIF(HotPicks!$B$2:$G$51,Table2[[#This Row],[Number]])</f>
        <v>6</v>
      </c>
      <c r="G38">
        <f>COUNTIF(HotPicks!$B$2:$G$144,Table2[[#This Row],[Number]])</f>
        <v>18</v>
      </c>
    </row>
    <row r="39" spans="1:7" x14ac:dyDescent="0.3">
      <c r="A39">
        <v>38</v>
      </c>
      <c r="B39">
        <f>COUNTIF(HotPicks!$B$2:$G$11,Table2[[#This Row],[Number]])</f>
        <v>2</v>
      </c>
      <c r="C39">
        <f>COUNTIF(HotPicks!$B$2:$G$16,Table2[[#This Row],[Number]])</f>
        <v>3</v>
      </c>
      <c r="D39">
        <f>COUNTIF(HotPicks!$B$2:$G$21,Table2[[#This Row],[Number]])</f>
        <v>3</v>
      </c>
      <c r="E39">
        <f>COUNTIF(HotPicks!$B$2:$G$31,Table2[[#This Row],[Number]])</f>
        <v>5</v>
      </c>
      <c r="F39">
        <f>COUNTIF(HotPicks!$B$2:$G$51,Table2[[#This Row],[Number]])</f>
        <v>7</v>
      </c>
      <c r="G39">
        <f>COUNTIF(HotPicks!$B$2:$G$144,Table2[[#This Row],[Number]])</f>
        <v>13</v>
      </c>
    </row>
    <row r="40" spans="1:7" x14ac:dyDescent="0.3">
      <c r="A40">
        <v>39</v>
      </c>
      <c r="B40">
        <f>COUNTIF(HotPicks!$B$2:$G$11,Table2[[#This Row],[Number]])</f>
        <v>3</v>
      </c>
      <c r="C40">
        <f>COUNTIF(HotPicks!$B$2:$G$16,Table2[[#This Row],[Number]])</f>
        <v>3</v>
      </c>
      <c r="D40">
        <f>COUNTIF(HotPicks!$B$2:$G$21,Table2[[#This Row],[Number]])</f>
        <v>3</v>
      </c>
      <c r="E40">
        <f>COUNTIF(HotPicks!$B$2:$G$31,Table2[[#This Row],[Number]])</f>
        <v>5</v>
      </c>
      <c r="F40">
        <f>COUNTIF(HotPicks!$B$2:$G$51,Table2[[#This Row],[Number]])</f>
        <v>6</v>
      </c>
      <c r="G40">
        <f>COUNTIF(HotPicks!$B$2:$G$144,Table2[[#This Row],[Number]])</f>
        <v>17</v>
      </c>
    </row>
    <row r="41" spans="1:7" x14ac:dyDescent="0.3">
      <c r="A41">
        <v>40</v>
      </c>
      <c r="B41">
        <f>COUNTIF(HotPicks!$B$2:$G$11,Table2[[#This Row],[Number]])</f>
        <v>1</v>
      </c>
      <c r="C41">
        <f>COUNTIF(HotPicks!$B$2:$G$16,Table2[[#This Row],[Number]])</f>
        <v>1</v>
      </c>
      <c r="D41">
        <f>COUNTIF(HotPicks!$B$2:$G$21,Table2[[#This Row],[Number]])</f>
        <v>1</v>
      </c>
      <c r="E41">
        <f>COUNTIF(HotPicks!$B$2:$G$31,Table2[[#This Row],[Number]])</f>
        <v>1</v>
      </c>
      <c r="F41">
        <f>COUNTIF(HotPicks!$B$2:$G$51,Table2[[#This Row],[Number]])</f>
        <v>3</v>
      </c>
      <c r="G41">
        <f>COUNTIF(HotPicks!$B$2:$G$144,Table2[[#This Row],[Number]])</f>
        <v>11</v>
      </c>
    </row>
    <row r="42" spans="1:7" x14ac:dyDescent="0.3">
      <c r="A42">
        <v>41</v>
      </c>
      <c r="B42">
        <f>COUNTIF(HotPicks!$B$2:$G$11,Table2[[#This Row],[Number]])</f>
        <v>0</v>
      </c>
      <c r="C42">
        <f>COUNTIF(HotPicks!$B$2:$G$16,Table2[[#This Row],[Number]])</f>
        <v>1</v>
      </c>
      <c r="D42">
        <f>COUNTIF(HotPicks!$B$2:$G$21,Table2[[#This Row],[Number]])</f>
        <v>3</v>
      </c>
      <c r="E42">
        <f>COUNTIF(HotPicks!$B$2:$G$31,Table2[[#This Row],[Number]])</f>
        <v>6</v>
      </c>
      <c r="F42">
        <f>COUNTIF(HotPicks!$B$2:$G$51,Table2[[#This Row],[Number]])</f>
        <v>9</v>
      </c>
      <c r="G42">
        <f>COUNTIF(HotPicks!$B$2:$G$144,Table2[[#This Row],[Number]])</f>
        <v>16</v>
      </c>
    </row>
    <row r="43" spans="1:7" x14ac:dyDescent="0.3">
      <c r="A43">
        <v>42</v>
      </c>
      <c r="B43">
        <f>COUNTIF(HotPicks!$B$2:$G$11,Table2[[#This Row],[Number]])</f>
        <v>2</v>
      </c>
      <c r="C43">
        <f>COUNTIF(HotPicks!$B$2:$G$16,Table2[[#This Row],[Number]])</f>
        <v>2</v>
      </c>
      <c r="D43">
        <f>COUNTIF(HotPicks!$B$2:$G$21,Table2[[#This Row],[Number]])</f>
        <v>2</v>
      </c>
      <c r="E43">
        <f>COUNTIF(HotPicks!$B$2:$G$31,Table2[[#This Row],[Number]])</f>
        <v>3</v>
      </c>
      <c r="F43">
        <f>COUNTIF(HotPicks!$B$2:$G$51,Table2[[#This Row],[Number]])</f>
        <v>6</v>
      </c>
      <c r="G43">
        <f>COUNTIF(HotPicks!$B$2:$G$144,Table2[[#This Row],[Number]])</f>
        <v>10</v>
      </c>
    </row>
    <row r="44" spans="1:7" x14ac:dyDescent="0.3">
      <c r="A44">
        <v>43</v>
      </c>
      <c r="B44">
        <f>COUNTIF(HotPicks!$B$2:$G$11,Table2[[#This Row],[Number]])</f>
        <v>0</v>
      </c>
      <c r="C44">
        <f>COUNTIF(HotPicks!$B$2:$G$16,Table2[[#This Row],[Number]])</f>
        <v>1</v>
      </c>
      <c r="D44">
        <f>COUNTIF(HotPicks!$B$2:$G$21,Table2[[#This Row],[Number]])</f>
        <v>3</v>
      </c>
      <c r="E44">
        <f>COUNTIF(HotPicks!$B$2:$G$31,Table2[[#This Row],[Number]])</f>
        <v>3</v>
      </c>
      <c r="F44">
        <f>COUNTIF(HotPicks!$B$2:$G$51,Table2[[#This Row],[Number]])</f>
        <v>4</v>
      </c>
      <c r="G44">
        <f>COUNTIF(HotPicks!$B$2:$G$144,Table2[[#This Row],[Number]])</f>
        <v>11</v>
      </c>
    </row>
    <row r="45" spans="1:7" x14ac:dyDescent="0.3">
      <c r="A45">
        <v>44</v>
      </c>
      <c r="B45">
        <f>COUNTIF(HotPicks!$B$2:$G$11,Table2[[#This Row],[Number]])</f>
        <v>1</v>
      </c>
      <c r="C45">
        <f>COUNTIF(HotPicks!$B$2:$G$16,Table2[[#This Row],[Number]])</f>
        <v>2</v>
      </c>
      <c r="D45">
        <f>COUNTIF(HotPicks!$B$2:$G$21,Table2[[#This Row],[Number]])</f>
        <v>4</v>
      </c>
      <c r="E45">
        <f>COUNTIF(HotPicks!$B$2:$G$31,Table2[[#This Row],[Number]])</f>
        <v>5</v>
      </c>
      <c r="F45">
        <f>COUNTIF(HotPicks!$B$2:$G$51,Table2[[#This Row],[Number]])</f>
        <v>6</v>
      </c>
      <c r="G45">
        <f>COUNTIF(HotPicks!$B$2:$G$144,Table2[[#This Row],[Number]])</f>
        <v>10</v>
      </c>
    </row>
    <row r="46" spans="1:7" x14ac:dyDescent="0.3">
      <c r="A46">
        <v>45</v>
      </c>
      <c r="B46">
        <f>COUNTIF(HotPicks!$B$2:$G$11,Table2[[#This Row],[Number]])</f>
        <v>0</v>
      </c>
      <c r="C46">
        <f>COUNTIF(HotPicks!$B$2:$G$16,Table2[[#This Row],[Number]])</f>
        <v>0</v>
      </c>
      <c r="D46">
        <f>COUNTIF(HotPicks!$B$2:$G$21,Table2[[#This Row],[Number]])</f>
        <v>1</v>
      </c>
      <c r="E46">
        <f>COUNTIF(HotPicks!$B$2:$G$31,Table2[[#This Row],[Number]])</f>
        <v>1</v>
      </c>
      <c r="F46">
        <f>COUNTIF(HotPicks!$B$2:$G$51,Table2[[#This Row],[Number]])</f>
        <v>6</v>
      </c>
      <c r="G46">
        <f>COUNTIF(HotPicks!$B$2:$G$144,Table2[[#This Row],[Number]])</f>
        <v>10</v>
      </c>
    </row>
    <row r="47" spans="1:7" x14ac:dyDescent="0.3">
      <c r="A47">
        <v>46</v>
      </c>
      <c r="B47">
        <f>COUNTIF(HotPicks!$B$2:$G$11,Table2[[#This Row],[Number]])</f>
        <v>0</v>
      </c>
      <c r="C47">
        <f>COUNTIF(HotPicks!$B$2:$G$16,Table2[[#This Row],[Number]])</f>
        <v>0</v>
      </c>
      <c r="D47">
        <f>COUNTIF(HotPicks!$B$2:$G$21,Table2[[#This Row],[Number]])</f>
        <v>0</v>
      </c>
      <c r="E47">
        <f>COUNTIF(HotPicks!$B$2:$G$31,Table2[[#This Row],[Number]])</f>
        <v>0</v>
      </c>
      <c r="F47">
        <f>COUNTIF(HotPicks!$B$2:$G$51,Table2[[#This Row],[Number]])</f>
        <v>0</v>
      </c>
      <c r="G47">
        <f>COUNTIF(HotPicks!$B$2:$G$144,Table2[[#This Row],[Number]])</f>
        <v>8</v>
      </c>
    </row>
    <row r="48" spans="1:7" x14ac:dyDescent="0.3">
      <c r="A48">
        <v>47</v>
      </c>
      <c r="B48">
        <f>COUNTIF(HotPicks!$B$2:$G$11,Table2[[#This Row],[Number]])</f>
        <v>1</v>
      </c>
      <c r="C48">
        <f>COUNTIF(HotPicks!$B$2:$G$16,Table2[[#This Row],[Number]])</f>
        <v>1</v>
      </c>
      <c r="D48">
        <f>COUNTIF(HotPicks!$B$2:$G$21,Table2[[#This Row],[Number]])</f>
        <v>3</v>
      </c>
      <c r="E48">
        <f>COUNTIF(HotPicks!$B$2:$G$31,Table2[[#This Row],[Number]])</f>
        <v>4</v>
      </c>
      <c r="F48">
        <f>COUNTIF(HotPicks!$B$2:$G$51,Table2[[#This Row],[Number]])</f>
        <v>5</v>
      </c>
      <c r="G48">
        <f>COUNTIF(HotPicks!$B$2:$G$144,Table2[[#This Row],[Number]])</f>
        <v>11</v>
      </c>
    </row>
    <row r="49" spans="1:7" x14ac:dyDescent="0.3">
      <c r="A49">
        <v>48</v>
      </c>
      <c r="B49">
        <f>COUNTIF(HotPicks!$B$2:$G$11,Table2[[#This Row],[Number]])</f>
        <v>0</v>
      </c>
      <c r="C49">
        <f>COUNTIF(HotPicks!$B$2:$G$16,Table2[[#This Row],[Number]])</f>
        <v>0</v>
      </c>
      <c r="D49">
        <f>COUNTIF(HotPicks!$B$2:$G$21,Table2[[#This Row],[Number]])</f>
        <v>1</v>
      </c>
      <c r="E49">
        <f>COUNTIF(HotPicks!$B$2:$G$31,Table2[[#This Row],[Number]])</f>
        <v>3</v>
      </c>
      <c r="F49">
        <f>COUNTIF(HotPicks!$B$2:$G$51,Table2[[#This Row],[Number]])</f>
        <v>7</v>
      </c>
      <c r="G49">
        <f>COUNTIF(HotPicks!$B$2:$G$144,Table2[[#This Row],[Number]])</f>
        <v>17</v>
      </c>
    </row>
    <row r="50" spans="1:7" x14ac:dyDescent="0.3">
      <c r="A50">
        <v>49</v>
      </c>
      <c r="B50">
        <f>COUNTIF(HotPicks!$B$2:$G$11,Table2[[#This Row],[Number]])</f>
        <v>1</v>
      </c>
      <c r="C50">
        <f>COUNTIF(HotPicks!$B$2:$G$16,Table2[[#This Row],[Number]])</f>
        <v>1</v>
      </c>
      <c r="D50">
        <f>COUNTIF(HotPicks!$B$2:$G$21,Table2[[#This Row],[Number]])</f>
        <v>1</v>
      </c>
      <c r="E50">
        <f>COUNTIF(HotPicks!$B$2:$G$31,Table2[[#This Row],[Number]])</f>
        <v>4</v>
      </c>
      <c r="F50">
        <f>COUNTIF(HotPicks!$B$2:$G$51,Table2[[#This Row],[Number]])</f>
        <v>8</v>
      </c>
      <c r="G50">
        <f>COUNTIF(HotPicks!$B$2:$G$144,Table2[[#This Row],[Number]])</f>
        <v>12</v>
      </c>
    </row>
    <row r="51" spans="1:7" x14ac:dyDescent="0.3">
      <c r="A51">
        <v>50</v>
      </c>
      <c r="B51">
        <f>COUNTIF(HotPicks!$B$2:$G$11,Table2[[#This Row],[Number]])</f>
        <v>0</v>
      </c>
      <c r="C51">
        <f>COUNTIF(HotPicks!$B$2:$G$16,Table2[[#This Row],[Number]])</f>
        <v>1</v>
      </c>
      <c r="D51">
        <f>COUNTIF(HotPicks!$B$2:$G$21,Table2[[#This Row],[Number]])</f>
        <v>2</v>
      </c>
      <c r="E51">
        <f>COUNTIF(HotPicks!$B$2:$G$31,Table2[[#This Row],[Number]])</f>
        <v>3</v>
      </c>
      <c r="F51">
        <f>COUNTIF(HotPicks!$B$2:$G$51,Table2[[#This Row],[Number]])</f>
        <v>4</v>
      </c>
      <c r="G51">
        <f>COUNTIF(HotPicks!$B$2:$G$144,Table2[[#This Row],[Number]])</f>
        <v>10</v>
      </c>
    </row>
    <row r="52" spans="1:7" x14ac:dyDescent="0.3">
      <c r="A52">
        <v>51</v>
      </c>
      <c r="B52">
        <f>COUNTIF(HotPicks!$B$2:$G$11,Table2[[#This Row],[Number]])</f>
        <v>1</v>
      </c>
      <c r="C52">
        <f>COUNTIF(HotPicks!$B$2:$G$16,Table2[[#This Row],[Number]])</f>
        <v>1</v>
      </c>
      <c r="D52">
        <f>COUNTIF(HotPicks!$B$2:$G$21,Table2[[#This Row],[Number]])</f>
        <v>2</v>
      </c>
      <c r="E52">
        <f>COUNTIF(HotPicks!$B$2:$G$31,Table2[[#This Row],[Number]])</f>
        <v>3</v>
      </c>
      <c r="F52">
        <f>COUNTIF(HotPicks!$B$2:$G$51,Table2[[#This Row],[Number]])</f>
        <v>4</v>
      </c>
      <c r="G52">
        <f>COUNTIF(HotPicks!$B$2:$G$144,Table2[[#This Row],[Number]])</f>
        <v>13</v>
      </c>
    </row>
    <row r="53" spans="1:7" x14ac:dyDescent="0.3">
      <c r="A53">
        <v>52</v>
      </c>
      <c r="B53">
        <f>COUNTIF(HotPicks!$B$2:$G$11,Table2[[#This Row],[Number]])</f>
        <v>2</v>
      </c>
      <c r="C53">
        <f>COUNTIF(HotPicks!$B$2:$G$16,Table2[[#This Row],[Number]])</f>
        <v>2</v>
      </c>
      <c r="D53">
        <f>COUNTIF(HotPicks!$B$2:$G$21,Table2[[#This Row],[Number]])</f>
        <v>2</v>
      </c>
      <c r="E53">
        <f>COUNTIF(HotPicks!$B$2:$G$31,Table2[[#This Row],[Number]])</f>
        <v>2</v>
      </c>
      <c r="F53">
        <f>COUNTIF(HotPicks!$B$2:$G$51,Table2[[#This Row],[Number]])</f>
        <v>5</v>
      </c>
      <c r="G53">
        <f>COUNTIF(HotPicks!$B$2:$G$144,Table2[[#This Row],[Number]])</f>
        <v>15</v>
      </c>
    </row>
    <row r="54" spans="1:7" x14ac:dyDescent="0.3">
      <c r="A54">
        <v>53</v>
      </c>
      <c r="B54">
        <f>COUNTIF(HotPicks!$B$2:$G$11,Table2[[#This Row],[Number]])</f>
        <v>0</v>
      </c>
      <c r="C54">
        <f>COUNTIF(HotPicks!$B$2:$G$16,Table2[[#This Row],[Number]])</f>
        <v>0</v>
      </c>
      <c r="D54">
        <f>COUNTIF(HotPicks!$B$2:$G$21,Table2[[#This Row],[Number]])</f>
        <v>0</v>
      </c>
      <c r="E54">
        <f>COUNTIF(HotPicks!$B$2:$G$31,Table2[[#This Row],[Number]])</f>
        <v>0</v>
      </c>
      <c r="F54">
        <f>COUNTIF(HotPicks!$B$2:$G$51,Table2[[#This Row],[Number]])</f>
        <v>3</v>
      </c>
      <c r="G54">
        <f>COUNTIF(HotPicks!$B$2:$G$144,Table2[[#This Row],[Number]])</f>
        <v>9</v>
      </c>
    </row>
    <row r="55" spans="1:7" x14ac:dyDescent="0.3">
      <c r="A55">
        <v>54</v>
      </c>
      <c r="B55">
        <f>COUNTIF(HotPicks!$B$2:$G$11,Table2[[#This Row],[Number]])</f>
        <v>2</v>
      </c>
      <c r="C55">
        <f>COUNTIF(HotPicks!$B$2:$G$16,Table2[[#This Row],[Number]])</f>
        <v>3</v>
      </c>
      <c r="D55">
        <f>COUNTIF(HotPicks!$B$2:$G$21,Table2[[#This Row],[Number]])</f>
        <v>5</v>
      </c>
      <c r="E55">
        <f>COUNTIF(HotPicks!$B$2:$G$31,Table2[[#This Row],[Number]])</f>
        <v>6</v>
      </c>
      <c r="F55">
        <f>COUNTIF(HotPicks!$B$2:$G$51,Table2[[#This Row],[Number]])</f>
        <v>6</v>
      </c>
      <c r="G55">
        <f>COUNTIF(HotPicks!$B$2:$G$144,Table2[[#This Row],[Number]])</f>
        <v>9</v>
      </c>
    </row>
    <row r="56" spans="1:7" x14ac:dyDescent="0.3">
      <c r="A56">
        <v>55</v>
      </c>
      <c r="B56">
        <f>COUNTIF(HotPicks!$B$2:$G$11,Table2[[#This Row],[Number]])</f>
        <v>0</v>
      </c>
      <c r="C56">
        <f>COUNTIF(HotPicks!$B$2:$G$16,Table2[[#This Row],[Number]])</f>
        <v>0</v>
      </c>
      <c r="D56">
        <f>COUNTIF(HotPicks!$B$2:$G$21,Table2[[#This Row],[Number]])</f>
        <v>0</v>
      </c>
      <c r="E56">
        <f>COUNTIF(HotPicks!$B$2:$G$31,Table2[[#This Row],[Number]])</f>
        <v>3</v>
      </c>
      <c r="F56">
        <f>COUNTIF(HotPicks!$B$2:$G$51,Table2[[#This Row],[Number]])</f>
        <v>4</v>
      </c>
      <c r="G56">
        <f>COUNTIF(HotPicks!$B$2:$G$144,Table2[[#This Row],[Number]])</f>
        <v>7</v>
      </c>
    </row>
    <row r="57" spans="1:7" x14ac:dyDescent="0.3">
      <c r="A57">
        <v>56</v>
      </c>
      <c r="B57">
        <f>COUNTIF(HotPicks!$B$2:$G$11,Table2[[#This Row],[Number]])</f>
        <v>0</v>
      </c>
      <c r="C57">
        <f>COUNTIF(HotPicks!$B$2:$G$16,Table2[[#This Row],[Number]])</f>
        <v>2</v>
      </c>
      <c r="D57">
        <f>COUNTIF(HotPicks!$B$2:$G$21,Table2[[#This Row],[Number]])</f>
        <v>2</v>
      </c>
      <c r="E57">
        <f>COUNTIF(HotPicks!$B$2:$G$31,Table2[[#This Row],[Number]])</f>
        <v>3</v>
      </c>
      <c r="F57">
        <f>COUNTIF(HotPicks!$B$2:$G$51,Table2[[#This Row],[Number]])</f>
        <v>4</v>
      </c>
      <c r="G57">
        <f>COUNTIF(HotPicks!$B$2:$G$144,Table2[[#This Row],[Number]])</f>
        <v>10</v>
      </c>
    </row>
    <row r="58" spans="1:7" x14ac:dyDescent="0.3">
      <c r="A58">
        <v>57</v>
      </c>
      <c r="B58">
        <f>COUNTIF(HotPicks!$B$2:$G$11,Table2[[#This Row],[Number]])</f>
        <v>0</v>
      </c>
      <c r="C58">
        <f>COUNTIF(HotPicks!$B$2:$G$16,Table2[[#This Row],[Number]])</f>
        <v>0</v>
      </c>
      <c r="D58">
        <f>COUNTIF(HotPicks!$B$2:$G$21,Table2[[#This Row],[Number]])</f>
        <v>1</v>
      </c>
      <c r="E58">
        <f>COUNTIF(HotPicks!$B$2:$G$31,Table2[[#This Row],[Number]])</f>
        <v>4</v>
      </c>
      <c r="F58">
        <f>COUNTIF(HotPicks!$B$2:$G$51,Table2[[#This Row],[Number]])</f>
        <v>6</v>
      </c>
      <c r="G58">
        <f>COUNTIF(HotPicks!$B$2:$G$144,Table2[[#This Row],[Number]])</f>
        <v>13</v>
      </c>
    </row>
    <row r="59" spans="1:7" x14ac:dyDescent="0.3">
      <c r="A59">
        <v>58</v>
      </c>
      <c r="B59">
        <f>COUNTIF(HotPicks!$B$2:$G$11,Table2[[#This Row],[Number]])</f>
        <v>1</v>
      </c>
      <c r="C59">
        <f>COUNTIF(HotPicks!$B$2:$G$16,Table2[[#This Row],[Number]])</f>
        <v>2</v>
      </c>
      <c r="D59">
        <f>COUNTIF(HotPicks!$B$2:$G$21,Table2[[#This Row],[Number]])</f>
        <v>2</v>
      </c>
      <c r="E59">
        <f>COUNTIF(HotPicks!$B$2:$G$31,Table2[[#This Row],[Number]])</f>
        <v>2</v>
      </c>
      <c r="F59">
        <f>COUNTIF(HotPicks!$B$2:$G$51,Table2[[#This Row],[Number]])</f>
        <v>4</v>
      </c>
      <c r="G59">
        <f>COUNTIF(HotPicks!$B$2:$G$144,Table2[[#This Row],[Number]])</f>
        <v>9</v>
      </c>
    </row>
    <row r="60" spans="1:7" x14ac:dyDescent="0.3">
      <c r="A60">
        <v>59</v>
      </c>
      <c r="B60">
        <f>COUNTIF(HotPicks!$B$2:$G$11,Table2[[#This Row],[Number]])</f>
        <v>1</v>
      </c>
      <c r="C60">
        <f>COUNTIF(HotPicks!$B$2:$G$16,Table2[[#This Row],[Number]])</f>
        <v>2</v>
      </c>
      <c r="D60">
        <f>COUNTIF(HotPicks!$B$2:$G$21,Table2[[#This Row],[Number]])</f>
        <v>2</v>
      </c>
      <c r="E60">
        <f>COUNTIF(HotPicks!$B$2:$G$31,Table2[[#This Row],[Number]])</f>
        <v>3</v>
      </c>
      <c r="F60">
        <f>COUNTIF(HotPicks!$B$2:$G$51,Table2[[#This Row],[Number]])</f>
        <v>6</v>
      </c>
      <c r="G60">
        <f>COUNTIF(HotPicks!$B$2:$G$144,Table2[[#This Row],[Number]])</f>
        <v>12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F589-BA5E-4D98-83D6-C8DDF906930F}">
  <dimension ref="A1:AT303"/>
  <sheetViews>
    <sheetView tabSelected="1" topLeftCell="D1" workbookViewId="0">
      <selection activeCell="R5" sqref="R5"/>
    </sheetView>
  </sheetViews>
  <sheetFormatPr defaultRowHeight="14.4" x14ac:dyDescent="0.3"/>
  <cols>
    <col min="1" max="1" width="10.6640625" customWidth="1"/>
    <col min="7" max="7" width="13.88671875" customWidth="1"/>
    <col min="8" max="8" width="14" customWidth="1"/>
    <col min="11" max="11" width="8" customWidth="1"/>
    <col min="13" max="13" width="7.109375" customWidth="1"/>
  </cols>
  <sheetData>
    <row r="1" spans="1:46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J1" t="s">
        <v>34</v>
      </c>
      <c r="K1" t="s">
        <v>38</v>
      </c>
      <c r="L1" t="s">
        <v>36</v>
      </c>
      <c r="N1" t="s">
        <v>35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46</v>
      </c>
      <c r="AC1" t="s">
        <v>47</v>
      </c>
      <c r="AD1" t="s">
        <v>45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45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45</v>
      </c>
    </row>
    <row r="2" spans="1:46" x14ac:dyDescent="0.3">
      <c r="A2" s="4">
        <v>45660</v>
      </c>
      <c r="B2">
        <v>3</v>
      </c>
      <c r="C2">
        <v>19</v>
      </c>
      <c r="D2">
        <v>29</v>
      </c>
      <c r="E2">
        <v>35</v>
      </c>
      <c r="F2">
        <v>37</v>
      </c>
      <c r="G2">
        <v>1</v>
      </c>
      <c r="H2">
        <v>9</v>
      </c>
      <c r="J2">
        <f>SQRT(SUM((C2-B2)^2,(D2-C2)^2,(E2-D2)^2,(F2-E2)^2))/4</f>
        <v>4.9749371855330997</v>
      </c>
      <c r="K2">
        <f>MEDIAN(J2:J100)</f>
        <v>4.9180788932265003</v>
      </c>
      <c r="L2">
        <f>SQRT(SUM((B3-B2)^2,(C3-C2)^2,(D3-D2)^2,(E3-E2)^2,(F3-F2)^2))/5</f>
        <v>3.7682887362833548</v>
      </c>
      <c r="M2">
        <f>MEDIAN(L2:L100)</f>
        <v>4.5999999999999996</v>
      </c>
      <c r="N2">
        <f>H2-G2</f>
        <v>8</v>
      </c>
      <c r="O2">
        <f>MEDIAN(N2:N100)</f>
        <v>4</v>
      </c>
      <c r="Q2">
        <v>9</v>
      </c>
      <c r="R2">
        <v>15</v>
      </c>
      <c r="S2">
        <v>20</v>
      </c>
      <c r="T2">
        <v>28</v>
      </c>
      <c r="U2">
        <v>44</v>
      </c>
      <c r="W2">
        <f>COUNTIF($B3:$F7, B2)</f>
        <v>1</v>
      </c>
      <c r="X2">
        <f t="shared" ref="X2:AA17" si="0">COUNTIF($B3:$F7, C2)</f>
        <v>1</v>
      </c>
      <c r="Y2">
        <f t="shared" si="0"/>
        <v>1</v>
      </c>
      <c r="Z2">
        <f t="shared" si="0"/>
        <v>0</v>
      </c>
      <c r="AA2">
        <f t="shared" si="0"/>
        <v>0</v>
      </c>
      <c r="AB2">
        <f>COUNTIF($G3:$H7, G2)</f>
        <v>0</v>
      </c>
      <c r="AC2">
        <f>COUNTIF($G3:$H7, H2)</f>
        <v>1</v>
      </c>
      <c r="AE2">
        <f>COUNTIF($B3:$F12, B2)</f>
        <v>1</v>
      </c>
      <c r="AF2">
        <f>COUNTIF($B3:$F12, C2)</f>
        <v>1</v>
      </c>
      <c r="AG2">
        <f t="shared" ref="AG2:AI17" si="1">COUNTIF($B3:$F12, D2)</f>
        <v>3</v>
      </c>
      <c r="AH2">
        <f t="shared" si="1"/>
        <v>0</v>
      </c>
      <c r="AI2">
        <f t="shared" si="1"/>
        <v>0</v>
      </c>
      <c r="AJ2">
        <f>COUNTIF($G3:$H12,G2)</f>
        <v>0</v>
      </c>
      <c r="AK2">
        <f>COUNTIF($G3:$H12,H2)</f>
        <v>3</v>
      </c>
      <c r="AM2">
        <f>COUNTIF($B3:$F22, B2)</f>
        <v>1</v>
      </c>
      <c r="AN2">
        <f t="shared" ref="AN2:AQ17" si="2">COUNTIF($B3:$F22, C2)</f>
        <v>3</v>
      </c>
      <c r="AO2">
        <f>COUNTIF($B3:$F22, D2)</f>
        <v>4</v>
      </c>
      <c r="AP2">
        <f t="shared" si="2"/>
        <v>1</v>
      </c>
      <c r="AQ2">
        <f t="shared" si="2"/>
        <v>1</v>
      </c>
      <c r="AR2">
        <f>COUNTIF($G3:$H22,G2)</f>
        <v>2</v>
      </c>
      <c r="AS2">
        <f>COUNTIF($G3:$H22,H2)</f>
        <v>6</v>
      </c>
    </row>
    <row r="3" spans="1:46" x14ac:dyDescent="0.3">
      <c r="A3" s="4">
        <v>45657</v>
      </c>
      <c r="B3">
        <v>19</v>
      </c>
      <c r="C3">
        <v>24</v>
      </c>
      <c r="D3">
        <v>26</v>
      </c>
      <c r="E3">
        <v>28</v>
      </c>
      <c r="F3">
        <v>33</v>
      </c>
      <c r="G3">
        <v>8</v>
      </c>
      <c r="H3">
        <v>12</v>
      </c>
      <c r="J3">
        <f>SQRT(SUM((C3-B3)^2,(D3-C3)^2,(E3-D3)^2,(F3-E3)^2))/4</f>
        <v>1.9039432764659772</v>
      </c>
      <c r="K3">
        <f>AVERAGE(J2:J100)</f>
        <v>5.1152049135144724</v>
      </c>
      <c r="L3">
        <f>SQRT(SUM((B4-B3)^2,(C4-C3)^2,(D4-D3)^2,(E4-E3)^2,(F4-F3)^2))/5</f>
        <v>2.9866369046136159</v>
      </c>
      <c r="M3">
        <f>AVERAGE(L2:L100)</f>
        <v>4.941988913874555</v>
      </c>
      <c r="N3">
        <f>H3-G3</f>
        <v>4</v>
      </c>
      <c r="O3">
        <f>AVERAGE(N2:N100)</f>
        <v>4.3737373737373737</v>
      </c>
      <c r="T3">
        <v>2</v>
      </c>
      <c r="U3">
        <v>6</v>
      </c>
      <c r="W3">
        <f t="shared" ref="W3:AA66" si="3">COUNTIF($B4:$F8, B3)</f>
        <v>0</v>
      </c>
      <c r="X3">
        <f t="shared" si="0"/>
        <v>1</v>
      </c>
      <c r="Y3">
        <f t="shared" si="0"/>
        <v>0</v>
      </c>
      <c r="Z3">
        <f t="shared" si="0"/>
        <v>0</v>
      </c>
      <c r="AA3">
        <f t="shared" si="0"/>
        <v>2</v>
      </c>
      <c r="AB3">
        <f t="shared" ref="AB3:AB66" si="4">COUNTIF($G4:$H8, G3)</f>
        <v>1</v>
      </c>
      <c r="AC3">
        <f t="shared" ref="AC3:AC66" si="5">COUNTIF($G4:$H8, H3)</f>
        <v>1</v>
      </c>
      <c r="AE3">
        <f t="shared" ref="AE3:AE66" si="6">COUNTIF($B4:$F13, B3)</f>
        <v>0</v>
      </c>
      <c r="AF3">
        <f t="shared" ref="AF3:AI66" si="7">COUNTIF($B4:$F13, C3)</f>
        <v>2</v>
      </c>
      <c r="AG3">
        <f t="shared" si="1"/>
        <v>0</v>
      </c>
      <c r="AH3">
        <f t="shared" si="1"/>
        <v>0</v>
      </c>
      <c r="AI3">
        <f t="shared" si="1"/>
        <v>2</v>
      </c>
      <c r="AJ3">
        <f t="shared" ref="AJ3:AJ66" si="8">COUNTIF($G4:$H13,G3)</f>
        <v>2</v>
      </c>
      <c r="AK3">
        <f t="shared" ref="AK3:AK66" si="9">COUNTIF($G4:$H13,H3)</f>
        <v>2</v>
      </c>
      <c r="AM3">
        <f t="shared" ref="AM3:AN66" si="10">COUNTIF($B4:$F23, B3)</f>
        <v>2</v>
      </c>
      <c r="AN3">
        <f t="shared" si="2"/>
        <v>2</v>
      </c>
      <c r="AO3">
        <f t="shared" ref="AO3:AQ66" si="11">COUNTIF($B4:$F23, D3)</f>
        <v>0</v>
      </c>
      <c r="AP3">
        <f t="shared" si="2"/>
        <v>1</v>
      </c>
      <c r="AQ3">
        <f t="shared" si="2"/>
        <v>4</v>
      </c>
      <c r="AR3">
        <f t="shared" ref="AR3:AR66" si="12">COUNTIF($G4:$H23,G3)</f>
        <v>4</v>
      </c>
      <c r="AS3">
        <f t="shared" ref="AS3:AS66" si="13">COUNTIF($G4:$H23,H3)</f>
        <v>4</v>
      </c>
    </row>
    <row r="4" spans="1:46" x14ac:dyDescent="0.3">
      <c r="A4" s="4">
        <v>45653</v>
      </c>
      <c r="B4">
        <v>12</v>
      </c>
      <c r="C4">
        <v>22</v>
      </c>
      <c r="D4">
        <v>27</v>
      </c>
      <c r="E4">
        <v>33</v>
      </c>
      <c r="F4">
        <v>45</v>
      </c>
      <c r="G4">
        <v>4</v>
      </c>
      <c r="H4">
        <v>8</v>
      </c>
      <c r="J4">
        <f t="shared" ref="J4:J67" si="14">SQRT(SUM((C4-B4)^2,(D4-C4)^2,(E4-D4)^2,(F4-E4)^2))/4</f>
        <v>4.3660622991432447</v>
      </c>
      <c r="K4">
        <f>_xlfn.STDEV.P(J2:J100)</f>
        <v>1.5027607274175447</v>
      </c>
      <c r="L4">
        <f t="shared" ref="L4:L67" si="15">SQRT(SUM((B5-B4)^2,(C5-C4)^2,(D5-D4)^2,(E5-E4)^2,(F5-F4)^2))/5</f>
        <v>5.8034472514187634</v>
      </c>
      <c r="M4">
        <f>_xlfn.STDEV.P(L2:L100)</f>
        <v>2.0439064694718962</v>
      </c>
      <c r="N4">
        <f t="shared" ref="N4:N67" si="16">H4-G4</f>
        <v>4</v>
      </c>
      <c r="O4">
        <f>_xlfn.STDEV.P(N2:N100)</f>
        <v>2.9321824828693095</v>
      </c>
      <c r="T4" t="s">
        <v>34</v>
      </c>
      <c r="U4">
        <f>SQRT(SUM((R2-Q2)^2, (S2-R2)^2, (T2-S2)^2, (U2-T2)^2))/4</f>
        <v>4.8798053239857841</v>
      </c>
      <c r="W4">
        <f t="shared" si="3"/>
        <v>0</v>
      </c>
      <c r="X4">
        <f t="shared" si="0"/>
        <v>0</v>
      </c>
      <c r="Y4">
        <f t="shared" si="0"/>
        <v>0</v>
      </c>
      <c r="Z4">
        <f t="shared" si="0"/>
        <v>1</v>
      </c>
      <c r="AA4">
        <f t="shared" si="0"/>
        <v>0</v>
      </c>
      <c r="AB4">
        <f t="shared" si="4"/>
        <v>1</v>
      </c>
      <c r="AC4">
        <f t="shared" si="5"/>
        <v>0</v>
      </c>
      <c r="AE4">
        <f t="shared" si="6"/>
        <v>1</v>
      </c>
      <c r="AF4">
        <f t="shared" si="7"/>
        <v>0</v>
      </c>
      <c r="AG4">
        <f t="shared" si="1"/>
        <v>0</v>
      </c>
      <c r="AH4">
        <f t="shared" si="1"/>
        <v>1</v>
      </c>
      <c r="AI4">
        <f t="shared" si="1"/>
        <v>0</v>
      </c>
      <c r="AJ4">
        <f t="shared" si="8"/>
        <v>1</v>
      </c>
      <c r="AK4">
        <f t="shared" si="9"/>
        <v>2</v>
      </c>
      <c r="AM4">
        <f t="shared" si="10"/>
        <v>2</v>
      </c>
      <c r="AN4">
        <f t="shared" si="2"/>
        <v>1</v>
      </c>
      <c r="AO4">
        <f t="shared" si="11"/>
        <v>1</v>
      </c>
      <c r="AP4">
        <f t="shared" si="2"/>
        <v>3</v>
      </c>
      <c r="AQ4">
        <f t="shared" si="2"/>
        <v>2</v>
      </c>
      <c r="AR4">
        <f t="shared" si="12"/>
        <v>1</v>
      </c>
      <c r="AS4">
        <f t="shared" si="13"/>
        <v>3</v>
      </c>
    </row>
    <row r="5" spans="1:46" x14ac:dyDescent="0.3">
      <c r="A5" s="4">
        <v>45650</v>
      </c>
      <c r="B5">
        <v>6</v>
      </c>
      <c r="C5">
        <v>10</v>
      </c>
      <c r="D5">
        <v>16</v>
      </c>
      <c r="E5">
        <v>23</v>
      </c>
      <c r="F5">
        <v>24</v>
      </c>
      <c r="G5">
        <v>11</v>
      </c>
      <c r="H5">
        <v>12</v>
      </c>
      <c r="J5">
        <f t="shared" si="14"/>
        <v>2.5248762345905194</v>
      </c>
      <c r="L5">
        <f t="shared" si="15"/>
        <v>5.7723478758647246</v>
      </c>
      <c r="N5">
        <f t="shared" si="16"/>
        <v>1</v>
      </c>
      <c r="W5">
        <f t="shared" si="3"/>
        <v>0</v>
      </c>
      <c r="X5">
        <f t="shared" si="0"/>
        <v>1</v>
      </c>
      <c r="Y5">
        <f t="shared" si="0"/>
        <v>0</v>
      </c>
      <c r="Z5">
        <f t="shared" si="0"/>
        <v>0</v>
      </c>
      <c r="AA5">
        <f t="shared" si="0"/>
        <v>1</v>
      </c>
      <c r="AB5">
        <f t="shared" si="4"/>
        <v>0</v>
      </c>
      <c r="AC5">
        <f t="shared" si="5"/>
        <v>0</v>
      </c>
      <c r="AE5">
        <f t="shared" si="6"/>
        <v>0</v>
      </c>
      <c r="AF5">
        <f t="shared" si="7"/>
        <v>2</v>
      </c>
      <c r="AG5">
        <f t="shared" si="1"/>
        <v>0</v>
      </c>
      <c r="AH5">
        <f t="shared" si="1"/>
        <v>1</v>
      </c>
      <c r="AI5">
        <f t="shared" si="1"/>
        <v>1</v>
      </c>
      <c r="AJ5">
        <f t="shared" si="8"/>
        <v>1</v>
      </c>
      <c r="AK5">
        <f t="shared" si="9"/>
        <v>2</v>
      </c>
      <c r="AM5">
        <f t="shared" si="10"/>
        <v>0</v>
      </c>
      <c r="AN5">
        <f t="shared" si="2"/>
        <v>3</v>
      </c>
      <c r="AO5">
        <f t="shared" si="11"/>
        <v>0</v>
      </c>
      <c r="AP5">
        <f t="shared" si="2"/>
        <v>2</v>
      </c>
      <c r="AQ5">
        <f t="shared" si="2"/>
        <v>1</v>
      </c>
      <c r="AR5">
        <f t="shared" si="12"/>
        <v>1</v>
      </c>
      <c r="AS5">
        <f t="shared" si="13"/>
        <v>4</v>
      </c>
    </row>
    <row r="6" spans="1:46" x14ac:dyDescent="0.3">
      <c r="A6" s="4">
        <v>45646</v>
      </c>
      <c r="B6">
        <v>10</v>
      </c>
      <c r="C6">
        <v>14</v>
      </c>
      <c r="D6">
        <v>21</v>
      </c>
      <c r="E6">
        <v>33</v>
      </c>
      <c r="F6">
        <v>50</v>
      </c>
      <c r="G6">
        <v>6</v>
      </c>
      <c r="H6">
        <v>9</v>
      </c>
      <c r="J6">
        <f t="shared" si="14"/>
        <v>5.5789784011053491</v>
      </c>
      <c r="L6">
        <f t="shared" si="15"/>
        <v>6.5604877867426907</v>
      </c>
      <c r="N6">
        <f t="shared" si="16"/>
        <v>3</v>
      </c>
      <c r="T6" t="s">
        <v>36</v>
      </c>
      <c r="U6">
        <f>SQRT(SUM(($Q2-$B2)^2,($R2-$C2)^2,($S2-$D2)^2,($T2-$E2)^2,($U2-$F2)^2))/5</f>
        <v>3.0397368307141326</v>
      </c>
      <c r="W6">
        <f t="shared" si="3"/>
        <v>0</v>
      </c>
      <c r="X6">
        <f t="shared" si="0"/>
        <v>1</v>
      </c>
      <c r="Y6">
        <f t="shared" si="0"/>
        <v>1</v>
      </c>
      <c r="Z6">
        <f t="shared" si="0"/>
        <v>0</v>
      </c>
      <c r="AA6">
        <f t="shared" si="0"/>
        <v>1</v>
      </c>
      <c r="AB6">
        <f t="shared" si="4"/>
        <v>2</v>
      </c>
      <c r="AC6">
        <f t="shared" si="5"/>
        <v>1</v>
      </c>
      <c r="AE6">
        <f t="shared" si="6"/>
        <v>1</v>
      </c>
      <c r="AF6">
        <f t="shared" si="7"/>
        <v>1</v>
      </c>
      <c r="AG6">
        <f t="shared" si="1"/>
        <v>1</v>
      </c>
      <c r="AH6">
        <f t="shared" si="1"/>
        <v>0</v>
      </c>
      <c r="AI6">
        <f t="shared" si="1"/>
        <v>1</v>
      </c>
      <c r="AJ6">
        <f t="shared" si="8"/>
        <v>3</v>
      </c>
      <c r="AK6">
        <f t="shared" si="9"/>
        <v>3</v>
      </c>
      <c r="AM6">
        <f t="shared" si="10"/>
        <v>2</v>
      </c>
      <c r="AN6">
        <f t="shared" si="2"/>
        <v>1</v>
      </c>
      <c r="AO6">
        <f t="shared" si="11"/>
        <v>1</v>
      </c>
      <c r="AP6">
        <f t="shared" si="2"/>
        <v>2</v>
      </c>
      <c r="AQ6">
        <f t="shared" si="2"/>
        <v>4</v>
      </c>
      <c r="AR6">
        <f t="shared" si="12"/>
        <v>4</v>
      </c>
      <c r="AS6">
        <f t="shared" si="13"/>
        <v>6</v>
      </c>
    </row>
    <row r="7" spans="1:46" x14ac:dyDescent="0.3">
      <c r="A7" s="4">
        <v>45643</v>
      </c>
      <c r="B7">
        <v>1</v>
      </c>
      <c r="C7">
        <v>3</v>
      </c>
      <c r="D7">
        <v>4</v>
      </c>
      <c r="E7">
        <v>21</v>
      </c>
      <c r="F7">
        <v>29</v>
      </c>
      <c r="G7">
        <v>2</v>
      </c>
      <c r="H7">
        <v>7</v>
      </c>
      <c r="J7">
        <f t="shared" si="14"/>
        <v>4.7302219821061255</v>
      </c>
      <c r="K7" t="s">
        <v>37</v>
      </c>
      <c r="L7">
        <f t="shared" si="15"/>
        <v>7.6602872008822231</v>
      </c>
      <c r="N7">
        <f t="shared" si="16"/>
        <v>5</v>
      </c>
      <c r="W7">
        <f t="shared" si="3"/>
        <v>1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2</v>
      </c>
      <c r="AB7">
        <f t="shared" si="4"/>
        <v>0</v>
      </c>
      <c r="AC7">
        <f t="shared" si="5"/>
        <v>0</v>
      </c>
      <c r="AE7">
        <f t="shared" si="6"/>
        <v>1</v>
      </c>
      <c r="AF7">
        <f t="shared" si="7"/>
        <v>0</v>
      </c>
      <c r="AG7">
        <f t="shared" si="1"/>
        <v>1</v>
      </c>
      <c r="AH7">
        <f t="shared" si="1"/>
        <v>0</v>
      </c>
      <c r="AI7">
        <f t="shared" si="1"/>
        <v>3</v>
      </c>
      <c r="AJ7">
        <f t="shared" si="8"/>
        <v>1</v>
      </c>
      <c r="AK7">
        <f t="shared" si="9"/>
        <v>1</v>
      </c>
      <c r="AM7">
        <f t="shared" si="10"/>
        <v>3</v>
      </c>
      <c r="AN7">
        <f t="shared" si="2"/>
        <v>1</v>
      </c>
      <c r="AO7">
        <f t="shared" si="11"/>
        <v>3</v>
      </c>
      <c r="AP7">
        <f t="shared" si="2"/>
        <v>0</v>
      </c>
      <c r="AQ7">
        <f t="shared" si="2"/>
        <v>3</v>
      </c>
      <c r="AR7">
        <f t="shared" si="12"/>
        <v>3</v>
      </c>
      <c r="AS7">
        <f t="shared" si="13"/>
        <v>2</v>
      </c>
    </row>
    <row r="8" spans="1:46" x14ac:dyDescent="0.3">
      <c r="A8" s="4">
        <v>45639</v>
      </c>
      <c r="B8">
        <v>1</v>
      </c>
      <c r="C8">
        <v>15</v>
      </c>
      <c r="D8">
        <v>25</v>
      </c>
      <c r="E8">
        <v>42</v>
      </c>
      <c r="F8">
        <v>50</v>
      </c>
      <c r="G8">
        <v>4</v>
      </c>
      <c r="H8">
        <v>10</v>
      </c>
      <c r="J8">
        <f t="shared" si="14"/>
        <v>6.3688696014284982</v>
      </c>
      <c r="K8">
        <f>MEDIAN(J2:J10)</f>
        <v>4.7302219821061255</v>
      </c>
      <c r="L8">
        <f t="shared" si="15"/>
        <v>3.3166247903554003</v>
      </c>
      <c r="M8">
        <f>MEDIAN(L2:L10)</f>
        <v>4.4855322984011607</v>
      </c>
      <c r="N8">
        <f t="shared" si="16"/>
        <v>6</v>
      </c>
      <c r="O8">
        <f>MEDIAN(N2:N10)</f>
        <v>4</v>
      </c>
      <c r="T8" t="s">
        <v>35</v>
      </c>
      <c r="U8">
        <f>U3-T3</f>
        <v>4</v>
      </c>
      <c r="W8">
        <f t="shared" si="3"/>
        <v>0</v>
      </c>
      <c r="X8">
        <f t="shared" si="0"/>
        <v>0</v>
      </c>
      <c r="Y8">
        <f t="shared" si="0"/>
        <v>4</v>
      </c>
      <c r="Z8">
        <f t="shared" si="0"/>
        <v>0</v>
      </c>
      <c r="AA8">
        <f t="shared" si="0"/>
        <v>0</v>
      </c>
      <c r="AB8">
        <f t="shared" si="4"/>
        <v>0</v>
      </c>
      <c r="AC8">
        <f t="shared" si="5"/>
        <v>1</v>
      </c>
      <c r="AE8">
        <f t="shared" si="6"/>
        <v>0</v>
      </c>
      <c r="AF8">
        <f t="shared" si="7"/>
        <v>0</v>
      </c>
      <c r="AG8">
        <f t="shared" si="1"/>
        <v>4</v>
      </c>
      <c r="AH8">
        <f t="shared" si="1"/>
        <v>1</v>
      </c>
      <c r="AI8">
        <f t="shared" si="1"/>
        <v>1</v>
      </c>
      <c r="AJ8">
        <f t="shared" si="8"/>
        <v>0</v>
      </c>
      <c r="AK8">
        <f t="shared" si="9"/>
        <v>2</v>
      </c>
      <c r="AM8">
        <f t="shared" si="10"/>
        <v>2</v>
      </c>
      <c r="AN8">
        <f t="shared" si="2"/>
        <v>2</v>
      </c>
      <c r="AO8">
        <f t="shared" si="11"/>
        <v>5</v>
      </c>
      <c r="AP8">
        <f t="shared" si="2"/>
        <v>1</v>
      </c>
      <c r="AQ8">
        <f t="shared" si="2"/>
        <v>3</v>
      </c>
      <c r="AR8">
        <f t="shared" si="12"/>
        <v>1</v>
      </c>
      <c r="AS8">
        <f t="shared" si="13"/>
        <v>3</v>
      </c>
    </row>
    <row r="9" spans="1:46" x14ac:dyDescent="0.3">
      <c r="A9" s="4">
        <v>45636</v>
      </c>
      <c r="B9">
        <v>5</v>
      </c>
      <c r="C9">
        <v>24</v>
      </c>
      <c r="D9">
        <v>25</v>
      </c>
      <c r="E9">
        <v>29</v>
      </c>
      <c r="F9">
        <v>47</v>
      </c>
      <c r="G9">
        <v>5</v>
      </c>
      <c r="H9">
        <v>9</v>
      </c>
      <c r="J9">
        <f t="shared" si="14"/>
        <v>6.6238206497458849</v>
      </c>
      <c r="K9">
        <f>AVERAGE(J2:J10)</f>
        <v>4.6394953476575003</v>
      </c>
      <c r="L9">
        <f t="shared" si="15"/>
        <v>4.4855322984011607</v>
      </c>
      <c r="M9">
        <f>AVERAGE(L2:L10)</f>
        <v>4.7168078378780258</v>
      </c>
      <c r="N9">
        <f t="shared" si="16"/>
        <v>4</v>
      </c>
      <c r="O9">
        <f>AVERAGE(N2:N10)</f>
        <v>4.333333333333333</v>
      </c>
      <c r="W9">
        <f t="shared" si="3"/>
        <v>0</v>
      </c>
      <c r="X9">
        <f t="shared" si="0"/>
        <v>0</v>
      </c>
      <c r="Y9">
        <f t="shared" si="0"/>
        <v>3</v>
      </c>
      <c r="Z9">
        <f t="shared" si="0"/>
        <v>2</v>
      </c>
      <c r="AA9">
        <f t="shared" si="0"/>
        <v>2</v>
      </c>
      <c r="AB9">
        <f t="shared" si="4"/>
        <v>1</v>
      </c>
      <c r="AC9">
        <f t="shared" si="5"/>
        <v>2</v>
      </c>
      <c r="AE9">
        <f t="shared" si="6"/>
        <v>0</v>
      </c>
      <c r="AF9">
        <f t="shared" si="7"/>
        <v>0</v>
      </c>
      <c r="AG9">
        <f t="shared" si="1"/>
        <v>3</v>
      </c>
      <c r="AH9">
        <f t="shared" si="1"/>
        <v>2</v>
      </c>
      <c r="AI9">
        <f t="shared" si="1"/>
        <v>2</v>
      </c>
      <c r="AJ9">
        <f t="shared" si="8"/>
        <v>1</v>
      </c>
      <c r="AK9">
        <f t="shared" si="9"/>
        <v>3</v>
      </c>
      <c r="AM9">
        <f t="shared" si="10"/>
        <v>0</v>
      </c>
      <c r="AN9">
        <f t="shared" si="2"/>
        <v>0</v>
      </c>
      <c r="AO9">
        <f t="shared" si="11"/>
        <v>4</v>
      </c>
      <c r="AP9">
        <f t="shared" si="2"/>
        <v>3</v>
      </c>
      <c r="AQ9">
        <f t="shared" si="2"/>
        <v>2</v>
      </c>
      <c r="AR9">
        <f t="shared" si="12"/>
        <v>2</v>
      </c>
      <c r="AS9">
        <f t="shared" si="13"/>
        <v>6</v>
      </c>
    </row>
    <row r="10" spans="1:46" x14ac:dyDescent="0.3">
      <c r="A10" s="4">
        <v>45632</v>
      </c>
      <c r="B10">
        <v>14</v>
      </c>
      <c r="C10">
        <v>25</v>
      </c>
      <c r="D10">
        <v>39</v>
      </c>
      <c r="E10">
        <v>44</v>
      </c>
      <c r="F10">
        <v>47</v>
      </c>
      <c r="G10">
        <v>6</v>
      </c>
      <c r="H10">
        <v>10</v>
      </c>
      <c r="J10">
        <f t="shared" si="14"/>
        <v>4.6837484987987983</v>
      </c>
      <c r="K10">
        <f>_xlfn.STDEV.P(J2:J10)</f>
        <v>1.4893416245509175</v>
      </c>
      <c r="L10">
        <f t="shared" si="15"/>
        <v>2.0976176963403033</v>
      </c>
      <c r="M10">
        <f>_xlfn.STDEV.P(L2:L10)</f>
        <v>1.7360720154286944</v>
      </c>
      <c r="N10">
        <f t="shared" si="16"/>
        <v>4</v>
      </c>
      <c r="O10">
        <f>_xlfn.STDEV.P(N2:N10)</f>
        <v>1.8257418583505538</v>
      </c>
      <c r="W10">
        <f t="shared" si="3"/>
        <v>0</v>
      </c>
      <c r="X10">
        <f t="shared" si="0"/>
        <v>2</v>
      </c>
      <c r="Y10">
        <f t="shared" si="0"/>
        <v>0</v>
      </c>
      <c r="Z10">
        <f t="shared" si="0"/>
        <v>0</v>
      </c>
      <c r="AA10">
        <f t="shared" si="0"/>
        <v>1</v>
      </c>
      <c r="AB10">
        <f t="shared" si="4"/>
        <v>1</v>
      </c>
      <c r="AC10">
        <f t="shared" si="5"/>
        <v>0</v>
      </c>
      <c r="AE10">
        <f t="shared" si="6"/>
        <v>0</v>
      </c>
      <c r="AF10">
        <f t="shared" si="7"/>
        <v>2</v>
      </c>
      <c r="AG10">
        <f t="shared" si="1"/>
        <v>1</v>
      </c>
      <c r="AH10">
        <f t="shared" si="1"/>
        <v>2</v>
      </c>
      <c r="AI10">
        <f t="shared" si="1"/>
        <v>1</v>
      </c>
      <c r="AJ10">
        <f t="shared" si="8"/>
        <v>3</v>
      </c>
      <c r="AK10">
        <f t="shared" si="9"/>
        <v>1</v>
      </c>
      <c r="AM10">
        <f t="shared" si="10"/>
        <v>1</v>
      </c>
      <c r="AN10">
        <f t="shared" si="2"/>
        <v>3</v>
      </c>
      <c r="AO10">
        <f t="shared" si="11"/>
        <v>2</v>
      </c>
      <c r="AP10">
        <f t="shared" si="2"/>
        <v>2</v>
      </c>
      <c r="AQ10">
        <f t="shared" si="2"/>
        <v>1</v>
      </c>
      <c r="AR10">
        <f t="shared" si="12"/>
        <v>5</v>
      </c>
      <c r="AS10">
        <f t="shared" si="13"/>
        <v>2</v>
      </c>
    </row>
    <row r="11" spans="1:46" x14ac:dyDescent="0.3">
      <c r="A11" s="4">
        <v>45629</v>
      </c>
      <c r="B11">
        <v>23</v>
      </c>
      <c r="C11">
        <v>25</v>
      </c>
      <c r="D11">
        <v>34</v>
      </c>
      <c r="E11">
        <v>46</v>
      </c>
      <c r="F11">
        <v>47</v>
      </c>
      <c r="G11">
        <v>6</v>
      </c>
      <c r="H11">
        <v>8</v>
      </c>
      <c r="J11">
        <f t="shared" si="14"/>
        <v>3.7914377220257753</v>
      </c>
      <c r="L11">
        <f t="shared" si="15"/>
        <v>5.8309518948453007</v>
      </c>
      <c r="N11">
        <f t="shared" si="16"/>
        <v>2</v>
      </c>
      <c r="W11">
        <f t="shared" si="3"/>
        <v>0</v>
      </c>
      <c r="X11">
        <f t="shared" si="0"/>
        <v>1</v>
      </c>
      <c r="Y11">
        <f t="shared" si="0"/>
        <v>1</v>
      </c>
      <c r="Z11">
        <f t="shared" si="0"/>
        <v>0</v>
      </c>
      <c r="AA11">
        <f t="shared" si="0"/>
        <v>0</v>
      </c>
      <c r="AB11">
        <f t="shared" si="4"/>
        <v>1</v>
      </c>
      <c r="AC11">
        <f t="shared" si="5"/>
        <v>1</v>
      </c>
      <c r="AE11">
        <f t="shared" si="6"/>
        <v>0</v>
      </c>
      <c r="AF11">
        <f t="shared" si="7"/>
        <v>1</v>
      </c>
      <c r="AG11">
        <f t="shared" si="1"/>
        <v>1</v>
      </c>
      <c r="AH11">
        <f t="shared" si="1"/>
        <v>0</v>
      </c>
      <c r="AI11">
        <f t="shared" si="1"/>
        <v>0</v>
      </c>
      <c r="AJ11">
        <f t="shared" si="8"/>
        <v>2</v>
      </c>
      <c r="AK11">
        <f t="shared" si="9"/>
        <v>1</v>
      </c>
      <c r="AM11">
        <f t="shared" si="10"/>
        <v>2</v>
      </c>
      <c r="AN11">
        <f t="shared" si="2"/>
        <v>2</v>
      </c>
      <c r="AO11">
        <f t="shared" si="11"/>
        <v>2</v>
      </c>
      <c r="AP11">
        <f t="shared" si="2"/>
        <v>2</v>
      </c>
      <c r="AQ11">
        <f t="shared" si="2"/>
        <v>0</v>
      </c>
      <c r="AR11">
        <f t="shared" si="12"/>
        <v>4</v>
      </c>
      <c r="AS11">
        <f t="shared" si="13"/>
        <v>3</v>
      </c>
    </row>
    <row r="12" spans="1:46" x14ac:dyDescent="0.3">
      <c r="A12" s="4">
        <v>45625</v>
      </c>
      <c r="B12">
        <v>8</v>
      </c>
      <c r="C12">
        <v>17</v>
      </c>
      <c r="D12">
        <v>18</v>
      </c>
      <c r="E12">
        <v>29</v>
      </c>
      <c r="F12">
        <v>43</v>
      </c>
      <c r="G12">
        <v>5</v>
      </c>
      <c r="H12">
        <v>9</v>
      </c>
      <c r="J12">
        <f t="shared" si="14"/>
        <v>4.9937460888595444</v>
      </c>
      <c r="L12">
        <f t="shared" si="15"/>
        <v>1.9899748742132399</v>
      </c>
      <c r="N12">
        <f t="shared" si="16"/>
        <v>4</v>
      </c>
      <c r="W12">
        <f t="shared" si="3"/>
        <v>1</v>
      </c>
      <c r="X12">
        <f t="shared" si="0"/>
        <v>0</v>
      </c>
      <c r="Y12">
        <f t="shared" si="0"/>
        <v>0</v>
      </c>
      <c r="Z12">
        <f t="shared" si="0"/>
        <v>1</v>
      </c>
      <c r="AA12">
        <f t="shared" si="0"/>
        <v>0</v>
      </c>
      <c r="AB12">
        <f t="shared" si="4"/>
        <v>0</v>
      </c>
      <c r="AC12">
        <f t="shared" si="5"/>
        <v>1</v>
      </c>
      <c r="AE12">
        <f t="shared" si="6"/>
        <v>2</v>
      </c>
      <c r="AF12">
        <f t="shared" si="7"/>
        <v>1</v>
      </c>
      <c r="AG12">
        <f t="shared" si="1"/>
        <v>0</v>
      </c>
      <c r="AH12">
        <f t="shared" si="1"/>
        <v>1</v>
      </c>
      <c r="AI12">
        <f t="shared" si="1"/>
        <v>0</v>
      </c>
      <c r="AJ12">
        <f t="shared" si="8"/>
        <v>0</v>
      </c>
      <c r="AK12">
        <f t="shared" si="9"/>
        <v>3</v>
      </c>
      <c r="AM12">
        <f t="shared" si="10"/>
        <v>4</v>
      </c>
      <c r="AN12">
        <f t="shared" si="2"/>
        <v>2</v>
      </c>
      <c r="AO12">
        <f t="shared" si="11"/>
        <v>1</v>
      </c>
      <c r="AP12">
        <f t="shared" si="2"/>
        <v>3</v>
      </c>
      <c r="AQ12">
        <f t="shared" si="2"/>
        <v>0</v>
      </c>
      <c r="AR12">
        <f t="shared" si="12"/>
        <v>3</v>
      </c>
      <c r="AS12">
        <f t="shared" si="13"/>
        <v>5</v>
      </c>
    </row>
    <row r="13" spans="1:46" x14ac:dyDescent="0.3">
      <c r="A13" s="4">
        <v>45622</v>
      </c>
      <c r="B13">
        <v>7</v>
      </c>
      <c r="C13">
        <v>11</v>
      </c>
      <c r="D13">
        <v>25</v>
      </c>
      <c r="E13">
        <v>31</v>
      </c>
      <c r="F13">
        <v>40</v>
      </c>
      <c r="G13">
        <v>9</v>
      </c>
      <c r="H13">
        <v>12</v>
      </c>
      <c r="J13">
        <f t="shared" si="14"/>
        <v>4.5345892868042634</v>
      </c>
      <c r="K13" t="s">
        <v>39</v>
      </c>
      <c r="L13">
        <f t="shared" si="15"/>
        <v>3.2434549480453709</v>
      </c>
      <c r="N13">
        <f t="shared" si="16"/>
        <v>3</v>
      </c>
      <c r="W13">
        <f t="shared" si="3"/>
        <v>1</v>
      </c>
      <c r="X13">
        <f t="shared" si="0"/>
        <v>2</v>
      </c>
      <c r="Y13">
        <f t="shared" si="0"/>
        <v>0</v>
      </c>
      <c r="Z13">
        <f t="shared" si="0"/>
        <v>1</v>
      </c>
      <c r="AA13">
        <f t="shared" si="0"/>
        <v>0</v>
      </c>
      <c r="AB13">
        <f t="shared" si="4"/>
        <v>0</v>
      </c>
      <c r="AC13">
        <f t="shared" si="5"/>
        <v>1</v>
      </c>
      <c r="AE13">
        <f t="shared" si="6"/>
        <v>2</v>
      </c>
      <c r="AF13">
        <f t="shared" si="7"/>
        <v>2</v>
      </c>
      <c r="AG13">
        <f t="shared" si="1"/>
        <v>1</v>
      </c>
      <c r="AH13">
        <f t="shared" si="1"/>
        <v>1</v>
      </c>
      <c r="AI13">
        <f t="shared" si="1"/>
        <v>0</v>
      </c>
      <c r="AJ13">
        <f t="shared" si="8"/>
        <v>2</v>
      </c>
      <c r="AK13">
        <f t="shared" si="9"/>
        <v>2</v>
      </c>
      <c r="AM13">
        <f t="shared" si="10"/>
        <v>4</v>
      </c>
      <c r="AN13">
        <f t="shared" si="2"/>
        <v>2</v>
      </c>
      <c r="AO13">
        <f t="shared" si="11"/>
        <v>2</v>
      </c>
      <c r="AP13">
        <f t="shared" si="2"/>
        <v>1</v>
      </c>
      <c r="AQ13">
        <f t="shared" si="2"/>
        <v>1</v>
      </c>
      <c r="AR13">
        <f t="shared" si="12"/>
        <v>4</v>
      </c>
      <c r="AS13">
        <f t="shared" si="13"/>
        <v>4</v>
      </c>
    </row>
    <row r="14" spans="1:46" x14ac:dyDescent="0.3">
      <c r="A14" s="4">
        <v>45618</v>
      </c>
      <c r="B14">
        <v>10</v>
      </c>
      <c r="C14">
        <v>11</v>
      </c>
      <c r="D14">
        <v>12</v>
      </c>
      <c r="E14">
        <v>29</v>
      </c>
      <c r="F14">
        <v>31</v>
      </c>
      <c r="G14">
        <v>8</v>
      </c>
      <c r="H14">
        <v>11</v>
      </c>
      <c r="J14">
        <f t="shared" si="14"/>
        <v>4.2938910093294167</v>
      </c>
      <c r="K14">
        <f>MEDIAN(J2:J5)</f>
        <v>3.445469266866882</v>
      </c>
      <c r="L14">
        <f t="shared" si="15"/>
        <v>4.1424630354415957</v>
      </c>
      <c r="M14">
        <f>MEDIAN(L2:L5)</f>
        <v>4.7703183060740395</v>
      </c>
      <c r="N14">
        <f t="shared" si="16"/>
        <v>3</v>
      </c>
      <c r="O14">
        <f>MEDIAN(N2:N5)</f>
        <v>4</v>
      </c>
      <c r="Q14">
        <v>13</v>
      </c>
      <c r="R14">
        <v>18</v>
      </c>
      <c r="S14">
        <v>31</v>
      </c>
      <c r="T14">
        <v>34</v>
      </c>
      <c r="U14">
        <v>47</v>
      </c>
      <c r="W14">
        <f t="shared" si="3"/>
        <v>1</v>
      </c>
      <c r="X14">
        <f t="shared" si="0"/>
        <v>1</v>
      </c>
      <c r="Y14">
        <f t="shared" si="0"/>
        <v>1</v>
      </c>
      <c r="Z14">
        <f t="shared" si="0"/>
        <v>0</v>
      </c>
      <c r="AA14">
        <f t="shared" si="0"/>
        <v>0</v>
      </c>
      <c r="AB14">
        <f t="shared" si="4"/>
        <v>0</v>
      </c>
      <c r="AC14">
        <f t="shared" si="5"/>
        <v>0</v>
      </c>
      <c r="AE14">
        <f t="shared" si="6"/>
        <v>1</v>
      </c>
      <c r="AF14">
        <f t="shared" si="7"/>
        <v>1</v>
      </c>
      <c r="AG14">
        <f t="shared" si="1"/>
        <v>1</v>
      </c>
      <c r="AH14">
        <f t="shared" si="1"/>
        <v>0</v>
      </c>
      <c r="AI14">
        <f t="shared" si="1"/>
        <v>0</v>
      </c>
      <c r="AJ14">
        <f t="shared" si="8"/>
        <v>1</v>
      </c>
      <c r="AK14">
        <f t="shared" si="9"/>
        <v>0</v>
      </c>
      <c r="AM14">
        <f t="shared" si="10"/>
        <v>2</v>
      </c>
      <c r="AN14">
        <f t="shared" si="2"/>
        <v>1</v>
      </c>
      <c r="AO14">
        <f t="shared" si="11"/>
        <v>1</v>
      </c>
      <c r="AP14">
        <f t="shared" si="2"/>
        <v>2</v>
      </c>
      <c r="AQ14">
        <f t="shared" si="2"/>
        <v>1</v>
      </c>
      <c r="AR14">
        <f t="shared" si="12"/>
        <v>2</v>
      </c>
      <c r="AS14">
        <f t="shared" si="13"/>
        <v>1</v>
      </c>
    </row>
    <row r="15" spans="1:46" x14ac:dyDescent="0.3">
      <c r="A15" s="4">
        <v>45615</v>
      </c>
      <c r="B15">
        <v>4</v>
      </c>
      <c r="C15">
        <v>13</v>
      </c>
      <c r="D15">
        <v>20</v>
      </c>
      <c r="E15">
        <v>28</v>
      </c>
      <c r="F15">
        <v>49</v>
      </c>
      <c r="G15">
        <v>7</v>
      </c>
      <c r="H15">
        <v>12</v>
      </c>
      <c r="J15">
        <f t="shared" si="14"/>
        <v>6.299801584177076</v>
      </c>
      <c r="K15">
        <f>AVERAGE(J2:J5)</f>
        <v>3.4424547489332102</v>
      </c>
      <c r="L15">
        <f t="shared" si="15"/>
        <v>3.8781438859330635</v>
      </c>
      <c r="M15">
        <f>AVERAGE(L2:L5)</f>
        <v>4.5826801920451148</v>
      </c>
      <c r="N15">
        <f t="shared" si="16"/>
        <v>5</v>
      </c>
      <c r="O15">
        <f>AVERAGE(N2:N5)</f>
        <v>4.25</v>
      </c>
      <c r="T15">
        <v>6</v>
      </c>
      <c r="U15">
        <v>11</v>
      </c>
      <c r="W15">
        <f t="shared" si="3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4"/>
        <v>1</v>
      </c>
      <c r="AC15">
        <f t="shared" si="5"/>
        <v>0</v>
      </c>
      <c r="AE15">
        <f t="shared" si="6"/>
        <v>2</v>
      </c>
      <c r="AF15">
        <f t="shared" si="7"/>
        <v>1</v>
      </c>
      <c r="AG15">
        <f t="shared" si="1"/>
        <v>1</v>
      </c>
      <c r="AH15">
        <f t="shared" si="1"/>
        <v>0</v>
      </c>
      <c r="AI15">
        <f t="shared" si="1"/>
        <v>0</v>
      </c>
      <c r="AJ15">
        <f t="shared" si="8"/>
        <v>1</v>
      </c>
      <c r="AK15">
        <f t="shared" si="9"/>
        <v>2</v>
      </c>
      <c r="AM15">
        <f t="shared" si="10"/>
        <v>3</v>
      </c>
      <c r="AN15">
        <f t="shared" si="2"/>
        <v>1</v>
      </c>
      <c r="AO15">
        <f t="shared" si="11"/>
        <v>5</v>
      </c>
      <c r="AP15">
        <f t="shared" si="2"/>
        <v>0</v>
      </c>
      <c r="AQ15">
        <f t="shared" si="2"/>
        <v>2</v>
      </c>
      <c r="AR15">
        <f t="shared" si="12"/>
        <v>2</v>
      </c>
      <c r="AS15">
        <f t="shared" si="13"/>
        <v>4</v>
      </c>
    </row>
    <row r="16" spans="1:46" x14ac:dyDescent="0.3">
      <c r="A16" s="4">
        <v>45611</v>
      </c>
      <c r="B16">
        <v>7</v>
      </c>
      <c r="C16">
        <v>8</v>
      </c>
      <c r="D16">
        <v>34</v>
      </c>
      <c r="E16">
        <v>39</v>
      </c>
      <c r="F16">
        <v>44</v>
      </c>
      <c r="G16">
        <v>2</v>
      </c>
      <c r="H16">
        <v>6</v>
      </c>
      <c r="J16">
        <f t="shared" si="14"/>
        <v>6.7407343813563818</v>
      </c>
      <c r="K16">
        <f>_xlfn.STDEV.P(J2:J5)</f>
        <v>1.2659503550879034</v>
      </c>
      <c r="L16">
        <f t="shared" si="15"/>
        <v>5.7515215378193627</v>
      </c>
      <c r="M16">
        <f>_xlfn.STDEV.P(L2:L5)</f>
        <v>1.2365444825954908</v>
      </c>
      <c r="N16">
        <f t="shared" si="16"/>
        <v>4</v>
      </c>
      <c r="O16">
        <f>_xlfn.STDEV.P(N2:N5)</f>
        <v>2.4874685927665499</v>
      </c>
      <c r="W16">
        <f t="shared" si="3"/>
        <v>1</v>
      </c>
      <c r="X16">
        <f t="shared" si="0"/>
        <v>1</v>
      </c>
      <c r="Y16">
        <f t="shared" si="0"/>
        <v>0</v>
      </c>
      <c r="Z16">
        <f t="shared" si="0"/>
        <v>0</v>
      </c>
      <c r="AA16">
        <f t="shared" si="0"/>
        <v>1</v>
      </c>
      <c r="AB16">
        <f t="shared" si="4"/>
        <v>1</v>
      </c>
      <c r="AC16">
        <f t="shared" si="5"/>
        <v>1</v>
      </c>
      <c r="AE16">
        <f t="shared" si="6"/>
        <v>1</v>
      </c>
      <c r="AF16">
        <f t="shared" si="7"/>
        <v>1</v>
      </c>
      <c r="AG16">
        <f t="shared" si="1"/>
        <v>0</v>
      </c>
      <c r="AH16">
        <f t="shared" si="1"/>
        <v>1</v>
      </c>
      <c r="AI16">
        <f t="shared" si="1"/>
        <v>1</v>
      </c>
      <c r="AJ16">
        <f t="shared" si="8"/>
        <v>2</v>
      </c>
      <c r="AK16">
        <f t="shared" si="9"/>
        <v>1</v>
      </c>
      <c r="AM16">
        <f t="shared" si="10"/>
        <v>3</v>
      </c>
      <c r="AN16">
        <f t="shared" si="2"/>
        <v>3</v>
      </c>
      <c r="AO16">
        <f t="shared" si="11"/>
        <v>3</v>
      </c>
      <c r="AP16">
        <f t="shared" si="2"/>
        <v>1</v>
      </c>
      <c r="AQ16">
        <f t="shared" si="2"/>
        <v>2</v>
      </c>
      <c r="AR16">
        <f t="shared" si="12"/>
        <v>3</v>
      </c>
      <c r="AS16">
        <f t="shared" si="13"/>
        <v>3</v>
      </c>
    </row>
    <row r="17" spans="1:45" x14ac:dyDescent="0.3">
      <c r="A17" s="4">
        <v>45608</v>
      </c>
      <c r="B17">
        <v>10</v>
      </c>
      <c r="C17">
        <v>11</v>
      </c>
      <c r="D17">
        <v>12</v>
      </c>
      <c r="E17">
        <v>22</v>
      </c>
      <c r="F17">
        <v>50</v>
      </c>
      <c r="G17">
        <v>1</v>
      </c>
      <c r="H17">
        <v>10</v>
      </c>
      <c r="J17">
        <f t="shared" si="14"/>
        <v>7.4414380330686081</v>
      </c>
      <c r="L17">
        <f t="shared" si="15"/>
        <v>7.6967525619575428</v>
      </c>
      <c r="N17">
        <f t="shared" si="16"/>
        <v>9</v>
      </c>
      <c r="W17">
        <f t="shared" si="3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2</v>
      </c>
      <c r="AB17">
        <f t="shared" si="4"/>
        <v>1</v>
      </c>
      <c r="AC17">
        <f t="shared" si="5"/>
        <v>1</v>
      </c>
      <c r="AE17">
        <f t="shared" si="6"/>
        <v>0</v>
      </c>
      <c r="AF17">
        <f t="shared" si="7"/>
        <v>0</v>
      </c>
      <c r="AG17">
        <f t="shared" si="1"/>
        <v>0</v>
      </c>
      <c r="AH17">
        <f t="shared" si="1"/>
        <v>0</v>
      </c>
      <c r="AI17">
        <f t="shared" si="1"/>
        <v>2</v>
      </c>
      <c r="AJ17">
        <f t="shared" si="8"/>
        <v>3</v>
      </c>
      <c r="AK17">
        <f t="shared" si="9"/>
        <v>1</v>
      </c>
      <c r="AM17">
        <f t="shared" si="10"/>
        <v>1</v>
      </c>
      <c r="AN17">
        <f t="shared" si="2"/>
        <v>1</v>
      </c>
      <c r="AO17">
        <f t="shared" si="11"/>
        <v>1</v>
      </c>
      <c r="AP17">
        <f t="shared" si="2"/>
        <v>1</v>
      </c>
      <c r="AQ17">
        <f t="shared" si="2"/>
        <v>2</v>
      </c>
      <c r="AR17">
        <f t="shared" si="12"/>
        <v>5</v>
      </c>
      <c r="AS17">
        <f t="shared" si="13"/>
        <v>2</v>
      </c>
    </row>
    <row r="18" spans="1:45" x14ac:dyDescent="0.3">
      <c r="A18" s="4">
        <v>45604</v>
      </c>
      <c r="B18">
        <v>2</v>
      </c>
      <c r="C18">
        <v>33</v>
      </c>
      <c r="D18">
        <v>35</v>
      </c>
      <c r="E18">
        <v>42</v>
      </c>
      <c r="F18">
        <v>48</v>
      </c>
      <c r="G18">
        <v>1</v>
      </c>
      <c r="H18">
        <v>3</v>
      </c>
      <c r="J18">
        <f t="shared" si="14"/>
        <v>8.1009258730098246</v>
      </c>
      <c r="L18">
        <f t="shared" si="15"/>
        <v>6.036555309114628</v>
      </c>
      <c r="N18">
        <f t="shared" si="16"/>
        <v>2</v>
      </c>
      <c r="Q18">
        <v>5</v>
      </c>
      <c r="R18">
        <v>11</v>
      </c>
      <c r="S18">
        <v>17</v>
      </c>
      <c r="T18">
        <v>29</v>
      </c>
      <c r="U18">
        <v>38</v>
      </c>
      <c r="W18">
        <f t="shared" si="3"/>
        <v>1</v>
      </c>
      <c r="X18">
        <f t="shared" si="3"/>
        <v>1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4"/>
        <v>1</v>
      </c>
      <c r="AC18">
        <f t="shared" si="5"/>
        <v>0</v>
      </c>
      <c r="AE18">
        <f t="shared" si="6"/>
        <v>2</v>
      </c>
      <c r="AF18">
        <f t="shared" si="7"/>
        <v>1</v>
      </c>
      <c r="AG18">
        <f t="shared" si="7"/>
        <v>0</v>
      </c>
      <c r="AH18">
        <f t="shared" si="7"/>
        <v>0</v>
      </c>
      <c r="AI18">
        <f t="shared" si="7"/>
        <v>1</v>
      </c>
      <c r="AJ18">
        <f t="shared" si="8"/>
        <v>3</v>
      </c>
      <c r="AK18">
        <f t="shared" si="9"/>
        <v>1</v>
      </c>
      <c r="AM18">
        <f t="shared" si="10"/>
        <v>2</v>
      </c>
      <c r="AN18">
        <f t="shared" si="10"/>
        <v>2</v>
      </c>
      <c r="AO18">
        <f t="shared" si="11"/>
        <v>0</v>
      </c>
      <c r="AP18">
        <f t="shared" si="11"/>
        <v>3</v>
      </c>
      <c r="AQ18">
        <f t="shared" si="11"/>
        <v>2</v>
      </c>
      <c r="AR18">
        <f t="shared" si="12"/>
        <v>4</v>
      </c>
      <c r="AS18">
        <f t="shared" si="13"/>
        <v>4</v>
      </c>
    </row>
    <row r="19" spans="1:45" x14ac:dyDescent="0.3">
      <c r="A19" s="4">
        <v>45601</v>
      </c>
      <c r="B19">
        <v>1</v>
      </c>
      <c r="C19">
        <v>8</v>
      </c>
      <c r="D19">
        <v>19</v>
      </c>
      <c r="E19">
        <v>37</v>
      </c>
      <c r="F19">
        <v>50</v>
      </c>
      <c r="G19">
        <v>6</v>
      </c>
      <c r="H19">
        <v>9</v>
      </c>
      <c r="J19">
        <f t="shared" si="14"/>
        <v>6.4371965947918666</v>
      </c>
      <c r="L19">
        <f t="shared" si="15"/>
        <v>6.5452272687814288</v>
      </c>
      <c r="N19">
        <f t="shared" si="16"/>
        <v>3</v>
      </c>
      <c r="T19">
        <v>6</v>
      </c>
      <c r="U19">
        <v>9</v>
      </c>
      <c r="W19">
        <f t="shared" si="3"/>
        <v>1</v>
      </c>
      <c r="X19">
        <f t="shared" si="3"/>
        <v>0</v>
      </c>
      <c r="Y19">
        <f t="shared" si="3"/>
        <v>1</v>
      </c>
      <c r="Z19">
        <f t="shared" si="3"/>
        <v>0</v>
      </c>
      <c r="AA19">
        <f t="shared" si="3"/>
        <v>1</v>
      </c>
      <c r="AB19">
        <f t="shared" si="4"/>
        <v>0</v>
      </c>
      <c r="AC19">
        <f t="shared" si="5"/>
        <v>1</v>
      </c>
      <c r="AE19">
        <f t="shared" si="6"/>
        <v>1</v>
      </c>
      <c r="AF19">
        <f t="shared" si="7"/>
        <v>2</v>
      </c>
      <c r="AG19">
        <f t="shared" si="7"/>
        <v>2</v>
      </c>
      <c r="AH19">
        <f t="shared" si="7"/>
        <v>0</v>
      </c>
      <c r="AI19">
        <f t="shared" si="7"/>
        <v>1</v>
      </c>
      <c r="AJ19">
        <f t="shared" si="8"/>
        <v>2</v>
      </c>
      <c r="AK19">
        <f t="shared" si="9"/>
        <v>3</v>
      </c>
      <c r="AM19">
        <f t="shared" si="10"/>
        <v>2</v>
      </c>
      <c r="AN19">
        <f t="shared" si="10"/>
        <v>3</v>
      </c>
      <c r="AO19">
        <f t="shared" si="11"/>
        <v>2</v>
      </c>
      <c r="AP19">
        <f t="shared" si="11"/>
        <v>1</v>
      </c>
      <c r="AQ19">
        <f t="shared" si="11"/>
        <v>1</v>
      </c>
      <c r="AR19">
        <f t="shared" si="12"/>
        <v>3</v>
      </c>
      <c r="AS19">
        <f t="shared" si="13"/>
        <v>4</v>
      </c>
    </row>
    <row r="20" spans="1:45" x14ac:dyDescent="0.3">
      <c r="A20" s="4">
        <v>45597</v>
      </c>
      <c r="B20">
        <v>7</v>
      </c>
      <c r="C20">
        <v>33</v>
      </c>
      <c r="D20">
        <v>38</v>
      </c>
      <c r="E20">
        <v>44</v>
      </c>
      <c r="F20">
        <v>50</v>
      </c>
      <c r="G20">
        <v>2</v>
      </c>
      <c r="H20">
        <v>7</v>
      </c>
      <c r="J20">
        <f t="shared" si="14"/>
        <v>6.9507193872289221</v>
      </c>
      <c r="L20">
        <f t="shared" si="15"/>
        <v>7.9473265945222114</v>
      </c>
      <c r="N20">
        <f t="shared" si="16"/>
        <v>5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4"/>
        <v>1</v>
      </c>
      <c r="AC20">
        <f t="shared" si="5"/>
        <v>0</v>
      </c>
      <c r="AE20">
        <f t="shared" si="6"/>
        <v>2</v>
      </c>
      <c r="AF20">
        <f t="shared" si="7"/>
        <v>0</v>
      </c>
      <c r="AG20">
        <f t="shared" si="7"/>
        <v>1</v>
      </c>
      <c r="AH20">
        <f t="shared" si="7"/>
        <v>0</v>
      </c>
      <c r="AI20">
        <f t="shared" si="7"/>
        <v>0</v>
      </c>
      <c r="AJ20">
        <f t="shared" si="8"/>
        <v>1</v>
      </c>
      <c r="AK20">
        <f t="shared" si="9"/>
        <v>0</v>
      </c>
      <c r="AM20">
        <f t="shared" si="10"/>
        <v>3</v>
      </c>
      <c r="AN20">
        <f t="shared" si="10"/>
        <v>1</v>
      </c>
      <c r="AO20">
        <f t="shared" si="11"/>
        <v>1</v>
      </c>
      <c r="AP20">
        <f t="shared" si="11"/>
        <v>1</v>
      </c>
      <c r="AQ20">
        <f t="shared" si="11"/>
        <v>1</v>
      </c>
      <c r="AR20">
        <f t="shared" si="12"/>
        <v>3</v>
      </c>
      <c r="AS20">
        <f t="shared" si="13"/>
        <v>1</v>
      </c>
    </row>
    <row r="21" spans="1:45" x14ac:dyDescent="0.3">
      <c r="A21" s="4">
        <v>45594</v>
      </c>
      <c r="B21">
        <v>1</v>
      </c>
      <c r="C21">
        <v>2</v>
      </c>
      <c r="D21">
        <v>19</v>
      </c>
      <c r="E21">
        <v>30</v>
      </c>
      <c r="F21">
        <v>45</v>
      </c>
      <c r="G21">
        <v>10</v>
      </c>
      <c r="H21">
        <v>12</v>
      </c>
      <c r="J21">
        <f t="shared" si="14"/>
        <v>6.3047601064592458</v>
      </c>
      <c r="L21">
        <f t="shared" si="15"/>
        <v>3.2249030993194197</v>
      </c>
      <c r="N21">
        <f t="shared" si="16"/>
        <v>2</v>
      </c>
      <c r="W21">
        <f t="shared" si="3"/>
        <v>0</v>
      </c>
      <c r="X21">
        <f t="shared" si="3"/>
        <v>1</v>
      </c>
      <c r="Y21">
        <f t="shared" si="3"/>
        <v>0</v>
      </c>
      <c r="Z21">
        <f t="shared" si="3"/>
        <v>2</v>
      </c>
      <c r="AA21">
        <f t="shared" si="3"/>
        <v>1</v>
      </c>
      <c r="AB21">
        <f t="shared" si="4"/>
        <v>0</v>
      </c>
      <c r="AC21">
        <f t="shared" si="5"/>
        <v>1</v>
      </c>
      <c r="AE21">
        <f t="shared" si="6"/>
        <v>0</v>
      </c>
      <c r="AF21">
        <f t="shared" si="7"/>
        <v>1</v>
      </c>
      <c r="AG21">
        <f t="shared" si="7"/>
        <v>1</v>
      </c>
      <c r="AH21">
        <f t="shared" si="7"/>
        <v>2</v>
      </c>
      <c r="AI21">
        <f t="shared" si="7"/>
        <v>1</v>
      </c>
      <c r="AJ21">
        <f t="shared" si="8"/>
        <v>0</v>
      </c>
      <c r="AK21">
        <f t="shared" si="9"/>
        <v>2</v>
      </c>
      <c r="AM21">
        <f t="shared" si="10"/>
        <v>1</v>
      </c>
      <c r="AN21">
        <f t="shared" si="10"/>
        <v>1</v>
      </c>
      <c r="AO21">
        <f t="shared" si="11"/>
        <v>1</v>
      </c>
      <c r="AP21">
        <f t="shared" si="11"/>
        <v>3</v>
      </c>
      <c r="AQ21">
        <f t="shared" si="11"/>
        <v>2</v>
      </c>
      <c r="AR21">
        <f t="shared" si="12"/>
        <v>1</v>
      </c>
      <c r="AS21">
        <f t="shared" si="13"/>
        <v>4</v>
      </c>
    </row>
    <row r="22" spans="1:45" x14ac:dyDescent="0.3">
      <c r="A22" s="4">
        <v>45590</v>
      </c>
      <c r="B22">
        <v>4</v>
      </c>
      <c r="C22">
        <v>17</v>
      </c>
      <c r="D22">
        <v>20</v>
      </c>
      <c r="E22">
        <v>25</v>
      </c>
      <c r="F22">
        <v>45</v>
      </c>
      <c r="G22">
        <v>8</v>
      </c>
      <c r="H22">
        <v>9</v>
      </c>
      <c r="J22">
        <f t="shared" si="14"/>
        <v>6.1390145789043373</v>
      </c>
      <c r="L22">
        <f t="shared" si="15"/>
        <v>1.9183326093250876</v>
      </c>
      <c r="N22">
        <f t="shared" si="16"/>
        <v>1</v>
      </c>
      <c r="W22">
        <f t="shared" si="3"/>
        <v>1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4"/>
        <v>1</v>
      </c>
      <c r="AC22">
        <f t="shared" si="5"/>
        <v>1</v>
      </c>
      <c r="AE22">
        <f t="shared" si="6"/>
        <v>2</v>
      </c>
      <c r="AF22">
        <f t="shared" si="7"/>
        <v>1</v>
      </c>
      <c r="AG22">
        <f t="shared" si="7"/>
        <v>3</v>
      </c>
      <c r="AH22">
        <f t="shared" si="7"/>
        <v>1</v>
      </c>
      <c r="AI22">
        <f t="shared" si="7"/>
        <v>0</v>
      </c>
      <c r="AJ22">
        <f t="shared" si="8"/>
        <v>1</v>
      </c>
      <c r="AK22">
        <f t="shared" si="9"/>
        <v>2</v>
      </c>
      <c r="AM22">
        <f t="shared" si="10"/>
        <v>2</v>
      </c>
      <c r="AN22">
        <f t="shared" si="10"/>
        <v>3</v>
      </c>
      <c r="AO22">
        <f t="shared" si="11"/>
        <v>4</v>
      </c>
      <c r="AP22">
        <f t="shared" si="11"/>
        <v>1</v>
      </c>
      <c r="AQ22">
        <f t="shared" si="11"/>
        <v>2</v>
      </c>
      <c r="AR22">
        <f t="shared" si="12"/>
        <v>2</v>
      </c>
      <c r="AS22">
        <f t="shared" si="13"/>
        <v>4</v>
      </c>
    </row>
    <row r="23" spans="1:45" x14ac:dyDescent="0.3">
      <c r="A23" s="4">
        <v>45587</v>
      </c>
      <c r="B23">
        <v>3</v>
      </c>
      <c r="C23">
        <v>13</v>
      </c>
      <c r="D23">
        <v>27</v>
      </c>
      <c r="E23">
        <v>30</v>
      </c>
      <c r="F23">
        <v>46</v>
      </c>
      <c r="G23">
        <v>1</v>
      </c>
      <c r="H23">
        <v>2</v>
      </c>
      <c r="J23">
        <f t="shared" si="14"/>
        <v>5.9213596411635052</v>
      </c>
      <c r="L23">
        <f t="shared" si="15"/>
        <v>1.6733200530681511</v>
      </c>
      <c r="N23">
        <f t="shared" si="16"/>
        <v>1</v>
      </c>
      <c r="Q23">
        <v>9</v>
      </c>
      <c r="R23">
        <v>20</v>
      </c>
      <c r="S23">
        <v>23</v>
      </c>
      <c r="T23">
        <v>41</v>
      </c>
      <c r="U23">
        <v>45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1</v>
      </c>
      <c r="AA23">
        <f t="shared" si="3"/>
        <v>1</v>
      </c>
      <c r="AB23">
        <f t="shared" si="4"/>
        <v>2</v>
      </c>
      <c r="AC23">
        <f t="shared" si="5"/>
        <v>0</v>
      </c>
      <c r="AE23">
        <f t="shared" si="6"/>
        <v>0</v>
      </c>
      <c r="AF23">
        <f t="shared" si="7"/>
        <v>0</v>
      </c>
      <c r="AG23">
        <f t="shared" si="7"/>
        <v>1</v>
      </c>
      <c r="AH23">
        <f t="shared" si="7"/>
        <v>2</v>
      </c>
      <c r="AI23">
        <f t="shared" si="7"/>
        <v>1</v>
      </c>
      <c r="AJ23">
        <f t="shared" si="8"/>
        <v>3</v>
      </c>
      <c r="AK23">
        <f t="shared" si="9"/>
        <v>0</v>
      </c>
      <c r="AM23">
        <f t="shared" si="10"/>
        <v>1</v>
      </c>
      <c r="AN23">
        <f t="shared" si="10"/>
        <v>1</v>
      </c>
      <c r="AO23">
        <f t="shared" si="11"/>
        <v>2</v>
      </c>
      <c r="AP23">
        <f t="shared" si="11"/>
        <v>2</v>
      </c>
      <c r="AQ23">
        <f t="shared" si="11"/>
        <v>2</v>
      </c>
      <c r="AR23">
        <f t="shared" si="12"/>
        <v>5</v>
      </c>
      <c r="AS23">
        <f t="shared" si="13"/>
        <v>2</v>
      </c>
    </row>
    <row r="24" spans="1:45" x14ac:dyDescent="0.3">
      <c r="A24" s="4">
        <v>45583</v>
      </c>
      <c r="B24">
        <v>4</v>
      </c>
      <c r="C24">
        <v>15</v>
      </c>
      <c r="D24">
        <v>23</v>
      </c>
      <c r="E24">
        <v>30</v>
      </c>
      <c r="F24">
        <v>39</v>
      </c>
      <c r="G24">
        <v>1</v>
      </c>
      <c r="H24">
        <v>12</v>
      </c>
      <c r="J24">
        <f t="shared" si="14"/>
        <v>4.4370598373247123</v>
      </c>
      <c r="L24">
        <f t="shared" si="15"/>
        <v>2.8425340807103789</v>
      </c>
      <c r="N24">
        <f t="shared" si="16"/>
        <v>11</v>
      </c>
      <c r="T24">
        <v>6</v>
      </c>
      <c r="U24">
        <v>10</v>
      </c>
      <c r="W24">
        <f t="shared" si="3"/>
        <v>1</v>
      </c>
      <c r="X24">
        <f t="shared" si="3"/>
        <v>1</v>
      </c>
      <c r="Y24">
        <f t="shared" si="3"/>
        <v>1</v>
      </c>
      <c r="Z24">
        <f t="shared" si="3"/>
        <v>0</v>
      </c>
      <c r="AA24">
        <f t="shared" si="3"/>
        <v>0</v>
      </c>
      <c r="AB24">
        <f t="shared" si="4"/>
        <v>1</v>
      </c>
      <c r="AC24">
        <f t="shared" si="5"/>
        <v>0</v>
      </c>
      <c r="AE24">
        <f t="shared" si="6"/>
        <v>1</v>
      </c>
      <c r="AF24">
        <f t="shared" si="7"/>
        <v>2</v>
      </c>
      <c r="AG24">
        <f t="shared" si="7"/>
        <v>1</v>
      </c>
      <c r="AH24">
        <f t="shared" si="7"/>
        <v>1</v>
      </c>
      <c r="AI24">
        <f t="shared" si="7"/>
        <v>0</v>
      </c>
      <c r="AJ24">
        <f t="shared" si="8"/>
        <v>2</v>
      </c>
      <c r="AK24">
        <f t="shared" si="9"/>
        <v>2</v>
      </c>
      <c r="AM24">
        <f t="shared" si="10"/>
        <v>1</v>
      </c>
      <c r="AN24">
        <f t="shared" si="10"/>
        <v>5</v>
      </c>
      <c r="AO24">
        <f t="shared" si="11"/>
        <v>2</v>
      </c>
      <c r="AP24">
        <f t="shared" si="11"/>
        <v>1</v>
      </c>
      <c r="AQ24">
        <f t="shared" si="11"/>
        <v>1</v>
      </c>
      <c r="AR24">
        <f t="shared" si="12"/>
        <v>4</v>
      </c>
      <c r="AS24">
        <f t="shared" si="13"/>
        <v>3</v>
      </c>
    </row>
    <row r="25" spans="1:45" x14ac:dyDescent="0.3">
      <c r="A25" s="4">
        <v>45580</v>
      </c>
      <c r="B25">
        <v>2</v>
      </c>
      <c r="C25">
        <v>15</v>
      </c>
      <c r="D25">
        <v>32</v>
      </c>
      <c r="E25">
        <v>36</v>
      </c>
      <c r="F25">
        <v>48</v>
      </c>
      <c r="G25">
        <v>3</v>
      </c>
      <c r="H25">
        <v>9</v>
      </c>
      <c r="J25">
        <f t="shared" si="14"/>
        <v>6.2149014473280264</v>
      </c>
      <c r="L25">
        <f t="shared" si="15"/>
        <v>3.8</v>
      </c>
      <c r="N25">
        <f t="shared" si="16"/>
        <v>6</v>
      </c>
      <c r="W25">
        <f t="shared" si="3"/>
        <v>0</v>
      </c>
      <c r="X25">
        <f t="shared" si="3"/>
        <v>0</v>
      </c>
      <c r="Y25">
        <f t="shared" si="3"/>
        <v>1</v>
      </c>
      <c r="Z25">
        <f t="shared" si="3"/>
        <v>0</v>
      </c>
      <c r="AA25">
        <f t="shared" si="3"/>
        <v>0</v>
      </c>
      <c r="AB25">
        <f t="shared" si="4"/>
        <v>0</v>
      </c>
      <c r="AC25">
        <f t="shared" si="5"/>
        <v>1</v>
      </c>
      <c r="AE25">
        <f t="shared" si="6"/>
        <v>0</v>
      </c>
      <c r="AF25">
        <f t="shared" si="7"/>
        <v>1</v>
      </c>
      <c r="AG25">
        <f t="shared" si="7"/>
        <v>2</v>
      </c>
      <c r="AH25">
        <f t="shared" si="7"/>
        <v>1</v>
      </c>
      <c r="AI25">
        <f t="shared" si="7"/>
        <v>1</v>
      </c>
      <c r="AJ25">
        <f t="shared" si="8"/>
        <v>2</v>
      </c>
      <c r="AK25">
        <f t="shared" si="9"/>
        <v>2</v>
      </c>
      <c r="AM25">
        <f t="shared" si="10"/>
        <v>0</v>
      </c>
      <c r="AN25">
        <f t="shared" si="10"/>
        <v>4</v>
      </c>
      <c r="AO25">
        <f t="shared" si="11"/>
        <v>2</v>
      </c>
      <c r="AP25">
        <f t="shared" si="11"/>
        <v>1</v>
      </c>
      <c r="AQ25">
        <f t="shared" si="11"/>
        <v>1</v>
      </c>
      <c r="AR25">
        <f t="shared" si="12"/>
        <v>4</v>
      </c>
      <c r="AS25">
        <f t="shared" si="13"/>
        <v>3</v>
      </c>
    </row>
    <row r="26" spans="1:45" x14ac:dyDescent="0.3">
      <c r="A26" s="4">
        <v>45576</v>
      </c>
      <c r="B26">
        <v>16</v>
      </c>
      <c r="C26">
        <v>23</v>
      </c>
      <c r="D26">
        <v>32</v>
      </c>
      <c r="E26">
        <v>46</v>
      </c>
      <c r="F26">
        <v>49</v>
      </c>
      <c r="G26">
        <v>4</v>
      </c>
      <c r="H26">
        <v>5</v>
      </c>
      <c r="J26">
        <f t="shared" si="14"/>
        <v>4.5757513044307814</v>
      </c>
      <c r="L26">
        <f t="shared" si="15"/>
        <v>4.7159304490206377</v>
      </c>
      <c r="N26">
        <f t="shared" si="16"/>
        <v>1</v>
      </c>
      <c r="W26">
        <f t="shared" si="3"/>
        <v>1</v>
      </c>
      <c r="X26">
        <f t="shared" si="3"/>
        <v>0</v>
      </c>
      <c r="Y26">
        <f t="shared" si="3"/>
        <v>0</v>
      </c>
      <c r="Z26">
        <f t="shared" si="3"/>
        <v>0</v>
      </c>
      <c r="AA26">
        <f t="shared" si="3"/>
        <v>1</v>
      </c>
      <c r="AB26">
        <f t="shared" si="4"/>
        <v>0</v>
      </c>
      <c r="AC26">
        <f t="shared" si="5"/>
        <v>2</v>
      </c>
      <c r="AE26">
        <f t="shared" si="6"/>
        <v>2</v>
      </c>
      <c r="AF26">
        <f t="shared" si="7"/>
        <v>0</v>
      </c>
      <c r="AG26">
        <f t="shared" si="7"/>
        <v>1</v>
      </c>
      <c r="AH26">
        <f t="shared" si="7"/>
        <v>1</v>
      </c>
      <c r="AI26">
        <f t="shared" si="7"/>
        <v>1</v>
      </c>
      <c r="AJ26">
        <f t="shared" si="8"/>
        <v>2</v>
      </c>
      <c r="AK26">
        <f t="shared" si="9"/>
        <v>2</v>
      </c>
      <c r="AM26">
        <f t="shared" si="10"/>
        <v>4</v>
      </c>
      <c r="AN26">
        <f t="shared" si="10"/>
        <v>1</v>
      </c>
      <c r="AO26">
        <f t="shared" si="11"/>
        <v>1</v>
      </c>
      <c r="AP26">
        <f t="shared" si="11"/>
        <v>2</v>
      </c>
      <c r="AQ26">
        <f t="shared" si="11"/>
        <v>2</v>
      </c>
      <c r="AR26">
        <f t="shared" si="12"/>
        <v>5</v>
      </c>
      <c r="AS26">
        <f t="shared" si="13"/>
        <v>3</v>
      </c>
    </row>
    <row r="27" spans="1:45" x14ac:dyDescent="0.3">
      <c r="A27" s="4">
        <v>45573</v>
      </c>
      <c r="B27">
        <v>7</v>
      </c>
      <c r="C27">
        <v>14</v>
      </c>
      <c r="D27">
        <v>19</v>
      </c>
      <c r="E27">
        <v>34</v>
      </c>
      <c r="F27">
        <v>40</v>
      </c>
      <c r="G27">
        <v>6</v>
      </c>
      <c r="H27">
        <v>8</v>
      </c>
      <c r="J27">
        <f t="shared" si="14"/>
        <v>4.5757513044307814</v>
      </c>
      <c r="L27">
        <f t="shared" si="15"/>
        <v>5.4516052681756042</v>
      </c>
      <c r="N27">
        <f t="shared" si="16"/>
        <v>2</v>
      </c>
      <c r="W27">
        <f t="shared" si="3"/>
        <v>1</v>
      </c>
      <c r="X27">
        <f t="shared" si="3"/>
        <v>0</v>
      </c>
      <c r="Y27">
        <f t="shared" si="3"/>
        <v>0</v>
      </c>
      <c r="Z27">
        <f t="shared" si="3"/>
        <v>1</v>
      </c>
      <c r="AA27">
        <f t="shared" si="3"/>
        <v>0</v>
      </c>
      <c r="AB27">
        <f t="shared" si="4"/>
        <v>1</v>
      </c>
      <c r="AC27">
        <f t="shared" si="5"/>
        <v>0</v>
      </c>
      <c r="AE27">
        <f t="shared" si="6"/>
        <v>2</v>
      </c>
      <c r="AF27">
        <f t="shared" si="7"/>
        <v>1</v>
      </c>
      <c r="AG27">
        <f t="shared" si="7"/>
        <v>0</v>
      </c>
      <c r="AH27">
        <f t="shared" si="7"/>
        <v>2</v>
      </c>
      <c r="AI27">
        <f t="shared" si="7"/>
        <v>0</v>
      </c>
      <c r="AJ27">
        <f t="shared" si="8"/>
        <v>1</v>
      </c>
      <c r="AK27">
        <f t="shared" si="9"/>
        <v>0</v>
      </c>
      <c r="AM27">
        <f t="shared" si="10"/>
        <v>4</v>
      </c>
      <c r="AN27">
        <f t="shared" si="10"/>
        <v>1</v>
      </c>
      <c r="AO27">
        <f t="shared" si="11"/>
        <v>0</v>
      </c>
      <c r="AP27">
        <f t="shared" si="11"/>
        <v>2</v>
      </c>
      <c r="AQ27">
        <f t="shared" si="11"/>
        <v>1</v>
      </c>
      <c r="AR27">
        <f t="shared" si="12"/>
        <v>3</v>
      </c>
      <c r="AS27">
        <f t="shared" si="13"/>
        <v>2</v>
      </c>
    </row>
    <row r="28" spans="1:45" x14ac:dyDescent="0.3">
      <c r="A28" s="4">
        <v>45569</v>
      </c>
      <c r="B28">
        <v>4</v>
      </c>
      <c r="C28">
        <v>8</v>
      </c>
      <c r="D28">
        <v>16</v>
      </c>
      <c r="E28">
        <v>17</v>
      </c>
      <c r="F28">
        <v>20</v>
      </c>
      <c r="G28">
        <v>1</v>
      </c>
      <c r="H28">
        <v>6</v>
      </c>
      <c r="J28">
        <f t="shared" si="14"/>
        <v>2.3717082451262845</v>
      </c>
      <c r="L28">
        <f t="shared" si="15"/>
        <v>7.592101158440923</v>
      </c>
      <c r="N28">
        <f t="shared" si="16"/>
        <v>5</v>
      </c>
      <c r="Q28">
        <v>7</v>
      </c>
      <c r="R28">
        <v>19</v>
      </c>
      <c r="S28">
        <v>28</v>
      </c>
      <c r="T28">
        <v>32</v>
      </c>
      <c r="U28">
        <v>38</v>
      </c>
      <c r="W28">
        <f t="shared" si="3"/>
        <v>0</v>
      </c>
      <c r="X28">
        <f t="shared" si="3"/>
        <v>1</v>
      </c>
      <c r="Y28">
        <f t="shared" si="3"/>
        <v>1</v>
      </c>
      <c r="Z28">
        <f t="shared" si="3"/>
        <v>0</v>
      </c>
      <c r="AA28">
        <f t="shared" si="3"/>
        <v>3</v>
      </c>
      <c r="AB28">
        <f t="shared" si="4"/>
        <v>1</v>
      </c>
      <c r="AC28">
        <f t="shared" si="5"/>
        <v>0</v>
      </c>
      <c r="AE28">
        <f t="shared" si="6"/>
        <v>0</v>
      </c>
      <c r="AF28">
        <f t="shared" si="7"/>
        <v>1</v>
      </c>
      <c r="AG28">
        <f t="shared" si="7"/>
        <v>2</v>
      </c>
      <c r="AH28">
        <f t="shared" si="7"/>
        <v>1</v>
      </c>
      <c r="AI28">
        <f t="shared" si="7"/>
        <v>3</v>
      </c>
      <c r="AJ28">
        <f t="shared" si="8"/>
        <v>1</v>
      </c>
      <c r="AK28">
        <f t="shared" si="9"/>
        <v>1</v>
      </c>
      <c r="AM28">
        <f t="shared" si="10"/>
        <v>1</v>
      </c>
      <c r="AN28">
        <f t="shared" si="10"/>
        <v>2</v>
      </c>
      <c r="AO28">
        <f t="shared" si="11"/>
        <v>3</v>
      </c>
      <c r="AP28">
        <f t="shared" si="11"/>
        <v>2</v>
      </c>
      <c r="AQ28">
        <f t="shared" si="11"/>
        <v>3</v>
      </c>
      <c r="AR28">
        <f t="shared" si="12"/>
        <v>3</v>
      </c>
      <c r="AS28">
        <f t="shared" si="13"/>
        <v>2</v>
      </c>
    </row>
    <row r="29" spans="1:45" x14ac:dyDescent="0.3">
      <c r="A29" s="4">
        <v>45566</v>
      </c>
      <c r="B29">
        <v>8</v>
      </c>
      <c r="C29">
        <v>22</v>
      </c>
      <c r="D29">
        <v>29</v>
      </c>
      <c r="E29">
        <v>41</v>
      </c>
      <c r="F29">
        <v>42</v>
      </c>
      <c r="G29">
        <v>9</v>
      </c>
      <c r="H29">
        <v>11</v>
      </c>
      <c r="J29">
        <f t="shared" si="14"/>
        <v>4.9371044145328744</v>
      </c>
      <c r="L29">
        <f t="shared" si="15"/>
        <v>3.3526109228480423</v>
      </c>
      <c r="N29">
        <f t="shared" si="16"/>
        <v>2</v>
      </c>
      <c r="T29">
        <v>5</v>
      </c>
      <c r="U29">
        <v>9</v>
      </c>
      <c r="W29">
        <f t="shared" si="3"/>
        <v>0</v>
      </c>
      <c r="X29">
        <f t="shared" si="3"/>
        <v>0</v>
      </c>
      <c r="Y29">
        <f t="shared" si="3"/>
        <v>1</v>
      </c>
      <c r="Z29">
        <f t="shared" si="3"/>
        <v>1</v>
      </c>
      <c r="AA29">
        <f t="shared" si="3"/>
        <v>1</v>
      </c>
      <c r="AB29">
        <f t="shared" si="4"/>
        <v>0</v>
      </c>
      <c r="AC29">
        <f t="shared" si="5"/>
        <v>0</v>
      </c>
      <c r="AE29">
        <f t="shared" si="6"/>
        <v>1</v>
      </c>
      <c r="AF29">
        <f t="shared" si="7"/>
        <v>0</v>
      </c>
      <c r="AG29">
        <f t="shared" si="7"/>
        <v>2</v>
      </c>
      <c r="AH29">
        <f t="shared" si="7"/>
        <v>2</v>
      </c>
      <c r="AI29">
        <f t="shared" si="7"/>
        <v>3</v>
      </c>
      <c r="AJ29">
        <f t="shared" si="8"/>
        <v>1</v>
      </c>
      <c r="AK29">
        <f t="shared" si="9"/>
        <v>1</v>
      </c>
      <c r="AM29">
        <f t="shared" si="10"/>
        <v>2</v>
      </c>
      <c r="AN29">
        <f t="shared" si="10"/>
        <v>0</v>
      </c>
      <c r="AO29">
        <f t="shared" si="11"/>
        <v>3</v>
      </c>
      <c r="AP29">
        <f t="shared" si="11"/>
        <v>3</v>
      </c>
      <c r="AQ29">
        <f t="shared" si="11"/>
        <v>3</v>
      </c>
      <c r="AR29">
        <f t="shared" si="12"/>
        <v>2</v>
      </c>
      <c r="AS29">
        <f t="shared" si="13"/>
        <v>1</v>
      </c>
    </row>
    <row r="30" spans="1:45" x14ac:dyDescent="0.3">
      <c r="A30" s="4">
        <v>45562</v>
      </c>
      <c r="B30">
        <v>7</v>
      </c>
      <c r="C30">
        <v>20</v>
      </c>
      <c r="D30">
        <v>21</v>
      </c>
      <c r="E30">
        <v>27</v>
      </c>
      <c r="F30">
        <v>38</v>
      </c>
      <c r="G30">
        <v>5</v>
      </c>
      <c r="H30">
        <v>12</v>
      </c>
      <c r="J30">
        <f t="shared" si="14"/>
        <v>4.520785330006281</v>
      </c>
      <c r="L30">
        <f t="shared" si="15"/>
        <v>3.5944401511222859</v>
      </c>
      <c r="N30">
        <f t="shared" si="16"/>
        <v>7</v>
      </c>
      <c r="W30">
        <f t="shared" si="3"/>
        <v>0</v>
      </c>
      <c r="X30">
        <f t="shared" si="3"/>
        <v>2</v>
      </c>
      <c r="Y30">
        <f t="shared" si="3"/>
        <v>1</v>
      </c>
      <c r="Z30">
        <f t="shared" si="3"/>
        <v>0</v>
      </c>
      <c r="AA30">
        <f t="shared" si="3"/>
        <v>0</v>
      </c>
      <c r="AB30">
        <f t="shared" si="4"/>
        <v>1</v>
      </c>
      <c r="AC30">
        <f t="shared" si="5"/>
        <v>1</v>
      </c>
      <c r="AE30">
        <f t="shared" si="6"/>
        <v>1</v>
      </c>
      <c r="AF30">
        <f t="shared" si="7"/>
        <v>2</v>
      </c>
      <c r="AG30">
        <f t="shared" si="7"/>
        <v>1</v>
      </c>
      <c r="AH30">
        <f t="shared" si="7"/>
        <v>1</v>
      </c>
      <c r="AI30">
        <f t="shared" si="7"/>
        <v>0</v>
      </c>
      <c r="AJ30">
        <f t="shared" si="8"/>
        <v>2</v>
      </c>
      <c r="AK30">
        <f t="shared" si="9"/>
        <v>1</v>
      </c>
      <c r="AM30">
        <f t="shared" si="10"/>
        <v>3</v>
      </c>
      <c r="AN30">
        <f t="shared" si="10"/>
        <v>2</v>
      </c>
      <c r="AO30">
        <f t="shared" si="11"/>
        <v>2</v>
      </c>
      <c r="AP30">
        <f t="shared" si="11"/>
        <v>2</v>
      </c>
      <c r="AQ30">
        <f t="shared" si="11"/>
        <v>1</v>
      </c>
      <c r="AR30">
        <f t="shared" si="12"/>
        <v>2</v>
      </c>
      <c r="AS30">
        <f t="shared" si="13"/>
        <v>4</v>
      </c>
    </row>
    <row r="31" spans="1:45" x14ac:dyDescent="0.3">
      <c r="A31" s="4">
        <v>45559</v>
      </c>
      <c r="B31">
        <v>18</v>
      </c>
      <c r="C31">
        <v>20</v>
      </c>
      <c r="D31">
        <v>21</v>
      </c>
      <c r="E31">
        <v>36</v>
      </c>
      <c r="F31">
        <v>49</v>
      </c>
      <c r="G31">
        <v>3</v>
      </c>
      <c r="H31">
        <v>5</v>
      </c>
      <c r="J31">
        <f t="shared" si="14"/>
        <v>4.9937460888595444</v>
      </c>
      <c r="L31">
        <f t="shared" si="15"/>
        <v>3.1048349392520049</v>
      </c>
      <c r="N31">
        <f t="shared" si="16"/>
        <v>2</v>
      </c>
      <c r="W31">
        <f t="shared" si="3"/>
        <v>0</v>
      </c>
      <c r="X31">
        <f t="shared" si="3"/>
        <v>1</v>
      </c>
      <c r="Y31">
        <f t="shared" si="3"/>
        <v>0</v>
      </c>
      <c r="Z31">
        <f t="shared" si="3"/>
        <v>0</v>
      </c>
      <c r="AA31">
        <f t="shared" si="3"/>
        <v>0</v>
      </c>
      <c r="AB31">
        <f t="shared" si="4"/>
        <v>2</v>
      </c>
      <c r="AC31">
        <f t="shared" si="5"/>
        <v>0</v>
      </c>
      <c r="AE31">
        <f t="shared" si="6"/>
        <v>1</v>
      </c>
      <c r="AF31">
        <f t="shared" si="7"/>
        <v>1</v>
      </c>
      <c r="AG31">
        <f t="shared" si="7"/>
        <v>0</v>
      </c>
      <c r="AH31">
        <f t="shared" si="7"/>
        <v>0</v>
      </c>
      <c r="AI31">
        <f t="shared" si="7"/>
        <v>0</v>
      </c>
      <c r="AJ31">
        <f t="shared" si="8"/>
        <v>3</v>
      </c>
      <c r="AK31">
        <f t="shared" si="9"/>
        <v>1</v>
      </c>
      <c r="AM31">
        <f t="shared" si="10"/>
        <v>2</v>
      </c>
      <c r="AN31">
        <f t="shared" si="10"/>
        <v>1</v>
      </c>
      <c r="AO31">
        <f t="shared" si="11"/>
        <v>1</v>
      </c>
      <c r="AP31">
        <f t="shared" si="11"/>
        <v>1</v>
      </c>
      <c r="AQ31">
        <f t="shared" si="11"/>
        <v>1</v>
      </c>
      <c r="AR31">
        <f t="shared" si="12"/>
        <v>4</v>
      </c>
      <c r="AS31">
        <f t="shared" si="13"/>
        <v>1</v>
      </c>
    </row>
    <row r="32" spans="1:45" x14ac:dyDescent="0.3">
      <c r="A32" s="4">
        <v>45555</v>
      </c>
      <c r="B32">
        <v>16</v>
      </c>
      <c r="C32">
        <v>25</v>
      </c>
      <c r="D32">
        <v>29</v>
      </c>
      <c r="E32">
        <v>34</v>
      </c>
      <c r="F32">
        <v>37</v>
      </c>
      <c r="G32">
        <v>3</v>
      </c>
      <c r="H32">
        <v>7</v>
      </c>
      <c r="J32">
        <f t="shared" si="14"/>
        <v>2.8613807855648994</v>
      </c>
      <c r="L32">
        <f t="shared" si="15"/>
        <v>2.4331050121192876</v>
      </c>
      <c r="N32">
        <f t="shared" si="16"/>
        <v>4</v>
      </c>
      <c r="Q32">
        <v>3</v>
      </c>
      <c r="R32">
        <v>12</v>
      </c>
      <c r="S32">
        <v>16</v>
      </c>
      <c r="T32">
        <v>37</v>
      </c>
      <c r="U32">
        <v>49</v>
      </c>
      <c r="W32">
        <f t="shared" si="3"/>
        <v>1</v>
      </c>
      <c r="X32">
        <f t="shared" si="3"/>
        <v>0</v>
      </c>
      <c r="Y32">
        <f t="shared" si="3"/>
        <v>1</v>
      </c>
      <c r="Z32">
        <f t="shared" si="3"/>
        <v>1</v>
      </c>
      <c r="AA32">
        <f t="shared" si="3"/>
        <v>0</v>
      </c>
      <c r="AB32">
        <f t="shared" si="4"/>
        <v>1</v>
      </c>
      <c r="AC32">
        <f t="shared" si="5"/>
        <v>0</v>
      </c>
      <c r="AE32">
        <f t="shared" si="6"/>
        <v>1</v>
      </c>
      <c r="AF32">
        <f t="shared" si="7"/>
        <v>0</v>
      </c>
      <c r="AG32">
        <f t="shared" si="7"/>
        <v>2</v>
      </c>
      <c r="AH32">
        <f t="shared" si="7"/>
        <v>1</v>
      </c>
      <c r="AI32">
        <f t="shared" si="7"/>
        <v>0</v>
      </c>
      <c r="AJ32">
        <f t="shared" si="8"/>
        <v>2</v>
      </c>
      <c r="AK32">
        <f t="shared" si="9"/>
        <v>0</v>
      </c>
      <c r="AM32">
        <f t="shared" si="10"/>
        <v>3</v>
      </c>
      <c r="AN32">
        <f t="shared" si="10"/>
        <v>3</v>
      </c>
      <c r="AO32">
        <f t="shared" si="11"/>
        <v>2</v>
      </c>
      <c r="AP32">
        <f t="shared" si="11"/>
        <v>2</v>
      </c>
      <c r="AQ32">
        <f t="shared" si="11"/>
        <v>2</v>
      </c>
      <c r="AR32">
        <f t="shared" si="12"/>
        <v>3</v>
      </c>
      <c r="AS32">
        <f t="shared" si="13"/>
        <v>2</v>
      </c>
    </row>
    <row r="33" spans="1:45" x14ac:dyDescent="0.3">
      <c r="A33" s="4">
        <v>45552</v>
      </c>
      <c r="B33">
        <v>20</v>
      </c>
      <c r="C33">
        <v>30</v>
      </c>
      <c r="D33">
        <v>32</v>
      </c>
      <c r="E33">
        <v>41</v>
      </c>
      <c r="F33">
        <v>44</v>
      </c>
      <c r="G33">
        <v>1</v>
      </c>
      <c r="H33">
        <v>10</v>
      </c>
      <c r="J33">
        <f t="shared" si="14"/>
        <v>3.4820970692960298</v>
      </c>
      <c r="L33">
        <f t="shared" si="15"/>
        <v>5.1146847410177685</v>
      </c>
      <c r="N33">
        <f t="shared" si="16"/>
        <v>9</v>
      </c>
      <c r="T33">
        <v>4</v>
      </c>
      <c r="U33">
        <v>5</v>
      </c>
      <c r="W33">
        <f t="shared" si="3"/>
        <v>0</v>
      </c>
      <c r="X33">
        <f t="shared" si="3"/>
        <v>0</v>
      </c>
      <c r="Y33">
        <f t="shared" si="3"/>
        <v>0</v>
      </c>
      <c r="Z33">
        <f t="shared" si="3"/>
        <v>1</v>
      </c>
      <c r="AA33">
        <f t="shared" si="3"/>
        <v>0</v>
      </c>
      <c r="AB33">
        <f t="shared" si="4"/>
        <v>0</v>
      </c>
      <c r="AC33">
        <f t="shared" si="5"/>
        <v>0</v>
      </c>
      <c r="AE33">
        <f t="shared" si="6"/>
        <v>0</v>
      </c>
      <c r="AF33">
        <f t="shared" si="7"/>
        <v>0</v>
      </c>
      <c r="AG33">
        <f t="shared" si="7"/>
        <v>0</v>
      </c>
      <c r="AH33">
        <f t="shared" si="7"/>
        <v>1</v>
      </c>
      <c r="AI33">
        <f t="shared" si="7"/>
        <v>0</v>
      </c>
      <c r="AJ33">
        <f t="shared" si="8"/>
        <v>2</v>
      </c>
      <c r="AK33">
        <f t="shared" si="9"/>
        <v>1</v>
      </c>
      <c r="AM33">
        <f t="shared" si="10"/>
        <v>0</v>
      </c>
      <c r="AN33">
        <f t="shared" si="10"/>
        <v>0</v>
      </c>
      <c r="AO33">
        <f t="shared" si="11"/>
        <v>1</v>
      </c>
      <c r="AP33">
        <f t="shared" si="11"/>
        <v>2</v>
      </c>
      <c r="AQ33">
        <f t="shared" si="11"/>
        <v>2</v>
      </c>
      <c r="AR33">
        <f t="shared" si="12"/>
        <v>2</v>
      </c>
      <c r="AS33">
        <f t="shared" si="13"/>
        <v>3</v>
      </c>
    </row>
    <row r="34" spans="1:45" x14ac:dyDescent="0.3">
      <c r="A34" s="4">
        <v>45548</v>
      </c>
      <c r="B34">
        <v>10</v>
      </c>
      <c r="C34">
        <v>15</v>
      </c>
      <c r="D34">
        <v>17</v>
      </c>
      <c r="E34">
        <v>31</v>
      </c>
      <c r="F34">
        <v>42</v>
      </c>
      <c r="G34">
        <v>4</v>
      </c>
      <c r="H34">
        <v>12</v>
      </c>
      <c r="J34">
        <f t="shared" si="14"/>
        <v>4.6502688094345688</v>
      </c>
      <c r="L34">
        <f t="shared" si="15"/>
        <v>7.3348483283568999</v>
      </c>
      <c r="N34">
        <f t="shared" si="16"/>
        <v>8</v>
      </c>
      <c r="W34">
        <f t="shared" si="3"/>
        <v>0</v>
      </c>
      <c r="X34">
        <f t="shared" si="3"/>
        <v>0</v>
      </c>
      <c r="Y34">
        <f t="shared" si="3"/>
        <v>0</v>
      </c>
      <c r="Z34">
        <f t="shared" si="3"/>
        <v>0</v>
      </c>
      <c r="AA34">
        <f t="shared" si="3"/>
        <v>2</v>
      </c>
      <c r="AB34">
        <f t="shared" si="4"/>
        <v>3</v>
      </c>
      <c r="AC34">
        <f t="shared" si="5"/>
        <v>0</v>
      </c>
      <c r="AE34">
        <f t="shared" si="6"/>
        <v>1</v>
      </c>
      <c r="AF34">
        <f t="shared" si="7"/>
        <v>3</v>
      </c>
      <c r="AG34">
        <f t="shared" si="7"/>
        <v>1</v>
      </c>
      <c r="AH34">
        <f t="shared" si="7"/>
        <v>0</v>
      </c>
      <c r="AI34">
        <f t="shared" si="7"/>
        <v>2</v>
      </c>
      <c r="AJ34">
        <f t="shared" si="8"/>
        <v>4</v>
      </c>
      <c r="AK34">
        <f t="shared" si="9"/>
        <v>1</v>
      </c>
      <c r="AM34">
        <f t="shared" si="10"/>
        <v>2</v>
      </c>
      <c r="AN34">
        <f t="shared" si="10"/>
        <v>5</v>
      </c>
      <c r="AO34">
        <f t="shared" si="11"/>
        <v>1</v>
      </c>
      <c r="AP34">
        <f t="shared" si="11"/>
        <v>1</v>
      </c>
      <c r="AQ34">
        <f t="shared" si="11"/>
        <v>2</v>
      </c>
      <c r="AR34">
        <f t="shared" si="12"/>
        <v>6</v>
      </c>
      <c r="AS34">
        <f t="shared" si="13"/>
        <v>3</v>
      </c>
    </row>
    <row r="35" spans="1:45" x14ac:dyDescent="0.3">
      <c r="A35" s="4">
        <v>45545</v>
      </c>
      <c r="B35">
        <v>6</v>
      </c>
      <c r="C35">
        <v>29</v>
      </c>
      <c r="D35">
        <v>46</v>
      </c>
      <c r="E35">
        <v>47</v>
      </c>
      <c r="F35">
        <v>48</v>
      </c>
      <c r="G35">
        <v>2</v>
      </c>
      <c r="H35">
        <v>9</v>
      </c>
      <c r="J35">
        <f t="shared" si="14"/>
        <v>7.1589105316381767</v>
      </c>
      <c r="L35">
        <f t="shared" si="15"/>
        <v>4.2047592083257275</v>
      </c>
      <c r="N35">
        <f t="shared" si="16"/>
        <v>7</v>
      </c>
      <c r="W35">
        <f t="shared" si="3"/>
        <v>0</v>
      </c>
      <c r="X35">
        <f t="shared" si="3"/>
        <v>0</v>
      </c>
      <c r="Y35">
        <f t="shared" si="3"/>
        <v>0</v>
      </c>
      <c r="Z35">
        <f t="shared" si="3"/>
        <v>3</v>
      </c>
      <c r="AA35">
        <f t="shared" si="3"/>
        <v>0</v>
      </c>
      <c r="AB35">
        <f t="shared" si="4"/>
        <v>1</v>
      </c>
      <c r="AC35">
        <f t="shared" si="5"/>
        <v>1</v>
      </c>
      <c r="AE35">
        <f t="shared" si="6"/>
        <v>0</v>
      </c>
      <c r="AF35">
        <f t="shared" si="7"/>
        <v>1</v>
      </c>
      <c r="AG35">
        <f t="shared" si="7"/>
        <v>0</v>
      </c>
      <c r="AH35">
        <f t="shared" si="7"/>
        <v>4</v>
      </c>
      <c r="AI35">
        <f t="shared" si="7"/>
        <v>0</v>
      </c>
      <c r="AJ35">
        <f t="shared" si="8"/>
        <v>2</v>
      </c>
      <c r="AK35">
        <f t="shared" si="9"/>
        <v>1</v>
      </c>
      <c r="AM35">
        <f t="shared" si="10"/>
        <v>1</v>
      </c>
      <c r="AN35">
        <f t="shared" si="10"/>
        <v>2</v>
      </c>
      <c r="AO35">
        <f t="shared" si="11"/>
        <v>2</v>
      </c>
      <c r="AP35">
        <f t="shared" si="11"/>
        <v>5</v>
      </c>
      <c r="AQ35">
        <f t="shared" si="11"/>
        <v>1</v>
      </c>
      <c r="AR35">
        <f t="shared" si="12"/>
        <v>3</v>
      </c>
      <c r="AS35">
        <f t="shared" si="13"/>
        <v>1</v>
      </c>
    </row>
    <row r="36" spans="1:45" x14ac:dyDescent="0.3">
      <c r="A36" s="4">
        <v>45541</v>
      </c>
      <c r="B36">
        <v>12</v>
      </c>
      <c r="C36">
        <v>14</v>
      </c>
      <c r="D36">
        <v>34</v>
      </c>
      <c r="E36">
        <v>41</v>
      </c>
      <c r="F36">
        <v>47</v>
      </c>
      <c r="G36">
        <v>3</v>
      </c>
      <c r="H36">
        <v>4</v>
      </c>
      <c r="J36">
        <f t="shared" si="14"/>
        <v>5.5283360968739954</v>
      </c>
      <c r="L36">
        <f t="shared" si="15"/>
        <v>6.9512588787931069</v>
      </c>
      <c r="N36">
        <f t="shared" si="16"/>
        <v>1</v>
      </c>
      <c r="W36">
        <f t="shared" si="3"/>
        <v>0</v>
      </c>
      <c r="X36">
        <f t="shared" si="3"/>
        <v>0</v>
      </c>
      <c r="Y36">
        <f t="shared" si="3"/>
        <v>0</v>
      </c>
      <c r="Z36">
        <f t="shared" si="3"/>
        <v>0</v>
      </c>
      <c r="AA36">
        <f t="shared" si="3"/>
        <v>2</v>
      </c>
      <c r="AB36">
        <f t="shared" si="4"/>
        <v>1</v>
      </c>
      <c r="AC36">
        <f t="shared" si="5"/>
        <v>2</v>
      </c>
      <c r="AE36">
        <f t="shared" si="6"/>
        <v>1</v>
      </c>
      <c r="AF36">
        <f t="shared" si="7"/>
        <v>0</v>
      </c>
      <c r="AG36">
        <f t="shared" si="7"/>
        <v>0</v>
      </c>
      <c r="AH36">
        <f t="shared" si="7"/>
        <v>1</v>
      </c>
      <c r="AI36">
        <f t="shared" si="7"/>
        <v>3</v>
      </c>
      <c r="AJ36">
        <f t="shared" si="8"/>
        <v>2</v>
      </c>
      <c r="AK36">
        <f t="shared" si="9"/>
        <v>3</v>
      </c>
      <c r="AM36">
        <f t="shared" si="10"/>
        <v>2</v>
      </c>
      <c r="AN36">
        <f t="shared" si="10"/>
        <v>0</v>
      </c>
      <c r="AO36">
        <f t="shared" si="11"/>
        <v>2</v>
      </c>
      <c r="AP36">
        <f t="shared" si="11"/>
        <v>1</v>
      </c>
      <c r="AQ36">
        <f t="shared" si="11"/>
        <v>4</v>
      </c>
      <c r="AR36">
        <f t="shared" si="12"/>
        <v>2</v>
      </c>
      <c r="AS36">
        <f t="shared" si="13"/>
        <v>5</v>
      </c>
    </row>
    <row r="37" spans="1:45" x14ac:dyDescent="0.3">
      <c r="A37" s="4">
        <v>45538</v>
      </c>
      <c r="B37">
        <v>7</v>
      </c>
      <c r="C37">
        <v>9</v>
      </c>
      <c r="D37">
        <v>11</v>
      </c>
      <c r="E37">
        <v>16</v>
      </c>
      <c r="F37">
        <v>45</v>
      </c>
      <c r="G37">
        <v>2</v>
      </c>
      <c r="H37">
        <v>5</v>
      </c>
      <c r="J37">
        <f t="shared" si="14"/>
        <v>7.390872749547241</v>
      </c>
      <c r="L37">
        <f t="shared" si="15"/>
        <v>5.6391488719486738</v>
      </c>
      <c r="N37">
        <f t="shared" si="16"/>
        <v>3</v>
      </c>
      <c r="W37">
        <f t="shared" si="3"/>
        <v>1</v>
      </c>
      <c r="X37">
        <f t="shared" si="3"/>
        <v>1</v>
      </c>
      <c r="Y37">
        <f t="shared" si="3"/>
        <v>1</v>
      </c>
      <c r="Z37">
        <f t="shared" si="3"/>
        <v>0</v>
      </c>
      <c r="AA37">
        <f t="shared" si="3"/>
        <v>1</v>
      </c>
      <c r="AB37">
        <f t="shared" si="4"/>
        <v>0</v>
      </c>
      <c r="AC37">
        <f t="shared" si="5"/>
        <v>0</v>
      </c>
      <c r="AE37">
        <f t="shared" si="6"/>
        <v>2</v>
      </c>
      <c r="AF37">
        <f t="shared" si="7"/>
        <v>2</v>
      </c>
      <c r="AG37">
        <f t="shared" si="7"/>
        <v>1</v>
      </c>
      <c r="AH37">
        <f t="shared" si="7"/>
        <v>1</v>
      </c>
      <c r="AI37">
        <f t="shared" si="7"/>
        <v>1</v>
      </c>
      <c r="AJ37">
        <f t="shared" si="8"/>
        <v>2</v>
      </c>
      <c r="AK37">
        <f t="shared" si="9"/>
        <v>0</v>
      </c>
      <c r="AM37">
        <f t="shared" si="10"/>
        <v>3</v>
      </c>
      <c r="AN37">
        <f t="shared" si="10"/>
        <v>2</v>
      </c>
      <c r="AO37">
        <f t="shared" si="11"/>
        <v>2</v>
      </c>
      <c r="AP37">
        <f t="shared" si="11"/>
        <v>4</v>
      </c>
      <c r="AQ37">
        <f t="shared" si="11"/>
        <v>2</v>
      </c>
      <c r="AR37">
        <f t="shared" si="12"/>
        <v>2</v>
      </c>
      <c r="AS37">
        <f t="shared" si="13"/>
        <v>1</v>
      </c>
    </row>
    <row r="38" spans="1:45" x14ac:dyDescent="0.3">
      <c r="A38" s="4">
        <v>45534</v>
      </c>
      <c r="B38">
        <v>3</v>
      </c>
      <c r="C38">
        <v>24</v>
      </c>
      <c r="D38">
        <v>27</v>
      </c>
      <c r="E38">
        <v>33</v>
      </c>
      <c r="F38">
        <v>42</v>
      </c>
      <c r="G38">
        <v>4</v>
      </c>
      <c r="H38">
        <v>6</v>
      </c>
      <c r="J38">
        <f t="shared" si="14"/>
        <v>5.9529404498953289</v>
      </c>
      <c r="L38">
        <f t="shared" si="15"/>
        <v>4.9879855653359702</v>
      </c>
      <c r="N38">
        <f t="shared" si="16"/>
        <v>2</v>
      </c>
      <c r="W38">
        <f t="shared" si="3"/>
        <v>0</v>
      </c>
      <c r="X38">
        <f t="shared" si="3"/>
        <v>1</v>
      </c>
      <c r="Y38">
        <f t="shared" si="3"/>
        <v>0</v>
      </c>
      <c r="Z38">
        <f t="shared" si="3"/>
        <v>0</v>
      </c>
      <c r="AA38">
        <f t="shared" si="3"/>
        <v>1</v>
      </c>
      <c r="AB38">
        <f t="shared" si="4"/>
        <v>1</v>
      </c>
      <c r="AC38">
        <f t="shared" si="5"/>
        <v>1</v>
      </c>
      <c r="AE38">
        <f t="shared" si="6"/>
        <v>0</v>
      </c>
      <c r="AF38">
        <f t="shared" si="7"/>
        <v>1</v>
      </c>
      <c r="AG38">
        <f t="shared" si="7"/>
        <v>1</v>
      </c>
      <c r="AH38">
        <f t="shared" si="7"/>
        <v>2</v>
      </c>
      <c r="AI38">
        <f t="shared" si="7"/>
        <v>1</v>
      </c>
      <c r="AJ38">
        <f t="shared" si="8"/>
        <v>3</v>
      </c>
      <c r="AK38">
        <f t="shared" si="9"/>
        <v>1</v>
      </c>
      <c r="AM38">
        <f t="shared" si="10"/>
        <v>1</v>
      </c>
      <c r="AN38">
        <f t="shared" si="10"/>
        <v>2</v>
      </c>
      <c r="AO38">
        <f t="shared" si="11"/>
        <v>1</v>
      </c>
      <c r="AP38">
        <f t="shared" si="11"/>
        <v>2</v>
      </c>
      <c r="AQ38">
        <f t="shared" si="11"/>
        <v>1</v>
      </c>
      <c r="AR38">
        <f t="shared" si="12"/>
        <v>4</v>
      </c>
      <c r="AS38">
        <f t="shared" si="13"/>
        <v>3</v>
      </c>
    </row>
    <row r="39" spans="1:45" x14ac:dyDescent="0.3">
      <c r="A39" s="4">
        <v>45531</v>
      </c>
      <c r="B39">
        <v>1</v>
      </c>
      <c r="C39">
        <v>8</v>
      </c>
      <c r="D39">
        <v>11</v>
      </c>
      <c r="E39">
        <v>42</v>
      </c>
      <c r="F39">
        <v>47</v>
      </c>
      <c r="G39">
        <v>4</v>
      </c>
      <c r="H39">
        <v>11</v>
      </c>
      <c r="J39">
        <f t="shared" si="14"/>
        <v>8.0777472107017552</v>
      </c>
      <c r="L39">
        <f t="shared" si="15"/>
        <v>3.5552777669262356</v>
      </c>
      <c r="N39">
        <f t="shared" si="16"/>
        <v>7</v>
      </c>
      <c r="W39">
        <f t="shared" si="3"/>
        <v>0</v>
      </c>
      <c r="X39">
        <f t="shared" si="3"/>
        <v>0</v>
      </c>
      <c r="Y39">
        <f t="shared" si="3"/>
        <v>0</v>
      </c>
      <c r="Z39">
        <f t="shared" si="3"/>
        <v>0</v>
      </c>
      <c r="AA39">
        <f t="shared" si="3"/>
        <v>2</v>
      </c>
      <c r="AB39">
        <f t="shared" si="4"/>
        <v>1</v>
      </c>
      <c r="AC39">
        <f t="shared" si="5"/>
        <v>0</v>
      </c>
      <c r="AE39">
        <f t="shared" si="6"/>
        <v>1</v>
      </c>
      <c r="AF39">
        <f t="shared" si="7"/>
        <v>1</v>
      </c>
      <c r="AG39">
        <f t="shared" si="7"/>
        <v>0</v>
      </c>
      <c r="AH39">
        <f t="shared" si="7"/>
        <v>0</v>
      </c>
      <c r="AI39">
        <f t="shared" si="7"/>
        <v>2</v>
      </c>
      <c r="AJ39">
        <f t="shared" si="8"/>
        <v>3</v>
      </c>
      <c r="AK39">
        <f t="shared" si="9"/>
        <v>0</v>
      </c>
      <c r="AM39">
        <f t="shared" si="10"/>
        <v>1</v>
      </c>
      <c r="AN39">
        <f t="shared" si="10"/>
        <v>1</v>
      </c>
      <c r="AO39">
        <f t="shared" si="11"/>
        <v>3</v>
      </c>
      <c r="AP39">
        <f t="shared" si="11"/>
        <v>0</v>
      </c>
      <c r="AQ39">
        <f t="shared" si="11"/>
        <v>3</v>
      </c>
      <c r="AR39">
        <f t="shared" si="12"/>
        <v>3</v>
      </c>
      <c r="AS39">
        <f t="shared" si="13"/>
        <v>2</v>
      </c>
    </row>
    <row r="40" spans="1:45" x14ac:dyDescent="0.3">
      <c r="A40" s="4">
        <v>45527</v>
      </c>
      <c r="B40">
        <v>9</v>
      </c>
      <c r="C40">
        <v>15</v>
      </c>
      <c r="D40">
        <v>24</v>
      </c>
      <c r="E40">
        <v>47</v>
      </c>
      <c r="F40">
        <v>50</v>
      </c>
      <c r="G40">
        <v>8</v>
      </c>
      <c r="H40">
        <v>9</v>
      </c>
      <c r="J40">
        <f t="shared" si="14"/>
        <v>6.3982419460348634</v>
      </c>
      <c r="L40">
        <f t="shared" si="15"/>
        <v>7.9170701651557946</v>
      </c>
      <c r="N40">
        <f t="shared" si="16"/>
        <v>1</v>
      </c>
      <c r="W40">
        <f t="shared" si="3"/>
        <v>0</v>
      </c>
      <c r="X40">
        <f t="shared" si="3"/>
        <v>2</v>
      </c>
      <c r="Y40">
        <f t="shared" si="3"/>
        <v>0</v>
      </c>
      <c r="Z40">
        <f t="shared" si="3"/>
        <v>1</v>
      </c>
      <c r="AA40">
        <f t="shared" si="3"/>
        <v>1</v>
      </c>
      <c r="AB40">
        <f t="shared" si="4"/>
        <v>0</v>
      </c>
      <c r="AC40">
        <f t="shared" si="5"/>
        <v>0</v>
      </c>
      <c r="AE40">
        <f t="shared" si="6"/>
        <v>1</v>
      </c>
      <c r="AF40">
        <f t="shared" si="7"/>
        <v>3</v>
      </c>
      <c r="AG40">
        <f t="shared" si="7"/>
        <v>0</v>
      </c>
      <c r="AH40">
        <f t="shared" si="7"/>
        <v>1</v>
      </c>
      <c r="AI40">
        <f t="shared" si="7"/>
        <v>1</v>
      </c>
      <c r="AJ40">
        <f t="shared" si="8"/>
        <v>3</v>
      </c>
      <c r="AK40">
        <f t="shared" si="9"/>
        <v>0</v>
      </c>
      <c r="AM40">
        <f t="shared" si="10"/>
        <v>1</v>
      </c>
      <c r="AN40">
        <f t="shared" si="10"/>
        <v>4</v>
      </c>
      <c r="AO40">
        <f t="shared" si="11"/>
        <v>2</v>
      </c>
      <c r="AP40">
        <f t="shared" si="11"/>
        <v>2</v>
      </c>
      <c r="AQ40">
        <f t="shared" si="11"/>
        <v>1</v>
      </c>
      <c r="AR40">
        <f t="shared" si="12"/>
        <v>6</v>
      </c>
      <c r="AS40">
        <f t="shared" si="13"/>
        <v>0</v>
      </c>
    </row>
    <row r="41" spans="1:45" x14ac:dyDescent="0.3">
      <c r="A41" s="4">
        <v>45524</v>
      </c>
      <c r="B41">
        <v>7</v>
      </c>
      <c r="C41">
        <v>10</v>
      </c>
      <c r="D41">
        <v>13</v>
      </c>
      <c r="E41">
        <v>18</v>
      </c>
      <c r="F41">
        <v>26</v>
      </c>
      <c r="G41">
        <v>3</v>
      </c>
      <c r="H41">
        <v>12</v>
      </c>
      <c r="J41">
        <f t="shared" si="14"/>
        <v>2.5860201081971503</v>
      </c>
      <c r="L41">
        <f t="shared" si="15"/>
        <v>8.0672176120394816</v>
      </c>
      <c r="N41">
        <f t="shared" si="16"/>
        <v>9</v>
      </c>
      <c r="W41">
        <f t="shared" si="3"/>
        <v>1</v>
      </c>
      <c r="X41">
        <f t="shared" si="3"/>
        <v>0</v>
      </c>
      <c r="Y41">
        <f t="shared" si="3"/>
        <v>0</v>
      </c>
      <c r="Z41">
        <f t="shared" si="3"/>
        <v>1</v>
      </c>
      <c r="AA41">
        <f t="shared" si="3"/>
        <v>0</v>
      </c>
      <c r="AB41">
        <f t="shared" si="4"/>
        <v>1</v>
      </c>
      <c r="AC41">
        <f t="shared" si="5"/>
        <v>2</v>
      </c>
      <c r="AE41">
        <f t="shared" si="6"/>
        <v>1</v>
      </c>
      <c r="AF41">
        <f t="shared" si="7"/>
        <v>1</v>
      </c>
      <c r="AG41">
        <f t="shared" si="7"/>
        <v>0</v>
      </c>
      <c r="AH41">
        <f t="shared" si="7"/>
        <v>1</v>
      </c>
      <c r="AI41">
        <f t="shared" si="7"/>
        <v>0</v>
      </c>
      <c r="AJ41">
        <f t="shared" si="8"/>
        <v>1</v>
      </c>
      <c r="AK41">
        <f t="shared" si="9"/>
        <v>2</v>
      </c>
      <c r="AM41">
        <f t="shared" si="10"/>
        <v>4</v>
      </c>
      <c r="AN41">
        <f t="shared" si="10"/>
        <v>2</v>
      </c>
      <c r="AO41">
        <f t="shared" si="11"/>
        <v>2</v>
      </c>
      <c r="AP41">
        <f t="shared" si="11"/>
        <v>3</v>
      </c>
      <c r="AQ41">
        <f t="shared" si="11"/>
        <v>0</v>
      </c>
      <c r="AR41">
        <f t="shared" si="12"/>
        <v>2</v>
      </c>
      <c r="AS41">
        <f t="shared" si="13"/>
        <v>4</v>
      </c>
    </row>
    <row r="42" spans="1:45" x14ac:dyDescent="0.3">
      <c r="A42" s="4">
        <v>45520</v>
      </c>
      <c r="B42">
        <v>15</v>
      </c>
      <c r="C42">
        <v>17</v>
      </c>
      <c r="D42">
        <v>29</v>
      </c>
      <c r="E42">
        <v>45</v>
      </c>
      <c r="F42">
        <v>49</v>
      </c>
      <c r="G42">
        <v>1</v>
      </c>
      <c r="H42">
        <v>10</v>
      </c>
      <c r="J42">
        <f t="shared" si="14"/>
        <v>5.123475382979799</v>
      </c>
      <c r="L42">
        <f t="shared" si="15"/>
        <v>2.2803508501982757</v>
      </c>
      <c r="N42">
        <f t="shared" si="16"/>
        <v>9</v>
      </c>
      <c r="W42">
        <f t="shared" si="3"/>
        <v>1</v>
      </c>
      <c r="X42">
        <f t="shared" si="3"/>
        <v>0</v>
      </c>
      <c r="Y42">
        <f t="shared" si="3"/>
        <v>0</v>
      </c>
      <c r="Z42">
        <f t="shared" si="3"/>
        <v>0</v>
      </c>
      <c r="AA42">
        <f t="shared" si="3"/>
        <v>0</v>
      </c>
      <c r="AB42">
        <f t="shared" si="4"/>
        <v>1</v>
      </c>
      <c r="AC42">
        <f t="shared" si="5"/>
        <v>1</v>
      </c>
      <c r="AE42">
        <f t="shared" si="6"/>
        <v>2</v>
      </c>
      <c r="AF42">
        <f t="shared" si="7"/>
        <v>0</v>
      </c>
      <c r="AG42">
        <f t="shared" si="7"/>
        <v>0</v>
      </c>
      <c r="AH42">
        <f t="shared" si="7"/>
        <v>0</v>
      </c>
      <c r="AI42">
        <f t="shared" si="7"/>
        <v>0</v>
      </c>
      <c r="AJ42">
        <f t="shared" si="8"/>
        <v>1</v>
      </c>
      <c r="AK42">
        <f t="shared" si="9"/>
        <v>2</v>
      </c>
      <c r="AM42">
        <f t="shared" si="10"/>
        <v>5</v>
      </c>
      <c r="AN42">
        <f t="shared" si="10"/>
        <v>1</v>
      </c>
      <c r="AO42">
        <f t="shared" si="11"/>
        <v>1</v>
      </c>
      <c r="AP42">
        <f t="shared" si="11"/>
        <v>2</v>
      </c>
      <c r="AQ42">
        <f t="shared" si="11"/>
        <v>1</v>
      </c>
      <c r="AR42">
        <f t="shared" si="12"/>
        <v>5</v>
      </c>
      <c r="AS42">
        <f t="shared" si="13"/>
        <v>3</v>
      </c>
    </row>
    <row r="43" spans="1:45" x14ac:dyDescent="0.3">
      <c r="A43" s="4">
        <v>45517</v>
      </c>
      <c r="B43">
        <v>15</v>
      </c>
      <c r="C43">
        <v>16</v>
      </c>
      <c r="D43">
        <v>39</v>
      </c>
      <c r="E43">
        <v>40</v>
      </c>
      <c r="F43">
        <v>47</v>
      </c>
      <c r="G43">
        <v>1</v>
      </c>
      <c r="H43">
        <v>6</v>
      </c>
      <c r="J43">
        <f t="shared" si="14"/>
        <v>6.0207972893961479</v>
      </c>
      <c r="L43">
        <f t="shared" si="15"/>
        <v>3.6823905279043934</v>
      </c>
      <c r="N43">
        <f t="shared" si="16"/>
        <v>5</v>
      </c>
      <c r="W43">
        <f t="shared" si="3"/>
        <v>0</v>
      </c>
      <c r="X43">
        <f t="shared" si="3"/>
        <v>0</v>
      </c>
      <c r="Y43">
        <f t="shared" si="3"/>
        <v>0</v>
      </c>
      <c r="Z43">
        <f t="shared" si="3"/>
        <v>0</v>
      </c>
      <c r="AA43">
        <f t="shared" si="3"/>
        <v>0</v>
      </c>
      <c r="AB43">
        <f t="shared" si="4"/>
        <v>0</v>
      </c>
      <c r="AC43">
        <f t="shared" si="5"/>
        <v>0</v>
      </c>
      <c r="AE43">
        <f t="shared" si="6"/>
        <v>2</v>
      </c>
      <c r="AF43">
        <f t="shared" si="7"/>
        <v>1</v>
      </c>
      <c r="AG43">
        <f t="shared" si="7"/>
        <v>3</v>
      </c>
      <c r="AH43">
        <f t="shared" si="7"/>
        <v>0</v>
      </c>
      <c r="AI43">
        <f t="shared" si="7"/>
        <v>0</v>
      </c>
      <c r="AJ43">
        <f t="shared" si="8"/>
        <v>0</v>
      </c>
      <c r="AK43">
        <f t="shared" si="9"/>
        <v>1</v>
      </c>
      <c r="AM43">
        <f t="shared" si="10"/>
        <v>4</v>
      </c>
      <c r="AN43">
        <f t="shared" si="10"/>
        <v>5</v>
      </c>
      <c r="AO43">
        <f t="shared" si="11"/>
        <v>3</v>
      </c>
      <c r="AP43">
        <f t="shared" si="11"/>
        <v>0</v>
      </c>
      <c r="AQ43">
        <f t="shared" si="11"/>
        <v>1</v>
      </c>
      <c r="AR43">
        <f t="shared" si="12"/>
        <v>4</v>
      </c>
      <c r="AS43">
        <f t="shared" si="13"/>
        <v>2</v>
      </c>
    </row>
    <row r="44" spans="1:45" x14ac:dyDescent="0.3">
      <c r="A44" s="4">
        <v>45513</v>
      </c>
      <c r="B44">
        <v>21</v>
      </c>
      <c r="C44">
        <v>23</v>
      </c>
      <c r="D44">
        <v>25</v>
      </c>
      <c r="E44">
        <v>33</v>
      </c>
      <c r="F44">
        <v>44</v>
      </c>
      <c r="G44">
        <v>4</v>
      </c>
      <c r="H44">
        <v>10</v>
      </c>
      <c r="J44">
        <f t="shared" si="14"/>
        <v>3.473110997362451</v>
      </c>
      <c r="L44">
        <f t="shared" si="15"/>
        <v>4.5999999999999996</v>
      </c>
      <c r="N44">
        <f t="shared" si="16"/>
        <v>6</v>
      </c>
      <c r="W44">
        <f t="shared" si="3"/>
        <v>0</v>
      </c>
      <c r="X44">
        <f t="shared" si="3"/>
        <v>1</v>
      </c>
      <c r="Y44">
        <f t="shared" si="3"/>
        <v>1</v>
      </c>
      <c r="Z44">
        <f t="shared" si="3"/>
        <v>1</v>
      </c>
      <c r="AA44">
        <f t="shared" si="3"/>
        <v>0</v>
      </c>
      <c r="AB44">
        <f t="shared" si="4"/>
        <v>2</v>
      </c>
      <c r="AC44">
        <f t="shared" si="5"/>
        <v>0</v>
      </c>
      <c r="AE44">
        <f t="shared" si="6"/>
        <v>0</v>
      </c>
      <c r="AF44">
        <f t="shared" si="7"/>
        <v>1</v>
      </c>
      <c r="AG44">
        <f t="shared" si="7"/>
        <v>2</v>
      </c>
      <c r="AH44">
        <f t="shared" si="7"/>
        <v>1</v>
      </c>
      <c r="AI44">
        <f t="shared" si="7"/>
        <v>1</v>
      </c>
      <c r="AJ44">
        <f t="shared" si="8"/>
        <v>2</v>
      </c>
      <c r="AK44">
        <f t="shared" si="9"/>
        <v>1</v>
      </c>
      <c r="AM44">
        <f t="shared" si="10"/>
        <v>0</v>
      </c>
      <c r="AN44">
        <f t="shared" si="10"/>
        <v>1</v>
      </c>
      <c r="AO44">
        <f t="shared" si="11"/>
        <v>2</v>
      </c>
      <c r="AP44">
        <f t="shared" si="11"/>
        <v>3</v>
      </c>
      <c r="AQ44">
        <f t="shared" si="11"/>
        <v>1</v>
      </c>
      <c r="AR44">
        <f t="shared" si="12"/>
        <v>3</v>
      </c>
      <c r="AS44">
        <f t="shared" si="13"/>
        <v>2</v>
      </c>
    </row>
    <row r="45" spans="1:45" x14ac:dyDescent="0.3">
      <c r="A45" s="4">
        <v>45510</v>
      </c>
      <c r="B45">
        <v>1</v>
      </c>
      <c r="C45">
        <v>18</v>
      </c>
      <c r="D45">
        <v>27</v>
      </c>
      <c r="E45">
        <v>41</v>
      </c>
      <c r="F45">
        <v>50</v>
      </c>
      <c r="G45">
        <v>2</v>
      </c>
      <c r="H45">
        <v>12</v>
      </c>
      <c r="J45">
        <f t="shared" si="14"/>
        <v>6.3590486709884519</v>
      </c>
      <c r="L45">
        <f t="shared" si="15"/>
        <v>4.2047592083257275</v>
      </c>
      <c r="N45">
        <f t="shared" si="16"/>
        <v>10</v>
      </c>
      <c r="W45">
        <f t="shared" si="3"/>
        <v>0</v>
      </c>
      <c r="X45">
        <f t="shared" si="3"/>
        <v>0</v>
      </c>
      <c r="Y45">
        <f t="shared" si="3"/>
        <v>0</v>
      </c>
      <c r="Z45">
        <f t="shared" si="3"/>
        <v>0</v>
      </c>
      <c r="AA45">
        <f t="shared" si="3"/>
        <v>0</v>
      </c>
      <c r="AB45">
        <f t="shared" si="4"/>
        <v>1</v>
      </c>
      <c r="AC45">
        <f t="shared" si="5"/>
        <v>1</v>
      </c>
      <c r="AE45">
        <f t="shared" si="6"/>
        <v>0</v>
      </c>
      <c r="AF45">
        <f t="shared" si="7"/>
        <v>1</v>
      </c>
      <c r="AG45">
        <f t="shared" si="7"/>
        <v>0</v>
      </c>
      <c r="AH45">
        <f t="shared" si="7"/>
        <v>0</v>
      </c>
      <c r="AI45">
        <f t="shared" si="7"/>
        <v>0</v>
      </c>
      <c r="AJ45">
        <f t="shared" si="8"/>
        <v>1</v>
      </c>
      <c r="AK45">
        <f t="shared" si="9"/>
        <v>1</v>
      </c>
      <c r="AM45">
        <f t="shared" si="10"/>
        <v>0</v>
      </c>
      <c r="AN45">
        <f t="shared" si="10"/>
        <v>3</v>
      </c>
      <c r="AO45">
        <f t="shared" si="11"/>
        <v>0</v>
      </c>
      <c r="AP45">
        <f t="shared" si="11"/>
        <v>1</v>
      </c>
      <c r="AQ45">
        <f t="shared" si="11"/>
        <v>0</v>
      </c>
      <c r="AR45">
        <f t="shared" si="12"/>
        <v>1</v>
      </c>
      <c r="AS45">
        <f t="shared" si="13"/>
        <v>3</v>
      </c>
    </row>
    <row r="46" spans="1:45" x14ac:dyDescent="0.3">
      <c r="A46" s="4">
        <v>45506</v>
      </c>
      <c r="B46">
        <v>5</v>
      </c>
      <c r="C46">
        <v>7</v>
      </c>
      <c r="D46">
        <v>12</v>
      </c>
      <c r="E46">
        <v>33</v>
      </c>
      <c r="F46">
        <v>46</v>
      </c>
      <c r="G46">
        <v>3</v>
      </c>
      <c r="H46">
        <v>12</v>
      </c>
      <c r="J46">
        <f t="shared" si="14"/>
        <v>6.3196123298822693</v>
      </c>
      <c r="L46">
        <f t="shared" si="15"/>
        <v>5.2</v>
      </c>
      <c r="N46">
        <f t="shared" si="16"/>
        <v>9</v>
      </c>
      <c r="W46">
        <f t="shared" si="3"/>
        <v>0</v>
      </c>
      <c r="X46">
        <f t="shared" si="3"/>
        <v>0</v>
      </c>
      <c r="Y46">
        <f t="shared" si="3"/>
        <v>0</v>
      </c>
      <c r="Z46">
        <f t="shared" si="3"/>
        <v>0</v>
      </c>
      <c r="AA46">
        <f t="shared" si="3"/>
        <v>0</v>
      </c>
      <c r="AB46">
        <f t="shared" si="4"/>
        <v>0</v>
      </c>
      <c r="AC46">
        <f t="shared" si="5"/>
        <v>0</v>
      </c>
      <c r="AE46">
        <f t="shared" si="6"/>
        <v>0</v>
      </c>
      <c r="AF46">
        <f t="shared" si="7"/>
        <v>1</v>
      </c>
      <c r="AG46">
        <f t="shared" si="7"/>
        <v>1</v>
      </c>
      <c r="AH46">
        <f t="shared" si="7"/>
        <v>0</v>
      </c>
      <c r="AI46">
        <f t="shared" si="7"/>
        <v>1</v>
      </c>
      <c r="AJ46">
        <f t="shared" si="8"/>
        <v>0</v>
      </c>
      <c r="AK46">
        <f t="shared" si="9"/>
        <v>0</v>
      </c>
      <c r="AM46">
        <f t="shared" si="10"/>
        <v>0</v>
      </c>
      <c r="AN46">
        <f t="shared" si="10"/>
        <v>5</v>
      </c>
      <c r="AO46">
        <f t="shared" si="11"/>
        <v>2</v>
      </c>
      <c r="AP46">
        <f t="shared" si="11"/>
        <v>2</v>
      </c>
      <c r="AQ46">
        <f t="shared" si="11"/>
        <v>1</v>
      </c>
      <c r="AR46">
        <f t="shared" si="12"/>
        <v>3</v>
      </c>
      <c r="AS46">
        <f t="shared" si="13"/>
        <v>2</v>
      </c>
    </row>
    <row r="47" spans="1:45" x14ac:dyDescent="0.3">
      <c r="A47" s="4">
        <v>45503</v>
      </c>
      <c r="B47">
        <v>9</v>
      </c>
      <c r="C47">
        <v>25</v>
      </c>
      <c r="D47">
        <v>28</v>
      </c>
      <c r="E47">
        <v>37</v>
      </c>
      <c r="F47">
        <v>38</v>
      </c>
      <c r="G47">
        <v>2</v>
      </c>
      <c r="H47">
        <v>8</v>
      </c>
      <c r="J47">
        <f t="shared" si="14"/>
        <v>4.6569840025492892</v>
      </c>
      <c r="L47">
        <f t="shared" si="15"/>
        <v>1.9078784028338913</v>
      </c>
      <c r="N47">
        <f t="shared" si="16"/>
        <v>6</v>
      </c>
      <c r="W47">
        <f t="shared" si="3"/>
        <v>0</v>
      </c>
      <c r="X47">
        <f t="shared" si="3"/>
        <v>1</v>
      </c>
      <c r="Y47">
        <f t="shared" si="3"/>
        <v>0</v>
      </c>
      <c r="Z47">
        <f t="shared" si="3"/>
        <v>1</v>
      </c>
      <c r="AA47">
        <f t="shared" si="3"/>
        <v>0</v>
      </c>
      <c r="AB47">
        <f t="shared" si="4"/>
        <v>0</v>
      </c>
      <c r="AC47">
        <f t="shared" si="5"/>
        <v>4</v>
      </c>
      <c r="AE47">
        <f t="shared" si="6"/>
        <v>0</v>
      </c>
      <c r="AF47">
        <f t="shared" si="7"/>
        <v>1</v>
      </c>
      <c r="AG47">
        <f t="shared" si="7"/>
        <v>1</v>
      </c>
      <c r="AH47">
        <f t="shared" si="7"/>
        <v>2</v>
      </c>
      <c r="AI47">
        <f t="shared" si="7"/>
        <v>0</v>
      </c>
      <c r="AJ47">
        <f t="shared" si="8"/>
        <v>0</v>
      </c>
      <c r="AK47">
        <f t="shared" si="9"/>
        <v>5</v>
      </c>
      <c r="AM47">
        <f t="shared" si="10"/>
        <v>2</v>
      </c>
      <c r="AN47">
        <f t="shared" si="10"/>
        <v>1</v>
      </c>
      <c r="AO47">
        <f t="shared" si="11"/>
        <v>1</v>
      </c>
      <c r="AP47">
        <f t="shared" si="11"/>
        <v>3</v>
      </c>
      <c r="AQ47">
        <f t="shared" si="11"/>
        <v>0</v>
      </c>
      <c r="AR47">
        <f t="shared" si="12"/>
        <v>0</v>
      </c>
      <c r="AS47">
        <f t="shared" si="13"/>
        <v>7</v>
      </c>
    </row>
    <row r="48" spans="1:45" x14ac:dyDescent="0.3">
      <c r="A48" s="4">
        <v>45499</v>
      </c>
      <c r="B48">
        <v>4</v>
      </c>
      <c r="C48">
        <v>19</v>
      </c>
      <c r="D48">
        <v>23</v>
      </c>
      <c r="E48">
        <v>35</v>
      </c>
      <c r="F48">
        <v>37</v>
      </c>
      <c r="G48">
        <v>4</v>
      </c>
      <c r="H48">
        <v>8</v>
      </c>
      <c r="J48">
        <f t="shared" si="14"/>
        <v>4.9307707308290052</v>
      </c>
      <c r="L48">
        <f t="shared" si="15"/>
        <v>5.1380930314660516</v>
      </c>
      <c r="N48">
        <f t="shared" si="16"/>
        <v>4</v>
      </c>
      <c r="W48">
        <f t="shared" si="3"/>
        <v>1</v>
      </c>
      <c r="X48">
        <f t="shared" si="3"/>
        <v>1</v>
      </c>
      <c r="Y48">
        <f t="shared" si="3"/>
        <v>0</v>
      </c>
      <c r="Z48">
        <f t="shared" si="3"/>
        <v>2</v>
      </c>
      <c r="AA48">
        <f t="shared" si="3"/>
        <v>0</v>
      </c>
      <c r="AB48">
        <f t="shared" si="4"/>
        <v>1</v>
      </c>
      <c r="AC48">
        <f t="shared" si="5"/>
        <v>3</v>
      </c>
      <c r="AE48">
        <f t="shared" si="6"/>
        <v>2</v>
      </c>
      <c r="AF48">
        <f t="shared" si="7"/>
        <v>1</v>
      </c>
      <c r="AG48">
        <f t="shared" si="7"/>
        <v>0</v>
      </c>
      <c r="AH48">
        <f t="shared" si="7"/>
        <v>4</v>
      </c>
      <c r="AI48">
        <f t="shared" si="7"/>
        <v>1</v>
      </c>
      <c r="AJ48">
        <f t="shared" si="8"/>
        <v>1</v>
      </c>
      <c r="AK48">
        <f t="shared" si="9"/>
        <v>4</v>
      </c>
      <c r="AM48">
        <f t="shared" si="10"/>
        <v>3</v>
      </c>
      <c r="AN48">
        <f t="shared" si="10"/>
        <v>1</v>
      </c>
      <c r="AO48">
        <f t="shared" si="11"/>
        <v>0</v>
      </c>
      <c r="AP48">
        <f t="shared" si="11"/>
        <v>5</v>
      </c>
      <c r="AQ48">
        <f t="shared" si="11"/>
        <v>2</v>
      </c>
      <c r="AR48">
        <f t="shared" si="12"/>
        <v>2</v>
      </c>
      <c r="AS48">
        <f t="shared" si="13"/>
        <v>6</v>
      </c>
    </row>
    <row r="49" spans="1:45" x14ac:dyDescent="0.3">
      <c r="A49" s="4">
        <v>45496</v>
      </c>
      <c r="B49">
        <v>4</v>
      </c>
      <c r="C49">
        <v>8</v>
      </c>
      <c r="D49">
        <v>10</v>
      </c>
      <c r="E49">
        <v>16</v>
      </c>
      <c r="F49">
        <v>34</v>
      </c>
      <c r="G49">
        <v>4</v>
      </c>
      <c r="H49">
        <v>8</v>
      </c>
      <c r="J49">
        <f t="shared" si="14"/>
        <v>4.8733971724044816</v>
      </c>
      <c r="L49">
        <f t="shared" si="15"/>
        <v>8.7681240867131898</v>
      </c>
      <c r="N49">
        <f t="shared" si="16"/>
        <v>4</v>
      </c>
      <c r="W49">
        <f t="shared" si="3"/>
        <v>0</v>
      </c>
      <c r="X49">
        <f t="shared" si="3"/>
        <v>0</v>
      </c>
      <c r="Y49">
        <f t="shared" si="3"/>
        <v>0</v>
      </c>
      <c r="Z49">
        <f t="shared" si="3"/>
        <v>0</v>
      </c>
      <c r="AA49">
        <f t="shared" si="3"/>
        <v>0</v>
      </c>
      <c r="AB49">
        <f t="shared" si="4"/>
        <v>0</v>
      </c>
      <c r="AC49">
        <f t="shared" si="5"/>
        <v>2</v>
      </c>
      <c r="AE49">
        <f t="shared" si="6"/>
        <v>1</v>
      </c>
      <c r="AF49">
        <f t="shared" si="7"/>
        <v>0</v>
      </c>
      <c r="AG49">
        <f t="shared" si="7"/>
        <v>1</v>
      </c>
      <c r="AH49">
        <f t="shared" si="7"/>
        <v>2</v>
      </c>
      <c r="AI49">
        <f t="shared" si="7"/>
        <v>2</v>
      </c>
      <c r="AJ49">
        <f t="shared" si="8"/>
        <v>0</v>
      </c>
      <c r="AK49">
        <f t="shared" si="9"/>
        <v>3</v>
      </c>
      <c r="AM49">
        <f t="shared" si="10"/>
        <v>2</v>
      </c>
      <c r="AN49">
        <f t="shared" si="10"/>
        <v>1</v>
      </c>
      <c r="AO49">
        <f t="shared" si="11"/>
        <v>1</v>
      </c>
      <c r="AP49">
        <f t="shared" si="11"/>
        <v>6</v>
      </c>
      <c r="AQ49">
        <f t="shared" si="11"/>
        <v>5</v>
      </c>
      <c r="AR49">
        <f t="shared" si="12"/>
        <v>1</v>
      </c>
      <c r="AS49">
        <f t="shared" si="13"/>
        <v>5</v>
      </c>
    </row>
    <row r="50" spans="1:45" x14ac:dyDescent="0.3">
      <c r="A50" s="4">
        <v>45492</v>
      </c>
      <c r="B50">
        <v>15</v>
      </c>
      <c r="C50">
        <v>22</v>
      </c>
      <c r="D50">
        <v>35</v>
      </c>
      <c r="E50">
        <v>44</v>
      </c>
      <c r="F50">
        <v>48</v>
      </c>
      <c r="G50">
        <v>6</v>
      </c>
      <c r="H50">
        <v>7</v>
      </c>
      <c r="J50">
        <f t="shared" si="14"/>
        <v>4.4370598373247123</v>
      </c>
      <c r="L50">
        <f t="shared" si="15"/>
        <v>4.0693979898751609</v>
      </c>
      <c r="N50">
        <f t="shared" si="16"/>
        <v>1</v>
      </c>
      <c r="W50">
        <f t="shared" si="3"/>
        <v>1</v>
      </c>
      <c r="X50">
        <f t="shared" si="3"/>
        <v>0</v>
      </c>
      <c r="Y50">
        <f t="shared" si="3"/>
        <v>2</v>
      </c>
      <c r="Z50">
        <f t="shared" si="3"/>
        <v>0</v>
      </c>
      <c r="AA50">
        <f t="shared" si="3"/>
        <v>0</v>
      </c>
      <c r="AB50">
        <f t="shared" si="4"/>
        <v>1</v>
      </c>
      <c r="AC50">
        <f t="shared" si="5"/>
        <v>2</v>
      </c>
      <c r="AE50">
        <f t="shared" si="6"/>
        <v>1</v>
      </c>
      <c r="AF50">
        <f t="shared" si="7"/>
        <v>1</v>
      </c>
      <c r="AG50">
        <f t="shared" si="7"/>
        <v>3</v>
      </c>
      <c r="AH50">
        <f t="shared" si="7"/>
        <v>0</v>
      </c>
      <c r="AI50">
        <f t="shared" si="7"/>
        <v>0</v>
      </c>
      <c r="AJ50">
        <f t="shared" si="8"/>
        <v>1</v>
      </c>
      <c r="AK50">
        <f t="shared" si="9"/>
        <v>4</v>
      </c>
      <c r="AM50">
        <f t="shared" si="10"/>
        <v>3</v>
      </c>
      <c r="AN50">
        <f t="shared" si="10"/>
        <v>2</v>
      </c>
      <c r="AO50">
        <f t="shared" si="11"/>
        <v>5</v>
      </c>
      <c r="AP50">
        <f t="shared" si="11"/>
        <v>1</v>
      </c>
      <c r="AQ50">
        <f t="shared" si="11"/>
        <v>3</v>
      </c>
      <c r="AR50">
        <f t="shared" si="12"/>
        <v>2</v>
      </c>
      <c r="AS50">
        <f t="shared" si="13"/>
        <v>9</v>
      </c>
    </row>
    <row r="51" spans="1:45" x14ac:dyDescent="0.3">
      <c r="A51" s="4">
        <v>45489</v>
      </c>
      <c r="B51">
        <v>2</v>
      </c>
      <c r="C51">
        <v>32</v>
      </c>
      <c r="D51">
        <v>35</v>
      </c>
      <c r="E51">
        <v>36</v>
      </c>
      <c r="F51">
        <v>39</v>
      </c>
      <c r="G51">
        <v>7</v>
      </c>
      <c r="H51">
        <v>8</v>
      </c>
      <c r="J51">
        <f t="shared" si="14"/>
        <v>7.5787531956120588</v>
      </c>
      <c r="L51">
        <f t="shared" si="15"/>
        <v>4.6389654018972806</v>
      </c>
      <c r="N51">
        <f t="shared" si="16"/>
        <v>1</v>
      </c>
      <c r="W51">
        <f t="shared" si="3"/>
        <v>1</v>
      </c>
      <c r="X51">
        <f t="shared" si="3"/>
        <v>0</v>
      </c>
      <c r="Y51">
        <f t="shared" si="3"/>
        <v>2</v>
      </c>
      <c r="Z51">
        <f t="shared" si="3"/>
        <v>0</v>
      </c>
      <c r="AA51">
        <f t="shared" si="3"/>
        <v>2</v>
      </c>
      <c r="AB51">
        <f t="shared" si="4"/>
        <v>1</v>
      </c>
      <c r="AC51">
        <f t="shared" si="5"/>
        <v>2</v>
      </c>
      <c r="AE51">
        <f t="shared" si="6"/>
        <v>2</v>
      </c>
      <c r="AF51">
        <f t="shared" si="7"/>
        <v>1</v>
      </c>
      <c r="AG51">
        <f t="shared" si="7"/>
        <v>2</v>
      </c>
      <c r="AH51">
        <f t="shared" si="7"/>
        <v>1</v>
      </c>
      <c r="AI51">
        <f t="shared" si="7"/>
        <v>2</v>
      </c>
      <c r="AJ51">
        <f t="shared" si="8"/>
        <v>4</v>
      </c>
      <c r="AK51">
        <f t="shared" si="9"/>
        <v>2</v>
      </c>
      <c r="AM51">
        <f t="shared" si="10"/>
        <v>3</v>
      </c>
      <c r="AN51">
        <f t="shared" si="10"/>
        <v>2</v>
      </c>
      <c r="AO51">
        <f t="shared" si="11"/>
        <v>5</v>
      </c>
      <c r="AP51">
        <f t="shared" si="11"/>
        <v>3</v>
      </c>
      <c r="AQ51">
        <f t="shared" si="11"/>
        <v>2</v>
      </c>
      <c r="AR51">
        <f t="shared" si="12"/>
        <v>8</v>
      </c>
      <c r="AS51">
        <f t="shared" si="13"/>
        <v>4</v>
      </c>
    </row>
    <row r="52" spans="1:45" x14ac:dyDescent="0.3">
      <c r="A52" s="4">
        <v>45485</v>
      </c>
      <c r="B52">
        <v>12</v>
      </c>
      <c r="C52">
        <v>18</v>
      </c>
      <c r="D52">
        <v>24</v>
      </c>
      <c r="E52">
        <v>25</v>
      </c>
      <c r="F52">
        <v>39</v>
      </c>
      <c r="G52">
        <v>8</v>
      </c>
      <c r="H52">
        <v>10</v>
      </c>
      <c r="J52">
        <f t="shared" si="14"/>
        <v>4.1003048667141817</v>
      </c>
      <c r="L52">
        <f t="shared" si="15"/>
        <v>1.7776388834631178</v>
      </c>
      <c r="N52">
        <f t="shared" si="16"/>
        <v>2</v>
      </c>
      <c r="W52">
        <f t="shared" si="3"/>
        <v>0</v>
      </c>
      <c r="X52">
        <f t="shared" si="3"/>
        <v>1</v>
      </c>
      <c r="Y52">
        <f t="shared" si="3"/>
        <v>0</v>
      </c>
      <c r="Z52">
        <f t="shared" si="3"/>
        <v>0</v>
      </c>
      <c r="AA52">
        <f t="shared" si="3"/>
        <v>1</v>
      </c>
      <c r="AB52">
        <f t="shared" si="4"/>
        <v>1</v>
      </c>
      <c r="AC52">
        <f t="shared" si="5"/>
        <v>1</v>
      </c>
      <c r="AE52">
        <f t="shared" si="6"/>
        <v>0</v>
      </c>
      <c r="AF52">
        <f t="shared" si="7"/>
        <v>1</v>
      </c>
      <c r="AG52">
        <f t="shared" si="7"/>
        <v>1</v>
      </c>
      <c r="AH52">
        <f t="shared" si="7"/>
        <v>0</v>
      </c>
      <c r="AI52">
        <f t="shared" si="7"/>
        <v>1</v>
      </c>
      <c r="AJ52">
        <f t="shared" si="8"/>
        <v>2</v>
      </c>
      <c r="AK52">
        <f t="shared" si="9"/>
        <v>1</v>
      </c>
      <c r="AM52">
        <f t="shared" si="10"/>
        <v>1</v>
      </c>
      <c r="AN52">
        <f t="shared" si="10"/>
        <v>4</v>
      </c>
      <c r="AO52">
        <f t="shared" si="11"/>
        <v>1</v>
      </c>
      <c r="AP52">
        <f t="shared" si="11"/>
        <v>0</v>
      </c>
      <c r="AQ52">
        <f t="shared" si="11"/>
        <v>1</v>
      </c>
      <c r="AR52">
        <f t="shared" si="12"/>
        <v>3</v>
      </c>
      <c r="AS52">
        <f t="shared" si="13"/>
        <v>2</v>
      </c>
    </row>
    <row r="53" spans="1:45" x14ac:dyDescent="0.3">
      <c r="A53" s="4">
        <v>45482</v>
      </c>
      <c r="B53">
        <v>6</v>
      </c>
      <c r="C53">
        <v>15</v>
      </c>
      <c r="D53">
        <v>19</v>
      </c>
      <c r="E53">
        <v>28</v>
      </c>
      <c r="F53">
        <v>39</v>
      </c>
      <c r="G53">
        <v>7</v>
      </c>
      <c r="H53">
        <v>11</v>
      </c>
      <c r="J53">
        <f t="shared" si="14"/>
        <v>4.3229041164476456</v>
      </c>
      <c r="L53">
        <f t="shared" si="15"/>
        <v>2.8425340807103789</v>
      </c>
      <c r="N53">
        <f t="shared" si="16"/>
        <v>4</v>
      </c>
      <c r="W53">
        <f t="shared" si="3"/>
        <v>0</v>
      </c>
      <c r="X53">
        <f t="shared" si="3"/>
        <v>0</v>
      </c>
      <c r="Y53">
        <f t="shared" si="3"/>
        <v>0</v>
      </c>
      <c r="Z53">
        <f t="shared" si="3"/>
        <v>0</v>
      </c>
      <c r="AA53">
        <f t="shared" si="3"/>
        <v>0</v>
      </c>
      <c r="AB53">
        <f t="shared" si="4"/>
        <v>1</v>
      </c>
      <c r="AC53">
        <f t="shared" si="5"/>
        <v>1</v>
      </c>
      <c r="AE53">
        <f t="shared" si="6"/>
        <v>1</v>
      </c>
      <c r="AF53">
        <f t="shared" si="7"/>
        <v>2</v>
      </c>
      <c r="AG53">
        <f t="shared" si="7"/>
        <v>0</v>
      </c>
      <c r="AH53">
        <f t="shared" si="7"/>
        <v>0</v>
      </c>
      <c r="AI53">
        <f t="shared" si="7"/>
        <v>0</v>
      </c>
      <c r="AJ53">
        <f t="shared" si="8"/>
        <v>3</v>
      </c>
      <c r="AK53">
        <f t="shared" si="9"/>
        <v>1</v>
      </c>
      <c r="AM53">
        <f t="shared" si="10"/>
        <v>2</v>
      </c>
      <c r="AN53">
        <f t="shared" si="10"/>
        <v>2</v>
      </c>
      <c r="AO53">
        <f t="shared" si="11"/>
        <v>0</v>
      </c>
      <c r="AP53">
        <f t="shared" si="11"/>
        <v>2</v>
      </c>
      <c r="AQ53">
        <f t="shared" si="11"/>
        <v>0</v>
      </c>
      <c r="AR53">
        <f t="shared" si="12"/>
        <v>7</v>
      </c>
      <c r="AS53">
        <f t="shared" si="13"/>
        <v>2</v>
      </c>
    </row>
    <row r="54" spans="1:45" x14ac:dyDescent="0.3">
      <c r="A54" s="4">
        <v>45478</v>
      </c>
      <c r="B54">
        <v>11</v>
      </c>
      <c r="C54">
        <v>13</v>
      </c>
      <c r="D54">
        <v>29</v>
      </c>
      <c r="E54">
        <v>31</v>
      </c>
      <c r="F54">
        <v>47</v>
      </c>
      <c r="G54">
        <v>1</v>
      </c>
      <c r="H54">
        <v>11</v>
      </c>
      <c r="J54">
        <f t="shared" si="14"/>
        <v>5.7008771254956896</v>
      </c>
      <c r="L54">
        <f t="shared" si="15"/>
        <v>2.5219040425836985</v>
      </c>
      <c r="N54">
        <f t="shared" si="16"/>
        <v>10</v>
      </c>
      <c r="W54">
        <f t="shared" si="3"/>
        <v>2</v>
      </c>
      <c r="X54">
        <f t="shared" si="3"/>
        <v>0</v>
      </c>
      <c r="Y54">
        <f t="shared" si="3"/>
        <v>0</v>
      </c>
      <c r="Z54">
        <f t="shared" si="3"/>
        <v>0</v>
      </c>
      <c r="AA54">
        <f t="shared" si="3"/>
        <v>0</v>
      </c>
      <c r="AB54">
        <f t="shared" si="4"/>
        <v>2</v>
      </c>
      <c r="AC54">
        <f t="shared" si="5"/>
        <v>0</v>
      </c>
      <c r="AE54">
        <f t="shared" si="6"/>
        <v>2</v>
      </c>
      <c r="AF54">
        <f t="shared" si="7"/>
        <v>1</v>
      </c>
      <c r="AG54">
        <f t="shared" si="7"/>
        <v>0</v>
      </c>
      <c r="AH54">
        <f t="shared" si="7"/>
        <v>0</v>
      </c>
      <c r="AI54">
        <f t="shared" si="7"/>
        <v>0</v>
      </c>
      <c r="AJ54">
        <f t="shared" si="8"/>
        <v>3</v>
      </c>
      <c r="AK54">
        <f t="shared" si="9"/>
        <v>0</v>
      </c>
      <c r="AM54">
        <f t="shared" si="10"/>
        <v>3</v>
      </c>
      <c r="AN54">
        <f t="shared" si="10"/>
        <v>4</v>
      </c>
      <c r="AO54">
        <f t="shared" si="11"/>
        <v>1</v>
      </c>
      <c r="AP54">
        <f t="shared" si="11"/>
        <v>1</v>
      </c>
      <c r="AQ54">
        <f t="shared" si="11"/>
        <v>2</v>
      </c>
      <c r="AR54">
        <f t="shared" si="12"/>
        <v>6</v>
      </c>
      <c r="AS54">
        <f t="shared" si="13"/>
        <v>1</v>
      </c>
    </row>
    <row r="55" spans="1:45" x14ac:dyDescent="0.3">
      <c r="A55" s="4">
        <v>45475</v>
      </c>
      <c r="B55">
        <v>2</v>
      </c>
      <c r="C55">
        <v>7</v>
      </c>
      <c r="D55">
        <v>34</v>
      </c>
      <c r="E55">
        <v>35</v>
      </c>
      <c r="F55">
        <v>46</v>
      </c>
      <c r="G55">
        <v>6</v>
      </c>
      <c r="H55">
        <v>8</v>
      </c>
      <c r="J55">
        <f t="shared" si="14"/>
        <v>7.399324293474371</v>
      </c>
      <c r="L55">
        <f t="shared" si="15"/>
        <v>5.2573757712379656</v>
      </c>
      <c r="N55">
        <f t="shared" si="16"/>
        <v>2</v>
      </c>
      <c r="W55">
        <f t="shared" si="3"/>
        <v>1</v>
      </c>
      <c r="X55">
        <f t="shared" si="3"/>
        <v>1</v>
      </c>
      <c r="Y55">
        <f t="shared" si="3"/>
        <v>1</v>
      </c>
      <c r="Z55">
        <f t="shared" si="3"/>
        <v>1</v>
      </c>
      <c r="AA55">
        <f t="shared" si="3"/>
        <v>0</v>
      </c>
      <c r="AB55">
        <f t="shared" si="4"/>
        <v>0</v>
      </c>
      <c r="AC55">
        <f t="shared" si="5"/>
        <v>0</v>
      </c>
      <c r="AE55">
        <f t="shared" si="6"/>
        <v>1</v>
      </c>
      <c r="AF55">
        <f t="shared" si="7"/>
        <v>4</v>
      </c>
      <c r="AG55">
        <f t="shared" si="7"/>
        <v>3</v>
      </c>
      <c r="AH55">
        <f t="shared" si="7"/>
        <v>2</v>
      </c>
      <c r="AI55">
        <f t="shared" si="7"/>
        <v>0</v>
      </c>
      <c r="AJ55">
        <f t="shared" si="8"/>
        <v>1</v>
      </c>
      <c r="AK55">
        <f t="shared" si="9"/>
        <v>2</v>
      </c>
      <c r="AM55">
        <f t="shared" si="10"/>
        <v>3</v>
      </c>
      <c r="AN55">
        <f t="shared" si="10"/>
        <v>4</v>
      </c>
      <c r="AO55">
        <f t="shared" si="11"/>
        <v>4</v>
      </c>
      <c r="AP55">
        <f t="shared" si="11"/>
        <v>4</v>
      </c>
      <c r="AQ55">
        <f t="shared" si="11"/>
        <v>1</v>
      </c>
      <c r="AR55">
        <f t="shared" si="12"/>
        <v>2</v>
      </c>
      <c r="AS55">
        <f t="shared" si="13"/>
        <v>3</v>
      </c>
    </row>
    <row r="56" spans="1:45" x14ac:dyDescent="0.3">
      <c r="A56" s="4">
        <v>45471</v>
      </c>
      <c r="B56">
        <v>10</v>
      </c>
      <c r="C56">
        <v>16</v>
      </c>
      <c r="D56">
        <v>18</v>
      </c>
      <c r="E56">
        <v>22</v>
      </c>
      <c r="F56">
        <v>35</v>
      </c>
      <c r="G56">
        <v>1</v>
      </c>
      <c r="H56">
        <v>10</v>
      </c>
      <c r="J56">
        <f t="shared" si="14"/>
        <v>3.75</v>
      </c>
      <c r="L56">
        <f t="shared" si="15"/>
        <v>6.6392770690791325</v>
      </c>
      <c r="N56">
        <f t="shared" si="16"/>
        <v>9</v>
      </c>
      <c r="W56">
        <f t="shared" si="3"/>
        <v>0</v>
      </c>
      <c r="X56">
        <f t="shared" si="3"/>
        <v>2</v>
      </c>
      <c r="Y56">
        <f t="shared" si="3"/>
        <v>0</v>
      </c>
      <c r="Z56">
        <f t="shared" si="3"/>
        <v>0</v>
      </c>
      <c r="AA56">
        <f t="shared" si="3"/>
        <v>0</v>
      </c>
      <c r="AB56">
        <f t="shared" si="4"/>
        <v>2</v>
      </c>
      <c r="AC56">
        <f t="shared" si="5"/>
        <v>0</v>
      </c>
      <c r="AE56">
        <f t="shared" si="6"/>
        <v>0</v>
      </c>
      <c r="AF56">
        <f t="shared" si="7"/>
        <v>5</v>
      </c>
      <c r="AG56">
        <f t="shared" si="7"/>
        <v>2</v>
      </c>
      <c r="AH56">
        <f t="shared" si="7"/>
        <v>1</v>
      </c>
      <c r="AI56">
        <f t="shared" si="7"/>
        <v>1</v>
      </c>
      <c r="AJ56">
        <f t="shared" si="8"/>
        <v>3</v>
      </c>
      <c r="AK56">
        <f t="shared" si="9"/>
        <v>0</v>
      </c>
      <c r="AM56">
        <f t="shared" si="10"/>
        <v>2</v>
      </c>
      <c r="AN56">
        <f t="shared" si="10"/>
        <v>5</v>
      </c>
      <c r="AO56">
        <f t="shared" si="11"/>
        <v>3</v>
      </c>
      <c r="AP56">
        <f t="shared" si="11"/>
        <v>2</v>
      </c>
      <c r="AQ56">
        <f t="shared" si="11"/>
        <v>3</v>
      </c>
      <c r="AR56">
        <f t="shared" si="12"/>
        <v>6</v>
      </c>
      <c r="AS56">
        <f t="shared" si="13"/>
        <v>2</v>
      </c>
    </row>
    <row r="57" spans="1:45" x14ac:dyDescent="0.3">
      <c r="A57" s="4">
        <v>45468</v>
      </c>
      <c r="B57">
        <v>14</v>
      </c>
      <c r="C57">
        <v>16</v>
      </c>
      <c r="D57">
        <v>37</v>
      </c>
      <c r="E57">
        <v>45</v>
      </c>
      <c r="F57">
        <v>49</v>
      </c>
      <c r="G57">
        <v>5</v>
      </c>
      <c r="H57">
        <v>7</v>
      </c>
      <c r="J57">
        <f t="shared" si="14"/>
        <v>5.7282196186947996</v>
      </c>
      <c r="L57">
        <f t="shared" si="15"/>
        <v>11.567194992737004</v>
      </c>
      <c r="N57">
        <f t="shared" si="16"/>
        <v>2</v>
      </c>
      <c r="W57">
        <f t="shared" si="3"/>
        <v>0</v>
      </c>
      <c r="X57">
        <f t="shared" si="3"/>
        <v>2</v>
      </c>
      <c r="Y57">
        <f t="shared" si="3"/>
        <v>1</v>
      </c>
      <c r="Z57">
        <f t="shared" si="3"/>
        <v>1</v>
      </c>
      <c r="AA57">
        <f t="shared" si="3"/>
        <v>0</v>
      </c>
      <c r="AB57">
        <f t="shared" si="4"/>
        <v>1</v>
      </c>
      <c r="AC57">
        <f t="shared" si="5"/>
        <v>2</v>
      </c>
      <c r="AE57">
        <f t="shared" si="6"/>
        <v>2</v>
      </c>
      <c r="AF57">
        <f t="shared" si="7"/>
        <v>4</v>
      </c>
      <c r="AG57">
        <f t="shared" si="7"/>
        <v>1</v>
      </c>
      <c r="AH57">
        <f t="shared" si="7"/>
        <v>1</v>
      </c>
      <c r="AI57">
        <f t="shared" si="7"/>
        <v>0</v>
      </c>
      <c r="AJ57">
        <f t="shared" si="8"/>
        <v>1</v>
      </c>
      <c r="AK57">
        <f t="shared" si="9"/>
        <v>5</v>
      </c>
      <c r="AM57">
        <f t="shared" si="10"/>
        <v>2</v>
      </c>
      <c r="AN57">
        <f t="shared" si="10"/>
        <v>4</v>
      </c>
      <c r="AO57">
        <f t="shared" si="11"/>
        <v>1</v>
      </c>
      <c r="AP57">
        <f t="shared" si="11"/>
        <v>2</v>
      </c>
      <c r="AQ57">
        <f t="shared" si="11"/>
        <v>2</v>
      </c>
      <c r="AR57">
        <f t="shared" si="12"/>
        <v>2</v>
      </c>
      <c r="AS57">
        <f t="shared" si="13"/>
        <v>7</v>
      </c>
    </row>
    <row r="58" spans="1:45" x14ac:dyDescent="0.3">
      <c r="A58" s="4">
        <v>45464</v>
      </c>
      <c r="B58">
        <v>3</v>
      </c>
      <c r="C58">
        <v>4</v>
      </c>
      <c r="D58">
        <v>7</v>
      </c>
      <c r="E58">
        <v>11</v>
      </c>
      <c r="F58">
        <v>17</v>
      </c>
      <c r="G58">
        <v>3</v>
      </c>
      <c r="H58">
        <v>12</v>
      </c>
      <c r="J58">
        <f t="shared" si="14"/>
        <v>1.9685019685029528</v>
      </c>
      <c r="L58">
        <f t="shared" si="15"/>
        <v>8.0374125189640484</v>
      </c>
      <c r="N58">
        <f t="shared" si="16"/>
        <v>9</v>
      </c>
      <c r="W58">
        <f t="shared" si="3"/>
        <v>1</v>
      </c>
      <c r="X58">
        <f t="shared" si="3"/>
        <v>0</v>
      </c>
      <c r="Y58">
        <f t="shared" si="3"/>
        <v>2</v>
      </c>
      <c r="Z58">
        <f t="shared" si="3"/>
        <v>1</v>
      </c>
      <c r="AA58">
        <f t="shared" si="3"/>
        <v>0</v>
      </c>
      <c r="AB58">
        <f t="shared" si="4"/>
        <v>1</v>
      </c>
      <c r="AC58">
        <f t="shared" si="5"/>
        <v>1</v>
      </c>
      <c r="AE58">
        <f t="shared" si="6"/>
        <v>1</v>
      </c>
      <c r="AF58">
        <f t="shared" si="7"/>
        <v>1</v>
      </c>
      <c r="AG58">
        <f t="shared" si="7"/>
        <v>3</v>
      </c>
      <c r="AH58">
        <f t="shared" si="7"/>
        <v>2</v>
      </c>
      <c r="AI58">
        <f t="shared" si="7"/>
        <v>0</v>
      </c>
      <c r="AJ58">
        <f t="shared" si="8"/>
        <v>2</v>
      </c>
      <c r="AK58">
        <f t="shared" si="9"/>
        <v>1</v>
      </c>
      <c r="AM58">
        <f t="shared" si="10"/>
        <v>2</v>
      </c>
      <c r="AN58">
        <f t="shared" si="10"/>
        <v>1</v>
      </c>
      <c r="AO58">
        <f t="shared" si="11"/>
        <v>3</v>
      </c>
      <c r="AP58">
        <f t="shared" si="11"/>
        <v>3</v>
      </c>
      <c r="AQ58">
        <f t="shared" si="11"/>
        <v>1</v>
      </c>
      <c r="AR58">
        <f t="shared" si="12"/>
        <v>5</v>
      </c>
      <c r="AS58">
        <f t="shared" si="13"/>
        <v>2</v>
      </c>
    </row>
    <row r="59" spans="1:45" x14ac:dyDescent="0.3">
      <c r="A59" s="4">
        <v>45461</v>
      </c>
      <c r="B59">
        <v>3</v>
      </c>
      <c r="C59">
        <v>11</v>
      </c>
      <c r="D59">
        <v>33</v>
      </c>
      <c r="E59">
        <v>34</v>
      </c>
      <c r="F59">
        <v>36</v>
      </c>
      <c r="G59">
        <v>1</v>
      </c>
      <c r="H59">
        <v>12</v>
      </c>
      <c r="J59">
        <f t="shared" si="14"/>
        <v>5.8789880081524233</v>
      </c>
      <c r="L59">
        <f t="shared" si="15"/>
        <v>4.0496913462633177</v>
      </c>
      <c r="N59">
        <f t="shared" si="16"/>
        <v>11</v>
      </c>
      <c r="W59">
        <f t="shared" si="3"/>
        <v>0</v>
      </c>
      <c r="X59">
        <f t="shared" si="3"/>
        <v>0</v>
      </c>
      <c r="Y59">
        <f t="shared" si="3"/>
        <v>1</v>
      </c>
      <c r="Z59">
        <f t="shared" si="3"/>
        <v>2</v>
      </c>
      <c r="AA59">
        <f t="shared" si="3"/>
        <v>0</v>
      </c>
      <c r="AB59">
        <f t="shared" si="4"/>
        <v>1</v>
      </c>
      <c r="AC59">
        <f t="shared" si="5"/>
        <v>0</v>
      </c>
      <c r="AE59">
        <f t="shared" si="6"/>
        <v>0</v>
      </c>
      <c r="AF59">
        <f t="shared" si="7"/>
        <v>1</v>
      </c>
      <c r="AG59">
        <f t="shared" si="7"/>
        <v>1</v>
      </c>
      <c r="AH59">
        <f t="shared" si="7"/>
        <v>3</v>
      </c>
      <c r="AI59">
        <f t="shared" si="7"/>
        <v>1</v>
      </c>
      <c r="AJ59">
        <f t="shared" si="8"/>
        <v>3</v>
      </c>
      <c r="AK59">
        <f t="shared" si="9"/>
        <v>0</v>
      </c>
      <c r="AM59">
        <f t="shared" si="10"/>
        <v>1</v>
      </c>
      <c r="AN59">
        <f t="shared" si="10"/>
        <v>2</v>
      </c>
      <c r="AO59">
        <f t="shared" si="11"/>
        <v>2</v>
      </c>
      <c r="AP59">
        <f t="shared" si="11"/>
        <v>3</v>
      </c>
      <c r="AQ59">
        <f t="shared" si="11"/>
        <v>2</v>
      </c>
      <c r="AR59">
        <f t="shared" si="12"/>
        <v>5</v>
      </c>
      <c r="AS59">
        <f t="shared" si="13"/>
        <v>1</v>
      </c>
    </row>
    <row r="60" spans="1:45" x14ac:dyDescent="0.3">
      <c r="A60" s="4">
        <v>45457</v>
      </c>
      <c r="B60">
        <v>2</v>
      </c>
      <c r="C60">
        <v>13</v>
      </c>
      <c r="D60">
        <v>16</v>
      </c>
      <c r="E60">
        <v>24</v>
      </c>
      <c r="F60">
        <v>32</v>
      </c>
      <c r="G60">
        <v>1</v>
      </c>
      <c r="H60">
        <v>7</v>
      </c>
      <c r="J60">
        <f t="shared" si="14"/>
        <v>4.0155946010522525</v>
      </c>
      <c r="L60">
        <f t="shared" si="15"/>
        <v>6.4807406984078595</v>
      </c>
      <c r="N60">
        <f t="shared" si="16"/>
        <v>6</v>
      </c>
      <c r="W60">
        <f t="shared" si="3"/>
        <v>0</v>
      </c>
      <c r="X60">
        <f t="shared" si="3"/>
        <v>0</v>
      </c>
      <c r="Y60">
        <f t="shared" si="3"/>
        <v>3</v>
      </c>
      <c r="Z60">
        <f t="shared" si="3"/>
        <v>0</v>
      </c>
      <c r="AA60">
        <f t="shared" si="3"/>
        <v>0</v>
      </c>
      <c r="AB60">
        <f t="shared" si="4"/>
        <v>0</v>
      </c>
      <c r="AC60">
        <f t="shared" si="5"/>
        <v>3</v>
      </c>
      <c r="AE60">
        <f t="shared" si="6"/>
        <v>1</v>
      </c>
      <c r="AF60">
        <f t="shared" si="7"/>
        <v>2</v>
      </c>
      <c r="AG60">
        <f t="shared" si="7"/>
        <v>3</v>
      </c>
      <c r="AH60">
        <f t="shared" si="7"/>
        <v>0</v>
      </c>
      <c r="AI60">
        <f t="shared" si="7"/>
        <v>1</v>
      </c>
      <c r="AJ60">
        <f t="shared" si="8"/>
        <v>2</v>
      </c>
      <c r="AK60">
        <f t="shared" si="9"/>
        <v>5</v>
      </c>
      <c r="AM60">
        <f t="shared" si="10"/>
        <v>3</v>
      </c>
      <c r="AN60">
        <f t="shared" si="10"/>
        <v>4</v>
      </c>
      <c r="AO60">
        <f t="shared" si="11"/>
        <v>4</v>
      </c>
      <c r="AP60">
        <f t="shared" si="11"/>
        <v>1</v>
      </c>
      <c r="AQ60">
        <f t="shared" si="11"/>
        <v>2</v>
      </c>
      <c r="AR60">
        <f t="shared" si="12"/>
        <v>4</v>
      </c>
      <c r="AS60">
        <f t="shared" si="13"/>
        <v>6</v>
      </c>
    </row>
    <row r="61" spans="1:45" x14ac:dyDescent="0.3">
      <c r="A61" s="4">
        <v>45454</v>
      </c>
      <c r="B61">
        <v>7</v>
      </c>
      <c r="C61">
        <v>15</v>
      </c>
      <c r="D61">
        <v>34</v>
      </c>
      <c r="E61">
        <v>45</v>
      </c>
      <c r="F61">
        <v>48</v>
      </c>
      <c r="G61">
        <v>7</v>
      </c>
      <c r="H61">
        <v>9</v>
      </c>
      <c r="J61">
        <f t="shared" si="14"/>
        <v>5.8896094946948736</v>
      </c>
      <c r="L61">
        <f t="shared" si="15"/>
        <v>4.358898943540674</v>
      </c>
      <c r="N61">
        <f t="shared" si="16"/>
        <v>2</v>
      </c>
      <c r="W61">
        <f t="shared" si="3"/>
        <v>2</v>
      </c>
      <c r="X61">
        <f t="shared" si="3"/>
        <v>1</v>
      </c>
      <c r="Y61">
        <f t="shared" si="3"/>
        <v>1</v>
      </c>
      <c r="Z61">
        <f t="shared" si="3"/>
        <v>0</v>
      </c>
      <c r="AA61">
        <f t="shared" si="3"/>
        <v>0</v>
      </c>
      <c r="AB61">
        <f t="shared" si="4"/>
        <v>2</v>
      </c>
      <c r="AC61">
        <f t="shared" si="5"/>
        <v>0</v>
      </c>
      <c r="AE61">
        <f t="shared" si="6"/>
        <v>2</v>
      </c>
      <c r="AF61">
        <f t="shared" si="7"/>
        <v>1</v>
      </c>
      <c r="AG61">
        <f t="shared" si="7"/>
        <v>2</v>
      </c>
      <c r="AH61">
        <f t="shared" si="7"/>
        <v>1</v>
      </c>
      <c r="AI61">
        <f t="shared" si="7"/>
        <v>2</v>
      </c>
      <c r="AJ61">
        <f t="shared" si="8"/>
        <v>4</v>
      </c>
      <c r="AK61">
        <f t="shared" si="9"/>
        <v>2</v>
      </c>
      <c r="AM61">
        <f t="shared" si="10"/>
        <v>2</v>
      </c>
      <c r="AN61">
        <f t="shared" si="10"/>
        <v>1</v>
      </c>
      <c r="AO61">
        <f t="shared" si="11"/>
        <v>2</v>
      </c>
      <c r="AP61">
        <f t="shared" si="11"/>
        <v>2</v>
      </c>
      <c r="AQ61">
        <f t="shared" si="11"/>
        <v>3</v>
      </c>
      <c r="AR61">
        <f t="shared" si="12"/>
        <v>5</v>
      </c>
      <c r="AS61">
        <f t="shared" si="13"/>
        <v>2</v>
      </c>
    </row>
    <row r="62" spans="1:45" x14ac:dyDescent="0.3">
      <c r="A62" s="4">
        <v>45450</v>
      </c>
      <c r="B62">
        <v>15</v>
      </c>
      <c r="C62">
        <v>16</v>
      </c>
      <c r="D62">
        <v>26</v>
      </c>
      <c r="E62">
        <v>30</v>
      </c>
      <c r="F62">
        <v>37</v>
      </c>
      <c r="G62">
        <v>5</v>
      </c>
      <c r="H62">
        <v>8</v>
      </c>
      <c r="J62">
        <f t="shared" si="14"/>
        <v>3.2210246816812815</v>
      </c>
      <c r="L62">
        <f t="shared" si="15"/>
        <v>5.4516052681756042</v>
      </c>
      <c r="N62">
        <f t="shared" si="16"/>
        <v>3</v>
      </c>
      <c r="W62">
        <f t="shared" si="3"/>
        <v>0</v>
      </c>
      <c r="X62">
        <f t="shared" si="3"/>
        <v>2</v>
      </c>
      <c r="Y62">
        <f t="shared" si="3"/>
        <v>0</v>
      </c>
      <c r="Z62">
        <f t="shared" si="3"/>
        <v>0</v>
      </c>
      <c r="AA62">
        <f t="shared" ref="AA62:AA125" si="17">COUNTIF($B63:$F67, F62)</f>
        <v>0</v>
      </c>
      <c r="AB62">
        <f t="shared" si="4"/>
        <v>0</v>
      </c>
      <c r="AC62">
        <f t="shared" si="5"/>
        <v>1</v>
      </c>
      <c r="AE62">
        <f t="shared" si="6"/>
        <v>0</v>
      </c>
      <c r="AF62">
        <f t="shared" si="7"/>
        <v>2</v>
      </c>
      <c r="AG62">
        <f t="shared" si="7"/>
        <v>0</v>
      </c>
      <c r="AH62">
        <f t="shared" si="7"/>
        <v>1</v>
      </c>
      <c r="AI62">
        <f t="shared" si="7"/>
        <v>0</v>
      </c>
      <c r="AJ62">
        <f t="shared" si="8"/>
        <v>0</v>
      </c>
      <c r="AK62">
        <f t="shared" si="9"/>
        <v>1</v>
      </c>
      <c r="AM62">
        <f t="shared" si="10"/>
        <v>0</v>
      </c>
      <c r="AN62">
        <f t="shared" si="10"/>
        <v>4</v>
      </c>
      <c r="AO62">
        <f t="shared" si="11"/>
        <v>2</v>
      </c>
      <c r="AP62">
        <f t="shared" si="11"/>
        <v>1</v>
      </c>
      <c r="AQ62">
        <f t="shared" si="11"/>
        <v>1</v>
      </c>
      <c r="AR62">
        <f t="shared" si="12"/>
        <v>2</v>
      </c>
      <c r="AS62">
        <f t="shared" si="13"/>
        <v>4</v>
      </c>
    </row>
    <row r="63" spans="1:45" x14ac:dyDescent="0.3">
      <c r="A63" s="4">
        <v>45447</v>
      </c>
      <c r="B63">
        <v>6</v>
      </c>
      <c r="C63">
        <v>7</v>
      </c>
      <c r="D63">
        <v>9</v>
      </c>
      <c r="E63">
        <v>14</v>
      </c>
      <c r="F63">
        <v>43</v>
      </c>
      <c r="G63">
        <v>3</v>
      </c>
      <c r="H63">
        <v>4</v>
      </c>
      <c r="J63">
        <f t="shared" si="14"/>
        <v>7.3781772816868534</v>
      </c>
      <c r="L63">
        <f t="shared" si="15"/>
        <v>4.4497190922573981</v>
      </c>
      <c r="N63">
        <f t="shared" si="16"/>
        <v>1</v>
      </c>
      <c r="W63">
        <f t="shared" si="3"/>
        <v>0</v>
      </c>
      <c r="X63">
        <f t="shared" si="3"/>
        <v>1</v>
      </c>
      <c r="Y63">
        <f t="shared" si="3"/>
        <v>1</v>
      </c>
      <c r="Z63">
        <f t="shared" si="3"/>
        <v>1</v>
      </c>
      <c r="AA63">
        <f t="shared" si="17"/>
        <v>0</v>
      </c>
      <c r="AB63">
        <f t="shared" si="4"/>
        <v>1</v>
      </c>
      <c r="AC63">
        <f t="shared" si="5"/>
        <v>0</v>
      </c>
      <c r="AE63">
        <f t="shared" si="6"/>
        <v>1</v>
      </c>
      <c r="AF63">
        <f t="shared" si="7"/>
        <v>1</v>
      </c>
      <c r="AG63">
        <f t="shared" si="7"/>
        <v>2</v>
      </c>
      <c r="AH63">
        <f t="shared" si="7"/>
        <v>1</v>
      </c>
      <c r="AI63">
        <f t="shared" si="7"/>
        <v>0</v>
      </c>
      <c r="AJ63">
        <f t="shared" si="8"/>
        <v>2</v>
      </c>
      <c r="AK63">
        <f t="shared" si="9"/>
        <v>2</v>
      </c>
      <c r="AM63">
        <f t="shared" si="10"/>
        <v>2</v>
      </c>
      <c r="AN63">
        <f t="shared" si="10"/>
        <v>1</v>
      </c>
      <c r="AO63">
        <f t="shared" si="11"/>
        <v>3</v>
      </c>
      <c r="AP63">
        <f t="shared" si="11"/>
        <v>2</v>
      </c>
      <c r="AQ63">
        <f t="shared" si="11"/>
        <v>0</v>
      </c>
      <c r="AR63">
        <f t="shared" si="12"/>
        <v>4</v>
      </c>
      <c r="AS63">
        <f t="shared" si="13"/>
        <v>3</v>
      </c>
    </row>
    <row r="64" spans="1:45" x14ac:dyDescent="0.3">
      <c r="A64" s="4">
        <v>45443</v>
      </c>
      <c r="B64">
        <v>4</v>
      </c>
      <c r="C64">
        <v>7</v>
      </c>
      <c r="D64">
        <v>16</v>
      </c>
      <c r="E64">
        <v>33</v>
      </c>
      <c r="F64">
        <v>34</v>
      </c>
      <c r="G64">
        <v>7</v>
      </c>
      <c r="H64">
        <v>8</v>
      </c>
      <c r="J64">
        <f t="shared" si="14"/>
        <v>4.8733971724044816</v>
      </c>
      <c r="L64">
        <f t="shared" si="15"/>
        <v>5.2306787322488084</v>
      </c>
      <c r="N64">
        <f t="shared" si="16"/>
        <v>1</v>
      </c>
      <c r="W64">
        <f t="shared" si="3"/>
        <v>0</v>
      </c>
      <c r="X64">
        <f t="shared" si="3"/>
        <v>0</v>
      </c>
      <c r="Y64">
        <f t="shared" si="3"/>
        <v>1</v>
      </c>
      <c r="Z64">
        <f t="shared" si="3"/>
        <v>0</v>
      </c>
      <c r="AA64">
        <f t="shared" si="17"/>
        <v>1</v>
      </c>
      <c r="AB64">
        <f t="shared" si="4"/>
        <v>3</v>
      </c>
      <c r="AC64">
        <f t="shared" si="5"/>
        <v>0</v>
      </c>
      <c r="AE64">
        <f t="shared" si="6"/>
        <v>0</v>
      </c>
      <c r="AF64">
        <f t="shared" si="7"/>
        <v>0</v>
      </c>
      <c r="AG64">
        <f t="shared" si="7"/>
        <v>1</v>
      </c>
      <c r="AH64">
        <f t="shared" si="7"/>
        <v>1</v>
      </c>
      <c r="AI64">
        <f t="shared" si="7"/>
        <v>1</v>
      </c>
      <c r="AJ64">
        <f t="shared" si="8"/>
        <v>3</v>
      </c>
      <c r="AK64">
        <f t="shared" si="9"/>
        <v>1</v>
      </c>
      <c r="AM64">
        <f t="shared" si="10"/>
        <v>0</v>
      </c>
      <c r="AN64">
        <f t="shared" si="10"/>
        <v>0</v>
      </c>
      <c r="AO64">
        <f t="shared" si="11"/>
        <v>3</v>
      </c>
      <c r="AP64">
        <f t="shared" si="11"/>
        <v>1</v>
      </c>
      <c r="AQ64">
        <f t="shared" si="11"/>
        <v>1</v>
      </c>
      <c r="AR64">
        <f t="shared" si="12"/>
        <v>4</v>
      </c>
      <c r="AS64">
        <f t="shared" si="13"/>
        <v>3</v>
      </c>
    </row>
    <row r="65" spans="1:45" x14ac:dyDescent="0.3">
      <c r="A65" s="4">
        <v>45440</v>
      </c>
      <c r="B65">
        <v>16</v>
      </c>
      <c r="C65">
        <v>18</v>
      </c>
      <c r="D65">
        <v>35</v>
      </c>
      <c r="E65">
        <v>36</v>
      </c>
      <c r="F65">
        <v>41</v>
      </c>
      <c r="G65">
        <v>6</v>
      </c>
      <c r="H65">
        <v>7</v>
      </c>
      <c r="J65">
        <f t="shared" si="14"/>
        <v>4.4651427748729375</v>
      </c>
      <c r="L65">
        <f t="shared" si="15"/>
        <v>5.102940328869229</v>
      </c>
      <c r="N65">
        <f t="shared" si="16"/>
        <v>1</v>
      </c>
      <c r="W65">
        <f t="shared" si="3"/>
        <v>0</v>
      </c>
      <c r="X65">
        <f t="shared" si="3"/>
        <v>2</v>
      </c>
      <c r="Y65">
        <f t="shared" si="3"/>
        <v>1</v>
      </c>
      <c r="Z65">
        <f t="shared" si="3"/>
        <v>0</v>
      </c>
      <c r="AA65">
        <f t="shared" si="17"/>
        <v>1</v>
      </c>
      <c r="AB65">
        <f t="shared" si="4"/>
        <v>0</v>
      </c>
      <c r="AC65">
        <f t="shared" si="5"/>
        <v>2</v>
      </c>
      <c r="AE65">
        <f t="shared" si="6"/>
        <v>0</v>
      </c>
      <c r="AF65">
        <f t="shared" si="7"/>
        <v>2</v>
      </c>
      <c r="AG65">
        <f t="shared" si="7"/>
        <v>2</v>
      </c>
      <c r="AH65">
        <f t="shared" si="7"/>
        <v>1</v>
      </c>
      <c r="AI65">
        <f t="shared" si="7"/>
        <v>2</v>
      </c>
      <c r="AJ65">
        <f t="shared" si="8"/>
        <v>1</v>
      </c>
      <c r="AK65">
        <f t="shared" si="9"/>
        <v>2</v>
      </c>
      <c r="AM65">
        <f t="shared" si="10"/>
        <v>3</v>
      </c>
      <c r="AN65">
        <f t="shared" si="10"/>
        <v>4</v>
      </c>
      <c r="AO65">
        <f t="shared" si="11"/>
        <v>4</v>
      </c>
      <c r="AP65">
        <f t="shared" si="11"/>
        <v>3</v>
      </c>
      <c r="AQ65">
        <f t="shared" si="11"/>
        <v>2</v>
      </c>
      <c r="AR65">
        <f t="shared" si="12"/>
        <v>2</v>
      </c>
      <c r="AS65">
        <f t="shared" si="13"/>
        <v>3</v>
      </c>
    </row>
    <row r="66" spans="1:45" x14ac:dyDescent="0.3">
      <c r="A66" s="4">
        <v>45436</v>
      </c>
      <c r="B66">
        <v>9</v>
      </c>
      <c r="C66">
        <v>12</v>
      </c>
      <c r="D66">
        <v>18</v>
      </c>
      <c r="E66">
        <v>22</v>
      </c>
      <c r="F66">
        <v>50</v>
      </c>
      <c r="G66">
        <v>1</v>
      </c>
      <c r="H66">
        <v>3</v>
      </c>
      <c r="J66">
        <f t="shared" si="14"/>
        <v>7.2672209268743169</v>
      </c>
      <c r="L66">
        <f t="shared" si="15"/>
        <v>2.6</v>
      </c>
      <c r="N66">
        <f t="shared" si="16"/>
        <v>2</v>
      </c>
      <c r="W66">
        <f t="shared" si="3"/>
        <v>0</v>
      </c>
      <c r="X66">
        <f t="shared" si="3"/>
        <v>0</v>
      </c>
      <c r="Y66">
        <f t="shared" si="3"/>
        <v>1</v>
      </c>
      <c r="Z66">
        <f t="shared" si="3"/>
        <v>0</v>
      </c>
      <c r="AA66">
        <f t="shared" si="17"/>
        <v>0</v>
      </c>
      <c r="AB66">
        <f t="shared" si="4"/>
        <v>1</v>
      </c>
      <c r="AC66">
        <f t="shared" si="5"/>
        <v>0</v>
      </c>
      <c r="AE66">
        <f t="shared" si="6"/>
        <v>2</v>
      </c>
      <c r="AF66">
        <f t="shared" si="7"/>
        <v>0</v>
      </c>
      <c r="AG66">
        <f t="shared" si="7"/>
        <v>1</v>
      </c>
      <c r="AH66">
        <f t="shared" si="7"/>
        <v>1</v>
      </c>
      <c r="AI66">
        <f t="shared" si="7"/>
        <v>0</v>
      </c>
      <c r="AJ66">
        <f t="shared" si="8"/>
        <v>3</v>
      </c>
      <c r="AK66">
        <f t="shared" si="9"/>
        <v>2</v>
      </c>
      <c r="AM66">
        <f t="shared" si="10"/>
        <v>2</v>
      </c>
      <c r="AN66">
        <f t="shared" si="10"/>
        <v>1</v>
      </c>
      <c r="AO66">
        <f t="shared" si="11"/>
        <v>3</v>
      </c>
      <c r="AP66">
        <f t="shared" si="11"/>
        <v>2</v>
      </c>
      <c r="AQ66">
        <f t="shared" si="11"/>
        <v>0</v>
      </c>
      <c r="AR66">
        <f t="shared" si="12"/>
        <v>5</v>
      </c>
      <c r="AS66">
        <f t="shared" si="13"/>
        <v>4</v>
      </c>
    </row>
    <row r="67" spans="1:45" x14ac:dyDescent="0.3">
      <c r="A67" s="4">
        <v>45433</v>
      </c>
      <c r="B67">
        <v>11</v>
      </c>
      <c r="C67">
        <v>13</v>
      </c>
      <c r="D67">
        <v>14</v>
      </c>
      <c r="E67">
        <v>34</v>
      </c>
      <c r="F67">
        <v>48</v>
      </c>
      <c r="G67">
        <v>7</v>
      </c>
      <c r="H67">
        <v>9</v>
      </c>
      <c r="J67">
        <f t="shared" si="14"/>
        <v>6.1288253360656313</v>
      </c>
      <c r="L67">
        <f t="shared" si="15"/>
        <v>5.4772255750516612</v>
      </c>
      <c r="N67">
        <f t="shared" si="16"/>
        <v>2</v>
      </c>
      <c r="W67">
        <f t="shared" ref="W67:Z130" si="18">COUNTIF($B68:$F72, B67)</f>
        <v>0</v>
      </c>
      <c r="X67">
        <f t="shared" si="18"/>
        <v>1</v>
      </c>
      <c r="Y67">
        <f t="shared" si="18"/>
        <v>0</v>
      </c>
      <c r="Z67">
        <f t="shared" si="18"/>
        <v>0</v>
      </c>
      <c r="AA67">
        <f t="shared" si="17"/>
        <v>1</v>
      </c>
      <c r="AB67">
        <f t="shared" ref="AB67:AB130" si="19">COUNTIF($G68:$H72, G67)</f>
        <v>1</v>
      </c>
      <c r="AC67">
        <f t="shared" ref="AC67:AC130" si="20">COUNTIF($G68:$H72, H67)</f>
        <v>1</v>
      </c>
      <c r="AE67">
        <f t="shared" ref="AE67:AE130" si="21">COUNTIF($B68:$F77, B67)</f>
        <v>1</v>
      </c>
      <c r="AF67">
        <f t="shared" ref="AF67:AI130" si="22">COUNTIF($B68:$F77, C67)</f>
        <v>2</v>
      </c>
      <c r="AG67">
        <f t="shared" si="22"/>
        <v>0</v>
      </c>
      <c r="AH67">
        <f t="shared" si="22"/>
        <v>0</v>
      </c>
      <c r="AI67">
        <f t="shared" si="22"/>
        <v>1</v>
      </c>
      <c r="AJ67">
        <f t="shared" ref="AJ67:AJ130" si="23">COUNTIF($G68:$H77,G67)</f>
        <v>2</v>
      </c>
      <c r="AK67">
        <f t="shared" ref="AK67:AK130" si="24">COUNTIF($G68:$H77,H67)</f>
        <v>1</v>
      </c>
      <c r="AM67">
        <f t="shared" ref="AM67:AN130" si="25">COUNTIF($B68:$F87, B67)</f>
        <v>2</v>
      </c>
      <c r="AN67">
        <f t="shared" si="25"/>
        <v>5</v>
      </c>
      <c r="AO67">
        <f t="shared" ref="AO67:AQ130" si="26">COUNTIF($B68:$F87, D67)</f>
        <v>1</v>
      </c>
      <c r="AP67">
        <f t="shared" si="26"/>
        <v>1</v>
      </c>
      <c r="AQ67">
        <f t="shared" si="26"/>
        <v>2</v>
      </c>
      <c r="AR67">
        <f t="shared" ref="AR67:AR130" si="27">COUNTIF($G68:$H87,G67)</f>
        <v>2</v>
      </c>
      <c r="AS67">
        <f t="shared" ref="AS67:AS130" si="28">COUNTIF($G68:$H87,H67)</f>
        <v>2</v>
      </c>
    </row>
    <row r="68" spans="1:45" x14ac:dyDescent="0.3">
      <c r="A68" s="4">
        <v>45429</v>
      </c>
      <c r="B68">
        <v>18</v>
      </c>
      <c r="C68">
        <v>31</v>
      </c>
      <c r="D68">
        <v>32</v>
      </c>
      <c r="E68">
        <v>41</v>
      </c>
      <c r="F68">
        <v>46</v>
      </c>
      <c r="G68">
        <v>1</v>
      </c>
      <c r="H68">
        <v>10</v>
      </c>
      <c r="J68">
        <f t="shared" ref="J68:J131" si="29">SQRT(SUM((C68-B68)^2,(D68-C68)^2,(E68-D68)^2,(F68-E68)^2))/4</f>
        <v>4.1533119314590374</v>
      </c>
      <c r="L68">
        <f t="shared" ref="L68:L131" si="30">SQRT(SUM((B69-B68)^2,(C69-C68)^2,(D69-D68)^2,(E69-E68)^2,(F69-F68)^2))/5</f>
        <v>7.2111025509279782</v>
      </c>
      <c r="N68">
        <f t="shared" ref="N68:N131" si="31">H68-G68</f>
        <v>9</v>
      </c>
      <c r="W68">
        <f t="shared" si="18"/>
        <v>0</v>
      </c>
      <c r="X68">
        <f t="shared" si="18"/>
        <v>0</v>
      </c>
      <c r="Y68">
        <f t="shared" si="18"/>
        <v>0</v>
      </c>
      <c r="Z68">
        <f t="shared" si="18"/>
        <v>1</v>
      </c>
      <c r="AA68">
        <f t="shared" si="17"/>
        <v>0</v>
      </c>
      <c r="AB68">
        <f t="shared" si="19"/>
        <v>1</v>
      </c>
      <c r="AC68">
        <f t="shared" si="20"/>
        <v>0</v>
      </c>
      <c r="AE68">
        <f t="shared" si="21"/>
        <v>0</v>
      </c>
      <c r="AF68">
        <f t="shared" si="22"/>
        <v>1</v>
      </c>
      <c r="AG68">
        <f t="shared" si="22"/>
        <v>1</v>
      </c>
      <c r="AH68">
        <f t="shared" si="22"/>
        <v>1</v>
      </c>
      <c r="AI68">
        <f t="shared" si="22"/>
        <v>2</v>
      </c>
      <c r="AJ68">
        <f t="shared" si="23"/>
        <v>2</v>
      </c>
      <c r="AK68">
        <f t="shared" si="24"/>
        <v>1</v>
      </c>
      <c r="AM68">
        <f t="shared" si="25"/>
        <v>2</v>
      </c>
      <c r="AN68">
        <f t="shared" si="25"/>
        <v>3</v>
      </c>
      <c r="AO68">
        <f t="shared" si="26"/>
        <v>3</v>
      </c>
      <c r="AP68">
        <f t="shared" si="26"/>
        <v>1</v>
      </c>
      <c r="AQ68">
        <f t="shared" si="26"/>
        <v>4</v>
      </c>
      <c r="AR68">
        <f t="shared" si="27"/>
        <v>4</v>
      </c>
      <c r="AS68">
        <f t="shared" si="28"/>
        <v>4</v>
      </c>
    </row>
    <row r="69" spans="1:45" x14ac:dyDescent="0.3">
      <c r="A69" s="4">
        <v>45426</v>
      </c>
      <c r="B69">
        <v>2</v>
      </c>
      <c r="C69">
        <v>8</v>
      </c>
      <c r="D69">
        <v>17</v>
      </c>
      <c r="E69">
        <v>28</v>
      </c>
      <c r="F69">
        <v>35</v>
      </c>
      <c r="G69">
        <v>7</v>
      </c>
      <c r="H69">
        <v>9</v>
      </c>
      <c r="J69">
        <f t="shared" si="29"/>
        <v>4.235268586524354</v>
      </c>
      <c r="L69">
        <f t="shared" si="30"/>
        <v>6.6030296076876711</v>
      </c>
      <c r="N69">
        <f t="shared" si="31"/>
        <v>2</v>
      </c>
      <c r="W69">
        <f t="shared" si="18"/>
        <v>1</v>
      </c>
      <c r="X69">
        <f t="shared" si="18"/>
        <v>0</v>
      </c>
      <c r="Y69">
        <f t="shared" si="18"/>
        <v>0</v>
      </c>
      <c r="Z69">
        <f t="shared" si="18"/>
        <v>1</v>
      </c>
      <c r="AA69">
        <f t="shared" si="17"/>
        <v>1</v>
      </c>
      <c r="AB69">
        <f t="shared" si="19"/>
        <v>0</v>
      </c>
      <c r="AC69">
        <f t="shared" si="20"/>
        <v>0</v>
      </c>
      <c r="AE69">
        <f t="shared" si="21"/>
        <v>2</v>
      </c>
      <c r="AF69">
        <f t="shared" si="22"/>
        <v>0</v>
      </c>
      <c r="AG69">
        <f t="shared" si="22"/>
        <v>0</v>
      </c>
      <c r="AH69">
        <f t="shared" si="22"/>
        <v>1</v>
      </c>
      <c r="AI69">
        <f t="shared" si="22"/>
        <v>1</v>
      </c>
      <c r="AJ69">
        <f t="shared" si="23"/>
        <v>1</v>
      </c>
      <c r="AK69">
        <f t="shared" si="24"/>
        <v>0</v>
      </c>
      <c r="AM69">
        <f t="shared" si="25"/>
        <v>4</v>
      </c>
      <c r="AN69">
        <f t="shared" si="25"/>
        <v>2</v>
      </c>
      <c r="AO69">
        <f t="shared" si="26"/>
        <v>2</v>
      </c>
      <c r="AP69">
        <f t="shared" si="26"/>
        <v>1</v>
      </c>
      <c r="AQ69">
        <f t="shared" si="26"/>
        <v>3</v>
      </c>
      <c r="AR69">
        <f t="shared" si="27"/>
        <v>2</v>
      </c>
      <c r="AS69">
        <f t="shared" si="28"/>
        <v>1</v>
      </c>
    </row>
    <row r="70" spans="1:45" x14ac:dyDescent="0.3">
      <c r="A70" s="4">
        <v>45422</v>
      </c>
      <c r="B70">
        <v>13</v>
      </c>
      <c r="C70">
        <v>28</v>
      </c>
      <c r="D70">
        <v>29</v>
      </c>
      <c r="E70">
        <v>44</v>
      </c>
      <c r="F70">
        <v>48</v>
      </c>
      <c r="G70">
        <v>4</v>
      </c>
      <c r="H70">
        <v>12</v>
      </c>
      <c r="J70">
        <f t="shared" si="29"/>
        <v>5.4025456962435774</v>
      </c>
      <c r="L70">
        <f t="shared" si="30"/>
        <v>5.3103672189407014</v>
      </c>
      <c r="N70">
        <f t="shared" si="31"/>
        <v>8</v>
      </c>
      <c r="W70">
        <f t="shared" si="18"/>
        <v>1</v>
      </c>
      <c r="X70">
        <f t="shared" si="18"/>
        <v>0</v>
      </c>
      <c r="Y70">
        <f t="shared" si="18"/>
        <v>0</v>
      </c>
      <c r="Z70">
        <f t="shared" si="18"/>
        <v>0</v>
      </c>
      <c r="AA70">
        <f t="shared" si="17"/>
        <v>0</v>
      </c>
      <c r="AB70">
        <f t="shared" si="19"/>
        <v>2</v>
      </c>
      <c r="AC70">
        <f t="shared" si="20"/>
        <v>0</v>
      </c>
      <c r="AE70">
        <f t="shared" si="21"/>
        <v>2</v>
      </c>
      <c r="AF70">
        <f t="shared" si="22"/>
        <v>0</v>
      </c>
      <c r="AG70">
        <f t="shared" si="22"/>
        <v>1</v>
      </c>
      <c r="AH70">
        <f t="shared" si="22"/>
        <v>1</v>
      </c>
      <c r="AI70">
        <f t="shared" si="22"/>
        <v>0</v>
      </c>
      <c r="AJ70">
        <f t="shared" si="23"/>
        <v>2</v>
      </c>
      <c r="AK70">
        <f t="shared" si="24"/>
        <v>0</v>
      </c>
      <c r="AM70">
        <f t="shared" si="25"/>
        <v>4</v>
      </c>
      <c r="AN70">
        <f t="shared" si="25"/>
        <v>0</v>
      </c>
      <c r="AO70">
        <f t="shared" si="26"/>
        <v>2</v>
      </c>
      <c r="AP70">
        <f t="shared" si="26"/>
        <v>3</v>
      </c>
      <c r="AQ70">
        <f t="shared" si="26"/>
        <v>1</v>
      </c>
      <c r="AR70">
        <f t="shared" si="27"/>
        <v>6</v>
      </c>
      <c r="AS70">
        <f t="shared" si="28"/>
        <v>1</v>
      </c>
    </row>
    <row r="71" spans="1:45" x14ac:dyDescent="0.3">
      <c r="A71" s="4">
        <v>45419</v>
      </c>
      <c r="B71">
        <v>35</v>
      </c>
      <c r="C71">
        <v>36</v>
      </c>
      <c r="D71">
        <v>41</v>
      </c>
      <c r="E71">
        <v>42</v>
      </c>
      <c r="F71">
        <v>45</v>
      </c>
      <c r="G71">
        <v>6</v>
      </c>
      <c r="H71">
        <v>11</v>
      </c>
      <c r="J71">
        <f t="shared" si="29"/>
        <v>1.5</v>
      </c>
      <c r="L71">
        <f t="shared" si="30"/>
        <v>10.374969879474349</v>
      </c>
      <c r="N71">
        <f t="shared" si="31"/>
        <v>5</v>
      </c>
      <c r="W71">
        <f t="shared" si="18"/>
        <v>0</v>
      </c>
      <c r="X71">
        <f t="shared" si="18"/>
        <v>0</v>
      </c>
      <c r="Y71">
        <f t="shared" si="18"/>
        <v>0</v>
      </c>
      <c r="Z71">
        <f t="shared" si="18"/>
        <v>0</v>
      </c>
      <c r="AA71">
        <f t="shared" si="17"/>
        <v>0</v>
      </c>
      <c r="AB71">
        <f t="shared" si="19"/>
        <v>0</v>
      </c>
      <c r="AC71">
        <f t="shared" si="20"/>
        <v>0</v>
      </c>
      <c r="AE71">
        <f t="shared" si="21"/>
        <v>1</v>
      </c>
      <c r="AF71">
        <f t="shared" si="22"/>
        <v>1</v>
      </c>
      <c r="AG71">
        <f t="shared" si="22"/>
        <v>0</v>
      </c>
      <c r="AH71">
        <f t="shared" si="22"/>
        <v>0</v>
      </c>
      <c r="AI71">
        <f t="shared" si="22"/>
        <v>1</v>
      </c>
      <c r="AJ71">
        <f t="shared" si="23"/>
        <v>0</v>
      </c>
      <c r="AK71">
        <f t="shared" si="24"/>
        <v>2</v>
      </c>
      <c r="AM71">
        <f t="shared" si="25"/>
        <v>2</v>
      </c>
      <c r="AN71">
        <f t="shared" si="25"/>
        <v>3</v>
      </c>
      <c r="AO71">
        <f t="shared" si="26"/>
        <v>0</v>
      </c>
      <c r="AP71">
        <f t="shared" si="26"/>
        <v>0</v>
      </c>
      <c r="AQ71">
        <f t="shared" si="26"/>
        <v>1</v>
      </c>
      <c r="AR71">
        <f t="shared" si="27"/>
        <v>2</v>
      </c>
      <c r="AS71">
        <f t="shared" si="28"/>
        <v>2</v>
      </c>
    </row>
    <row r="72" spans="1:45" x14ac:dyDescent="0.3">
      <c r="A72" s="4">
        <v>45415</v>
      </c>
      <c r="B72">
        <v>6</v>
      </c>
      <c r="C72">
        <v>9</v>
      </c>
      <c r="D72">
        <v>10</v>
      </c>
      <c r="E72">
        <v>30</v>
      </c>
      <c r="F72">
        <v>49</v>
      </c>
      <c r="G72">
        <v>3</v>
      </c>
      <c r="H72">
        <v>4</v>
      </c>
      <c r="J72">
        <f t="shared" si="29"/>
        <v>6.9417216884574104</v>
      </c>
      <c r="L72">
        <f t="shared" si="30"/>
        <v>4.132795663954365</v>
      </c>
      <c r="N72">
        <f t="shared" si="31"/>
        <v>1</v>
      </c>
      <c r="W72">
        <f t="shared" si="18"/>
        <v>1</v>
      </c>
      <c r="X72">
        <f t="shared" si="18"/>
        <v>1</v>
      </c>
      <c r="Y72">
        <f t="shared" si="18"/>
        <v>1</v>
      </c>
      <c r="Z72">
        <f t="shared" si="18"/>
        <v>0</v>
      </c>
      <c r="AA72">
        <f t="shared" si="17"/>
        <v>1</v>
      </c>
      <c r="AB72">
        <f t="shared" si="19"/>
        <v>2</v>
      </c>
      <c r="AC72">
        <f t="shared" si="20"/>
        <v>1</v>
      </c>
      <c r="AE72">
        <f t="shared" si="21"/>
        <v>1</v>
      </c>
      <c r="AF72">
        <f t="shared" si="22"/>
        <v>1</v>
      </c>
      <c r="AG72">
        <f t="shared" si="22"/>
        <v>1</v>
      </c>
      <c r="AH72">
        <f t="shared" si="22"/>
        <v>0</v>
      </c>
      <c r="AI72">
        <f t="shared" si="22"/>
        <v>2</v>
      </c>
      <c r="AJ72">
        <f t="shared" si="23"/>
        <v>2</v>
      </c>
      <c r="AK72">
        <f t="shared" si="24"/>
        <v>1</v>
      </c>
      <c r="AM72">
        <f t="shared" si="25"/>
        <v>1</v>
      </c>
      <c r="AN72">
        <f t="shared" si="25"/>
        <v>2</v>
      </c>
      <c r="AO72">
        <f t="shared" si="26"/>
        <v>1</v>
      </c>
      <c r="AP72">
        <f t="shared" si="26"/>
        <v>2</v>
      </c>
      <c r="AQ72">
        <f t="shared" si="26"/>
        <v>3</v>
      </c>
      <c r="AR72">
        <f t="shared" si="27"/>
        <v>4</v>
      </c>
      <c r="AS72">
        <f t="shared" si="28"/>
        <v>5</v>
      </c>
    </row>
    <row r="73" spans="1:45" x14ac:dyDescent="0.3">
      <c r="A73" s="4">
        <v>45412</v>
      </c>
      <c r="B73">
        <v>13</v>
      </c>
      <c r="C73">
        <v>22</v>
      </c>
      <c r="D73">
        <v>24</v>
      </c>
      <c r="E73">
        <v>33</v>
      </c>
      <c r="F73">
        <v>47</v>
      </c>
      <c r="G73">
        <v>1</v>
      </c>
      <c r="H73">
        <v>5</v>
      </c>
      <c r="J73">
        <f t="shared" si="29"/>
        <v>4.7565743976101116</v>
      </c>
      <c r="L73">
        <f t="shared" si="30"/>
        <v>3.9949968710876353</v>
      </c>
      <c r="N73">
        <f t="shared" si="31"/>
        <v>4</v>
      </c>
      <c r="W73">
        <f t="shared" si="18"/>
        <v>0</v>
      </c>
      <c r="X73">
        <f t="shared" si="18"/>
        <v>1</v>
      </c>
      <c r="Y73">
        <f t="shared" si="18"/>
        <v>0</v>
      </c>
      <c r="Z73">
        <f t="shared" si="18"/>
        <v>0</v>
      </c>
      <c r="AA73">
        <f t="shared" si="17"/>
        <v>1</v>
      </c>
      <c r="AB73">
        <f t="shared" si="19"/>
        <v>1</v>
      </c>
      <c r="AC73">
        <f t="shared" si="20"/>
        <v>0</v>
      </c>
      <c r="AE73">
        <f t="shared" si="21"/>
        <v>2</v>
      </c>
      <c r="AF73">
        <f t="shared" si="22"/>
        <v>1</v>
      </c>
      <c r="AG73">
        <f t="shared" si="22"/>
        <v>0</v>
      </c>
      <c r="AH73">
        <f t="shared" si="22"/>
        <v>0</v>
      </c>
      <c r="AI73">
        <f t="shared" si="22"/>
        <v>1</v>
      </c>
      <c r="AJ73">
        <f t="shared" si="23"/>
        <v>2</v>
      </c>
      <c r="AK73">
        <f t="shared" si="24"/>
        <v>2</v>
      </c>
      <c r="AM73">
        <f t="shared" si="25"/>
        <v>3</v>
      </c>
      <c r="AN73">
        <f t="shared" si="25"/>
        <v>1</v>
      </c>
      <c r="AO73">
        <f t="shared" si="26"/>
        <v>1</v>
      </c>
      <c r="AP73">
        <f t="shared" si="26"/>
        <v>0</v>
      </c>
      <c r="AQ73">
        <f t="shared" si="26"/>
        <v>1</v>
      </c>
      <c r="AR73">
        <f t="shared" si="27"/>
        <v>4</v>
      </c>
      <c r="AS73">
        <f t="shared" si="28"/>
        <v>4</v>
      </c>
    </row>
    <row r="74" spans="1:45" x14ac:dyDescent="0.3">
      <c r="A74" s="4">
        <v>45408</v>
      </c>
      <c r="B74">
        <v>2</v>
      </c>
      <c r="C74">
        <v>20</v>
      </c>
      <c r="D74">
        <v>39</v>
      </c>
      <c r="E74">
        <v>40</v>
      </c>
      <c r="F74">
        <v>47</v>
      </c>
      <c r="G74">
        <v>4</v>
      </c>
      <c r="H74">
        <v>8</v>
      </c>
      <c r="J74">
        <f t="shared" si="29"/>
        <v>6.7777208558629791</v>
      </c>
      <c r="L74">
        <f t="shared" si="30"/>
        <v>6.2896740774065547</v>
      </c>
      <c r="N74">
        <f t="shared" si="31"/>
        <v>4</v>
      </c>
      <c r="W74">
        <f t="shared" si="18"/>
        <v>1</v>
      </c>
      <c r="X74">
        <f t="shared" si="18"/>
        <v>1</v>
      </c>
      <c r="Y74">
        <f t="shared" si="18"/>
        <v>1</v>
      </c>
      <c r="Z74">
        <f t="shared" si="18"/>
        <v>1</v>
      </c>
      <c r="AA74">
        <f t="shared" si="17"/>
        <v>0</v>
      </c>
      <c r="AB74">
        <f t="shared" si="19"/>
        <v>0</v>
      </c>
      <c r="AC74">
        <f t="shared" si="20"/>
        <v>0</v>
      </c>
      <c r="AE74">
        <f t="shared" si="21"/>
        <v>2</v>
      </c>
      <c r="AF74">
        <f t="shared" si="22"/>
        <v>1</v>
      </c>
      <c r="AG74">
        <f t="shared" si="22"/>
        <v>1</v>
      </c>
      <c r="AH74">
        <f t="shared" si="22"/>
        <v>1</v>
      </c>
      <c r="AI74">
        <f t="shared" si="22"/>
        <v>0</v>
      </c>
      <c r="AJ74">
        <f t="shared" si="23"/>
        <v>0</v>
      </c>
      <c r="AK74">
        <f t="shared" si="24"/>
        <v>2</v>
      </c>
      <c r="AM74">
        <f t="shared" si="25"/>
        <v>3</v>
      </c>
      <c r="AN74">
        <f t="shared" si="25"/>
        <v>4</v>
      </c>
      <c r="AO74">
        <f t="shared" si="26"/>
        <v>1</v>
      </c>
      <c r="AP74">
        <f t="shared" si="26"/>
        <v>2</v>
      </c>
      <c r="AQ74">
        <f t="shared" si="26"/>
        <v>0</v>
      </c>
      <c r="AR74">
        <f t="shared" si="27"/>
        <v>4</v>
      </c>
      <c r="AS74">
        <f t="shared" si="28"/>
        <v>3</v>
      </c>
    </row>
    <row r="75" spans="1:45" x14ac:dyDescent="0.3">
      <c r="A75" s="4">
        <v>45405</v>
      </c>
      <c r="B75">
        <v>6</v>
      </c>
      <c r="C75">
        <v>9</v>
      </c>
      <c r="D75">
        <v>11</v>
      </c>
      <c r="E75">
        <v>32</v>
      </c>
      <c r="F75">
        <v>49</v>
      </c>
      <c r="G75">
        <v>2</v>
      </c>
      <c r="H75">
        <v>10</v>
      </c>
      <c r="J75">
        <f t="shared" si="29"/>
        <v>6.8145065852195055</v>
      </c>
      <c r="L75">
        <f t="shared" si="30"/>
        <v>6.7260686883200949</v>
      </c>
      <c r="N75">
        <f t="shared" si="31"/>
        <v>8</v>
      </c>
      <c r="W75">
        <f t="shared" si="18"/>
        <v>0</v>
      </c>
      <c r="X75">
        <f t="shared" si="18"/>
        <v>0</v>
      </c>
      <c r="Y75">
        <f t="shared" si="18"/>
        <v>0</v>
      </c>
      <c r="Z75">
        <f t="shared" si="18"/>
        <v>0</v>
      </c>
      <c r="AA75">
        <f t="shared" si="17"/>
        <v>0</v>
      </c>
      <c r="AB75">
        <f t="shared" si="19"/>
        <v>2</v>
      </c>
      <c r="AC75">
        <f t="shared" si="20"/>
        <v>1</v>
      </c>
      <c r="AE75">
        <f t="shared" si="21"/>
        <v>0</v>
      </c>
      <c r="AF75">
        <f t="shared" si="22"/>
        <v>0</v>
      </c>
      <c r="AG75">
        <f t="shared" si="22"/>
        <v>1</v>
      </c>
      <c r="AH75">
        <f t="shared" si="22"/>
        <v>2</v>
      </c>
      <c r="AI75">
        <f t="shared" si="22"/>
        <v>1</v>
      </c>
      <c r="AJ75">
        <f t="shared" si="23"/>
        <v>2</v>
      </c>
      <c r="AK75">
        <f t="shared" si="24"/>
        <v>3</v>
      </c>
      <c r="AM75">
        <f t="shared" si="25"/>
        <v>0</v>
      </c>
      <c r="AN75">
        <f t="shared" si="25"/>
        <v>1</v>
      </c>
      <c r="AO75">
        <f t="shared" si="26"/>
        <v>2</v>
      </c>
      <c r="AP75">
        <f t="shared" si="26"/>
        <v>2</v>
      </c>
      <c r="AQ75">
        <f t="shared" si="26"/>
        <v>2</v>
      </c>
      <c r="AR75">
        <f t="shared" si="27"/>
        <v>4</v>
      </c>
      <c r="AS75">
        <f t="shared" si="28"/>
        <v>3</v>
      </c>
    </row>
    <row r="76" spans="1:45" x14ac:dyDescent="0.3">
      <c r="A76" s="4">
        <v>45401</v>
      </c>
      <c r="B76">
        <v>10</v>
      </c>
      <c r="C76">
        <v>20</v>
      </c>
      <c r="D76">
        <v>40</v>
      </c>
      <c r="E76">
        <v>44</v>
      </c>
      <c r="F76">
        <v>46</v>
      </c>
      <c r="G76">
        <v>1</v>
      </c>
      <c r="H76">
        <v>3</v>
      </c>
      <c r="J76">
        <f t="shared" si="29"/>
        <v>5.7008771254956896</v>
      </c>
      <c r="L76">
        <f t="shared" si="30"/>
        <v>3.6386810797320508</v>
      </c>
      <c r="N76">
        <f t="shared" si="31"/>
        <v>2</v>
      </c>
      <c r="W76">
        <f t="shared" si="18"/>
        <v>0</v>
      </c>
      <c r="X76">
        <f t="shared" si="18"/>
        <v>0</v>
      </c>
      <c r="Y76">
        <f t="shared" si="18"/>
        <v>0</v>
      </c>
      <c r="Z76">
        <f t="shared" si="18"/>
        <v>0</v>
      </c>
      <c r="AA76">
        <f t="shared" si="17"/>
        <v>2</v>
      </c>
      <c r="AB76">
        <f t="shared" si="19"/>
        <v>0</v>
      </c>
      <c r="AC76">
        <f t="shared" si="20"/>
        <v>1</v>
      </c>
      <c r="AE76">
        <f t="shared" si="21"/>
        <v>0</v>
      </c>
      <c r="AF76">
        <f t="shared" si="22"/>
        <v>1</v>
      </c>
      <c r="AG76">
        <f t="shared" si="22"/>
        <v>1</v>
      </c>
      <c r="AH76">
        <f t="shared" si="22"/>
        <v>1</v>
      </c>
      <c r="AI76">
        <f t="shared" si="22"/>
        <v>2</v>
      </c>
      <c r="AJ76">
        <f t="shared" si="23"/>
        <v>2</v>
      </c>
      <c r="AK76">
        <f t="shared" si="24"/>
        <v>2</v>
      </c>
      <c r="AM76">
        <f t="shared" si="25"/>
        <v>0</v>
      </c>
      <c r="AN76">
        <f t="shared" si="25"/>
        <v>4</v>
      </c>
      <c r="AO76">
        <f t="shared" si="26"/>
        <v>1</v>
      </c>
      <c r="AP76">
        <f t="shared" si="26"/>
        <v>2</v>
      </c>
      <c r="AQ76">
        <f t="shared" si="26"/>
        <v>4</v>
      </c>
      <c r="AR76">
        <f t="shared" si="27"/>
        <v>4</v>
      </c>
      <c r="AS76">
        <f t="shared" si="28"/>
        <v>4</v>
      </c>
    </row>
    <row r="77" spans="1:45" x14ac:dyDescent="0.3">
      <c r="A77" s="4">
        <v>45398</v>
      </c>
      <c r="B77">
        <v>22</v>
      </c>
      <c r="C77">
        <v>29</v>
      </c>
      <c r="D77">
        <v>31</v>
      </c>
      <c r="E77">
        <v>39</v>
      </c>
      <c r="F77">
        <v>46</v>
      </c>
      <c r="G77">
        <v>3</v>
      </c>
      <c r="H77">
        <v>7</v>
      </c>
      <c r="J77">
        <f t="shared" si="29"/>
        <v>3.2210246816812815</v>
      </c>
      <c r="L77">
        <f t="shared" si="30"/>
        <v>8.8701747446146744</v>
      </c>
      <c r="N77">
        <f t="shared" si="31"/>
        <v>4</v>
      </c>
      <c r="W77">
        <f t="shared" si="18"/>
        <v>0</v>
      </c>
      <c r="X77">
        <f t="shared" si="18"/>
        <v>0</v>
      </c>
      <c r="Y77">
        <f t="shared" si="18"/>
        <v>1</v>
      </c>
      <c r="Z77">
        <f t="shared" si="18"/>
        <v>0</v>
      </c>
      <c r="AA77">
        <f t="shared" si="17"/>
        <v>1</v>
      </c>
      <c r="AB77">
        <f t="shared" si="19"/>
        <v>0</v>
      </c>
      <c r="AC77">
        <f t="shared" si="20"/>
        <v>0</v>
      </c>
      <c r="AE77">
        <f t="shared" si="21"/>
        <v>0</v>
      </c>
      <c r="AF77">
        <f t="shared" si="22"/>
        <v>1</v>
      </c>
      <c r="AG77">
        <f t="shared" si="22"/>
        <v>2</v>
      </c>
      <c r="AH77">
        <f t="shared" si="22"/>
        <v>0</v>
      </c>
      <c r="AI77">
        <f t="shared" si="22"/>
        <v>2</v>
      </c>
      <c r="AJ77">
        <f t="shared" si="23"/>
        <v>1</v>
      </c>
      <c r="AK77">
        <f t="shared" si="24"/>
        <v>0</v>
      </c>
      <c r="AM77">
        <f t="shared" si="25"/>
        <v>0</v>
      </c>
      <c r="AN77">
        <f t="shared" si="25"/>
        <v>1</v>
      </c>
      <c r="AO77">
        <f t="shared" si="26"/>
        <v>3</v>
      </c>
      <c r="AP77">
        <f t="shared" si="26"/>
        <v>0</v>
      </c>
      <c r="AQ77">
        <f t="shared" si="26"/>
        <v>3</v>
      </c>
      <c r="AR77">
        <f t="shared" si="27"/>
        <v>3</v>
      </c>
      <c r="AS77">
        <f t="shared" si="28"/>
        <v>2</v>
      </c>
    </row>
    <row r="78" spans="1:45" x14ac:dyDescent="0.3">
      <c r="A78" s="4">
        <v>45394</v>
      </c>
      <c r="B78">
        <v>2</v>
      </c>
      <c r="C78">
        <v>3</v>
      </c>
      <c r="D78">
        <v>12</v>
      </c>
      <c r="E78">
        <v>16</v>
      </c>
      <c r="F78">
        <v>45</v>
      </c>
      <c r="G78">
        <v>2</v>
      </c>
      <c r="H78">
        <v>11</v>
      </c>
      <c r="J78">
        <f t="shared" si="29"/>
        <v>7.6607767230222814</v>
      </c>
      <c r="L78">
        <f t="shared" si="30"/>
        <v>6.3466526610489726</v>
      </c>
      <c r="N78">
        <f t="shared" si="31"/>
        <v>9</v>
      </c>
      <c r="W78">
        <f t="shared" si="18"/>
        <v>1</v>
      </c>
      <c r="X78">
        <f t="shared" si="18"/>
        <v>0</v>
      </c>
      <c r="Y78">
        <f t="shared" si="18"/>
        <v>0</v>
      </c>
      <c r="Z78">
        <f t="shared" si="18"/>
        <v>1</v>
      </c>
      <c r="AA78">
        <f t="shared" si="17"/>
        <v>0</v>
      </c>
      <c r="AB78">
        <f t="shared" si="19"/>
        <v>1</v>
      </c>
      <c r="AC78">
        <f t="shared" si="20"/>
        <v>1</v>
      </c>
      <c r="AE78">
        <f t="shared" si="21"/>
        <v>1</v>
      </c>
      <c r="AF78">
        <f t="shared" si="22"/>
        <v>0</v>
      </c>
      <c r="AG78">
        <f t="shared" si="22"/>
        <v>1</v>
      </c>
      <c r="AH78">
        <f t="shared" si="22"/>
        <v>3</v>
      </c>
      <c r="AI78">
        <f t="shared" si="22"/>
        <v>0</v>
      </c>
      <c r="AJ78">
        <f t="shared" si="23"/>
        <v>1</v>
      </c>
      <c r="AK78">
        <f t="shared" si="24"/>
        <v>1</v>
      </c>
      <c r="AM78">
        <f t="shared" si="25"/>
        <v>3</v>
      </c>
      <c r="AN78">
        <f t="shared" si="25"/>
        <v>1</v>
      </c>
      <c r="AO78">
        <f t="shared" si="26"/>
        <v>2</v>
      </c>
      <c r="AP78">
        <f t="shared" si="26"/>
        <v>3</v>
      </c>
      <c r="AQ78">
        <f t="shared" si="26"/>
        <v>2</v>
      </c>
      <c r="AR78">
        <f t="shared" si="27"/>
        <v>3</v>
      </c>
      <c r="AS78">
        <f t="shared" si="28"/>
        <v>2</v>
      </c>
    </row>
    <row r="79" spans="1:45" x14ac:dyDescent="0.3">
      <c r="A79" s="4">
        <v>45391</v>
      </c>
      <c r="B79">
        <v>19</v>
      </c>
      <c r="C79">
        <v>23</v>
      </c>
      <c r="D79">
        <v>26</v>
      </c>
      <c r="E79">
        <v>27</v>
      </c>
      <c r="F79">
        <v>46</v>
      </c>
      <c r="G79">
        <v>2</v>
      </c>
      <c r="H79">
        <v>10</v>
      </c>
      <c r="J79">
        <f t="shared" si="29"/>
        <v>4.9180788932265003</v>
      </c>
      <c r="L79">
        <f t="shared" si="30"/>
        <v>2.8705400188814645</v>
      </c>
      <c r="N79">
        <f t="shared" si="31"/>
        <v>8</v>
      </c>
      <c r="W79">
        <f t="shared" si="18"/>
        <v>0</v>
      </c>
      <c r="X79">
        <f t="shared" si="18"/>
        <v>2</v>
      </c>
      <c r="Y79">
        <f t="shared" si="18"/>
        <v>2</v>
      </c>
      <c r="Z79">
        <f t="shared" si="18"/>
        <v>0</v>
      </c>
      <c r="AA79">
        <f t="shared" si="17"/>
        <v>0</v>
      </c>
      <c r="AB79">
        <f t="shared" si="19"/>
        <v>0</v>
      </c>
      <c r="AC79">
        <f t="shared" si="20"/>
        <v>2</v>
      </c>
      <c r="AE79">
        <f t="shared" si="21"/>
        <v>1</v>
      </c>
      <c r="AF79">
        <f t="shared" si="22"/>
        <v>3</v>
      </c>
      <c r="AG79">
        <f t="shared" si="22"/>
        <v>2</v>
      </c>
      <c r="AH79">
        <f t="shared" si="22"/>
        <v>0</v>
      </c>
      <c r="AI79">
        <f t="shared" si="22"/>
        <v>1</v>
      </c>
      <c r="AJ79">
        <f t="shared" si="23"/>
        <v>0</v>
      </c>
      <c r="AK79">
        <f t="shared" si="24"/>
        <v>2</v>
      </c>
      <c r="AM79">
        <f t="shared" si="25"/>
        <v>3</v>
      </c>
      <c r="AN79">
        <f t="shared" si="25"/>
        <v>6</v>
      </c>
      <c r="AO79">
        <f t="shared" si="26"/>
        <v>3</v>
      </c>
      <c r="AP79">
        <f t="shared" si="26"/>
        <v>3</v>
      </c>
      <c r="AQ79">
        <f t="shared" si="26"/>
        <v>2</v>
      </c>
      <c r="AR79">
        <f t="shared" si="27"/>
        <v>2</v>
      </c>
      <c r="AS79">
        <f t="shared" si="28"/>
        <v>2</v>
      </c>
    </row>
    <row r="80" spans="1:45" x14ac:dyDescent="0.3">
      <c r="A80" s="4">
        <v>45387</v>
      </c>
      <c r="B80">
        <v>13</v>
      </c>
      <c r="C80">
        <v>18</v>
      </c>
      <c r="D80">
        <v>26</v>
      </c>
      <c r="E80">
        <v>35</v>
      </c>
      <c r="F80">
        <v>37</v>
      </c>
      <c r="G80">
        <v>8</v>
      </c>
      <c r="H80">
        <v>11</v>
      </c>
      <c r="J80">
        <f t="shared" si="29"/>
        <v>3.2977264895682299</v>
      </c>
      <c r="L80">
        <f t="shared" si="30"/>
        <v>3.5552777669262356</v>
      </c>
      <c r="N80">
        <f t="shared" si="31"/>
        <v>3</v>
      </c>
      <c r="W80">
        <f t="shared" si="18"/>
        <v>1</v>
      </c>
      <c r="X80">
        <f t="shared" si="18"/>
        <v>1</v>
      </c>
      <c r="Y80">
        <f t="shared" si="18"/>
        <v>1</v>
      </c>
      <c r="Z80">
        <f t="shared" si="18"/>
        <v>1</v>
      </c>
      <c r="AA80">
        <f t="shared" si="17"/>
        <v>0</v>
      </c>
      <c r="AB80">
        <f t="shared" si="19"/>
        <v>1</v>
      </c>
      <c r="AC80">
        <f t="shared" si="20"/>
        <v>0</v>
      </c>
      <c r="AE80">
        <f t="shared" si="21"/>
        <v>2</v>
      </c>
      <c r="AF80">
        <f t="shared" si="22"/>
        <v>1</v>
      </c>
      <c r="AG80">
        <f t="shared" si="22"/>
        <v>1</v>
      </c>
      <c r="AH80">
        <f t="shared" si="22"/>
        <v>1</v>
      </c>
      <c r="AI80">
        <f t="shared" si="22"/>
        <v>0</v>
      </c>
      <c r="AJ80">
        <f t="shared" si="23"/>
        <v>2</v>
      </c>
      <c r="AK80">
        <f t="shared" si="24"/>
        <v>0</v>
      </c>
      <c r="AM80">
        <f t="shared" si="25"/>
        <v>5</v>
      </c>
      <c r="AN80">
        <f t="shared" si="25"/>
        <v>2</v>
      </c>
      <c r="AO80">
        <f t="shared" si="26"/>
        <v>2</v>
      </c>
      <c r="AP80">
        <f t="shared" si="26"/>
        <v>2</v>
      </c>
      <c r="AQ80">
        <f t="shared" si="26"/>
        <v>2</v>
      </c>
      <c r="AR80">
        <f t="shared" si="27"/>
        <v>2</v>
      </c>
      <c r="AS80">
        <f t="shared" si="28"/>
        <v>1</v>
      </c>
    </row>
    <row r="81" spans="1:45" x14ac:dyDescent="0.3">
      <c r="A81" s="4">
        <v>45384</v>
      </c>
      <c r="B81">
        <v>1</v>
      </c>
      <c r="C81">
        <v>23</v>
      </c>
      <c r="D81">
        <v>31</v>
      </c>
      <c r="E81">
        <v>36</v>
      </c>
      <c r="F81">
        <v>48</v>
      </c>
      <c r="G81">
        <v>5</v>
      </c>
      <c r="H81">
        <v>8</v>
      </c>
      <c r="J81">
        <f t="shared" si="29"/>
        <v>6.6942139194979422</v>
      </c>
      <c r="L81">
        <f t="shared" si="30"/>
        <v>3.3346664001066131</v>
      </c>
      <c r="N81">
        <f t="shared" si="31"/>
        <v>3</v>
      </c>
      <c r="W81">
        <f t="shared" si="18"/>
        <v>1</v>
      </c>
      <c r="X81">
        <f t="shared" si="18"/>
        <v>1</v>
      </c>
      <c r="Y81">
        <f t="shared" si="18"/>
        <v>1</v>
      </c>
      <c r="Z81">
        <f t="shared" si="18"/>
        <v>1</v>
      </c>
      <c r="AA81">
        <f t="shared" si="17"/>
        <v>0</v>
      </c>
      <c r="AB81">
        <f t="shared" si="19"/>
        <v>2</v>
      </c>
      <c r="AC81">
        <f t="shared" si="20"/>
        <v>0</v>
      </c>
      <c r="AE81">
        <f t="shared" si="21"/>
        <v>1</v>
      </c>
      <c r="AF81">
        <f t="shared" si="22"/>
        <v>2</v>
      </c>
      <c r="AG81">
        <f t="shared" si="22"/>
        <v>1</v>
      </c>
      <c r="AH81">
        <f t="shared" si="22"/>
        <v>2</v>
      </c>
      <c r="AI81">
        <f t="shared" si="22"/>
        <v>0</v>
      </c>
      <c r="AJ81">
        <f t="shared" si="23"/>
        <v>3</v>
      </c>
      <c r="AK81">
        <f t="shared" si="24"/>
        <v>1</v>
      </c>
      <c r="AM81">
        <f t="shared" si="25"/>
        <v>1</v>
      </c>
      <c r="AN81">
        <f t="shared" si="25"/>
        <v>6</v>
      </c>
      <c r="AO81">
        <f t="shared" si="26"/>
        <v>2</v>
      </c>
      <c r="AP81">
        <f t="shared" si="26"/>
        <v>2</v>
      </c>
      <c r="AQ81">
        <f t="shared" si="26"/>
        <v>2</v>
      </c>
      <c r="AR81">
        <f t="shared" si="27"/>
        <v>6</v>
      </c>
      <c r="AS81">
        <f t="shared" si="28"/>
        <v>1</v>
      </c>
    </row>
    <row r="82" spans="1:45" x14ac:dyDescent="0.3">
      <c r="A82" s="4">
        <v>45380</v>
      </c>
      <c r="B82">
        <v>16</v>
      </c>
      <c r="C82">
        <v>17</v>
      </c>
      <c r="D82">
        <v>35</v>
      </c>
      <c r="E82">
        <v>36</v>
      </c>
      <c r="F82">
        <v>49</v>
      </c>
      <c r="G82">
        <v>1</v>
      </c>
      <c r="H82">
        <v>10</v>
      </c>
      <c r="J82">
        <f t="shared" si="29"/>
        <v>5.5621488653217472</v>
      </c>
      <c r="L82">
        <f t="shared" si="30"/>
        <v>6.7911707385398588</v>
      </c>
      <c r="N82">
        <f t="shared" si="31"/>
        <v>9</v>
      </c>
      <c r="W82">
        <f t="shared" si="18"/>
        <v>1</v>
      </c>
      <c r="X82">
        <f t="shared" si="18"/>
        <v>0</v>
      </c>
      <c r="Y82">
        <f t="shared" si="18"/>
        <v>0</v>
      </c>
      <c r="Z82">
        <f t="shared" si="18"/>
        <v>0</v>
      </c>
      <c r="AA82">
        <f t="shared" si="17"/>
        <v>0</v>
      </c>
      <c r="AB82">
        <f t="shared" si="19"/>
        <v>1</v>
      </c>
      <c r="AC82">
        <f t="shared" si="20"/>
        <v>1</v>
      </c>
      <c r="AE82">
        <f t="shared" si="21"/>
        <v>2</v>
      </c>
      <c r="AF82">
        <f t="shared" si="22"/>
        <v>1</v>
      </c>
      <c r="AG82">
        <f t="shared" si="22"/>
        <v>0</v>
      </c>
      <c r="AH82">
        <f t="shared" si="22"/>
        <v>1</v>
      </c>
      <c r="AI82">
        <f t="shared" si="22"/>
        <v>1</v>
      </c>
      <c r="AJ82">
        <f t="shared" si="23"/>
        <v>2</v>
      </c>
      <c r="AK82">
        <f t="shared" si="24"/>
        <v>1</v>
      </c>
      <c r="AM82">
        <f t="shared" si="25"/>
        <v>2</v>
      </c>
      <c r="AN82">
        <f t="shared" si="25"/>
        <v>2</v>
      </c>
      <c r="AO82">
        <f t="shared" si="26"/>
        <v>1</v>
      </c>
      <c r="AP82">
        <f t="shared" si="26"/>
        <v>1</v>
      </c>
      <c r="AQ82">
        <f t="shared" si="26"/>
        <v>1</v>
      </c>
      <c r="AR82">
        <f t="shared" si="27"/>
        <v>3</v>
      </c>
      <c r="AS82">
        <f t="shared" si="28"/>
        <v>1</v>
      </c>
    </row>
    <row r="83" spans="1:45" x14ac:dyDescent="0.3">
      <c r="A83" s="4">
        <v>45377</v>
      </c>
      <c r="B83">
        <v>2</v>
      </c>
      <c r="C83">
        <v>13</v>
      </c>
      <c r="D83">
        <v>14</v>
      </c>
      <c r="E83">
        <v>26</v>
      </c>
      <c r="F83">
        <v>29</v>
      </c>
      <c r="G83">
        <v>5</v>
      </c>
      <c r="H83">
        <v>6</v>
      </c>
      <c r="J83">
        <f t="shared" si="29"/>
        <v>4.1457809879442502</v>
      </c>
      <c r="L83">
        <f t="shared" si="30"/>
        <v>3.9089640571384132</v>
      </c>
      <c r="N83">
        <f t="shared" si="31"/>
        <v>1</v>
      </c>
      <c r="W83">
        <f t="shared" si="18"/>
        <v>0</v>
      </c>
      <c r="X83">
        <f t="shared" si="18"/>
        <v>1</v>
      </c>
      <c r="Y83">
        <f t="shared" si="18"/>
        <v>0</v>
      </c>
      <c r="Z83">
        <f t="shared" si="18"/>
        <v>0</v>
      </c>
      <c r="AA83">
        <f t="shared" si="17"/>
        <v>0</v>
      </c>
      <c r="AB83">
        <f t="shared" si="19"/>
        <v>1</v>
      </c>
      <c r="AC83">
        <f t="shared" si="20"/>
        <v>0</v>
      </c>
      <c r="AE83">
        <f t="shared" si="21"/>
        <v>1</v>
      </c>
      <c r="AF83">
        <f t="shared" si="22"/>
        <v>1</v>
      </c>
      <c r="AG83">
        <f t="shared" si="22"/>
        <v>0</v>
      </c>
      <c r="AH83">
        <f t="shared" si="22"/>
        <v>0</v>
      </c>
      <c r="AI83">
        <f t="shared" si="22"/>
        <v>0</v>
      </c>
      <c r="AJ83">
        <f t="shared" si="23"/>
        <v>2</v>
      </c>
      <c r="AK83">
        <f t="shared" si="24"/>
        <v>1</v>
      </c>
      <c r="AM83">
        <f t="shared" si="25"/>
        <v>2</v>
      </c>
      <c r="AN83">
        <f t="shared" si="25"/>
        <v>4</v>
      </c>
      <c r="AO83">
        <f t="shared" si="26"/>
        <v>2</v>
      </c>
      <c r="AP83">
        <f t="shared" si="26"/>
        <v>1</v>
      </c>
      <c r="AQ83">
        <f t="shared" si="26"/>
        <v>0</v>
      </c>
      <c r="AR83">
        <f t="shared" si="27"/>
        <v>5</v>
      </c>
      <c r="AS83">
        <f t="shared" si="28"/>
        <v>2</v>
      </c>
    </row>
    <row r="84" spans="1:45" x14ac:dyDescent="0.3">
      <c r="A84" s="4">
        <v>45373</v>
      </c>
      <c r="B84">
        <v>8</v>
      </c>
      <c r="C84">
        <v>11</v>
      </c>
      <c r="D84">
        <v>23</v>
      </c>
      <c r="E84">
        <v>32</v>
      </c>
      <c r="F84">
        <v>44</v>
      </c>
      <c r="G84">
        <v>9</v>
      </c>
      <c r="H84">
        <v>10</v>
      </c>
      <c r="J84">
        <f t="shared" si="29"/>
        <v>4.8605555238058953</v>
      </c>
      <c r="L84">
        <f t="shared" si="30"/>
        <v>3.6823905279043934</v>
      </c>
      <c r="N84">
        <f t="shared" si="31"/>
        <v>1</v>
      </c>
      <c r="W84">
        <f t="shared" si="18"/>
        <v>1</v>
      </c>
      <c r="X84">
        <f t="shared" si="18"/>
        <v>1</v>
      </c>
      <c r="Y84">
        <f t="shared" si="18"/>
        <v>1</v>
      </c>
      <c r="Z84">
        <f t="shared" si="18"/>
        <v>1</v>
      </c>
      <c r="AA84">
        <f t="shared" si="17"/>
        <v>1</v>
      </c>
      <c r="AB84">
        <f t="shared" si="19"/>
        <v>0</v>
      </c>
      <c r="AC84">
        <f t="shared" si="20"/>
        <v>0</v>
      </c>
      <c r="AE84">
        <f t="shared" si="21"/>
        <v>2</v>
      </c>
      <c r="AF84">
        <f t="shared" si="22"/>
        <v>1</v>
      </c>
      <c r="AG84">
        <f t="shared" si="22"/>
        <v>2</v>
      </c>
      <c r="AH84">
        <f t="shared" si="22"/>
        <v>1</v>
      </c>
      <c r="AI84">
        <f t="shared" si="22"/>
        <v>1</v>
      </c>
      <c r="AJ84">
        <f t="shared" si="23"/>
        <v>0</v>
      </c>
      <c r="AK84">
        <f t="shared" si="24"/>
        <v>0</v>
      </c>
      <c r="AM84">
        <f t="shared" si="25"/>
        <v>3</v>
      </c>
      <c r="AN84">
        <f t="shared" si="25"/>
        <v>1</v>
      </c>
      <c r="AO84">
        <f t="shared" si="26"/>
        <v>5</v>
      </c>
      <c r="AP84">
        <f t="shared" si="26"/>
        <v>2</v>
      </c>
      <c r="AQ84">
        <f t="shared" si="26"/>
        <v>2</v>
      </c>
      <c r="AR84">
        <f t="shared" si="27"/>
        <v>5</v>
      </c>
      <c r="AS84">
        <f t="shared" si="28"/>
        <v>0</v>
      </c>
    </row>
    <row r="85" spans="1:45" x14ac:dyDescent="0.3">
      <c r="A85" s="4">
        <v>45370</v>
      </c>
      <c r="B85">
        <v>7</v>
      </c>
      <c r="C85">
        <v>16</v>
      </c>
      <c r="D85">
        <v>18</v>
      </c>
      <c r="E85">
        <v>20</v>
      </c>
      <c r="F85">
        <v>32</v>
      </c>
      <c r="G85">
        <v>1</v>
      </c>
      <c r="H85">
        <v>3</v>
      </c>
      <c r="J85">
        <f t="shared" si="29"/>
        <v>3.8160843806184368</v>
      </c>
      <c r="L85">
        <f t="shared" si="30"/>
        <v>4.9355850717012268</v>
      </c>
      <c r="N85">
        <f t="shared" si="31"/>
        <v>2</v>
      </c>
      <c r="W85">
        <f t="shared" si="18"/>
        <v>1</v>
      </c>
      <c r="X85">
        <f t="shared" si="18"/>
        <v>1</v>
      </c>
      <c r="Y85">
        <f t="shared" si="18"/>
        <v>0</v>
      </c>
      <c r="Z85">
        <f t="shared" si="18"/>
        <v>1</v>
      </c>
      <c r="AA85">
        <f t="shared" si="17"/>
        <v>0</v>
      </c>
      <c r="AB85">
        <f t="shared" si="19"/>
        <v>0</v>
      </c>
      <c r="AC85">
        <f t="shared" si="20"/>
        <v>1</v>
      </c>
      <c r="AE85">
        <f t="shared" si="21"/>
        <v>1</v>
      </c>
      <c r="AF85">
        <f t="shared" si="22"/>
        <v>1</v>
      </c>
      <c r="AG85">
        <f t="shared" si="22"/>
        <v>1</v>
      </c>
      <c r="AH85">
        <f t="shared" si="22"/>
        <v>3</v>
      </c>
      <c r="AI85">
        <f t="shared" si="22"/>
        <v>0</v>
      </c>
      <c r="AJ85">
        <f t="shared" si="23"/>
        <v>2</v>
      </c>
      <c r="AK85">
        <f t="shared" si="24"/>
        <v>2</v>
      </c>
      <c r="AM85">
        <f t="shared" si="25"/>
        <v>2</v>
      </c>
      <c r="AN85">
        <f t="shared" si="25"/>
        <v>2</v>
      </c>
      <c r="AO85">
        <f t="shared" si="26"/>
        <v>3</v>
      </c>
      <c r="AP85">
        <f t="shared" si="26"/>
        <v>4</v>
      </c>
      <c r="AQ85">
        <f t="shared" si="26"/>
        <v>1</v>
      </c>
      <c r="AR85">
        <f t="shared" si="27"/>
        <v>3</v>
      </c>
      <c r="AS85">
        <f t="shared" si="28"/>
        <v>4</v>
      </c>
    </row>
    <row r="86" spans="1:45" x14ac:dyDescent="0.3">
      <c r="A86" s="4">
        <v>45366</v>
      </c>
      <c r="B86">
        <v>1</v>
      </c>
      <c r="C86">
        <v>4</v>
      </c>
      <c r="D86">
        <v>31</v>
      </c>
      <c r="E86">
        <v>34</v>
      </c>
      <c r="F86">
        <v>40</v>
      </c>
      <c r="G86">
        <v>4</v>
      </c>
      <c r="H86">
        <v>5</v>
      </c>
      <c r="J86">
        <f t="shared" si="29"/>
        <v>6.9955342898166109</v>
      </c>
      <c r="L86">
        <f t="shared" si="30"/>
        <v>4.1085277168348275</v>
      </c>
      <c r="N86">
        <f t="shared" si="31"/>
        <v>1</v>
      </c>
      <c r="W86">
        <f t="shared" si="18"/>
        <v>0</v>
      </c>
      <c r="X86">
        <f t="shared" si="18"/>
        <v>2</v>
      </c>
      <c r="Y86">
        <f t="shared" si="18"/>
        <v>0</v>
      </c>
      <c r="Z86">
        <f t="shared" si="18"/>
        <v>1</v>
      </c>
      <c r="AA86">
        <f t="shared" si="17"/>
        <v>0</v>
      </c>
      <c r="AB86">
        <f t="shared" si="19"/>
        <v>3</v>
      </c>
      <c r="AC86">
        <f t="shared" si="20"/>
        <v>1</v>
      </c>
      <c r="AE86">
        <f t="shared" si="21"/>
        <v>0</v>
      </c>
      <c r="AF86">
        <f t="shared" si="22"/>
        <v>2</v>
      </c>
      <c r="AG86">
        <f t="shared" si="22"/>
        <v>1</v>
      </c>
      <c r="AH86">
        <f t="shared" si="22"/>
        <v>1</v>
      </c>
      <c r="AI86">
        <f t="shared" si="22"/>
        <v>0</v>
      </c>
      <c r="AJ86">
        <f t="shared" si="23"/>
        <v>4</v>
      </c>
      <c r="AK86">
        <f t="shared" si="24"/>
        <v>1</v>
      </c>
      <c r="AM86">
        <f t="shared" si="25"/>
        <v>0</v>
      </c>
      <c r="AN86">
        <f t="shared" si="25"/>
        <v>3</v>
      </c>
      <c r="AO86">
        <f t="shared" si="26"/>
        <v>1</v>
      </c>
      <c r="AP86">
        <f t="shared" si="26"/>
        <v>1</v>
      </c>
      <c r="AQ86">
        <f t="shared" si="26"/>
        <v>1</v>
      </c>
      <c r="AR86">
        <f t="shared" si="27"/>
        <v>4</v>
      </c>
      <c r="AS86">
        <f t="shared" si="28"/>
        <v>4</v>
      </c>
    </row>
    <row r="87" spans="1:45" x14ac:dyDescent="0.3">
      <c r="A87" s="4">
        <v>45363</v>
      </c>
      <c r="B87">
        <v>13</v>
      </c>
      <c r="C87">
        <v>19</v>
      </c>
      <c r="D87">
        <v>30</v>
      </c>
      <c r="E87">
        <v>38</v>
      </c>
      <c r="F87">
        <v>46</v>
      </c>
      <c r="G87">
        <v>4</v>
      </c>
      <c r="H87">
        <v>12</v>
      </c>
      <c r="J87">
        <f t="shared" si="29"/>
        <v>4.2204857540335334</v>
      </c>
      <c r="L87">
        <f t="shared" si="30"/>
        <v>6.0033324079214534</v>
      </c>
      <c r="N87">
        <f t="shared" si="31"/>
        <v>8</v>
      </c>
      <c r="W87">
        <f t="shared" si="18"/>
        <v>0</v>
      </c>
      <c r="X87">
        <f t="shared" si="18"/>
        <v>1</v>
      </c>
      <c r="Y87">
        <f t="shared" si="18"/>
        <v>1</v>
      </c>
      <c r="Z87">
        <f t="shared" si="18"/>
        <v>0</v>
      </c>
      <c r="AA87">
        <f t="shared" si="17"/>
        <v>0</v>
      </c>
      <c r="AB87">
        <f t="shared" si="19"/>
        <v>2</v>
      </c>
      <c r="AC87">
        <f t="shared" si="20"/>
        <v>1</v>
      </c>
      <c r="AE87">
        <f t="shared" si="21"/>
        <v>2</v>
      </c>
      <c r="AF87">
        <f t="shared" si="22"/>
        <v>1</v>
      </c>
      <c r="AG87">
        <f t="shared" si="22"/>
        <v>1</v>
      </c>
      <c r="AH87">
        <f t="shared" si="22"/>
        <v>0</v>
      </c>
      <c r="AI87">
        <f t="shared" si="22"/>
        <v>1</v>
      </c>
      <c r="AJ87">
        <f t="shared" si="23"/>
        <v>3</v>
      </c>
      <c r="AK87">
        <f t="shared" si="24"/>
        <v>2</v>
      </c>
      <c r="AM87">
        <f t="shared" si="25"/>
        <v>3</v>
      </c>
      <c r="AN87">
        <f t="shared" si="25"/>
        <v>3</v>
      </c>
      <c r="AO87">
        <f t="shared" si="26"/>
        <v>2</v>
      </c>
      <c r="AP87">
        <f t="shared" si="26"/>
        <v>0</v>
      </c>
      <c r="AQ87">
        <f t="shared" si="26"/>
        <v>2</v>
      </c>
      <c r="AR87">
        <f t="shared" si="27"/>
        <v>3</v>
      </c>
      <c r="AS87">
        <f t="shared" si="28"/>
        <v>8</v>
      </c>
    </row>
    <row r="88" spans="1:45" x14ac:dyDescent="0.3">
      <c r="A88" s="4">
        <v>45359</v>
      </c>
      <c r="B88">
        <v>8</v>
      </c>
      <c r="C88">
        <v>11</v>
      </c>
      <c r="D88">
        <v>12</v>
      </c>
      <c r="E88">
        <v>16</v>
      </c>
      <c r="F88">
        <v>44</v>
      </c>
      <c r="G88">
        <v>4</v>
      </c>
      <c r="H88">
        <v>7</v>
      </c>
      <c r="J88">
        <f t="shared" si="29"/>
        <v>7.1151247353788536</v>
      </c>
      <c r="L88">
        <f t="shared" si="30"/>
        <v>2.7568097504180442</v>
      </c>
      <c r="N88">
        <f t="shared" si="31"/>
        <v>3</v>
      </c>
      <c r="W88">
        <f t="shared" si="18"/>
        <v>0</v>
      </c>
      <c r="X88">
        <f t="shared" si="18"/>
        <v>0</v>
      </c>
      <c r="Y88">
        <f t="shared" si="18"/>
        <v>1</v>
      </c>
      <c r="Z88">
        <f t="shared" si="18"/>
        <v>0</v>
      </c>
      <c r="AA88">
        <f t="shared" si="17"/>
        <v>0</v>
      </c>
      <c r="AB88">
        <f t="shared" si="19"/>
        <v>1</v>
      </c>
      <c r="AC88">
        <f t="shared" si="20"/>
        <v>1</v>
      </c>
      <c r="AE88">
        <f t="shared" si="21"/>
        <v>1</v>
      </c>
      <c r="AF88">
        <f t="shared" si="22"/>
        <v>0</v>
      </c>
      <c r="AG88">
        <f t="shared" si="22"/>
        <v>1</v>
      </c>
      <c r="AH88">
        <f t="shared" si="22"/>
        <v>0</v>
      </c>
      <c r="AI88">
        <f t="shared" si="22"/>
        <v>0</v>
      </c>
      <c r="AJ88">
        <f t="shared" si="23"/>
        <v>2</v>
      </c>
      <c r="AK88">
        <f t="shared" si="24"/>
        <v>1</v>
      </c>
      <c r="AM88">
        <f t="shared" si="25"/>
        <v>2</v>
      </c>
      <c r="AN88">
        <f t="shared" si="25"/>
        <v>0</v>
      </c>
      <c r="AO88">
        <f t="shared" si="26"/>
        <v>2</v>
      </c>
      <c r="AP88">
        <f t="shared" si="26"/>
        <v>1</v>
      </c>
      <c r="AQ88">
        <f t="shared" si="26"/>
        <v>1</v>
      </c>
      <c r="AR88">
        <f t="shared" si="27"/>
        <v>2</v>
      </c>
      <c r="AS88">
        <f t="shared" si="28"/>
        <v>2</v>
      </c>
    </row>
    <row r="89" spans="1:45" x14ac:dyDescent="0.3">
      <c r="A89" s="4">
        <v>45356</v>
      </c>
      <c r="B89">
        <v>2</v>
      </c>
      <c r="C89">
        <v>15</v>
      </c>
      <c r="D89">
        <v>17</v>
      </c>
      <c r="E89">
        <v>23</v>
      </c>
      <c r="F89">
        <v>36</v>
      </c>
      <c r="G89">
        <v>3</v>
      </c>
      <c r="H89">
        <v>8</v>
      </c>
      <c r="J89">
        <f t="shared" si="29"/>
        <v>4.8605555238058953</v>
      </c>
      <c r="L89">
        <f t="shared" si="30"/>
        <v>1.8439088914585775</v>
      </c>
      <c r="N89">
        <f t="shared" si="31"/>
        <v>5</v>
      </c>
      <c r="W89">
        <f t="shared" si="18"/>
        <v>0</v>
      </c>
      <c r="X89">
        <f t="shared" si="18"/>
        <v>0</v>
      </c>
      <c r="Y89">
        <f t="shared" si="18"/>
        <v>0</v>
      </c>
      <c r="Z89">
        <f t="shared" si="18"/>
        <v>1</v>
      </c>
      <c r="AA89">
        <f t="shared" si="17"/>
        <v>0</v>
      </c>
      <c r="AB89">
        <f t="shared" si="19"/>
        <v>1</v>
      </c>
      <c r="AC89">
        <f t="shared" si="20"/>
        <v>0</v>
      </c>
      <c r="AE89">
        <f t="shared" si="21"/>
        <v>1</v>
      </c>
      <c r="AF89">
        <f t="shared" si="22"/>
        <v>0</v>
      </c>
      <c r="AG89">
        <f t="shared" si="22"/>
        <v>1</v>
      </c>
      <c r="AH89">
        <f t="shared" si="22"/>
        <v>3</v>
      </c>
      <c r="AI89">
        <f t="shared" si="22"/>
        <v>0</v>
      </c>
      <c r="AJ89">
        <f t="shared" si="23"/>
        <v>1</v>
      </c>
      <c r="AK89">
        <f t="shared" si="24"/>
        <v>0</v>
      </c>
      <c r="AM89">
        <f t="shared" si="25"/>
        <v>3</v>
      </c>
      <c r="AN89">
        <f t="shared" si="25"/>
        <v>1</v>
      </c>
      <c r="AO89">
        <f t="shared" si="26"/>
        <v>2</v>
      </c>
      <c r="AP89">
        <f t="shared" si="26"/>
        <v>4</v>
      </c>
      <c r="AQ89">
        <f t="shared" si="26"/>
        <v>1</v>
      </c>
      <c r="AR89">
        <f t="shared" si="27"/>
        <v>4</v>
      </c>
      <c r="AS89">
        <f t="shared" si="28"/>
        <v>2</v>
      </c>
    </row>
    <row r="90" spans="1:45" x14ac:dyDescent="0.3">
      <c r="A90" s="4">
        <v>45352</v>
      </c>
      <c r="B90">
        <v>4</v>
      </c>
      <c r="C90">
        <v>7</v>
      </c>
      <c r="D90">
        <v>19</v>
      </c>
      <c r="E90">
        <v>20</v>
      </c>
      <c r="F90">
        <v>34</v>
      </c>
      <c r="G90">
        <v>2</v>
      </c>
      <c r="H90">
        <v>4</v>
      </c>
      <c r="J90">
        <f t="shared" si="29"/>
        <v>4.677071733467427</v>
      </c>
      <c r="L90">
        <f t="shared" si="30"/>
        <v>3.8470768123342687</v>
      </c>
      <c r="N90">
        <f t="shared" si="31"/>
        <v>2</v>
      </c>
      <c r="W90">
        <f t="shared" si="18"/>
        <v>1</v>
      </c>
      <c r="X90">
        <f t="shared" si="18"/>
        <v>0</v>
      </c>
      <c r="Y90">
        <f t="shared" si="18"/>
        <v>0</v>
      </c>
      <c r="Z90">
        <f t="shared" si="18"/>
        <v>2</v>
      </c>
      <c r="AA90">
        <f t="shared" si="17"/>
        <v>0</v>
      </c>
      <c r="AB90">
        <f t="shared" si="19"/>
        <v>1</v>
      </c>
      <c r="AC90">
        <f t="shared" si="20"/>
        <v>1</v>
      </c>
      <c r="AE90">
        <f t="shared" si="21"/>
        <v>1</v>
      </c>
      <c r="AF90">
        <f t="shared" si="22"/>
        <v>1</v>
      </c>
      <c r="AG90">
        <f t="shared" si="22"/>
        <v>2</v>
      </c>
      <c r="AH90">
        <f t="shared" si="22"/>
        <v>3</v>
      </c>
      <c r="AI90">
        <f t="shared" si="22"/>
        <v>0</v>
      </c>
      <c r="AJ90">
        <f t="shared" si="23"/>
        <v>1</v>
      </c>
      <c r="AK90">
        <f t="shared" si="24"/>
        <v>1</v>
      </c>
      <c r="AM90">
        <f t="shared" si="25"/>
        <v>2</v>
      </c>
      <c r="AN90">
        <f t="shared" si="25"/>
        <v>3</v>
      </c>
      <c r="AO90">
        <f t="shared" si="26"/>
        <v>3</v>
      </c>
      <c r="AP90">
        <f t="shared" si="26"/>
        <v>3</v>
      </c>
      <c r="AQ90">
        <f t="shared" si="26"/>
        <v>1</v>
      </c>
      <c r="AR90">
        <f t="shared" si="27"/>
        <v>1</v>
      </c>
      <c r="AS90">
        <f t="shared" si="28"/>
        <v>2</v>
      </c>
    </row>
    <row r="91" spans="1:45" x14ac:dyDescent="0.3">
      <c r="A91" s="4">
        <v>45349</v>
      </c>
      <c r="B91">
        <v>3</v>
      </c>
      <c r="C91">
        <v>4</v>
      </c>
      <c r="D91">
        <v>9</v>
      </c>
      <c r="E91">
        <v>12</v>
      </c>
      <c r="F91">
        <v>20</v>
      </c>
      <c r="G91">
        <v>5</v>
      </c>
      <c r="H91">
        <v>6</v>
      </c>
      <c r="J91">
        <f t="shared" si="29"/>
        <v>2.4874685927665499</v>
      </c>
      <c r="L91">
        <f t="shared" si="30"/>
        <v>9.9919967974374373</v>
      </c>
      <c r="N91">
        <f t="shared" si="31"/>
        <v>1</v>
      </c>
      <c r="W91">
        <f t="shared" si="18"/>
        <v>0</v>
      </c>
      <c r="X91">
        <f t="shared" si="18"/>
        <v>0</v>
      </c>
      <c r="Y91">
        <f t="shared" si="18"/>
        <v>0</v>
      </c>
      <c r="Z91">
        <f t="shared" si="18"/>
        <v>0</v>
      </c>
      <c r="AA91">
        <f t="shared" si="17"/>
        <v>1</v>
      </c>
      <c r="AB91">
        <f t="shared" si="19"/>
        <v>0</v>
      </c>
      <c r="AC91">
        <f t="shared" si="20"/>
        <v>0</v>
      </c>
      <c r="AE91">
        <f t="shared" si="21"/>
        <v>0</v>
      </c>
      <c r="AF91">
        <f t="shared" si="22"/>
        <v>0</v>
      </c>
      <c r="AG91">
        <f t="shared" si="22"/>
        <v>0</v>
      </c>
      <c r="AH91">
        <f t="shared" si="22"/>
        <v>0</v>
      </c>
      <c r="AI91">
        <f t="shared" si="22"/>
        <v>2</v>
      </c>
      <c r="AJ91">
        <f t="shared" si="23"/>
        <v>3</v>
      </c>
      <c r="AK91">
        <f t="shared" si="24"/>
        <v>1</v>
      </c>
      <c r="AM91">
        <f t="shared" si="25"/>
        <v>1</v>
      </c>
      <c r="AN91">
        <f t="shared" si="25"/>
        <v>1</v>
      </c>
      <c r="AO91">
        <f t="shared" si="26"/>
        <v>1</v>
      </c>
      <c r="AP91">
        <f t="shared" si="26"/>
        <v>1</v>
      </c>
      <c r="AQ91">
        <f t="shared" si="26"/>
        <v>3</v>
      </c>
      <c r="AR91">
        <f t="shared" si="27"/>
        <v>3</v>
      </c>
      <c r="AS91">
        <f t="shared" si="28"/>
        <v>2</v>
      </c>
    </row>
    <row r="92" spans="1:45" x14ac:dyDescent="0.3">
      <c r="A92" s="4">
        <v>45345</v>
      </c>
      <c r="B92">
        <v>24</v>
      </c>
      <c r="C92">
        <v>27</v>
      </c>
      <c r="D92">
        <v>28</v>
      </c>
      <c r="E92">
        <v>30</v>
      </c>
      <c r="F92">
        <v>49</v>
      </c>
      <c r="G92">
        <v>1</v>
      </c>
      <c r="H92">
        <v>12</v>
      </c>
      <c r="J92">
        <f t="shared" si="29"/>
        <v>4.8412291827592711</v>
      </c>
      <c r="L92">
        <f t="shared" si="30"/>
        <v>3.117691453623979</v>
      </c>
      <c r="N92">
        <f t="shared" si="31"/>
        <v>11</v>
      </c>
      <c r="W92">
        <f t="shared" si="18"/>
        <v>2</v>
      </c>
      <c r="X92">
        <f t="shared" si="18"/>
        <v>0</v>
      </c>
      <c r="Y92">
        <f t="shared" si="18"/>
        <v>1</v>
      </c>
      <c r="Z92">
        <f t="shared" si="18"/>
        <v>0</v>
      </c>
      <c r="AA92">
        <f t="shared" si="17"/>
        <v>0</v>
      </c>
      <c r="AB92">
        <f t="shared" si="19"/>
        <v>1</v>
      </c>
      <c r="AC92">
        <f t="shared" si="20"/>
        <v>1</v>
      </c>
      <c r="AE92">
        <f t="shared" si="21"/>
        <v>2</v>
      </c>
      <c r="AF92">
        <f t="shared" si="22"/>
        <v>3</v>
      </c>
      <c r="AG92">
        <f t="shared" si="22"/>
        <v>2</v>
      </c>
      <c r="AH92">
        <f t="shared" si="22"/>
        <v>1</v>
      </c>
      <c r="AI92">
        <f t="shared" si="22"/>
        <v>0</v>
      </c>
      <c r="AJ92">
        <f t="shared" si="23"/>
        <v>1</v>
      </c>
      <c r="AK92">
        <f t="shared" si="24"/>
        <v>4</v>
      </c>
      <c r="AM92">
        <f t="shared" si="25"/>
        <v>2</v>
      </c>
      <c r="AN92">
        <f t="shared" si="25"/>
        <v>4</v>
      </c>
      <c r="AO92">
        <f t="shared" si="26"/>
        <v>2</v>
      </c>
      <c r="AP92">
        <f t="shared" si="26"/>
        <v>2</v>
      </c>
      <c r="AQ92">
        <f t="shared" si="26"/>
        <v>3</v>
      </c>
      <c r="AR92">
        <f t="shared" si="27"/>
        <v>2</v>
      </c>
      <c r="AS92">
        <f t="shared" si="28"/>
        <v>9</v>
      </c>
    </row>
    <row r="93" spans="1:45" x14ac:dyDescent="0.3">
      <c r="A93" s="4">
        <v>45342</v>
      </c>
      <c r="B93">
        <v>23</v>
      </c>
      <c r="C93">
        <v>31</v>
      </c>
      <c r="D93">
        <v>37</v>
      </c>
      <c r="E93">
        <v>42</v>
      </c>
      <c r="F93">
        <v>48</v>
      </c>
      <c r="G93">
        <v>3</v>
      </c>
      <c r="H93">
        <v>7</v>
      </c>
      <c r="J93">
        <f t="shared" si="29"/>
        <v>3.1721443851123801</v>
      </c>
      <c r="L93">
        <f t="shared" si="30"/>
        <v>8.6856203002433858</v>
      </c>
      <c r="N93">
        <f t="shared" si="31"/>
        <v>4</v>
      </c>
      <c r="W93">
        <f t="shared" si="18"/>
        <v>2</v>
      </c>
      <c r="X93">
        <f t="shared" si="18"/>
        <v>0</v>
      </c>
      <c r="Y93">
        <f t="shared" si="18"/>
        <v>1</v>
      </c>
      <c r="Z93">
        <f t="shared" si="18"/>
        <v>1</v>
      </c>
      <c r="AA93">
        <f t="shared" si="17"/>
        <v>0</v>
      </c>
      <c r="AB93">
        <f t="shared" si="19"/>
        <v>0</v>
      </c>
      <c r="AC93">
        <f t="shared" si="20"/>
        <v>0</v>
      </c>
      <c r="AE93">
        <f t="shared" si="21"/>
        <v>3</v>
      </c>
      <c r="AF93">
        <f t="shared" si="22"/>
        <v>0</v>
      </c>
      <c r="AG93">
        <f t="shared" si="22"/>
        <v>1</v>
      </c>
      <c r="AH93">
        <f t="shared" si="22"/>
        <v>2</v>
      </c>
      <c r="AI93">
        <f t="shared" si="22"/>
        <v>2</v>
      </c>
      <c r="AJ93">
        <f t="shared" si="23"/>
        <v>1</v>
      </c>
      <c r="AK93">
        <f t="shared" si="24"/>
        <v>1</v>
      </c>
      <c r="AM93">
        <f t="shared" si="25"/>
        <v>3</v>
      </c>
      <c r="AN93">
        <f t="shared" si="25"/>
        <v>0</v>
      </c>
      <c r="AO93">
        <f t="shared" si="26"/>
        <v>4</v>
      </c>
      <c r="AP93">
        <f t="shared" si="26"/>
        <v>2</v>
      </c>
      <c r="AQ93">
        <f t="shared" si="26"/>
        <v>3</v>
      </c>
      <c r="AR93">
        <f t="shared" si="27"/>
        <v>3</v>
      </c>
      <c r="AS93">
        <f t="shared" si="28"/>
        <v>1</v>
      </c>
    </row>
    <row r="94" spans="1:45" x14ac:dyDescent="0.3">
      <c r="A94" s="4">
        <v>45338</v>
      </c>
      <c r="B94">
        <v>8</v>
      </c>
      <c r="C94">
        <v>13</v>
      </c>
      <c r="D94">
        <v>14</v>
      </c>
      <c r="E94">
        <v>24</v>
      </c>
      <c r="F94">
        <v>26</v>
      </c>
      <c r="G94">
        <v>1</v>
      </c>
      <c r="H94">
        <v>2</v>
      </c>
      <c r="J94">
        <f t="shared" si="29"/>
        <v>2.8504385627478448</v>
      </c>
      <c r="L94">
        <f t="shared" si="30"/>
        <v>4.349712634186309</v>
      </c>
      <c r="N94">
        <f t="shared" si="31"/>
        <v>1</v>
      </c>
      <c r="W94">
        <f t="shared" si="18"/>
        <v>0</v>
      </c>
      <c r="X94">
        <f t="shared" si="18"/>
        <v>2</v>
      </c>
      <c r="Y94">
        <f t="shared" si="18"/>
        <v>0</v>
      </c>
      <c r="Z94">
        <f t="shared" si="18"/>
        <v>1</v>
      </c>
      <c r="AA94">
        <f t="shared" si="17"/>
        <v>0</v>
      </c>
      <c r="AB94">
        <f t="shared" si="19"/>
        <v>0</v>
      </c>
      <c r="AC94">
        <f t="shared" si="20"/>
        <v>0</v>
      </c>
      <c r="AE94">
        <f t="shared" si="21"/>
        <v>1</v>
      </c>
      <c r="AF94">
        <f t="shared" si="22"/>
        <v>2</v>
      </c>
      <c r="AG94">
        <f t="shared" si="22"/>
        <v>1</v>
      </c>
      <c r="AH94">
        <f t="shared" si="22"/>
        <v>1</v>
      </c>
      <c r="AI94">
        <f t="shared" si="22"/>
        <v>0</v>
      </c>
      <c r="AJ94">
        <f t="shared" si="23"/>
        <v>0</v>
      </c>
      <c r="AK94">
        <f t="shared" si="24"/>
        <v>0</v>
      </c>
      <c r="AM94">
        <f t="shared" si="25"/>
        <v>2</v>
      </c>
      <c r="AN94">
        <f t="shared" si="25"/>
        <v>3</v>
      </c>
      <c r="AO94">
        <f t="shared" si="26"/>
        <v>2</v>
      </c>
      <c r="AP94">
        <f t="shared" si="26"/>
        <v>1</v>
      </c>
      <c r="AQ94">
        <f t="shared" si="26"/>
        <v>0</v>
      </c>
      <c r="AR94">
        <f t="shared" si="27"/>
        <v>1</v>
      </c>
      <c r="AS94">
        <f t="shared" si="28"/>
        <v>1</v>
      </c>
    </row>
    <row r="95" spans="1:45" x14ac:dyDescent="0.3">
      <c r="A95" s="4">
        <v>45335</v>
      </c>
      <c r="B95">
        <v>13</v>
      </c>
      <c r="C95">
        <v>17</v>
      </c>
      <c r="D95">
        <v>18</v>
      </c>
      <c r="E95">
        <v>20</v>
      </c>
      <c r="F95">
        <v>46</v>
      </c>
      <c r="G95">
        <v>4</v>
      </c>
      <c r="H95">
        <v>9</v>
      </c>
      <c r="J95">
        <f t="shared" si="29"/>
        <v>6.6001893912220426</v>
      </c>
      <c r="L95">
        <f t="shared" si="30"/>
        <v>5.396295025292817</v>
      </c>
      <c r="N95">
        <f t="shared" si="31"/>
        <v>5</v>
      </c>
      <c r="W95">
        <f t="shared" si="18"/>
        <v>1</v>
      </c>
      <c r="X95">
        <f t="shared" si="18"/>
        <v>0</v>
      </c>
      <c r="Y95">
        <f t="shared" si="18"/>
        <v>0</v>
      </c>
      <c r="Z95">
        <f t="shared" si="18"/>
        <v>1</v>
      </c>
      <c r="AA95">
        <f t="shared" si="17"/>
        <v>0</v>
      </c>
      <c r="AB95">
        <f t="shared" si="19"/>
        <v>0</v>
      </c>
      <c r="AC95">
        <f t="shared" si="20"/>
        <v>3</v>
      </c>
      <c r="AE95">
        <f t="shared" si="21"/>
        <v>1</v>
      </c>
      <c r="AF95">
        <f t="shared" si="22"/>
        <v>1</v>
      </c>
      <c r="AG95">
        <f t="shared" si="22"/>
        <v>2</v>
      </c>
      <c r="AH95">
        <f t="shared" si="22"/>
        <v>1</v>
      </c>
      <c r="AI95">
        <f t="shared" si="22"/>
        <v>0</v>
      </c>
      <c r="AJ95">
        <f t="shared" si="23"/>
        <v>0</v>
      </c>
      <c r="AK95">
        <f t="shared" si="24"/>
        <v>4</v>
      </c>
      <c r="AM95">
        <f t="shared" si="25"/>
        <v>2</v>
      </c>
      <c r="AN95">
        <f t="shared" si="25"/>
        <v>2</v>
      </c>
      <c r="AO95">
        <f t="shared" si="26"/>
        <v>4</v>
      </c>
      <c r="AP95">
        <f t="shared" si="26"/>
        <v>3</v>
      </c>
      <c r="AQ95">
        <f t="shared" si="26"/>
        <v>1</v>
      </c>
      <c r="AR95">
        <f t="shared" si="27"/>
        <v>2</v>
      </c>
      <c r="AS95">
        <f t="shared" si="28"/>
        <v>9</v>
      </c>
    </row>
    <row r="96" spans="1:45" x14ac:dyDescent="0.3">
      <c r="A96" s="4">
        <v>45331</v>
      </c>
      <c r="B96">
        <v>23</v>
      </c>
      <c r="C96">
        <v>24</v>
      </c>
      <c r="D96">
        <v>35</v>
      </c>
      <c r="E96">
        <v>37</v>
      </c>
      <c r="F96">
        <v>45</v>
      </c>
      <c r="G96">
        <v>9</v>
      </c>
      <c r="H96">
        <v>12</v>
      </c>
      <c r="J96">
        <f t="shared" si="29"/>
        <v>3.4460121880225554</v>
      </c>
      <c r="L96">
        <f t="shared" si="30"/>
        <v>6.3466526610489726</v>
      </c>
      <c r="N96">
        <f t="shared" si="31"/>
        <v>3</v>
      </c>
      <c r="W96">
        <f t="shared" si="18"/>
        <v>2</v>
      </c>
      <c r="X96">
        <f t="shared" si="18"/>
        <v>0</v>
      </c>
      <c r="Y96">
        <f t="shared" si="18"/>
        <v>0</v>
      </c>
      <c r="Z96">
        <f t="shared" si="18"/>
        <v>0</v>
      </c>
      <c r="AA96">
        <f t="shared" si="17"/>
        <v>1</v>
      </c>
      <c r="AB96">
        <f t="shared" si="19"/>
        <v>2</v>
      </c>
      <c r="AC96">
        <f t="shared" si="20"/>
        <v>2</v>
      </c>
      <c r="AE96">
        <f t="shared" si="21"/>
        <v>2</v>
      </c>
      <c r="AF96">
        <f t="shared" si="22"/>
        <v>0</v>
      </c>
      <c r="AG96">
        <f t="shared" si="22"/>
        <v>0</v>
      </c>
      <c r="AH96">
        <f t="shared" si="22"/>
        <v>0</v>
      </c>
      <c r="AI96">
        <f t="shared" si="22"/>
        <v>3</v>
      </c>
      <c r="AJ96">
        <f t="shared" si="23"/>
        <v>3</v>
      </c>
      <c r="AK96">
        <f t="shared" si="24"/>
        <v>5</v>
      </c>
      <c r="AM96">
        <f t="shared" si="25"/>
        <v>2</v>
      </c>
      <c r="AN96">
        <f t="shared" si="25"/>
        <v>1</v>
      </c>
      <c r="AO96">
        <f t="shared" si="26"/>
        <v>1</v>
      </c>
      <c r="AP96">
        <f t="shared" si="26"/>
        <v>3</v>
      </c>
      <c r="AQ96">
        <f t="shared" si="26"/>
        <v>4</v>
      </c>
      <c r="AR96">
        <f t="shared" si="27"/>
        <v>9</v>
      </c>
      <c r="AS96">
        <f t="shared" si="28"/>
        <v>10</v>
      </c>
    </row>
    <row r="97" spans="1:45" x14ac:dyDescent="0.3">
      <c r="A97" s="4">
        <v>45328</v>
      </c>
      <c r="B97">
        <v>2</v>
      </c>
      <c r="C97">
        <v>7</v>
      </c>
      <c r="D97">
        <v>21</v>
      </c>
      <c r="E97">
        <v>28</v>
      </c>
      <c r="F97">
        <v>45</v>
      </c>
      <c r="G97">
        <v>5</v>
      </c>
      <c r="H97">
        <v>11</v>
      </c>
      <c r="J97">
        <f t="shared" si="29"/>
        <v>5.9107952087684446</v>
      </c>
      <c r="L97">
        <f t="shared" si="30"/>
        <v>3.4871191548325391</v>
      </c>
      <c r="N97">
        <f t="shared" si="31"/>
        <v>6</v>
      </c>
      <c r="W97">
        <f t="shared" si="18"/>
        <v>0</v>
      </c>
      <c r="X97">
        <f t="shared" si="18"/>
        <v>0</v>
      </c>
      <c r="Y97">
        <f t="shared" si="18"/>
        <v>0</v>
      </c>
      <c r="Z97">
        <f t="shared" si="18"/>
        <v>1</v>
      </c>
      <c r="AA97">
        <f t="shared" si="17"/>
        <v>0</v>
      </c>
      <c r="AB97">
        <f t="shared" si="19"/>
        <v>2</v>
      </c>
      <c r="AC97">
        <f t="shared" si="20"/>
        <v>0</v>
      </c>
      <c r="AE97">
        <f t="shared" si="21"/>
        <v>1</v>
      </c>
      <c r="AF97">
        <f t="shared" si="22"/>
        <v>2</v>
      </c>
      <c r="AG97">
        <f t="shared" si="22"/>
        <v>1</v>
      </c>
      <c r="AH97">
        <f t="shared" si="22"/>
        <v>1</v>
      </c>
      <c r="AI97">
        <f t="shared" si="22"/>
        <v>2</v>
      </c>
      <c r="AJ97">
        <f t="shared" si="23"/>
        <v>2</v>
      </c>
      <c r="AK97">
        <f t="shared" si="24"/>
        <v>0</v>
      </c>
      <c r="AM97">
        <f t="shared" si="25"/>
        <v>3</v>
      </c>
      <c r="AN97">
        <f t="shared" si="25"/>
        <v>2</v>
      </c>
      <c r="AO97">
        <f t="shared" si="26"/>
        <v>1</v>
      </c>
      <c r="AP97">
        <f t="shared" si="26"/>
        <v>2</v>
      </c>
      <c r="AQ97">
        <f t="shared" si="26"/>
        <v>3</v>
      </c>
      <c r="AR97">
        <f t="shared" si="27"/>
        <v>4</v>
      </c>
      <c r="AS97">
        <f t="shared" si="28"/>
        <v>0</v>
      </c>
    </row>
    <row r="98" spans="1:45" x14ac:dyDescent="0.3">
      <c r="A98" s="4">
        <v>45324</v>
      </c>
      <c r="B98">
        <v>13</v>
      </c>
      <c r="C98">
        <v>20</v>
      </c>
      <c r="D98">
        <v>23</v>
      </c>
      <c r="E98">
        <v>27</v>
      </c>
      <c r="F98">
        <v>42</v>
      </c>
      <c r="G98">
        <v>5</v>
      </c>
      <c r="H98">
        <v>9</v>
      </c>
      <c r="J98">
        <f t="shared" si="29"/>
        <v>4.3229041164476456</v>
      </c>
      <c r="L98">
        <f t="shared" si="30"/>
        <v>3.6</v>
      </c>
      <c r="N98">
        <f t="shared" si="31"/>
        <v>4</v>
      </c>
      <c r="W98">
        <f t="shared" si="18"/>
        <v>0</v>
      </c>
      <c r="X98">
        <f t="shared" si="18"/>
        <v>0</v>
      </c>
      <c r="Y98">
        <f t="shared" si="18"/>
        <v>1</v>
      </c>
      <c r="Z98">
        <f t="shared" si="18"/>
        <v>2</v>
      </c>
      <c r="AA98">
        <f t="shared" si="17"/>
        <v>1</v>
      </c>
      <c r="AB98">
        <f t="shared" si="19"/>
        <v>1</v>
      </c>
      <c r="AC98">
        <f t="shared" si="20"/>
        <v>1</v>
      </c>
      <c r="AE98">
        <f t="shared" si="21"/>
        <v>0</v>
      </c>
      <c r="AF98">
        <f t="shared" si="22"/>
        <v>0</v>
      </c>
      <c r="AG98">
        <f t="shared" si="22"/>
        <v>1</v>
      </c>
      <c r="AH98">
        <f t="shared" si="22"/>
        <v>2</v>
      </c>
      <c r="AI98">
        <f t="shared" si="22"/>
        <v>1</v>
      </c>
      <c r="AJ98">
        <f t="shared" si="23"/>
        <v>1</v>
      </c>
      <c r="AK98">
        <f t="shared" si="24"/>
        <v>3</v>
      </c>
      <c r="AM98">
        <f t="shared" si="25"/>
        <v>1</v>
      </c>
      <c r="AN98">
        <f t="shared" si="25"/>
        <v>3</v>
      </c>
      <c r="AO98">
        <f t="shared" si="26"/>
        <v>1</v>
      </c>
      <c r="AP98">
        <f t="shared" si="26"/>
        <v>4</v>
      </c>
      <c r="AQ98">
        <f t="shared" si="26"/>
        <v>2</v>
      </c>
      <c r="AR98">
        <f t="shared" si="27"/>
        <v>3</v>
      </c>
      <c r="AS98">
        <f t="shared" si="28"/>
        <v>8</v>
      </c>
    </row>
    <row r="99" spans="1:45" x14ac:dyDescent="0.3">
      <c r="A99" s="4">
        <v>45321</v>
      </c>
      <c r="B99">
        <v>5</v>
      </c>
      <c r="C99">
        <v>10</v>
      </c>
      <c r="D99">
        <v>19</v>
      </c>
      <c r="E99">
        <v>27</v>
      </c>
      <c r="F99">
        <v>30</v>
      </c>
      <c r="G99">
        <v>5</v>
      </c>
      <c r="H99">
        <v>6</v>
      </c>
      <c r="J99">
        <f t="shared" si="29"/>
        <v>3.344772040064913</v>
      </c>
      <c r="L99">
        <f t="shared" si="30"/>
        <v>4.8948953002081668</v>
      </c>
      <c r="N99">
        <f t="shared" si="31"/>
        <v>1</v>
      </c>
      <c r="W99">
        <f t="shared" si="18"/>
        <v>0</v>
      </c>
      <c r="X99">
        <f t="shared" si="18"/>
        <v>1</v>
      </c>
      <c r="Y99">
        <f t="shared" si="18"/>
        <v>1</v>
      </c>
      <c r="Z99">
        <f t="shared" si="18"/>
        <v>1</v>
      </c>
      <c r="AA99">
        <f t="shared" si="17"/>
        <v>0</v>
      </c>
      <c r="AB99">
        <f t="shared" si="19"/>
        <v>0</v>
      </c>
      <c r="AC99">
        <f t="shared" si="20"/>
        <v>0</v>
      </c>
      <c r="AE99">
        <f t="shared" si="21"/>
        <v>0</v>
      </c>
      <c r="AF99">
        <f t="shared" si="22"/>
        <v>1</v>
      </c>
      <c r="AG99">
        <f t="shared" si="22"/>
        <v>2</v>
      </c>
      <c r="AH99">
        <f t="shared" si="22"/>
        <v>2</v>
      </c>
      <c r="AI99">
        <f t="shared" si="22"/>
        <v>1</v>
      </c>
      <c r="AJ99">
        <f t="shared" si="23"/>
        <v>0</v>
      </c>
      <c r="AK99">
        <f t="shared" si="24"/>
        <v>1</v>
      </c>
      <c r="AM99">
        <f t="shared" si="25"/>
        <v>0</v>
      </c>
      <c r="AN99">
        <f t="shared" si="25"/>
        <v>3</v>
      </c>
      <c r="AO99">
        <f t="shared" si="26"/>
        <v>3</v>
      </c>
      <c r="AP99">
        <f t="shared" si="26"/>
        <v>3</v>
      </c>
      <c r="AQ99">
        <f t="shared" si="26"/>
        <v>2</v>
      </c>
      <c r="AR99">
        <f t="shared" si="27"/>
        <v>2</v>
      </c>
      <c r="AS99">
        <f t="shared" si="28"/>
        <v>1</v>
      </c>
    </row>
    <row r="100" spans="1:45" x14ac:dyDescent="0.3">
      <c r="A100" s="4">
        <v>45317</v>
      </c>
      <c r="B100">
        <v>8</v>
      </c>
      <c r="C100">
        <v>19</v>
      </c>
      <c r="D100">
        <v>32</v>
      </c>
      <c r="E100">
        <v>41</v>
      </c>
      <c r="F100">
        <v>42</v>
      </c>
      <c r="G100">
        <v>9</v>
      </c>
      <c r="H100">
        <v>12</v>
      </c>
      <c r="J100">
        <f t="shared" si="29"/>
        <v>4.8218253804964775</v>
      </c>
      <c r="L100">
        <f t="shared" si="30"/>
        <v>2.9257477676655586</v>
      </c>
      <c r="N100">
        <f t="shared" si="31"/>
        <v>3</v>
      </c>
      <c r="W100">
        <f t="shared" si="18"/>
        <v>0</v>
      </c>
      <c r="X100">
        <f t="shared" si="18"/>
        <v>0</v>
      </c>
      <c r="Y100">
        <f t="shared" si="18"/>
        <v>0</v>
      </c>
      <c r="Z100">
        <f t="shared" si="18"/>
        <v>0</v>
      </c>
      <c r="AA100">
        <f t="shared" si="17"/>
        <v>0</v>
      </c>
      <c r="AB100">
        <f t="shared" si="19"/>
        <v>1</v>
      </c>
      <c r="AC100">
        <f t="shared" si="20"/>
        <v>4</v>
      </c>
      <c r="AE100">
        <f t="shared" si="21"/>
        <v>1</v>
      </c>
      <c r="AF100">
        <f t="shared" si="22"/>
        <v>1</v>
      </c>
      <c r="AG100">
        <f t="shared" si="22"/>
        <v>0</v>
      </c>
      <c r="AH100">
        <f t="shared" si="22"/>
        <v>0</v>
      </c>
      <c r="AI100">
        <f t="shared" si="22"/>
        <v>0</v>
      </c>
      <c r="AJ100">
        <f t="shared" si="23"/>
        <v>3</v>
      </c>
      <c r="AK100">
        <f t="shared" si="24"/>
        <v>6</v>
      </c>
      <c r="AM100">
        <f t="shared" si="25"/>
        <v>1</v>
      </c>
      <c r="AN100">
        <f t="shared" si="25"/>
        <v>2</v>
      </c>
      <c r="AO100">
        <f t="shared" si="26"/>
        <v>0</v>
      </c>
      <c r="AP100">
        <f t="shared" si="26"/>
        <v>1</v>
      </c>
      <c r="AQ100">
        <f t="shared" si="26"/>
        <v>1</v>
      </c>
      <c r="AR100">
        <f t="shared" si="27"/>
        <v>7</v>
      </c>
      <c r="AS100">
        <f t="shared" si="28"/>
        <v>9</v>
      </c>
    </row>
    <row r="101" spans="1:45" x14ac:dyDescent="0.3">
      <c r="A101" s="4">
        <v>45314</v>
      </c>
      <c r="B101">
        <v>14</v>
      </c>
      <c r="C101">
        <v>23</v>
      </c>
      <c r="D101">
        <v>39</v>
      </c>
      <c r="E101">
        <v>48</v>
      </c>
      <c r="F101">
        <v>50</v>
      </c>
      <c r="G101">
        <v>3</v>
      </c>
      <c r="H101">
        <v>12</v>
      </c>
      <c r="J101">
        <f t="shared" si="29"/>
        <v>5.1356596460435346</v>
      </c>
      <c r="L101">
        <f t="shared" si="30"/>
        <v>2.9597297173897483</v>
      </c>
      <c r="N101">
        <f t="shared" si="31"/>
        <v>9</v>
      </c>
      <c r="W101">
        <f t="shared" si="18"/>
        <v>0</v>
      </c>
      <c r="X101">
        <f t="shared" si="18"/>
        <v>0</v>
      </c>
      <c r="Y101">
        <f t="shared" si="18"/>
        <v>2</v>
      </c>
      <c r="Z101">
        <f t="shared" si="18"/>
        <v>1</v>
      </c>
      <c r="AA101">
        <f t="shared" si="17"/>
        <v>2</v>
      </c>
      <c r="AB101">
        <f t="shared" si="19"/>
        <v>2</v>
      </c>
      <c r="AC101">
        <f t="shared" si="20"/>
        <v>3</v>
      </c>
      <c r="AE101">
        <f t="shared" si="21"/>
        <v>1</v>
      </c>
      <c r="AF101">
        <f t="shared" si="22"/>
        <v>0</v>
      </c>
      <c r="AG101">
        <f t="shared" si="22"/>
        <v>2</v>
      </c>
      <c r="AH101">
        <f t="shared" si="22"/>
        <v>1</v>
      </c>
      <c r="AI101">
        <f t="shared" si="22"/>
        <v>2</v>
      </c>
      <c r="AJ101">
        <f t="shared" si="23"/>
        <v>2</v>
      </c>
      <c r="AK101">
        <f t="shared" si="24"/>
        <v>6</v>
      </c>
      <c r="AM101">
        <f t="shared" si="25"/>
        <v>2</v>
      </c>
      <c r="AN101">
        <f t="shared" si="25"/>
        <v>0</v>
      </c>
      <c r="AO101">
        <f t="shared" si="26"/>
        <v>4</v>
      </c>
      <c r="AP101">
        <f t="shared" si="26"/>
        <v>4</v>
      </c>
      <c r="AQ101">
        <f t="shared" si="26"/>
        <v>6</v>
      </c>
      <c r="AR101">
        <f t="shared" si="27"/>
        <v>4</v>
      </c>
      <c r="AS101">
        <f t="shared" si="28"/>
        <v>8</v>
      </c>
    </row>
    <row r="102" spans="1:45" x14ac:dyDescent="0.3">
      <c r="A102" s="4">
        <v>45310</v>
      </c>
      <c r="B102">
        <v>27</v>
      </c>
      <c r="C102">
        <v>28</v>
      </c>
      <c r="D102">
        <v>44</v>
      </c>
      <c r="E102">
        <v>48</v>
      </c>
      <c r="F102">
        <v>50</v>
      </c>
      <c r="G102">
        <v>7</v>
      </c>
      <c r="H102">
        <v>12</v>
      </c>
      <c r="J102">
        <f t="shared" si="29"/>
        <v>4.1608292442733097</v>
      </c>
      <c r="L102">
        <f t="shared" si="30"/>
        <v>6.8352029962540239</v>
      </c>
      <c r="N102">
        <f t="shared" si="31"/>
        <v>5</v>
      </c>
      <c r="W102">
        <f t="shared" si="18"/>
        <v>0</v>
      </c>
      <c r="X102">
        <f t="shared" si="18"/>
        <v>0</v>
      </c>
      <c r="Y102">
        <f t="shared" si="18"/>
        <v>0</v>
      </c>
      <c r="Z102">
        <f t="shared" si="18"/>
        <v>0</v>
      </c>
      <c r="AA102">
        <f t="shared" si="17"/>
        <v>1</v>
      </c>
      <c r="AB102">
        <f t="shared" si="19"/>
        <v>0</v>
      </c>
      <c r="AC102">
        <f t="shared" si="20"/>
        <v>3</v>
      </c>
      <c r="AE102">
        <f t="shared" si="21"/>
        <v>1</v>
      </c>
      <c r="AF102">
        <f t="shared" si="22"/>
        <v>0</v>
      </c>
      <c r="AG102">
        <f t="shared" si="22"/>
        <v>1</v>
      </c>
      <c r="AH102">
        <f t="shared" si="22"/>
        <v>1</v>
      </c>
      <c r="AI102">
        <f t="shared" si="22"/>
        <v>1</v>
      </c>
      <c r="AJ102">
        <f t="shared" si="23"/>
        <v>0</v>
      </c>
      <c r="AK102">
        <f t="shared" si="24"/>
        <v>5</v>
      </c>
      <c r="AM102">
        <f t="shared" si="25"/>
        <v>2</v>
      </c>
      <c r="AN102">
        <f t="shared" si="25"/>
        <v>1</v>
      </c>
      <c r="AO102">
        <f t="shared" si="26"/>
        <v>3</v>
      </c>
      <c r="AP102">
        <f t="shared" si="26"/>
        <v>3</v>
      </c>
      <c r="AQ102">
        <f t="shared" si="26"/>
        <v>5</v>
      </c>
      <c r="AR102">
        <f t="shared" si="27"/>
        <v>3</v>
      </c>
      <c r="AS102">
        <f t="shared" si="28"/>
        <v>8</v>
      </c>
    </row>
    <row r="103" spans="1:45" x14ac:dyDescent="0.3">
      <c r="A103" s="4">
        <v>45307</v>
      </c>
      <c r="B103">
        <v>10</v>
      </c>
      <c r="C103">
        <v>18</v>
      </c>
      <c r="D103">
        <v>21</v>
      </c>
      <c r="E103">
        <v>33</v>
      </c>
      <c r="F103">
        <v>45</v>
      </c>
      <c r="G103">
        <v>8</v>
      </c>
      <c r="H103">
        <v>12</v>
      </c>
      <c r="J103">
        <f t="shared" si="29"/>
        <v>4.75</v>
      </c>
      <c r="L103">
        <f t="shared" si="30"/>
        <v>2.8705400188814645</v>
      </c>
      <c r="N103">
        <f t="shared" si="31"/>
        <v>4</v>
      </c>
      <c r="W103">
        <f t="shared" si="18"/>
        <v>0</v>
      </c>
      <c r="X103">
        <f t="shared" si="18"/>
        <v>3</v>
      </c>
      <c r="Y103">
        <f t="shared" si="18"/>
        <v>0</v>
      </c>
      <c r="Z103">
        <f t="shared" si="18"/>
        <v>0</v>
      </c>
      <c r="AA103">
        <f t="shared" si="17"/>
        <v>1</v>
      </c>
      <c r="AB103">
        <f t="shared" si="19"/>
        <v>1</v>
      </c>
      <c r="AC103">
        <f t="shared" si="20"/>
        <v>2</v>
      </c>
      <c r="AE103">
        <f t="shared" si="21"/>
        <v>1</v>
      </c>
      <c r="AF103">
        <f t="shared" si="22"/>
        <v>3</v>
      </c>
      <c r="AG103">
        <f t="shared" si="22"/>
        <v>0</v>
      </c>
      <c r="AH103">
        <f t="shared" si="22"/>
        <v>0</v>
      </c>
      <c r="AI103">
        <f t="shared" si="22"/>
        <v>2</v>
      </c>
      <c r="AJ103">
        <f t="shared" si="23"/>
        <v>1</v>
      </c>
      <c r="AK103">
        <f t="shared" si="24"/>
        <v>5</v>
      </c>
      <c r="AM103">
        <f t="shared" si="25"/>
        <v>4</v>
      </c>
      <c r="AN103">
        <f t="shared" si="25"/>
        <v>3</v>
      </c>
      <c r="AO103">
        <f t="shared" si="26"/>
        <v>1</v>
      </c>
      <c r="AP103">
        <f t="shared" si="26"/>
        <v>1</v>
      </c>
      <c r="AQ103">
        <f t="shared" si="26"/>
        <v>2</v>
      </c>
      <c r="AR103">
        <f t="shared" si="27"/>
        <v>3</v>
      </c>
      <c r="AS103">
        <f t="shared" si="28"/>
        <v>7</v>
      </c>
    </row>
    <row r="104" spans="1:45" x14ac:dyDescent="0.3">
      <c r="A104" s="4">
        <v>45303</v>
      </c>
      <c r="B104">
        <v>16</v>
      </c>
      <c r="C104">
        <v>17</v>
      </c>
      <c r="D104">
        <v>18</v>
      </c>
      <c r="E104">
        <v>45</v>
      </c>
      <c r="F104">
        <v>49</v>
      </c>
      <c r="G104">
        <v>9</v>
      </c>
      <c r="H104">
        <v>12</v>
      </c>
      <c r="J104">
        <f t="shared" si="29"/>
        <v>6.8328251843582244</v>
      </c>
      <c r="L104">
        <f t="shared" si="30"/>
        <v>4.0644802865803147</v>
      </c>
      <c r="N104">
        <f t="shared" si="31"/>
        <v>3</v>
      </c>
      <c r="W104">
        <f t="shared" si="18"/>
        <v>0</v>
      </c>
      <c r="X104">
        <f t="shared" si="18"/>
        <v>0</v>
      </c>
      <c r="Y104">
        <f t="shared" si="18"/>
        <v>2</v>
      </c>
      <c r="Z104">
        <f t="shared" si="18"/>
        <v>0</v>
      </c>
      <c r="AA104">
        <f t="shared" si="17"/>
        <v>1</v>
      </c>
      <c r="AB104">
        <f t="shared" si="19"/>
        <v>2</v>
      </c>
      <c r="AC104">
        <f t="shared" si="20"/>
        <v>1</v>
      </c>
      <c r="AE104">
        <f t="shared" si="21"/>
        <v>0</v>
      </c>
      <c r="AF104">
        <f t="shared" si="22"/>
        <v>1</v>
      </c>
      <c r="AG104">
        <f t="shared" si="22"/>
        <v>2</v>
      </c>
      <c r="AH104">
        <f t="shared" si="22"/>
        <v>1</v>
      </c>
      <c r="AI104">
        <f t="shared" si="22"/>
        <v>2</v>
      </c>
      <c r="AJ104">
        <f t="shared" si="23"/>
        <v>4</v>
      </c>
      <c r="AK104">
        <f t="shared" si="24"/>
        <v>4</v>
      </c>
      <c r="AM104">
        <f t="shared" si="25"/>
        <v>2</v>
      </c>
      <c r="AN104">
        <f t="shared" si="25"/>
        <v>1</v>
      </c>
      <c r="AO104">
        <f t="shared" si="26"/>
        <v>2</v>
      </c>
      <c r="AP104">
        <f t="shared" si="26"/>
        <v>1</v>
      </c>
      <c r="AQ104">
        <f t="shared" si="26"/>
        <v>2</v>
      </c>
      <c r="AR104">
        <f t="shared" si="27"/>
        <v>7</v>
      </c>
      <c r="AS104">
        <f t="shared" si="28"/>
        <v>6</v>
      </c>
    </row>
    <row r="105" spans="1:45" x14ac:dyDescent="0.3">
      <c r="A105" s="4">
        <v>45300</v>
      </c>
      <c r="B105">
        <v>2</v>
      </c>
      <c r="C105">
        <v>9</v>
      </c>
      <c r="D105">
        <v>12</v>
      </c>
      <c r="E105">
        <v>39</v>
      </c>
      <c r="F105">
        <v>40</v>
      </c>
      <c r="G105">
        <v>1</v>
      </c>
      <c r="H105">
        <v>3</v>
      </c>
      <c r="J105">
        <f t="shared" si="29"/>
        <v>7.0178344238090995</v>
      </c>
      <c r="L105">
        <f t="shared" si="30"/>
        <v>2.4</v>
      </c>
      <c r="N105">
        <f t="shared" si="31"/>
        <v>2</v>
      </c>
      <c r="W105">
        <f t="shared" si="18"/>
        <v>1</v>
      </c>
      <c r="X105">
        <f t="shared" si="18"/>
        <v>0</v>
      </c>
      <c r="Y105">
        <f t="shared" si="18"/>
        <v>0</v>
      </c>
      <c r="Z105">
        <f t="shared" si="18"/>
        <v>1</v>
      </c>
      <c r="AA105">
        <f t="shared" si="17"/>
        <v>0</v>
      </c>
      <c r="AB105">
        <f t="shared" si="19"/>
        <v>0</v>
      </c>
      <c r="AC105">
        <f t="shared" si="20"/>
        <v>1</v>
      </c>
      <c r="AE105">
        <f t="shared" si="21"/>
        <v>2</v>
      </c>
      <c r="AF105">
        <f t="shared" si="22"/>
        <v>0</v>
      </c>
      <c r="AG105">
        <f t="shared" si="22"/>
        <v>0</v>
      </c>
      <c r="AH105">
        <f t="shared" si="22"/>
        <v>2</v>
      </c>
      <c r="AI105">
        <f t="shared" si="22"/>
        <v>0</v>
      </c>
      <c r="AJ105">
        <f t="shared" si="23"/>
        <v>0</v>
      </c>
      <c r="AK105">
        <f t="shared" si="24"/>
        <v>1</v>
      </c>
      <c r="AM105">
        <f t="shared" si="25"/>
        <v>3</v>
      </c>
      <c r="AN105">
        <f t="shared" si="25"/>
        <v>0</v>
      </c>
      <c r="AO105">
        <f t="shared" si="26"/>
        <v>1</v>
      </c>
      <c r="AP105">
        <f t="shared" si="26"/>
        <v>5</v>
      </c>
      <c r="AQ105">
        <f t="shared" si="26"/>
        <v>1</v>
      </c>
      <c r="AR105">
        <f t="shared" si="27"/>
        <v>1</v>
      </c>
      <c r="AS105">
        <f t="shared" si="28"/>
        <v>3</v>
      </c>
    </row>
    <row r="106" spans="1:45" x14ac:dyDescent="0.3">
      <c r="A106" s="4">
        <v>45296</v>
      </c>
      <c r="B106">
        <v>4</v>
      </c>
      <c r="C106">
        <v>7</v>
      </c>
      <c r="D106">
        <v>18</v>
      </c>
      <c r="E106">
        <v>39</v>
      </c>
      <c r="F106">
        <v>50</v>
      </c>
      <c r="G106">
        <v>3</v>
      </c>
      <c r="H106">
        <v>8</v>
      </c>
      <c r="J106">
        <f t="shared" si="29"/>
        <v>6.5764732189829527</v>
      </c>
      <c r="L106">
        <f t="shared" si="30"/>
        <v>2.2181073012818837</v>
      </c>
      <c r="N106">
        <f t="shared" si="31"/>
        <v>5</v>
      </c>
      <c r="W106">
        <f t="shared" si="18"/>
        <v>0</v>
      </c>
      <c r="X106">
        <f t="shared" si="18"/>
        <v>1</v>
      </c>
      <c r="Y106">
        <f t="shared" si="18"/>
        <v>1</v>
      </c>
      <c r="Z106">
        <f t="shared" si="18"/>
        <v>0</v>
      </c>
      <c r="AA106">
        <f t="shared" si="17"/>
        <v>0</v>
      </c>
      <c r="AB106">
        <f t="shared" si="19"/>
        <v>0</v>
      </c>
      <c r="AC106">
        <f t="shared" si="20"/>
        <v>0</v>
      </c>
      <c r="AE106">
        <f t="shared" si="21"/>
        <v>2</v>
      </c>
      <c r="AF106">
        <f t="shared" si="22"/>
        <v>1</v>
      </c>
      <c r="AG106">
        <f t="shared" si="22"/>
        <v>1</v>
      </c>
      <c r="AH106">
        <f t="shared" si="22"/>
        <v>1</v>
      </c>
      <c r="AI106">
        <f t="shared" si="22"/>
        <v>2</v>
      </c>
      <c r="AJ106">
        <f t="shared" si="23"/>
        <v>0</v>
      </c>
      <c r="AK106">
        <f t="shared" si="24"/>
        <v>1</v>
      </c>
      <c r="AM106">
        <f t="shared" si="25"/>
        <v>2</v>
      </c>
      <c r="AN106">
        <f t="shared" si="25"/>
        <v>2</v>
      </c>
      <c r="AO106">
        <f t="shared" si="26"/>
        <v>1</v>
      </c>
      <c r="AP106">
        <f t="shared" si="26"/>
        <v>4</v>
      </c>
      <c r="AQ106">
        <f t="shared" si="26"/>
        <v>5</v>
      </c>
      <c r="AR106">
        <f t="shared" si="27"/>
        <v>3</v>
      </c>
      <c r="AS106">
        <f t="shared" si="28"/>
        <v>3</v>
      </c>
    </row>
    <row r="107" spans="1:45" x14ac:dyDescent="0.3">
      <c r="A107" s="4">
        <v>45293</v>
      </c>
      <c r="B107">
        <v>7</v>
      </c>
      <c r="C107">
        <v>15</v>
      </c>
      <c r="D107">
        <v>18</v>
      </c>
      <c r="E107">
        <v>46</v>
      </c>
      <c r="F107">
        <v>49</v>
      </c>
      <c r="G107">
        <v>10</v>
      </c>
      <c r="H107">
        <v>12</v>
      </c>
      <c r="J107">
        <f t="shared" si="29"/>
        <v>7.3569694847810805</v>
      </c>
      <c r="L107">
        <f t="shared" si="30"/>
        <v>4.0693979898751609</v>
      </c>
      <c r="N107">
        <f t="shared" si="31"/>
        <v>2</v>
      </c>
      <c r="W107">
        <f t="shared" si="18"/>
        <v>0</v>
      </c>
      <c r="X107">
        <f t="shared" si="18"/>
        <v>0</v>
      </c>
      <c r="Y107">
        <f t="shared" si="18"/>
        <v>0</v>
      </c>
      <c r="Z107">
        <f t="shared" si="18"/>
        <v>0</v>
      </c>
      <c r="AA107">
        <f t="shared" si="17"/>
        <v>1</v>
      </c>
      <c r="AB107">
        <f t="shared" si="19"/>
        <v>1</v>
      </c>
      <c r="AC107">
        <f t="shared" si="20"/>
        <v>2</v>
      </c>
      <c r="AE107">
        <f t="shared" si="21"/>
        <v>0</v>
      </c>
      <c r="AF107">
        <f t="shared" si="22"/>
        <v>0</v>
      </c>
      <c r="AG107">
        <f t="shared" si="22"/>
        <v>0</v>
      </c>
      <c r="AH107">
        <f t="shared" si="22"/>
        <v>0</v>
      </c>
      <c r="AI107">
        <f t="shared" si="22"/>
        <v>1</v>
      </c>
      <c r="AJ107">
        <f t="shared" si="23"/>
        <v>1</v>
      </c>
      <c r="AK107">
        <f t="shared" si="24"/>
        <v>4</v>
      </c>
      <c r="AM107">
        <f t="shared" si="25"/>
        <v>1</v>
      </c>
      <c r="AN107">
        <f t="shared" si="25"/>
        <v>1</v>
      </c>
      <c r="AO107">
        <f t="shared" si="26"/>
        <v>1</v>
      </c>
      <c r="AP107">
        <f t="shared" si="26"/>
        <v>2</v>
      </c>
      <c r="AQ107">
        <f t="shared" si="26"/>
        <v>2</v>
      </c>
      <c r="AR107">
        <f t="shared" si="27"/>
        <v>3</v>
      </c>
      <c r="AS107">
        <f t="shared" si="28"/>
        <v>5</v>
      </c>
    </row>
    <row r="108" spans="1:45" x14ac:dyDescent="0.3">
      <c r="A108" s="4">
        <v>45289</v>
      </c>
      <c r="B108">
        <v>2</v>
      </c>
      <c r="C108">
        <v>3</v>
      </c>
      <c r="D108">
        <v>19</v>
      </c>
      <c r="E108">
        <v>36</v>
      </c>
      <c r="F108">
        <v>37</v>
      </c>
      <c r="G108">
        <v>6</v>
      </c>
      <c r="H108">
        <v>9</v>
      </c>
      <c r="J108">
        <f t="shared" si="29"/>
        <v>5.8470077817632502</v>
      </c>
      <c r="L108">
        <f t="shared" si="30"/>
        <v>5.7758116312774606</v>
      </c>
      <c r="N108">
        <f t="shared" si="31"/>
        <v>3</v>
      </c>
      <c r="W108">
        <f t="shared" si="18"/>
        <v>1</v>
      </c>
      <c r="X108">
        <f t="shared" si="18"/>
        <v>0</v>
      </c>
      <c r="Y108">
        <f t="shared" si="18"/>
        <v>0</v>
      </c>
      <c r="Z108">
        <f t="shared" si="18"/>
        <v>0</v>
      </c>
      <c r="AA108">
        <f t="shared" si="17"/>
        <v>2</v>
      </c>
      <c r="AB108">
        <f t="shared" si="19"/>
        <v>0</v>
      </c>
      <c r="AC108">
        <f t="shared" si="20"/>
        <v>3</v>
      </c>
      <c r="AE108">
        <f t="shared" si="21"/>
        <v>1</v>
      </c>
      <c r="AF108">
        <f t="shared" si="22"/>
        <v>0</v>
      </c>
      <c r="AG108">
        <f t="shared" si="22"/>
        <v>0</v>
      </c>
      <c r="AH108">
        <f t="shared" si="22"/>
        <v>0</v>
      </c>
      <c r="AI108">
        <f t="shared" si="22"/>
        <v>2</v>
      </c>
      <c r="AJ108">
        <f t="shared" si="23"/>
        <v>0</v>
      </c>
      <c r="AK108">
        <f t="shared" si="24"/>
        <v>5</v>
      </c>
      <c r="AM108">
        <f t="shared" si="25"/>
        <v>3</v>
      </c>
      <c r="AN108">
        <f t="shared" si="25"/>
        <v>0</v>
      </c>
      <c r="AO108">
        <f t="shared" si="26"/>
        <v>1</v>
      </c>
      <c r="AP108">
        <f t="shared" si="26"/>
        <v>1</v>
      </c>
      <c r="AQ108">
        <f t="shared" si="26"/>
        <v>2</v>
      </c>
      <c r="AR108">
        <f t="shared" si="27"/>
        <v>1</v>
      </c>
      <c r="AS108">
        <f t="shared" si="28"/>
        <v>7</v>
      </c>
    </row>
    <row r="109" spans="1:45" x14ac:dyDescent="0.3">
      <c r="A109" s="4">
        <v>45286</v>
      </c>
      <c r="B109">
        <v>8</v>
      </c>
      <c r="C109">
        <v>27</v>
      </c>
      <c r="D109">
        <v>30</v>
      </c>
      <c r="E109">
        <v>35</v>
      </c>
      <c r="F109">
        <v>47</v>
      </c>
      <c r="G109">
        <v>9</v>
      </c>
      <c r="H109">
        <v>10</v>
      </c>
      <c r="J109">
        <f t="shared" si="29"/>
        <v>5.8040933831219501</v>
      </c>
      <c r="L109">
        <f t="shared" si="30"/>
        <v>3.3105890714493698</v>
      </c>
      <c r="N109">
        <f t="shared" si="31"/>
        <v>1</v>
      </c>
      <c r="W109">
        <f t="shared" si="18"/>
        <v>0</v>
      </c>
      <c r="X109">
        <f t="shared" si="18"/>
        <v>0</v>
      </c>
      <c r="Y109">
        <f t="shared" si="18"/>
        <v>1</v>
      </c>
      <c r="Z109">
        <f t="shared" si="18"/>
        <v>0</v>
      </c>
      <c r="AA109">
        <f t="shared" si="17"/>
        <v>0</v>
      </c>
      <c r="AB109">
        <f t="shared" si="19"/>
        <v>2</v>
      </c>
      <c r="AC109">
        <f t="shared" si="20"/>
        <v>0</v>
      </c>
      <c r="AE109">
        <f t="shared" si="21"/>
        <v>0</v>
      </c>
      <c r="AF109">
        <f t="shared" si="22"/>
        <v>1</v>
      </c>
      <c r="AG109">
        <f t="shared" si="22"/>
        <v>1</v>
      </c>
      <c r="AH109">
        <f t="shared" si="22"/>
        <v>0</v>
      </c>
      <c r="AI109">
        <f t="shared" si="22"/>
        <v>1</v>
      </c>
      <c r="AJ109">
        <f t="shared" si="23"/>
        <v>4</v>
      </c>
      <c r="AK109">
        <f t="shared" si="24"/>
        <v>0</v>
      </c>
      <c r="AM109">
        <f t="shared" si="25"/>
        <v>3</v>
      </c>
      <c r="AN109">
        <f t="shared" si="25"/>
        <v>1</v>
      </c>
      <c r="AO109">
        <f t="shared" si="26"/>
        <v>3</v>
      </c>
      <c r="AP109">
        <f t="shared" si="26"/>
        <v>2</v>
      </c>
      <c r="AQ109">
        <f t="shared" si="26"/>
        <v>2</v>
      </c>
      <c r="AR109">
        <f t="shared" si="27"/>
        <v>6</v>
      </c>
      <c r="AS109">
        <f t="shared" si="28"/>
        <v>2</v>
      </c>
    </row>
    <row r="110" spans="1:45" x14ac:dyDescent="0.3">
      <c r="A110" s="4">
        <v>45282</v>
      </c>
      <c r="B110">
        <v>6</v>
      </c>
      <c r="C110">
        <v>14</v>
      </c>
      <c r="D110">
        <v>34</v>
      </c>
      <c r="E110">
        <v>44</v>
      </c>
      <c r="F110">
        <v>49</v>
      </c>
      <c r="G110">
        <v>4</v>
      </c>
      <c r="H110">
        <v>12</v>
      </c>
      <c r="J110">
        <f t="shared" si="29"/>
        <v>6.0673305497557983</v>
      </c>
      <c r="L110">
        <f t="shared" si="30"/>
        <v>2.1725560982400429</v>
      </c>
      <c r="N110">
        <f t="shared" si="31"/>
        <v>8</v>
      </c>
      <c r="W110">
        <f t="shared" si="18"/>
        <v>2</v>
      </c>
      <c r="X110">
        <f t="shared" si="18"/>
        <v>0</v>
      </c>
      <c r="Y110">
        <f t="shared" si="18"/>
        <v>0</v>
      </c>
      <c r="Z110">
        <f t="shared" si="18"/>
        <v>0</v>
      </c>
      <c r="AA110">
        <f t="shared" si="17"/>
        <v>0</v>
      </c>
      <c r="AB110">
        <f t="shared" si="19"/>
        <v>1</v>
      </c>
      <c r="AC110">
        <f t="shared" si="20"/>
        <v>2</v>
      </c>
      <c r="AE110">
        <f t="shared" si="21"/>
        <v>2</v>
      </c>
      <c r="AF110">
        <f t="shared" si="22"/>
        <v>1</v>
      </c>
      <c r="AG110">
        <f t="shared" si="22"/>
        <v>1</v>
      </c>
      <c r="AH110">
        <f t="shared" si="22"/>
        <v>1</v>
      </c>
      <c r="AI110">
        <f t="shared" si="22"/>
        <v>0</v>
      </c>
      <c r="AJ110">
        <f t="shared" si="23"/>
        <v>1</v>
      </c>
      <c r="AK110">
        <f t="shared" si="24"/>
        <v>3</v>
      </c>
      <c r="AM110">
        <f t="shared" si="25"/>
        <v>2</v>
      </c>
      <c r="AN110">
        <f t="shared" si="25"/>
        <v>1</v>
      </c>
      <c r="AO110">
        <f t="shared" si="26"/>
        <v>2</v>
      </c>
      <c r="AP110">
        <f t="shared" si="26"/>
        <v>2</v>
      </c>
      <c r="AQ110">
        <f t="shared" si="26"/>
        <v>1</v>
      </c>
      <c r="AR110">
        <f t="shared" si="27"/>
        <v>4</v>
      </c>
      <c r="AS110">
        <f t="shared" si="28"/>
        <v>4</v>
      </c>
    </row>
    <row r="111" spans="1:45" x14ac:dyDescent="0.3">
      <c r="A111" s="4">
        <v>45279</v>
      </c>
      <c r="B111">
        <v>10</v>
      </c>
      <c r="C111">
        <v>20</v>
      </c>
      <c r="D111">
        <v>41</v>
      </c>
      <c r="E111">
        <v>43</v>
      </c>
      <c r="F111">
        <v>45</v>
      </c>
      <c r="G111">
        <v>2</v>
      </c>
      <c r="H111">
        <v>12</v>
      </c>
      <c r="J111">
        <f t="shared" si="29"/>
        <v>5.8576872569299905</v>
      </c>
      <c r="L111">
        <f t="shared" si="30"/>
        <v>2.5534290669607409</v>
      </c>
      <c r="N111">
        <f t="shared" si="31"/>
        <v>10</v>
      </c>
      <c r="W111">
        <f t="shared" si="18"/>
        <v>1</v>
      </c>
      <c r="X111">
        <f t="shared" si="18"/>
        <v>1</v>
      </c>
      <c r="Y111">
        <f t="shared" si="18"/>
        <v>0</v>
      </c>
      <c r="Z111">
        <f t="shared" si="18"/>
        <v>1</v>
      </c>
      <c r="AA111">
        <f t="shared" si="17"/>
        <v>0</v>
      </c>
      <c r="AB111">
        <f t="shared" si="19"/>
        <v>0</v>
      </c>
      <c r="AC111">
        <f t="shared" si="20"/>
        <v>2</v>
      </c>
      <c r="AE111">
        <f t="shared" si="21"/>
        <v>1</v>
      </c>
      <c r="AF111">
        <f t="shared" si="22"/>
        <v>2</v>
      </c>
      <c r="AG111">
        <f t="shared" si="22"/>
        <v>0</v>
      </c>
      <c r="AH111">
        <f t="shared" si="22"/>
        <v>1</v>
      </c>
      <c r="AI111">
        <f t="shared" si="22"/>
        <v>0</v>
      </c>
      <c r="AJ111">
        <f t="shared" si="23"/>
        <v>2</v>
      </c>
      <c r="AK111">
        <f t="shared" si="24"/>
        <v>2</v>
      </c>
      <c r="AM111">
        <f t="shared" si="25"/>
        <v>4</v>
      </c>
      <c r="AN111">
        <f t="shared" si="25"/>
        <v>6</v>
      </c>
      <c r="AO111">
        <f t="shared" si="26"/>
        <v>1</v>
      </c>
      <c r="AP111">
        <f t="shared" si="26"/>
        <v>2</v>
      </c>
      <c r="AQ111">
        <f t="shared" si="26"/>
        <v>1</v>
      </c>
      <c r="AR111">
        <f t="shared" si="27"/>
        <v>5</v>
      </c>
      <c r="AS111">
        <f t="shared" si="28"/>
        <v>3</v>
      </c>
    </row>
    <row r="112" spans="1:45" x14ac:dyDescent="0.3">
      <c r="A112" s="4">
        <v>45275</v>
      </c>
      <c r="B112">
        <v>2</v>
      </c>
      <c r="C112">
        <v>13</v>
      </c>
      <c r="D112">
        <v>37</v>
      </c>
      <c r="E112">
        <v>38</v>
      </c>
      <c r="F112">
        <v>48</v>
      </c>
      <c r="G112">
        <v>5</v>
      </c>
      <c r="H112">
        <v>9</v>
      </c>
      <c r="J112">
        <f t="shared" si="29"/>
        <v>7.0622234459127675</v>
      </c>
      <c r="L112">
        <f t="shared" si="30"/>
        <v>3.2680269276736382</v>
      </c>
      <c r="N112">
        <f t="shared" si="31"/>
        <v>4</v>
      </c>
      <c r="W112">
        <f t="shared" si="18"/>
        <v>0</v>
      </c>
      <c r="X112">
        <f t="shared" si="18"/>
        <v>0</v>
      </c>
      <c r="Y112">
        <f t="shared" si="18"/>
        <v>1</v>
      </c>
      <c r="Z112">
        <f t="shared" si="18"/>
        <v>1</v>
      </c>
      <c r="AA112">
        <f t="shared" si="17"/>
        <v>1</v>
      </c>
      <c r="AB112">
        <f t="shared" si="19"/>
        <v>1</v>
      </c>
      <c r="AC112">
        <f t="shared" si="20"/>
        <v>3</v>
      </c>
      <c r="AE112">
        <f t="shared" si="21"/>
        <v>1</v>
      </c>
      <c r="AF112">
        <f t="shared" si="22"/>
        <v>1</v>
      </c>
      <c r="AG112">
        <f t="shared" si="22"/>
        <v>1</v>
      </c>
      <c r="AH112">
        <f t="shared" si="22"/>
        <v>2</v>
      </c>
      <c r="AI112">
        <f t="shared" si="22"/>
        <v>2</v>
      </c>
      <c r="AJ112">
        <f t="shared" si="23"/>
        <v>2</v>
      </c>
      <c r="AK112">
        <f t="shared" si="24"/>
        <v>3</v>
      </c>
      <c r="AM112">
        <f t="shared" si="25"/>
        <v>2</v>
      </c>
      <c r="AN112">
        <f t="shared" si="25"/>
        <v>1</v>
      </c>
      <c r="AO112">
        <f t="shared" si="26"/>
        <v>1</v>
      </c>
      <c r="AP112">
        <f t="shared" si="26"/>
        <v>2</v>
      </c>
      <c r="AQ112">
        <f t="shared" si="26"/>
        <v>3</v>
      </c>
      <c r="AR112">
        <f t="shared" si="27"/>
        <v>4</v>
      </c>
      <c r="AS112">
        <f t="shared" si="28"/>
        <v>7</v>
      </c>
    </row>
    <row r="113" spans="1:45" x14ac:dyDescent="0.3">
      <c r="A113" s="4">
        <v>45272</v>
      </c>
      <c r="B113">
        <v>6</v>
      </c>
      <c r="C113">
        <v>28</v>
      </c>
      <c r="D113">
        <v>37</v>
      </c>
      <c r="E113">
        <v>39</v>
      </c>
      <c r="F113">
        <v>43</v>
      </c>
      <c r="G113">
        <v>9</v>
      </c>
      <c r="H113">
        <v>12</v>
      </c>
      <c r="J113">
        <f t="shared" si="29"/>
        <v>6.0466933112239118</v>
      </c>
      <c r="L113">
        <f t="shared" si="30"/>
        <v>3.3466401061363023</v>
      </c>
      <c r="N113">
        <f t="shared" si="31"/>
        <v>3</v>
      </c>
      <c r="W113">
        <f t="shared" si="18"/>
        <v>1</v>
      </c>
      <c r="X113">
        <f t="shared" si="18"/>
        <v>0</v>
      </c>
      <c r="Y113">
        <f t="shared" si="18"/>
        <v>0</v>
      </c>
      <c r="Z113">
        <f t="shared" si="18"/>
        <v>1</v>
      </c>
      <c r="AA113">
        <f t="shared" si="17"/>
        <v>0</v>
      </c>
      <c r="AB113">
        <f t="shared" si="19"/>
        <v>2</v>
      </c>
      <c r="AC113">
        <f t="shared" si="20"/>
        <v>1</v>
      </c>
      <c r="AE113">
        <f t="shared" si="21"/>
        <v>1</v>
      </c>
      <c r="AF113">
        <f t="shared" si="22"/>
        <v>0</v>
      </c>
      <c r="AG113">
        <f t="shared" si="22"/>
        <v>0</v>
      </c>
      <c r="AH113">
        <f t="shared" si="22"/>
        <v>2</v>
      </c>
      <c r="AI113">
        <f t="shared" si="22"/>
        <v>0</v>
      </c>
      <c r="AJ113">
        <f t="shared" si="23"/>
        <v>2</v>
      </c>
      <c r="AK113">
        <f t="shared" si="24"/>
        <v>2</v>
      </c>
      <c r="AM113">
        <f t="shared" si="25"/>
        <v>2</v>
      </c>
      <c r="AN113">
        <f t="shared" si="25"/>
        <v>2</v>
      </c>
      <c r="AO113">
        <f t="shared" si="26"/>
        <v>0</v>
      </c>
      <c r="AP113">
        <f t="shared" si="26"/>
        <v>3</v>
      </c>
      <c r="AQ113">
        <f t="shared" si="26"/>
        <v>2</v>
      </c>
      <c r="AR113">
        <f t="shared" si="27"/>
        <v>6</v>
      </c>
      <c r="AS113">
        <f t="shared" si="28"/>
        <v>2</v>
      </c>
    </row>
    <row r="114" spans="1:45" x14ac:dyDescent="0.3">
      <c r="A114" s="4">
        <v>45268</v>
      </c>
      <c r="B114">
        <v>17</v>
      </c>
      <c r="C114">
        <v>30</v>
      </c>
      <c r="D114">
        <v>42</v>
      </c>
      <c r="E114">
        <v>48</v>
      </c>
      <c r="F114">
        <v>50</v>
      </c>
      <c r="G114">
        <v>4</v>
      </c>
      <c r="H114">
        <v>8</v>
      </c>
      <c r="J114">
        <f t="shared" si="29"/>
        <v>4.6970735570139839</v>
      </c>
      <c r="L114">
        <f t="shared" si="30"/>
        <v>9.8590060350929907</v>
      </c>
      <c r="N114">
        <f t="shared" si="31"/>
        <v>4</v>
      </c>
      <c r="W114">
        <f t="shared" si="18"/>
        <v>0</v>
      </c>
      <c r="X114">
        <f t="shared" si="18"/>
        <v>0</v>
      </c>
      <c r="Y114">
        <f t="shared" si="18"/>
        <v>0</v>
      </c>
      <c r="Z114">
        <f t="shared" si="18"/>
        <v>1</v>
      </c>
      <c r="AA114">
        <f t="shared" si="17"/>
        <v>1</v>
      </c>
      <c r="AB114">
        <f t="shared" si="19"/>
        <v>0</v>
      </c>
      <c r="AC114">
        <f t="shared" si="20"/>
        <v>1</v>
      </c>
      <c r="AE114">
        <f t="shared" si="21"/>
        <v>0</v>
      </c>
      <c r="AF114">
        <f t="shared" si="22"/>
        <v>2</v>
      </c>
      <c r="AG114">
        <f t="shared" si="22"/>
        <v>1</v>
      </c>
      <c r="AH114">
        <f t="shared" si="22"/>
        <v>1</v>
      </c>
      <c r="AI114">
        <f t="shared" si="22"/>
        <v>3</v>
      </c>
      <c r="AJ114">
        <f t="shared" si="23"/>
        <v>1</v>
      </c>
      <c r="AK114">
        <f t="shared" si="24"/>
        <v>1</v>
      </c>
      <c r="AM114">
        <f t="shared" si="25"/>
        <v>1</v>
      </c>
      <c r="AN114">
        <f t="shared" si="25"/>
        <v>2</v>
      </c>
      <c r="AO114">
        <f t="shared" si="26"/>
        <v>1</v>
      </c>
      <c r="AP114">
        <f t="shared" si="26"/>
        <v>2</v>
      </c>
      <c r="AQ114">
        <f t="shared" si="26"/>
        <v>4</v>
      </c>
      <c r="AR114">
        <f t="shared" si="27"/>
        <v>4</v>
      </c>
      <c r="AS114">
        <f t="shared" si="28"/>
        <v>2</v>
      </c>
    </row>
    <row r="115" spans="1:45" x14ac:dyDescent="0.3">
      <c r="A115" s="4">
        <v>45265</v>
      </c>
      <c r="B115">
        <v>4</v>
      </c>
      <c r="C115">
        <v>6</v>
      </c>
      <c r="D115">
        <v>20</v>
      </c>
      <c r="E115">
        <v>24</v>
      </c>
      <c r="F115">
        <v>25</v>
      </c>
      <c r="G115">
        <v>5</v>
      </c>
      <c r="H115">
        <v>9</v>
      </c>
      <c r="J115">
        <f t="shared" si="29"/>
        <v>3.6827299656640586</v>
      </c>
      <c r="L115">
        <f t="shared" si="30"/>
        <v>5.9093146810776629</v>
      </c>
      <c r="N115">
        <f t="shared" si="31"/>
        <v>4</v>
      </c>
      <c r="W115">
        <f t="shared" si="18"/>
        <v>1</v>
      </c>
      <c r="X115">
        <f t="shared" si="18"/>
        <v>0</v>
      </c>
      <c r="Y115">
        <f t="shared" si="18"/>
        <v>1</v>
      </c>
      <c r="Z115">
        <f t="shared" si="18"/>
        <v>1</v>
      </c>
      <c r="AA115">
        <f t="shared" si="17"/>
        <v>0</v>
      </c>
      <c r="AB115">
        <f t="shared" si="19"/>
        <v>0</v>
      </c>
      <c r="AC115">
        <f t="shared" si="20"/>
        <v>1</v>
      </c>
      <c r="AE115">
        <f t="shared" si="21"/>
        <v>1</v>
      </c>
      <c r="AF115">
        <f t="shared" si="22"/>
        <v>0</v>
      </c>
      <c r="AG115">
        <f t="shared" si="22"/>
        <v>2</v>
      </c>
      <c r="AH115">
        <f t="shared" si="22"/>
        <v>1</v>
      </c>
      <c r="AI115">
        <f t="shared" si="22"/>
        <v>0</v>
      </c>
      <c r="AJ115">
        <f t="shared" si="23"/>
        <v>2</v>
      </c>
      <c r="AK115">
        <f t="shared" si="24"/>
        <v>2</v>
      </c>
      <c r="AM115">
        <f t="shared" si="25"/>
        <v>1</v>
      </c>
      <c r="AN115">
        <f t="shared" si="25"/>
        <v>2</v>
      </c>
      <c r="AO115">
        <f t="shared" si="26"/>
        <v>6</v>
      </c>
      <c r="AP115">
        <f t="shared" si="26"/>
        <v>2</v>
      </c>
      <c r="AQ115">
        <f t="shared" si="26"/>
        <v>0</v>
      </c>
      <c r="AR115">
        <f t="shared" si="27"/>
        <v>5</v>
      </c>
      <c r="AS115">
        <f t="shared" si="28"/>
        <v>5</v>
      </c>
    </row>
    <row r="116" spans="1:45" x14ac:dyDescent="0.3">
      <c r="A116" s="4">
        <v>45261</v>
      </c>
      <c r="B116">
        <v>4</v>
      </c>
      <c r="C116">
        <v>10</v>
      </c>
      <c r="D116">
        <v>14</v>
      </c>
      <c r="E116">
        <v>38</v>
      </c>
      <c r="F116">
        <v>50</v>
      </c>
      <c r="G116">
        <v>9</v>
      </c>
      <c r="H116">
        <v>12</v>
      </c>
      <c r="J116">
        <f t="shared" si="29"/>
        <v>6.946221994724902</v>
      </c>
      <c r="L116">
        <f t="shared" si="30"/>
        <v>3.6331804249169899</v>
      </c>
      <c r="N116">
        <f t="shared" si="31"/>
        <v>3</v>
      </c>
      <c r="W116">
        <f t="shared" si="18"/>
        <v>0</v>
      </c>
      <c r="X116">
        <f t="shared" si="18"/>
        <v>0</v>
      </c>
      <c r="Y116">
        <f t="shared" si="18"/>
        <v>0</v>
      </c>
      <c r="Z116">
        <f t="shared" si="18"/>
        <v>0</v>
      </c>
      <c r="AA116">
        <f t="shared" si="17"/>
        <v>2</v>
      </c>
      <c r="AB116">
        <f t="shared" si="19"/>
        <v>0</v>
      </c>
      <c r="AC116">
        <f t="shared" si="20"/>
        <v>0</v>
      </c>
      <c r="AE116">
        <f t="shared" si="21"/>
        <v>0</v>
      </c>
      <c r="AF116">
        <f t="shared" si="22"/>
        <v>2</v>
      </c>
      <c r="AG116">
        <f t="shared" si="22"/>
        <v>0</v>
      </c>
      <c r="AH116">
        <f t="shared" si="22"/>
        <v>1</v>
      </c>
      <c r="AI116">
        <f t="shared" si="22"/>
        <v>3</v>
      </c>
      <c r="AJ116">
        <f t="shared" si="23"/>
        <v>1</v>
      </c>
      <c r="AK116">
        <f t="shared" si="24"/>
        <v>1</v>
      </c>
      <c r="AM116">
        <f t="shared" si="25"/>
        <v>0</v>
      </c>
      <c r="AN116">
        <f t="shared" si="25"/>
        <v>3</v>
      </c>
      <c r="AO116">
        <f t="shared" si="26"/>
        <v>1</v>
      </c>
      <c r="AP116">
        <f t="shared" si="26"/>
        <v>1</v>
      </c>
      <c r="AQ116">
        <f t="shared" si="26"/>
        <v>3</v>
      </c>
      <c r="AR116">
        <f t="shared" si="27"/>
        <v>4</v>
      </c>
      <c r="AS116">
        <f t="shared" si="28"/>
        <v>1</v>
      </c>
    </row>
    <row r="117" spans="1:45" x14ac:dyDescent="0.3">
      <c r="A117" s="4">
        <v>45258</v>
      </c>
      <c r="B117">
        <v>12</v>
      </c>
      <c r="C117">
        <v>16</v>
      </c>
      <c r="D117">
        <v>27</v>
      </c>
      <c r="E117">
        <v>33</v>
      </c>
      <c r="F117">
        <v>44</v>
      </c>
      <c r="G117">
        <v>7</v>
      </c>
      <c r="H117">
        <v>8</v>
      </c>
      <c r="J117">
        <f t="shared" si="29"/>
        <v>4.286607049870562</v>
      </c>
      <c r="L117">
        <f t="shared" si="30"/>
        <v>1.8</v>
      </c>
      <c r="N117">
        <f t="shared" si="31"/>
        <v>1</v>
      </c>
      <c r="W117">
        <f t="shared" si="18"/>
        <v>0</v>
      </c>
      <c r="X117">
        <f t="shared" si="18"/>
        <v>1</v>
      </c>
      <c r="Y117">
        <f t="shared" si="18"/>
        <v>0</v>
      </c>
      <c r="Z117">
        <f t="shared" si="18"/>
        <v>0</v>
      </c>
      <c r="AA117">
        <f t="shared" si="17"/>
        <v>1</v>
      </c>
      <c r="AB117">
        <f t="shared" si="19"/>
        <v>2</v>
      </c>
      <c r="AC117">
        <f t="shared" si="20"/>
        <v>0</v>
      </c>
      <c r="AE117">
        <f t="shared" si="21"/>
        <v>0</v>
      </c>
      <c r="AF117">
        <f t="shared" si="22"/>
        <v>2</v>
      </c>
      <c r="AG117">
        <f t="shared" si="22"/>
        <v>0</v>
      </c>
      <c r="AH117">
        <f t="shared" si="22"/>
        <v>1</v>
      </c>
      <c r="AI117">
        <f t="shared" si="22"/>
        <v>1</v>
      </c>
      <c r="AJ117">
        <f t="shared" si="23"/>
        <v>2</v>
      </c>
      <c r="AK117">
        <f t="shared" si="24"/>
        <v>1</v>
      </c>
      <c r="AM117">
        <f t="shared" si="25"/>
        <v>0</v>
      </c>
      <c r="AN117">
        <f t="shared" si="25"/>
        <v>2</v>
      </c>
      <c r="AO117">
        <f t="shared" si="26"/>
        <v>0</v>
      </c>
      <c r="AP117">
        <f t="shared" si="26"/>
        <v>2</v>
      </c>
      <c r="AQ117">
        <f t="shared" si="26"/>
        <v>1</v>
      </c>
      <c r="AR117">
        <f t="shared" si="27"/>
        <v>4</v>
      </c>
      <c r="AS117">
        <f t="shared" si="28"/>
        <v>2</v>
      </c>
    </row>
    <row r="118" spans="1:45" x14ac:dyDescent="0.3">
      <c r="A118" s="4">
        <v>45254</v>
      </c>
      <c r="B118">
        <v>15</v>
      </c>
      <c r="C118">
        <v>20</v>
      </c>
      <c r="D118">
        <v>29</v>
      </c>
      <c r="E118">
        <v>39</v>
      </c>
      <c r="F118">
        <v>48</v>
      </c>
      <c r="G118">
        <v>1</v>
      </c>
      <c r="H118">
        <v>7</v>
      </c>
      <c r="J118">
        <f t="shared" si="29"/>
        <v>4.235268586524354</v>
      </c>
      <c r="L118">
        <f t="shared" si="30"/>
        <v>2.6229754097208002</v>
      </c>
      <c r="N118">
        <f t="shared" si="31"/>
        <v>6</v>
      </c>
      <c r="W118">
        <f t="shared" si="18"/>
        <v>0</v>
      </c>
      <c r="X118">
        <f t="shared" si="18"/>
        <v>0</v>
      </c>
      <c r="Y118">
        <f t="shared" si="18"/>
        <v>1</v>
      </c>
      <c r="Z118">
        <f t="shared" si="18"/>
        <v>1</v>
      </c>
      <c r="AA118">
        <f t="shared" si="17"/>
        <v>0</v>
      </c>
      <c r="AB118">
        <f t="shared" si="19"/>
        <v>0</v>
      </c>
      <c r="AC118">
        <f t="shared" si="20"/>
        <v>1</v>
      </c>
      <c r="AE118">
        <f t="shared" si="21"/>
        <v>0</v>
      </c>
      <c r="AF118">
        <f t="shared" si="22"/>
        <v>2</v>
      </c>
      <c r="AG118">
        <f t="shared" si="22"/>
        <v>2</v>
      </c>
      <c r="AH118">
        <f t="shared" si="22"/>
        <v>2</v>
      </c>
      <c r="AI118">
        <f t="shared" si="22"/>
        <v>1</v>
      </c>
      <c r="AJ118">
        <f t="shared" si="23"/>
        <v>1</v>
      </c>
      <c r="AK118">
        <f t="shared" si="24"/>
        <v>1</v>
      </c>
      <c r="AM118">
        <f t="shared" si="25"/>
        <v>1</v>
      </c>
      <c r="AN118">
        <f t="shared" si="25"/>
        <v>5</v>
      </c>
      <c r="AO118">
        <f t="shared" si="26"/>
        <v>3</v>
      </c>
      <c r="AP118">
        <f t="shared" si="26"/>
        <v>2</v>
      </c>
      <c r="AQ118">
        <f t="shared" si="26"/>
        <v>2</v>
      </c>
      <c r="AR118">
        <f t="shared" si="27"/>
        <v>1</v>
      </c>
      <c r="AS118">
        <f t="shared" si="28"/>
        <v>3</v>
      </c>
    </row>
    <row r="119" spans="1:45" x14ac:dyDescent="0.3">
      <c r="A119" s="4">
        <v>45251</v>
      </c>
      <c r="B119">
        <v>19</v>
      </c>
      <c r="C119">
        <v>29</v>
      </c>
      <c r="D119">
        <v>34</v>
      </c>
      <c r="E119">
        <v>46</v>
      </c>
      <c r="F119">
        <v>47</v>
      </c>
      <c r="G119">
        <v>2</v>
      </c>
      <c r="H119">
        <v>3</v>
      </c>
      <c r="J119">
        <f t="shared" si="29"/>
        <v>4.1079191812887457</v>
      </c>
      <c r="L119">
        <f t="shared" si="30"/>
        <v>3.9344631145812001</v>
      </c>
      <c r="N119">
        <f t="shared" si="31"/>
        <v>1</v>
      </c>
      <c r="W119">
        <f t="shared" si="18"/>
        <v>0</v>
      </c>
      <c r="X119">
        <f t="shared" si="18"/>
        <v>0</v>
      </c>
      <c r="Y119">
        <f t="shared" si="18"/>
        <v>0</v>
      </c>
      <c r="Z119">
        <f t="shared" si="18"/>
        <v>1</v>
      </c>
      <c r="AA119">
        <f t="shared" si="17"/>
        <v>1</v>
      </c>
      <c r="AB119">
        <f t="shared" si="19"/>
        <v>2</v>
      </c>
      <c r="AC119">
        <f t="shared" si="20"/>
        <v>1</v>
      </c>
      <c r="AE119">
        <f t="shared" si="21"/>
        <v>0</v>
      </c>
      <c r="AF119">
        <f t="shared" si="22"/>
        <v>1</v>
      </c>
      <c r="AG119">
        <f t="shared" si="22"/>
        <v>1</v>
      </c>
      <c r="AH119">
        <f t="shared" si="22"/>
        <v>1</v>
      </c>
      <c r="AI119">
        <f t="shared" si="22"/>
        <v>1</v>
      </c>
      <c r="AJ119">
        <f t="shared" si="23"/>
        <v>3</v>
      </c>
      <c r="AK119">
        <f t="shared" si="24"/>
        <v>3</v>
      </c>
      <c r="AM119">
        <f t="shared" si="25"/>
        <v>1</v>
      </c>
      <c r="AN119">
        <f t="shared" si="25"/>
        <v>2</v>
      </c>
      <c r="AO119">
        <f t="shared" si="26"/>
        <v>3</v>
      </c>
      <c r="AP119">
        <f t="shared" si="26"/>
        <v>1</v>
      </c>
      <c r="AQ119">
        <f t="shared" si="26"/>
        <v>1</v>
      </c>
      <c r="AR119">
        <f t="shared" si="27"/>
        <v>8</v>
      </c>
      <c r="AS119">
        <f t="shared" si="28"/>
        <v>4</v>
      </c>
    </row>
    <row r="120" spans="1:45" x14ac:dyDescent="0.3">
      <c r="A120" s="4">
        <v>45247</v>
      </c>
      <c r="B120">
        <v>2</v>
      </c>
      <c r="C120">
        <v>24</v>
      </c>
      <c r="D120">
        <v>26</v>
      </c>
      <c r="E120">
        <v>46</v>
      </c>
      <c r="F120">
        <v>50</v>
      </c>
      <c r="G120">
        <v>2</v>
      </c>
      <c r="H120">
        <v>7</v>
      </c>
      <c r="J120">
        <f t="shared" si="29"/>
        <v>7.5166481891864541</v>
      </c>
      <c r="L120">
        <f t="shared" si="30"/>
        <v>3.4</v>
      </c>
      <c r="N120">
        <f t="shared" si="31"/>
        <v>5</v>
      </c>
      <c r="W120">
        <f t="shared" si="18"/>
        <v>0</v>
      </c>
      <c r="X120">
        <f t="shared" si="18"/>
        <v>0</v>
      </c>
      <c r="Y120">
        <f t="shared" si="18"/>
        <v>0</v>
      </c>
      <c r="Z120">
        <f t="shared" si="18"/>
        <v>0</v>
      </c>
      <c r="AA120">
        <f t="shared" si="17"/>
        <v>2</v>
      </c>
      <c r="AB120">
        <f t="shared" si="19"/>
        <v>2</v>
      </c>
      <c r="AC120">
        <f t="shared" si="20"/>
        <v>0</v>
      </c>
      <c r="AE120">
        <f t="shared" si="21"/>
        <v>1</v>
      </c>
      <c r="AF120">
        <f t="shared" si="22"/>
        <v>0</v>
      </c>
      <c r="AG120">
        <f t="shared" si="22"/>
        <v>1</v>
      </c>
      <c r="AH120">
        <f t="shared" si="22"/>
        <v>0</v>
      </c>
      <c r="AI120">
        <f t="shared" si="22"/>
        <v>2</v>
      </c>
      <c r="AJ120">
        <f t="shared" si="23"/>
        <v>3</v>
      </c>
      <c r="AK120">
        <f t="shared" si="24"/>
        <v>0</v>
      </c>
      <c r="AM120">
        <f t="shared" si="25"/>
        <v>2</v>
      </c>
      <c r="AN120">
        <f t="shared" si="25"/>
        <v>2</v>
      </c>
      <c r="AO120">
        <f t="shared" si="26"/>
        <v>2</v>
      </c>
      <c r="AP120">
        <f t="shared" si="26"/>
        <v>0</v>
      </c>
      <c r="AQ120">
        <f t="shared" si="26"/>
        <v>2</v>
      </c>
      <c r="AR120">
        <f t="shared" si="27"/>
        <v>7</v>
      </c>
      <c r="AS120">
        <f t="shared" si="28"/>
        <v>2</v>
      </c>
    </row>
    <row r="121" spans="1:45" x14ac:dyDescent="0.3">
      <c r="A121" s="4">
        <v>45244</v>
      </c>
      <c r="B121">
        <v>13</v>
      </c>
      <c r="C121">
        <v>16</v>
      </c>
      <c r="D121">
        <v>36</v>
      </c>
      <c r="E121">
        <v>44</v>
      </c>
      <c r="F121">
        <v>50</v>
      </c>
      <c r="G121">
        <v>3</v>
      </c>
      <c r="H121">
        <v>5</v>
      </c>
      <c r="J121">
        <f t="shared" si="29"/>
        <v>5.6402570863392389</v>
      </c>
      <c r="L121">
        <f t="shared" si="30"/>
        <v>2.6076809620810595</v>
      </c>
      <c r="N121">
        <f t="shared" si="31"/>
        <v>2</v>
      </c>
      <c r="W121">
        <f t="shared" si="18"/>
        <v>0</v>
      </c>
      <c r="X121">
        <f t="shared" si="18"/>
        <v>0</v>
      </c>
      <c r="Y121">
        <f t="shared" si="18"/>
        <v>0</v>
      </c>
      <c r="Z121">
        <f t="shared" si="18"/>
        <v>0</v>
      </c>
      <c r="AA121">
        <f t="shared" si="17"/>
        <v>1</v>
      </c>
      <c r="AB121">
        <f t="shared" si="19"/>
        <v>1</v>
      </c>
      <c r="AC121">
        <f t="shared" si="20"/>
        <v>1</v>
      </c>
      <c r="AE121">
        <f t="shared" si="21"/>
        <v>0</v>
      </c>
      <c r="AF121">
        <f t="shared" si="22"/>
        <v>1</v>
      </c>
      <c r="AG121">
        <f t="shared" si="22"/>
        <v>0</v>
      </c>
      <c r="AH121">
        <f t="shared" si="22"/>
        <v>0</v>
      </c>
      <c r="AI121">
        <f t="shared" si="22"/>
        <v>1</v>
      </c>
      <c r="AJ121">
        <f t="shared" si="23"/>
        <v>3</v>
      </c>
      <c r="AK121">
        <f t="shared" si="24"/>
        <v>2</v>
      </c>
      <c r="AM121">
        <f t="shared" si="25"/>
        <v>1</v>
      </c>
      <c r="AN121">
        <f t="shared" si="25"/>
        <v>1</v>
      </c>
      <c r="AO121">
        <f t="shared" si="26"/>
        <v>1</v>
      </c>
      <c r="AP121">
        <f t="shared" si="26"/>
        <v>0</v>
      </c>
      <c r="AQ121">
        <f t="shared" si="26"/>
        <v>1</v>
      </c>
      <c r="AR121">
        <f t="shared" si="27"/>
        <v>4</v>
      </c>
      <c r="AS121">
        <f t="shared" si="28"/>
        <v>6</v>
      </c>
    </row>
    <row r="122" spans="1:45" x14ac:dyDescent="0.3">
      <c r="A122" s="4">
        <v>45240</v>
      </c>
      <c r="B122">
        <v>10</v>
      </c>
      <c r="C122">
        <v>21</v>
      </c>
      <c r="D122">
        <v>30</v>
      </c>
      <c r="E122">
        <v>38</v>
      </c>
      <c r="F122">
        <v>42</v>
      </c>
      <c r="G122">
        <v>2</v>
      </c>
      <c r="H122">
        <v>12</v>
      </c>
      <c r="J122">
        <f t="shared" si="29"/>
        <v>4.1982139059366661</v>
      </c>
      <c r="L122">
        <f t="shared" si="30"/>
        <v>4.7286361670147556</v>
      </c>
      <c r="N122">
        <f t="shared" si="31"/>
        <v>10</v>
      </c>
      <c r="W122">
        <f t="shared" si="18"/>
        <v>1</v>
      </c>
      <c r="X122">
        <f t="shared" si="18"/>
        <v>1</v>
      </c>
      <c r="Y122">
        <f t="shared" si="18"/>
        <v>1</v>
      </c>
      <c r="Z122">
        <f t="shared" si="18"/>
        <v>0</v>
      </c>
      <c r="AA122">
        <f t="shared" si="17"/>
        <v>0</v>
      </c>
      <c r="AB122">
        <f t="shared" si="19"/>
        <v>1</v>
      </c>
      <c r="AC122">
        <f t="shared" si="20"/>
        <v>0</v>
      </c>
      <c r="AE122">
        <f t="shared" si="21"/>
        <v>2</v>
      </c>
      <c r="AF122">
        <f t="shared" si="22"/>
        <v>3</v>
      </c>
      <c r="AG122">
        <f t="shared" si="22"/>
        <v>1</v>
      </c>
      <c r="AH122">
        <f t="shared" si="22"/>
        <v>0</v>
      </c>
      <c r="AI122">
        <f t="shared" si="22"/>
        <v>0</v>
      </c>
      <c r="AJ122">
        <f t="shared" si="23"/>
        <v>3</v>
      </c>
      <c r="AK122">
        <f t="shared" si="24"/>
        <v>0</v>
      </c>
      <c r="AM122">
        <f t="shared" si="25"/>
        <v>4</v>
      </c>
      <c r="AN122">
        <f t="shared" si="25"/>
        <v>6</v>
      </c>
      <c r="AO122">
        <f t="shared" si="26"/>
        <v>1</v>
      </c>
      <c r="AP122">
        <f t="shared" si="26"/>
        <v>0</v>
      </c>
      <c r="AQ122">
        <f t="shared" si="26"/>
        <v>2</v>
      </c>
      <c r="AR122">
        <f t="shared" si="27"/>
        <v>6</v>
      </c>
      <c r="AS122">
        <f t="shared" si="28"/>
        <v>1</v>
      </c>
    </row>
    <row r="123" spans="1:45" x14ac:dyDescent="0.3">
      <c r="A123" s="4">
        <v>45237</v>
      </c>
      <c r="B123">
        <v>8</v>
      </c>
      <c r="C123">
        <v>10</v>
      </c>
      <c r="D123">
        <v>11</v>
      </c>
      <c r="E123">
        <v>30</v>
      </c>
      <c r="F123">
        <v>39</v>
      </c>
      <c r="G123">
        <v>4</v>
      </c>
      <c r="H123">
        <v>10</v>
      </c>
      <c r="J123">
        <f t="shared" si="29"/>
        <v>5.2855936279664935</v>
      </c>
      <c r="L123">
        <f t="shared" si="30"/>
        <v>5.1613951602255757</v>
      </c>
      <c r="N123">
        <f t="shared" si="31"/>
        <v>6</v>
      </c>
      <c r="W123">
        <f t="shared" si="18"/>
        <v>2</v>
      </c>
      <c r="X123">
        <f t="shared" si="18"/>
        <v>0</v>
      </c>
      <c r="Y123">
        <f t="shared" si="18"/>
        <v>0</v>
      </c>
      <c r="Z123">
        <f t="shared" si="18"/>
        <v>0</v>
      </c>
      <c r="AA123">
        <f t="shared" si="17"/>
        <v>1</v>
      </c>
      <c r="AB123">
        <f t="shared" si="19"/>
        <v>0</v>
      </c>
      <c r="AC123">
        <f t="shared" si="20"/>
        <v>1</v>
      </c>
      <c r="AE123">
        <f t="shared" si="21"/>
        <v>2</v>
      </c>
      <c r="AF123">
        <f t="shared" si="22"/>
        <v>1</v>
      </c>
      <c r="AG123">
        <f t="shared" si="22"/>
        <v>0</v>
      </c>
      <c r="AH123">
        <f t="shared" si="22"/>
        <v>0</v>
      </c>
      <c r="AI123">
        <f t="shared" si="22"/>
        <v>1</v>
      </c>
      <c r="AJ123">
        <f t="shared" si="23"/>
        <v>3</v>
      </c>
      <c r="AK123">
        <f t="shared" si="24"/>
        <v>1</v>
      </c>
      <c r="AM123">
        <f t="shared" si="25"/>
        <v>2</v>
      </c>
      <c r="AN123">
        <f t="shared" si="25"/>
        <v>3</v>
      </c>
      <c r="AO123">
        <f t="shared" si="26"/>
        <v>1</v>
      </c>
      <c r="AP123">
        <f t="shared" si="26"/>
        <v>0</v>
      </c>
      <c r="AQ123">
        <f t="shared" si="26"/>
        <v>1</v>
      </c>
      <c r="AR123">
        <f t="shared" si="27"/>
        <v>4</v>
      </c>
      <c r="AS123">
        <f t="shared" si="28"/>
        <v>2</v>
      </c>
    </row>
    <row r="124" spans="1:45" x14ac:dyDescent="0.3">
      <c r="A124" s="4">
        <v>45233</v>
      </c>
      <c r="B124">
        <v>8</v>
      </c>
      <c r="C124">
        <v>21</v>
      </c>
      <c r="D124">
        <v>31</v>
      </c>
      <c r="E124">
        <v>39</v>
      </c>
      <c r="F124">
        <v>47</v>
      </c>
      <c r="G124">
        <v>5</v>
      </c>
      <c r="H124">
        <v>9</v>
      </c>
      <c r="J124">
        <f t="shared" si="29"/>
        <v>4.9812147112928189</v>
      </c>
      <c r="L124">
        <f t="shared" si="30"/>
        <v>3.666060555964672</v>
      </c>
      <c r="N124">
        <f t="shared" si="31"/>
        <v>4</v>
      </c>
      <c r="W124">
        <f t="shared" si="18"/>
        <v>1</v>
      </c>
      <c r="X124">
        <f t="shared" si="18"/>
        <v>0</v>
      </c>
      <c r="Y124">
        <f t="shared" si="18"/>
        <v>1</v>
      </c>
      <c r="Z124">
        <f t="shared" si="18"/>
        <v>0</v>
      </c>
      <c r="AA124">
        <f t="shared" si="17"/>
        <v>0</v>
      </c>
      <c r="AB124">
        <f t="shared" si="19"/>
        <v>1</v>
      </c>
      <c r="AC124">
        <f t="shared" si="20"/>
        <v>1</v>
      </c>
      <c r="AE124">
        <f t="shared" si="21"/>
        <v>1</v>
      </c>
      <c r="AF124">
        <f t="shared" si="22"/>
        <v>3</v>
      </c>
      <c r="AG124">
        <f t="shared" si="22"/>
        <v>2</v>
      </c>
      <c r="AH124">
        <f t="shared" si="22"/>
        <v>0</v>
      </c>
      <c r="AI124">
        <f t="shared" si="22"/>
        <v>0</v>
      </c>
      <c r="AJ124">
        <f t="shared" si="23"/>
        <v>2</v>
      </c>
      <c r="AK124">
        <f t="shared" si="24"/>
        <v>3</v>
      </c>
      <c r="AM124">
        <f t="shared" si="25"/>
        <v>1</v>
      </c>
      <c r="AN124">
        <f t="shared" si="25"/>
        <v>6</v>
      </c>
      <c r="AO124">
        <f t="shared" si="26"/>
        <v>3</v>
      </c>
      <c r="AP124">
        <f t="shared" si="26"/>
        <v>0</v>
      </c>
      <c r="AQ124">
        <f t="shared" si="26"/>
        <v>0</v>
      </c>
      <c r="AR124">
        <f t="shared" si="27"/>
        <v>7</v>
      </c>
      <c r="AS124">
        <f t="shared" si="28"/>
        <v>3</v>
      </c>
    </row>
    <row r="125" spans="1:45" x14ac:dyDescent="0.3">
      <c r="A125" s="4">
        <v>45230</v>
      </c>
      <c r="B125">
        <v>5</v>
      </c>
      <c r="C125">
        <v>7</v>
      </c>
      <c r="D125">
        <v>20</v>
      </c>
      <c r="E125">
        <v>40</v>
      </c>
      <c r="F125">
        <v>50</v>
      </c>
      <c r="G125">
        <v>2</v>
      </c>
      <c r="H125">
        <v>10</v>
      </c>
      <c r="J125">
        <f t="shared" si="29"/>
        <v>6.4855608855364233</v>
      </c>
      <c r="L125">
        <f t="shared" si="30"/>
        <v>7.8536615664287437</v>
      </c>
      <c r="N125">
        <f t="shared" si="31"/>
        <v>8</v>
      </c>
      <c r="W125">
        <f t="shared" si="18"/>
        <v>0</v>
      </c>
      <c r="X125">
        <f t="shared" si="18"/>
        <v>0</v>
      </c>
      <c r="Y125">
        <f t="shared" si="18"/>
        <v>2</v>
      </c>
      <c r="Z125">
        <f t="shared" si="18"/>
        <v>3</v>
      </c>
      <c r="AA125">
        <f t="shared" si="17"/>
        <v>0</v>
      </c>
      <c r="AB125">
        <f t="shared" si="19"/>
        <v>1</v>
      </c>
      <c r="AC125">
        <f t="shared" si="20"/>
        <v>0</v>
      </c>
      <c r="AE125">
        <f t="shared" si="21"/>
        <v>0</v>
      </c>
      <c r="AF125">
        <f t="shared" si="22"/>
        <v>0</v>
      </c>
      <c r="AG125">
        <f t="shared" si="22"/>
        <v>4</v>
      </c>
      <c r="AH125">
        <f t="shared" si="22"/>
        <v>3</v>
      </c>
      <c r="AI125">
        <f t="shared" si="22"/>
        <v>0</v>
      </c>
      <c r="AJ125">
        <f t="shared" si="23"/>
        <v>3</v>
      </c>
      <c r="AK125">
        <f t="shared" si="24"/>
        <v>0</v>
      </c>
      <c r="AM125">
        <f t="shared" si="25"/>
        <v>2</v>
      </c>
      <c r="AN125">
        <f t="shared" si="25"/>
        <v>1</v>
      </c>
      <c r="AO125">
        <f t="shared" si="26"/>
        <v>5</v>
      </c>
      <c r="AP125">
        <f t="shared" si="26"/>
        <v>6</v>
      </c>
      <c r="AQ125">
        <f t="shared" si="26"/>
        <v>0</v>
      </c>
      <c r="AR125">
        <f t="shared" si="27"/>
        <v>5</v>
      </c>
      <c r="AS125">
        <f t="shared" si="28"/>
        <v>2</v>
      </c>
    </row>
    <row r="126" spans="1:45" x14ac:dyDescent="0.3">
      <c r="A126" s="4">
        <v>45226</v>
      </c>
      <c r="B126">
        <v>29</v>
      </c>
      <c r="C126">
        <v>33</v>
      </c>
      <c r="D126">
        <v>35</v>
      </c>
      <c r="E126">
        <v>48</v>
      </c>
      <c r="F126">
        <v>49</v>
      </c>
      <c r="G126">
        <v>3</v>
      </c>
      <c r="H126">
        <v>8</v>
      </c>
      <c r="J126">
        <f t="shared" si="29"/>
        <v>3.4460121880225554</v>
      </c>
      <c r="L126">
        <f t="shared" si="30"/>
        <v>7.8307087801807569</v>
      </c>
      <c r="N126">
        <f t="shared" si="31"/>
        <v>5</v>
      </c>
      <c r="W126">
        <f t="shared" si="18"/>
        <v>0</v>
      </c>
      <c r="X126">
        <f t="shared" si="18"/>
        <v>1</v>
      </c>
      <c r="Y126">
        <f t="shared" si="18"/>
        <v>1</v>
      </c>
      <c r="Z126">
        <f t="shared" si="18"/>
        <v>0</v>
      </c>
      <c r="AA126">
        <f t="shared" ref="AA126:AA189" si="32">COUNTIF($B127:$F131, F126)</f>
        <v>0</v>
      </c>
      <c r="AB126">
        <f t="shared" si="19"/>
        <v>2</v>
      </c>
      <c r="AC126">
        <f t="shared" si="20"/>
        <v>0</v>
      </c>
      <c r="AE126">
        <f t="shared" si="21"/>
        <v>1</v>
      </c>
      <c r="AF126">
        <f t="shared" si="22"/>
        <v>1</v>
      </c>
      <c r="AG126">
        <f t="shared" si="22"/>
        <v>2</v>
      </c>
      <c r="AH126">
        <f t="shared" si="22"/>
        <v>0</v>
      </c>
      <c r="AI126">
        <f t="shared" si="22"/>
        <v>0</v>
      </c>
      <c r="AJ126">
        <f t="shared" si="23"/>
        <v>2</v>
      </c>
      <c r="AK126">
        <f t="shared" si="24"/>
        <v>1</v>
      </c>
      <c r="AM126">
        <f t="shared" si="25"/>
        <v>1</v>
      </c>
      <c r="AN126">
        <f t="shared" si="25"/>
        <v>2</v>
      </c>
      <c r="AO126">
        <f t="shared" si="26"/>
        <v>4</v>
      </c>
      <c r="AP126">
        <f t="shared" si="26"/>
        <v>2</v>
      </c>
      <c r="AQ126">
        <f t="shared" si="26"/>
        <v>1</v>
      </c>
      <c r="AR126">
        <f t="shared" si="27"/>
        <v>3</v>
      </c>
      <c r="AS126">
        <f t="shared" si="28"/>
        <v>3</v>
      </c>
    </row>
    <row r="127" spans="1:45" x14ac:dyDescent="0.3">
      <c r="A127" s="4">
        <v>45223</v>
      </c>
      <c r="B127">
        <v>8</v>
      </c>
      <c r="C127">
        <v>16</v>
      </c>
      <c r="D127">
        <v>18</v>
      </c>
      <c r="E127">
        <v>31</v>
      </c>
      <c r="F127">
        <v>34</v>
      </c>
      <c r="G127">
        <v>6</v>
      </c>
      <c r="H127">
        <v>9</v>
      </c>
      <c r="J127">
        <f t="shared" si="29"/>
        <v>3.9210967853395307</v>
      </c>
      <c r="L127">
        <f t="shared" si="30"/>
        <v>3.7629775444453557</v>
      </c>
      <c r="N127">
        <f t="shared" si="31"/>
        <v>3</v>
      </c>
      <c r="W127">
        <f t="shared" si="18"/>
        <v>0</v>
      </c>
      <c r="X127">
        <f t="shared" si="18"/>
        <v>0</v>
      </c>
      <c r="Y127">
        <f t="shared" si="18"/>
        <v>1</v>
      </c>
      <c r="Z127">
        <f t="shared" si="18"/>
        <v>1</v>
      </c>
      <c r="AA127">
        <f t="shared" si="32"/>
        <v>1</v>
      </c>
      <c r="AB127">
        <f t="shared" si="19"/>
        <v>0</v>
      </c>
      <c r="AC127">
        <f t="shared" si="20"/>
        <v>2</v>
      </c>
      <c r="AE127">
        <f t="shared" si="21"/>
        <v>0</v>
      </c>
      <c r="AF127">
        <f t="shared" si="22"/>
        <v>0</v>
      </c>
      <c r="AG127">
        <f t="shared" si="22"/>
        <v>1</v>
      </c>
      <c r="AH127">
        <f t="shared" si="22"/>
        <v>2</v>
      </c>
      <c r="AI127">
        <f t="shared" si="22"/>
        <v>2</v>
      </c>
      <c r="AJ127">
        <f t="shared" si="23"/>
        <v>0</v>
      </c>
      <c r="AK127">
        <f t="shared" si="24"/>
        <v>2</v>
      </c>
      <c r="AM127">
        <f t="shared" si="25"/>
        <v>0</v>
      </c>
      <c r="AN127">
        <f t="shared" si="25"/>
        <v>1</v>
      </c>
      <c r="AO127">
        <f t="shared" si="26"/>
        <v>1</v>
      </c>
      <c r="AP127">
        <f t="shared" si="26"/>
        <v>2</v>
      </c>
      <c r="AQ127">
        <f t="shared" si="26"/>
        <v>3</v>
      </c>
      <c r="AR127">
        <f t="shared" si="27"/>
        <v>3</v>
      </c>
      <c r="AS127">
        <f t="shared" si="28"/>
        <v>3</v>
      </c>
    </row>
    <row r="128" spans="1:45" x14ac:dyDescent="0.3">
      <c r="A128" s="4">
        <v>45219</v>
      </c>
      <c r="B128">
        <v>2</v>
      </c>
      <c r="C128">
        <v>20</v>
      </c>
      <c r="D128">
        <v>28</v>
      </c>
      <c r="E128">
        <v>40</v>
      </c>
      <c r="F128">
        <v>45</v>
      </c>
      <c r="G128">
        <v>1</v>
      </c>
      <c r="H128">
        <v>5</v>
      </c>
      <c r="J128">
        <f t="shared" si="29"/>
        <v>5.9002118606029734</v>
      </c>
      <c r="L128">
        <f t="shared" si="30"/>
        <v>2.7349588662354689</v>
      </c>
      <c r="N128">
        <f t="shared" si="31"/>
        <v>4</v>
      </c>
      <c r="W128">
        <f t="shared" si="18"/>
        <v>0</v>
      </c>
      <c r="X128">
        <f t="shared" si="18"/>
        <v>3</v>
      </c>
      <c r="Y128">
        <f t="shared" si="18"/>
        <v>1</v>
      </c>
      <c r="Z128">
        <f t="shared" si="18"/>
        <v>2</v>
      </c>
      <c r="AA128">
        <f t="shared" si="32"/>
        <v>1</v>
      </c>
      <c r="AB128">
        <f t="shared" si="19"/>
        <v>0</v>
      </c>
      <c r="AC128">
        <f t="shared" si="20"/>
        <v>1</v>
      </c>
      <c r="AE128">
        <f t="shared" si="21"/>
        <v>1</v>
      </c>
      <c r="AF128">
        <f t="shared" si="22"/>
        <v>3</v>
      </c>
      <c r="AG128">
        <f t="shared" si="22"/>
        <v>1</v>
      </c>
      <c r="AH128">
        <f t="shared" si="22"/>
        <v>2</v>
      </c>
      <c r="AI128">
        <f t="shared" si="22"/>
        <v>2</v>
      </c>
      <c r="AJ128">
        <f t="shared" si="23"/>
        <v>0</v>
      </c>
      <c r="AK128">
        <f t="shared" si="24"/>
        <v>4</v>
      </c>
      <c r="AM128">
        <f t="shared" si="25"/>
        <v>2</v>
      </c>
      <c r="AN128">
        <f t="shared" si="25"/>
        <v>4</v>
      </c>
      <c r="AO128">
        <f t="shared" si="26"/>
        <v>1</v>
      </c>
      <c r="AP128">
        <f t="shared" si="26"/>
        <v>5</v>
      </c>
      <c r="AQ128">
        <f t="shared" si="26"/>
        <v>2</v>
      </c>
      <c r="AR128">
        <f t="shared" si="27"/>
        <v>0</v>
      </c>
      <c r="AS128">
        <f t="shared" si="28"/>
        <v>7</v>
      </c>
    </row>
    <row r="129" spans="1:45" x14ac:dyDescent="0.3">
      <c r="A129" s="4">
        <v>45216</v>
      </c>
      <c r="B129">
        <v>10</v>
      </c>
      <c r="C129">
        <v>17</v>
      </c>
      <c r="D129">
        <v>20</v>
      </c>
      <c r="E129">
        <v>35</v>
      </c>
      <c r="F129">
        <v>40</v>
      </c>
      <c r="G129">
        <v>3</v>
      </c>
      <c r="H129">
        <v>4</v>
      </c>
      <c r="J129">
        <f t="shared" si="29"/>
        <v>4.3874821936960613</v>
      </c>
      <c r="L129">
        <f t="shared" si="30"/>
        <v>3.417601498127012</v>
      </c>
      <c r="N129">
        <f t="shared" si="31"/>
        <v>1</v>
      </c>
      <c r="W129">
        <f t="shared" si="18"/>
        <v>0</v>
      </c>
      <c r="X129">
        <f t="shared" si="18"/>
        <v>0</v>
      </c>
      <c r="Y129">
        <f t="shared" si="18"/>
        <v>2</v>
      </c>
      <c r="Z129">
        <f t="shared" si="18"/>
        <v>0</v>
      </c>
      <c r="AA129">
        <f t="shared" si="32"/>
        <v>1</v>
      </c>
      <c r="AB129">
        <f t="shared" si="19"/>
        <v>1</v>
      </c>
      <c r="AC129">
        <f t="shared" si="20"/>
        <v>2</v>
      </c>
      <c r="AE129">
        <f t="shared" si="21"/>
        <v>1</v>
      </c>
      <c r="AF129">
        <f t="shared" si="22"/>
        <v>0</v>
      </c>
      <c r="AG129">
        <f t="shared" si="22"/>
        <v>2</v>
      </c>
      <c r="AH129">
        <f t="shared" si="22"/>
        <v>1</v>
      </c>
      <c r="AI129">
        <f t="shared" si="22"/>
        <v>2</v>
      </c>
      <c r="AJ129">
        <f t="shared" si="23"/>
        <v>1</v>
      </c>
      <c r="AK129">
        <f t="shared" si="24"/>
        <v>2</v>
      </c>
      <c r="AM129">
        <f t="shared" si="25"/>
        <v>3</v>
      </c>
      <c r="AN129">
        <f t="shared" si="25"/>
        <v>1</v>
      </c>
      <c r="AO129">
        <f t="shared" si="26"/>
        <v>3</v>
      </c>
      <c r="AP129">
        <f t="shared" si="26"/>
        <v>4</v>
      </c>
      <c r="AQ129">
        <f t="shared" si="26"/>
        <v>5</v>
      </c>
      <c r="AR129">
        <f t="shared" si="27"/>
        <v>4</v>
      </c>
      <c r="AS129">
        <f t="shared" si="28"/>
        <v>3</v>
      </c>
    </row>
    <row r="130" spans="1:45" x14ac:dyDescent="0.3">
      <c r="A130" s="4">
        <v>45212</v>
      </c>
      <c r="B130">
        <v>21</v>
      </c>
      <c r="C130">
        <v>26</v>
      </c>
      <c r="D130">
        <v>28</v>
      </c>
      <c r="E130">
        <v>40</v>
      </c>
      <c r="F130">
        <v>41</v>
      </c>
      <c r="G130">
        <v>2</v>
      </c>
      <c r="H130">
        <v>4</v>
      </c>
      <c r="J130">
        <f t="shared" si="29"/>
        <v>3.2977264895682299</v>
      </c>
      <c r="L130">
        <f t="shared" si="30"/>
        <v>2.3151673805580453</v>
      </c>
      <c r="N130">
        <f t="shared" si="31"/>
        <v>2</v>
      </c>
      <c r="W130">
        <f t="shared" si="18"/>
        <v>2</v>
      </c>
      <c r="X130">
        <f t="shared" si="18"/>
        <v>0</v>
      </c>
      <c r="Y130">
        <f t="shared" si="18"/>
        <v>0</v>
      </c>
      <c r="Z130">
        <f t="shared" ref="Z130:AA193" si="33">COUNTIF($B131:$F135, E130)</f>
        <v>0</v>
      </c>
      <c r="AA130">
        <f t="shared" si="32"/>
        <v>0</v>
      </c>
      <c r="AB130">
        <f t="shared" si="19"/>
        <v>2</v>
      </c>
      <c r="AC130">
        <f t="shared" si="20"/>
        <v>1</v>
      </c>
      <c r="AE130">
        <f t="shared" si="21"/>
        <v>4</v>
      </c>
      <c r="AF130">
        <f t="shared" si="22"/>
        <v>1</v>
      </c>
      <c r="AG130">
        <f t="shared" si="22"/>
        <v>0</v>
      </c>
      <c r="AH130">
        <f t="shared" si="22"/>
        <v>1</v>
      </c>
      <c r="AI130">
        <f t="shared" ref="AI130:AI193" si="34">COUNTIF($B131:$F140, F130)</f>
        <v>1</v>
      </c>
      <c r="AJ130">
        <f t="shared" si="23"/>
        <v>4</v>
      </c>
      <c r="AK130">
        <f t="shared" si="24"/>
        <v>2</v>
      </c>
      <c r="AM130">
        <f t="shared" si="25"/>
        <v>5</v>
      </c>
      <c r="AN130">
        <f t="shared" si="25"/>
        <v>1</v>
      </c>
      <c r="AO130">
        <f t="shared" si="26"/>
        <v>0</v>
      </c>
      <c r="AP130">
        <f t="shared" si="26"/>
        <v>4</v>
      </c>
      <c r="AQ130">
        <f t="shared" si="26"/>
        <v>2</v>
      </c>
      <c r="AR130">
        <f t="shared" si="27"/>
        <v>4</v>
      </c>
      <c r="AS130">
        <f t="shared" si="28"/>
        <v>2</v>
      </c>
    </row>
    <row r="131" spans="1:45" x14ac:dyDescent="0.3">
      <c r="A131" s="4">
        <v>45209</v>
      </c>
      <c r="B131">
        <v>18</v>
      </c>
      <c r="C131">
        <v>20</v>
      </c>
      <c r="D131">
        <v>22</v>
      </c>
      <c r="E131">
        <v>33</v>
      </c>
      <c r="F131">
        <v>43</v>
      </c>
      <c r="G131">
        <v>3</v>
      </c>
      <c r="H131">
        <v>9</v>
      </c>
      <c r="J131">
        <f t="shared" si="29"/>
        <v>3.7831864876053891</v>
      </c>
      <c r="L131">
        <f t="shared" si="30"/>
        <v>2.6229754097208002</v>
      </c>
      <c r="N131">
        <f t="shared" si="31"/>
        <v>6</v>
      </c>
      <c r="W131">
        <f t="shared" ref="W131:AA194" si="35">COUNTIF($B132:$F136, B131)</f>
        <v>0</v>
      </c>
      <c r="X131">
        <f t="shared" si="35"/>
        <v>1</v>
      </c>
      <c r="Y131">
        <f t="shared" si="35"/>
        <v>1</v>
      </c>
      <c r="Z131">
        <f t="shared" si="33"/>
        <v>0</v>
      </c>
      <c r="AA131">
        <f t="shared" si="32"/>
        <v>1</v>
      </c>
      <c r="AB131">
        <f t="shared" ref="AB131:AB194" si="36">COUNTIF($G132:$H136, G131)</f>
        <v>0</v>
      </c>
      <c r="AC131">
        <f t="shared" ref="AC131:AC194" si="37">COUNTIF($G132:$H136, H131)</f>
        <v>1</v>
      </c>
      <c r="AE131">
        <f t="shared" ref="AE131:AE194" si="38">COUNTIF($B132:$F141, B131)</f>
        <v>0</v>
      </c>
      <c r="AF131">
        <f t="shared" ref="AF131:AI194" si="39">COUNTIF($B132:$F141, C131)</f>
        <v>2</v>
      </c>
      <c r="AG131">
        <f t="shared" si="39"/>
        <v>1</v>
      </c>
      <c r="AH131">
        <f t="shared" si="39"/>
        <v>1</v>
      </c>
      <c r="AI131">
        <f t="shared" si="34"/>
        <v>1</v>
      </c>
      <c r="AJ131">
        <f t="shared" ref="AJ131:AJ194" si="40">COUNTIF($G132:$H141,G131)</f>
        <v>1</v>
      </c>
      <c r="AK131">
        <f t="shared" ref="AK131:AK194" si="41">COUNTIF($G132:$H141,H131)</f>
        <v>1</v>
      </c>
      <c r="AM131">
        <f t="shared" ref="AM131:AN194" si="42">COUNTIF($B132:$F151, B131)</f>
        <v>0</v>
      </c>
      <c r="AN131">
        <f t="shared" si="42"/>
        <v>3</v>
      </c>
      <c r="AO131">
        <f t="shared" ref="AO131:AQ194" si="43">COUNTIF($B132:$F151, D131)</f>
        <v>1</v>
      </c>
      <c r="AP131">
        <f t="shared" si="43"/>
        <v>2</v>
      </c>
      <c r="AQ131">
        <f t="shared" si="43"/>
        <v>3</v>
      </c>
      <c r="AR131">
        <f t="shared" ref="AR131:AR194" si="44">COUNTIF($G132:$H151,G131)</f>
        <v>4</v>
      </c>
      <c r="AS131">
        <f t="shared" ref="AS131:AS194" si="45">COUNTIF($G132:$H151,H131)</f>
        <v>2</v>
      </c>
    </row>
    <row r="132" spans="1:45" x14ac:dyDescent="0.3">
      <c r="A132" s="4">
        <v>45205</v>
      </c>
      <c r="B132">
        <v>21</v>
      </c>
      <c r="C132">
        <v>29</v>
      </c>
      <c r="D132">
        <v>31</v>
      </c>
      <c r="E132">
        <v>34</v>
      </c>
      <c r="F132">
        <v>43</v>
      </c>
      <c r="G132">
        <v>2</v>
      </c>
      <c r="H132">
        <v>9</v>
      </c>
      <c r="J132">
        <f t="shared" ref="J132:J195" si="46">SQRT(SUM((C132-B132)^2,(D132-C132)^2,(E132-D132)^2,(F132-E132)^2))/4</f>
        <v>3.1424512724941338</v>
      </c>
      <c r="L132">
        <f t="shared" ref="L132:L195" si="47">SQRT(SUM((B133-B132)^2,(C133-C132)^2,(D133-D132)^2,(E133-E132)^2,(F133-F132)^2))/5</f>
        <v>4.4317039612320679</v>
      </c>
      <c r="N132">
        <f t="shared" ref="N132:N195" si="48">H132-G132</f>
        <v>7</v>
      </c>
      <c r="W132">
        <f t="shared" si="35"/>
        <v>1</v>
      </c>
      <c r="X132">
        <f t="shared" si="35"/>
        <v>0</v>
      </c>
      <c r="Y132">
        <f t="shared" si="35"/>
        <v>1</v>
      </c>
      <c r="Z132">
        <f t="shared" si="33"/>
        <v>1</v>
      </c>
      <c r="AA132">
        <f t="shared" si="32"/>
        <v>0</v>
      </c>
      <c r="AB132">
        <f t="shared" si="36"/>
        <v>2</v>
      </c>
      <c r="AC132">
        <f t="shared" si="37"/>
        <v>0</v>
      </c>
      <c r="AE132">
        <f t="shared" si="38"/>
        <v>3</v>
      </c>
      <c r="AF132">
        <f t="shared" si="39"/>
        <v>0</v>
      </c>
      <c r="AG132">
        <f t="shared" si="39"/>
        <v>1</v>
      </c>
      <c r="AH132">
        <f t="shared" si="39"/>
        <v>1</v>
      </c>
      <c r="AI132">
        <f t="shared" si="34"/>
        <v>1</v>
      </c>
      <c r="AJ132">
        <f t="shared" si="40"/>
        <v>3</v>
      </c>
      <c r="AK132">
        <f t="shared" si="41"/>
        <v>0</v>
      </c>
      <c r="AM132">
        <f t="shared" si="42"/>
        <v>4</v>
      </c>
      <c r="AN132">
        <f t="shared" si="42"/>
        <v>0</v>
      </c>
      <c r="AO132">
        <f t="shared" si="43"/>
        <v>2</v>
      </c>
      <c r="AP132">
        <f t="shared" si="43"/>
        <v>4</v>
      </c>
      <c r="AQ132">
        <f t="shared" si="43"/>
        <v>2</v>
      </c>
      <c r="AR132">
        <f t="shared" si="44"/>
        <v>3</v>
      </c>
      <c r="AS132">
        <f t="shared" si="45"/>
        <v>2</v>
      </c>
    </row>
    <row r="133" spans="1:45" x14ac:dyDescent="0.3">
      <c r="A133" s="4">
        <v>45202</v>
      </c>
      <c r="B133">
        <v>6</v>
      </c>
      <c r="C133">
        <v>20</v>
      </c>
      <c r="D133">
        <v>22</v>
      </c>
      <c r="E133">
        <v>24</v>
      </c>
      <c r="F133">
        <v>45</v>
      </c>
      <c r="G133">
        <v>4</v>
      </c>
      <c r="H133">
        <v>5</v>
      </c>
      <c r="J133">
        <f t="shared" si="46"/>
        <v>6.3492125496001472</v>
      </c>
      <c r="L133">
        <f t="shared" si="47"/>
        <v>3.7363083384538811</v>
      </c>
      <c r="N133">
        <f t="shared" si="48"/>
        <v>1</v>
      </c>
      <c r="W133">
        <f t="shared" si="35"/>
        <v>1</v>
      </c>
      <c r="X133">
        <f t="shared" si="35"/>
        <v>0</v>
      </c>
      <c r="Y133">
        <f t="shared" si="35"/>
        <v>0</v>
      </c>
      <c r="Z133">
        <f t="shared" si="33"/>
        <v>1</v>
      </c>
      <c r="AA133">
        <f t="shared" si="32"/>
        <v>1</v>
      </c>
      <c r="AB133">
        <f t="shared" si="36"/>
        <v>0</v>
      </c>
      <c r="AC133">
        <f t="shared" si="37"/>
        <v>3</v>
      </c>
      <c r="AE133">
        <f t="shared" si="38"/>
        <v>1</v>
      </c>
      <c r="AF133">
        <f t="shared" si="39"/>
        <v>1</v>
      </c>
      <c r="AG133">
        <f t="shared" si="39"/>
        <v>0</v>
      </c>
      <c r="AH133">
        <f t="shared" si="39"/>
        <v>2</v>
      </c>
      <c r="AI133">
        <f t="shared" si="34"/>
        <v>1</v>
      </c>
      <c r="AJ133">
        <f t="shared" si="40"/>
        <v>1</v>
      </c>
      <c r="AK133">
        <f t="shared" si="41"/>
        <v>4</v>
      </c>
      <c r="AM133">
        <f t="shared" si="42"/>
        <v>2</v>
      </c>
      <c r="AN133">
        <f t="shared" si="42"/>
        <v>2</v>
      </c>
      <c r="AO133">
        <f t="shared" si="43"/>
        <v>0</v>
      </c>
      <c r="AP133">
        <f t="shared" si="43"/>
        <v>2</v>
      </c>
      <c r="AQ133">
        <f t="shared" si="43"/>
        <v>2</v>
      </c>
      <c r="AR133">
        <f t="shared" si="44"/>
        <v>1</v>
      </c>
      <c r="AS133">
        <f t="shared" si="45"/>
        <v>6</v>
      </c>
    </row>
    <row r="134" spans="1:45" x14ac:dyDescent="0.3">
      <c r="A134" s="4">
        <v>45198</v>
      </c>
      <c r="B134">
        <v>9</v>
      </c>
      <c r="C134">
        <v>11</v>
      </c>
      <c r="D134">
        <v>13</v>
      </c>
      <c r="E134">
        <v>21</v>
      </c>
      <c r="F134">
        <v>32</v>
      </c>
      <c r="G134">
        <v>2</v>
      </c>
      <c r="H134">
        <v>7</v>
      </c>
      <c r="J134">
        <f t="shared" si="46"/>
        <v>3.473110997362451</v>
      </c>
      <c r="L134">
        <f t="shared" si="47"/>
        <v>2.5298221281347035</v>
      </c>
      <c r="N134">
        <f t="shared" si="48"/>
        <v>5</v>
      </c>
      <c r="W134">
        <f t="shared" si="35"/>
        <v>0</v>
      </c>
      <c r="X134">
        <f t="shared" si="35"/>
        <v>0</v>
      </c>
      <c r="Y134">
        <f t="shared" si="35"/>
        <v>0</v>
      </c>
      <c r="Z134">
        <f t="shared" si="33"/>
        <v>1</v>
      </c>
      <c r="AA134">
        <f t="shared" si="32"/>
        <v>0</v>
      </c>
      <c r="AB134">
        <f t="shared" si="36"/>
        <v>2</v>
      </c>
      <c r="AC134">
        <f t="shared" si="37"/>
        <v>1</v>
      </c>
      <c r="AE134">
        <f t="shared" si="38"/>
        <v>0</v>
      </c>
      <c r="AF134">
        <f t="shared" si="39"/>
        <v>0</v>
      </c>
      <c r="AG134">
        <f t="shared" si="39"/>
        <v>0</v>
      </c>
      <c r="AH134">
        <f t="shared" si="39"/>
        <v>3</v>
      </c>
      <c r="AI134">
        <f t="shared" si="34"/>
        <v>1</v>
      </c>
      <c r="AJ134">
        <f t="shared" si="40"/>
        <v>2</v>
      </c>
      <c r="AK134">
        <f t="shared" si="41"/>
        <v>1</v>
      </c>
      <c r="AM134">
        <f t="shared" si="42"/>
        <v>3</v>
      </c>
      <c r="AN134">
        <f t="shared" si="42"/>
        <v>1</v>
      </c>
      <c r="AO134">
        <f t="shared" si="43"/>
        <v>1</v>
      </c>
      <c r="AP134">
        <f t="shared" si="43"/>
        <v>3</v>
      </c>
      <c r="AQ134">
        <f t="shared" si="43"/>
        <v>4</v>
      </c>
      <c r="AR134">
        <f t="shared" si="44"/>
        <v>2</v>
      </c>
      <c r="AS134">
        <f t="shared" si="45"/>
        <v>4</v>
      </c>
    </row>
    <row r="135" spans="1:45" x14ac:dyDescent="0.3">
      <c r="A135" s="4">
        <v>45195</v>
      </c>
      <c r="B135">
        <v>2</v>
      </c>
      <c r="C135">
        <v>6</v>
      </c>
      <c r="D135">
        <v>14</v>
      </c>
      <c r="E135">
        <v>19</v>
      </c>
      <c r="F135">
        <v>23</v>
      </c>
      <c r="G135">
        <v>5</v>
      </c>
      <c r="H135">
        <v>7</v>
      </c>
      <c r="J135">
        <f t="shared" si="46"/>
        <v>2.75</v>
      </c>
      <c r="L135">
        <f t="shared" si="47"/>
        <v>5.5099909255823638</v>
      </c>
      <c r="N135">
        <f t="shared" si="48"/>
        <v>2</v>
      </c>
      <c r="W135">
        <f t="shared" si="35"/>
        <v>0</v>
      </c>
      <c r="X135">
        <f t="shared" si="35"/>
        <v>0</v>
      </c>
      <c r="Y135">
        <f t="shared" si="35"/>
        <v>2</v>
      </c>
      <c r="Z135">
        <f t="shared" si="33"/>
        <v>0</v>
      </c>
      <c r="AA135">
        <f t="shared" si="32"/>
        <v>1</v>
      </c>
      <c r="AB135">
        <f t="shared" si="36"/>
        <v>2</v>
      </c>
      <c r="AC135">
        <f t="shared" si="37"/>
        <v>0</v>
      </c>
      <c r="AE135">
        <f t="shared" si="38"/>
        <v>1</v>
      </c>
      <c r="AF135">
        <f t="shared" si="39"/>
        <v>0</v>
      </c>
      <c r="AG135">
        <f t="shared" si="39"/>
        <v>2</v>
      </c>
      <c r="AH135">
        <f t="shared" si="39"/>
        <v>0</v>
      </c>
      <c r="AI135">
        <f t="shared" si="34"/>
        <v>3</v>
      </c>
      <c r="AJ135">
        <f t="shared" si="40"/>
        <v>4</v>
      </c>
      <c r="AK135">
        <f t="shared" si="41"/>
        <v>1</v>
      </c>
      <c r="AM135">
        <f t="shared" si="42"/>
        <v>1</v>
      </c>
      <c r="AN135">
        <f t="shared" si="42"/>
        <v>1</v>
      </c>
      <c r="AO135">
        <f t="shared" si="43"/>
        <v>2</v>
      </c>
      <c r="AP135">
        <f t="shared" si="43"/>
        <v>0</v>
      </c>
      <c r="AQ135">
        <f t="shared" si="43"/>
        <v>4</v>
      </c>
      <c r="AR135">
        <f t="shared" si="44"/>
        <v>5</v>
      </c>
      <c r="AS135">
        <f t="shared" si="45"/>
        <v>3</v>
      </c>
    </row>
    <row r="136" spans="1:45" x14ac:dyDescent="0.3">
      <c r="A136" s="4">
        <v>45191</v>
      </c>
      <c r="B136">
        <v>3</v>
      </c>
      <c r="C136">
        <v>23</v>
      </c>
      <c r="D136">
        <v>24</v>
      </c>
      <c r="E136">
        <v>34</v>
      </c>
      <c r="F136">
        <v>35</v>
      </c>
      <c r="G136">
        <v>5</v>
      </c>
      <c r="H136">
        <v>8</v>
      </c>
      <c r="J136">
        <f t="shared" si="46"/>
        <v>5.6013391256020197</v>
      </c>
      <c r="L136">
        <f t="shared" si="47"/>
        <v>3.2249030993194197</v>
      </c>
      <c r="N136">
        <f t="shared" si="48"/>
        <v>3</v>
      </c>
      <c r="W136">
        <f t="shared" si="35"/>
        <v>0</v>
      </c>
      <c r="X136">
        <f t="shared" si="35"/>
        <v>0</v>
      </c>
      <c r="Y136">
        <f t="shared" si="35"/>
        <v>1</v>
      </c>
      <c r="Z136">
        <f t="shared" si="33"/>
        <v>0</v>
      </c>
      <c r="AA136">
        <f t="shared" si="32"/>
        <v>0</v>
      </c>
      <c r="AB136">
        <f t="shared" si="36"/>
        <v>1</v>
      </c>
      <c r="AC136">
        <f t="shared" si="37"/>
        <v>1</v>
      </c>
      <c r="AE136">
        <f t="shared" si="38"/>
        <v>0</v>
      </c>
      <c r="AF136">
        <f t="shared" si="39"/>
        <v>3</v>
      </c>
      <c r="AG136">
        <f t="shared" si="39"/>
        <v>1</v>
      </c>
      <c r="AH136">
        <f t="shared" si="39"/>
        <v>1</v>
      </c>
      <c r="AI136">
        <f t="shared" si="34"/>
        <v>2</v>
      </c>
      <c r="AJ136">
        <f t="shared" si="40"/>
        <v>3</v>
      </c>
      <c r="AK136">
        <f t="shared" si="41"/>
        <v>2</v>
      </c>
      <c r="AM136">
        <f t="shared" si="42"/>
        <v>1</v>
      </c>
      <c r="AN136">
        <f t="shared" si="42"/>
        <v>3</v>
      </c>
      <c r="AO136">
        <f t="shared" si="43"/>
        <v>1</v>
      </c>
      <c r="AP136">
        <f t="shared" si="43"/>
        <v>4</v>
      </c>
      <c r="AQ136">
        <f t="shared" si="43"/>
        <v>7</v>
      </c>
      <c r="AR136">
        <f t="shared" si="44"/>
        <v>5</v>
      </c>
      <c r="AS136">
        <f t="shared" si="45"/>
        <v>2</v>
      </c>
    </row>
    <row r="137" spans="1:45" x14ac:dyDescent="0.3">
      <c r="A137" s="4">
        <v>45188</v>
      </c>
      <c r="B137">
        <v>10</v>
      </c>
      <c r="C137">
        <v>15</v>
      </c>
      <c r="D137">
        <v>31</v>
      </c>
      <c r="E137">
        <v>41</v>
      </c>
      <c r="F137">
        <v>42</v>
      </c>
      <c r="G137">
        <v>2</v>
      </c>
      <c r="H137">
        <v>5</v>
      </c>
      <c r="J137">
        <f t="shared" si="46"/>
        <v>4.8862050714230163</v>
      </c>
      <c r="L137">
        <f t="shared" si="47"/>
        <v>2.5059928172283334</v>
      </c>
      <c r="N137">
        <f t="shared" si="48"/>
        <v>3</v>
      </c>
      <c r="W137">
        <f t="shared" si="35"/>
        <v>1</v>
      </c>
      <c r="X137">
        <f t="shared" si="35"/>
        <v>0</v>
      </c>
      <c r="Y137">
        <f t="shared" si="35"/>
        <v>0</v>
      </c>
      <c r="Z137">
        <f t="shared" si="33"/>
        <v>1</v>
      </c>
      <c r="AA137">
        <f t="shared" si="32"/>
        <v>1</v>
      </c>
      <c r="AB137">
        <f t="shared" si="36"/>
        <v>1</v>
      </c>
      <c r="AC137">
        <f t="shared" si="37"/>
        <v>1</v>
      </c>
      <c r="AE137">
        <f t="shared" si="38"/>
        <v>1</v>
      </c>
      <c r="AF137">
        <f t="shared" si="39"/>
        <v>0</v>
      </c>
      <c r="AG137">
        <f t="shared" si="39"/>
        <v>0</v>
      </c>
      <c r="AH137">
        <f t="shared" si="39"/>
        <v>1</v>
      </c>
      <c r="AI137">
        <f t="shared" si="34"/>
        <v>1</v>
      </c>
      <c r="AJ137">
        <f t="shared" si="40"/>
        <v>1</v>
      </c>
      <c r="AK137">
        <f t="shared" si="41"/>
        <v>2</v>
      </c>
      <c r="AM137">
        <f t="shared" si="42"/>
        <v>2</v>
      </c>
      <c r="AN137">
        <f t="shared" si="42"/>
        <v>1</v>
      </c>
      <c r="AO137">
        <f t="shared" si="43"/>
        <v>2</v>
      </c>
      <c r="AP137">
        <f t="shared" si="43"/>
        <v>1</v>
      </c>
      <c r="AQ137">
        <f t="shared" si="43"/>
        <v>2</v>
      </c>
      <c r="AR137">
        <f t="shared" si="44"/>
        <v>1</v>
      </c>
      <c r="AS137">
        <f t="shared" si="45"/>
        <v>4</v>
      </c>
    </row>
    <row r="138" spans="1:45" x14ac:dyDescent="0.3">
      <c r="A138" s="4">
        <v>45184</v>
      </c>
      <c r="B138">
        <v>12</v>
      </c>
      <c r="C138">
        <v>14</v>
      </c>
      <c r="D138">
        <v>21</v>
      </c>
      <c r="E138">
        <v>45</v>
      </c>
      <c r="F138">
        <v>48</v>
      </c>
      <c r="G138">
        <v>8</v>
      </c>
      <c r="H138">
        <v>11</v>
      </c>
      <c r="J138">
        <f t="shared" si="46"/>
        <v>6.3146654701575446</v>
      </c>
      <c r="L138">
        <f t="shared" si="47"/>
        <v>3.660601043544625</v>
      </c>
      <c r="N138">
        <f t="shared" si="48"/>
        <v>3</v>
      </c>
      <c r="W138">
        <f t="shared" si="35"/>
        <v>0</v>
      </c>
      <c r="X138">
        <f t="shared" si="35"/>
        <v>1</v>
      </c>
      <c r="Y138">
        <f t="shared" si="35"/>
        <v>2</v>
      </c>
      <c r="Z138">
        <f t="shared" si="33"/>
        <v>0</v>
      </c>
      <c r="AA138">
        <f t="shared" si="32"/>
        <v>1</v>
      </c>
      <c r="AB138">
        <f t="shared" si="36"/>
        <v>1</v>
      </c>
      <c r="AC138">
        <f t="shared" si="37"/>
        <v>2</v>
      </c>
      <c r="AE138">
        <f t="shared" si="38"/>
        <v>0</v>
      </c>
      <c r="AF138">
        <f t="shared" si="39"/>
        <v>1</v>
      </c>
      <c r="AG138">
        <f t="shared" si="39"/>
        <v>2</v>
      </c>
      <c r="AH138">
        <f t="shared" si="39"/>
        <v>0</v>
      </c>
      <c r="AI138">
        <f t="shared" si="34"/>
        <v>1</v>
      </c>
      <c r="AJ138">
        <f t="shared" si="40"/>
        <v>1</v>
      </c>
      <c r="AK138">
        <f t="shared" si="41"/>
        <v>2</v>
      </c>
      <c r="AM138">
        <f t="shared" si="42"/>
        <v>2</v>
      </c>
      <c r="AN138">
        <f t="shared" si="42"/>
        <v>1</v>
      </c>
      <c r="AO138">
        <f t="shared" si="43"/>
        <v>2</v>
      </c>
      <c r="AP138">
        <f t="shared" si="43"/>
        <v>2</v>
      </c>
      <c r="AQ138">
        <f t="shared" si="43"/>
        <v>4</v>
      </c>
      <c r="AR138">
        <f t="shared" si="44"/>
        <v>2</v>
      </c>
      <c r="AS138">
        <f t="shared" si="45"/>
        <v>3</v>
      </c>
    </row>
    <row r="139" spans="1:45" x14ac:dyDescent="0.3">
      <c r="A139" s="4">
        <v>45181</v>
      </c>
      <c r="B139">
        <v>5</v>
      </c>
      <c r="C139">
        <v>14</v>
      </c>
      <c r="D139">
        <v>36</v>
      </c>
      <c r="E139">
        <v>40</v>
      </c>
      <c r="F139">
        <v>42</v>
      </c>
      <c r="G139">
        <v>2</v>
      </c>
      <c r="H139">
        <v>11</v>
      </c>
      <c r="J139">
        <f t="shared" si="46"/>
        <v>6.0466933112239118</v>
      </c>
      <c r="L139">
        <f t="shared" si="47"/>
        <v>4.7455242070818695</v>
      </c>
      <c r="N139">
        <f t="shared" si="48"/>
        <v>9</v>
      </c>
      <c r="W139">
        <f t="shared" si="35"/>
        <v>1</v>
      </c>
      <c r="X139">
        <f t="shared" si="35"/>
        <v>0</v>
      </c>
      <c r="Y139">
        <f t="shared" si="35"/>
        <v>0</v>
      </c>
      <c r="Z139">
        <f t="shared" si="33"/>
        <v>1</v>
      </c>
      <c r="AA139">
        <f t="shared" si="32"/>
        <v>0</v>
      </c>
      <c r="AB139">
        <f t="shared" si="36"/>
        <v>0</v>
      </c>
      <c r="AC139">
        <f t="shared" si="37"/>
        <v>1</v>
      </c>
      <c r="AE139">
        <f t="shared" si="38"/>
        <v>2</v>
      </c>
      <c r="AF139">
        <f t="shared" si="39"/>
        <v>0</v>
      </c>
      <c r="AG139">
        <f t="shared" si="39"/>
        <v>0</v>
      </c>
      <c r="AH139">
        <f t="shared" si="39"/>
        <v>3</v>
      </c>
      <c r="AI139">
        <f t="shared" si="34"/>
        <v>0</v>
      </c>
      <c r="AJ139">
        <f t="shared" si="40"/>
        <v>0</v>
      </c>
      <c r="AK139">
        <f t="shared" si="41"/>
        <v>1</v>
      </c>
      <c r="AM139">
        <f t="shared" si="42"/>
        <v>4</v>
      </c>
      <c r="AN139">
        <f t="shared" si="42"/>
        <v>1</v>
      </c>
      <c r="AO139">
        <f t="shared" si="43"/>
        <v>2</v>
      </c>
      <c r="AP139">
        <f t="shared" si="43"/>
        <v>4</v>
      </c>
      <c r="AQ139">
        <f t="shared" si="43"/>
        <v>1</v>
      </c>
      <c r="AR139">
        <f t="shared" si="44"/>
        <v>1</v>
      </c>
      <c r="AS139">
        <f t="shared" si="45"/>
        <v>2</v>
      </c>
    </row>
    <row r="140" spans="1:45" x14ac:dyDescent="0.3">
      <c r="A140" s="4">
        <v>45177</v>
      </c>
      <c r="B140">
        <v>10</v>
      </c>
      <c r="C140">
        <v>20</v>
      </c>
      <c r="D140">
        <v>21</v>
      </c>
      <c r="E140">
        <v>26</v>
      </c>
      <c r="F140">
        <v>33</v>
      </c>
      <c r="G140">
        <v>3</v>
      </c>
      <c r="H140">
        <v>4</v>
      </c>
      <c r="J140">
        <f t="shared" si="46"/>
        <v>3.3071891388307382</v>
      </c>
      <c r="L140">
        <f t="shared" si="47"/>
        <v>5.3254107822777392</v>
      </c>
      <c r="N140">
        <f t="shared" si="48"/>
        <v>1</v>
      </c>
      <c r="W140">
        <f t="shared" si="35"/>
        <v>0</v>
      </c>
      <c r="X140">
        <f t="shared" si="35"/>
        <v>0</v>
      </c>
      <c r="Y140">
        <f t="shared" si="35"/>
        <v>1</v>
      </c>
      <c r="Z140">
        <f t="shared" si="33"/>
        <v>0</v>
      </c>
      <c r="AA140">
        <f t="shared" si="32"/>
        <v>0</v>
      </c>
      <c r="AB140">
        <f t="shared" si="36"/>
        <v>0</v>
      </c>
      <c r="AC140">
        <f t="shared" si="37"/>
        <v>0</v>
      </c>
      <c r="AE140">
        <f t="shared" si="38"/>
        <v>1</v>
      </c>
      <c r="AF140">
        <f t="shared" si="39"/>
        <v>1</v>
      </c>
      <c r="AG140">
        <f t="shared" si="39"/>
        <v>1</v>
      </c>
      <c r="AH140">
        <f t="shared" si="39"/>
        <v>0</v>
      </c>
      <c r="AI140">
        <f t="shared" si="34"/>
        <v>1</v>
      </c>
      <c r="AJ140">
        <f t="shared" si="40"/>
        <v>3</v>
      </c>
      <c r="AK140">
        <f t="shared" si="41"/>
        <v>0</v>
      </c>
      <c r="AM140">
        <f t="shared" si="42"/>
        <v>1</v>
      </c>
      <c r="AN140">
        <f t="shared" si="42"/>
        <v>1</v>
      </c>
      <c r="AO140">
        <f t="shared" si="43"/>
        <v>1</v>
      </c>
      <c r="AP140">
        <f t="shared" si="43"/>
        <v>0</v>
      </c>
      <c r="AQ140">
        <f t="shared" si="43"/>
        <v>3</v>
      </c>
      <c r="AR140">
        <f t="shared" si="44"/>
        <v>3</v>
      </c>
      <c r="AS140">
        <f t="shared" si="45"/>
        <v>2</v>
      </c>
    </row>
    <row r="141" spans="1:45" x14ac:dyDescent="0.3">
      <c r="A141" s="4">
        <v>45174</v>
      </c>
      <c r="B141">
        <v>1</v>
      </c>
      <c r="C141">
        <v>7</v>
      </c>
      <c r="D141">
        <v>24</v>
      </c>
      <c r="E141">
        <v>41</v>
      </c>
      <c r="F141">
        <v>48</v>
      </c>
      <c r="G141">
        <v>10</v>
      </c>
      <c r="H141">
        <v>12</v>
      </c>
      <c r="J141">
        <f t="shared" si="46"/>
        <v>6.4371965947918666</v>
      </c>
      <c r="L141">
        <f t="shared" si="47"/>
        <v>2.6457513110645907</v>
      </c>
      <c r="N141">
        <f t="shared" si="48"/>
        <v>2</v>
      </c>
      <c r="W141">
        <f t="shared" si="35"/>
        <v>0</v>
      </c>
      <c r="X141">
        <f t="shared" si="35"/>
        <v>0</v>
      </c>
      <c r="Y141">
        <f t="shared" si="35"/>
        <v>0</v>
      </c>
      <c r="Z141">
        <f t="shared" si="33"/>
        <v>0</v>
      </c>
      <c r="AA141">
        <f t="shared" si="32"/>
        <v>0</v>
      </c>
      <c r="AB141">
        <f t="shared" si="36"/>
        <v>1</v>
      </c>
      <c r="AC141">
        <f t="shared" si="37"/>
        <v>1</v>
      </c>
      <c r="AE141">
        <f t="shared" si="38"/>
        <v>0</v>
      </c>
      <c r="AF141">
        <f t="shared" si="39"/>
        <v>0</v>
      </c>
      <c r="AG141">
        <f t="shared" si="39"/>
        <v>0</v>
      </c>
      <c r="AH141">
        <f t="shared" si="39"/>
        <v>0</v>
      </c>
      <c r="AI141">
        <f t="shared" si="34"/>
        <v>1</v>
      </c>
      <c r="AJ141">
        <f t="shared" si="40"/>
        <v>2</v>
      </c>
      <c r="AK141">
        <f t="shared" si="41"/>
        <v>1</v>
      </c>
      <c r="AM141">
        <f t="shared" si="42"/>
        <v>1</v>
      </c>
      <c r="AN141">
        <f t="shared" si="42"/>
        <v>3</v>
      </c>
      <c r="AO141">
        <f t="shared" si="43"/>
        <v>0</v>
      </c>
      <c r="AP141">
        <f t="shared" si="43"/>
        <v>0</v>
      </c>
      <c r="AQ141">
        <f t="shared" si="43"/>
        <v>3</v>
      </c>
      <c r="AR141">
        <f t="shared" si="44"/>
        <v>4</v>
      </c>
      <c r="AS141">
        <f t="shared" si="45"/>
        <v>2</v>
      </c>
    </row>
    <row r="142" spans="1:45" x14ac:dyDescent="0.3">
      <c r="A142" s="4">
        <v>45170</v>
      </c>
      <c r="B142">
        <v>4</v>
      </c>
      <c r="C142">
        <v>5</v>
      </c>
      <c r="D142">
        <v>35</v>
      </c>
      <c r="E142">
        <v>37</v>
      </c>
      <c r="F142">
        <v>43</v>
      </c>
      <c r="G142">
        <v>5</v>
      </c>
      <c r="H142">
        <v>6</v>
      </c>
      <c r="J142">
        <f t="shared" si="46"/>
        <v>7.6689308250889834</v>
      </c>
      <c r="L142">
        <f t="shared" si="47"/>
        <v>5.1652686280579827</v>
      </c>
      <c r="N142">
        <f t="shared" si="48"/>
        <v>1</v>
      </c>
      <c r="W142">
        <f t="shared" si="35"/>
        <v>0</v>
      </c>
      <c r="X142">
        <f t="shared" si="35"/>
        <v>1</v>
      </c>
      <c r="Y142">
        <f t="shared" si="35"/>
        <v>1</v>
      </c>
      <c r="Z142">
        <f t="shared" si="33"/>
        <v>0</v>
      </c>
      <c r="AA142">
        <f t="shared" si="32"/>
        <v>1</v>
      </c>
      <c r="AB142">
        <f t="shared" si="36"/>
        <v>1</v>
      </c>
      <c r="AC142">
        <f t="shared" si="37"/>
        <v>2</v>
      </c>
      <c r="AE142">
        <f t="shared" si="38"/>
        <v>1</v>
      </c>
      <c r="AF142">
        <f t="shared" si="39"/>
        <v>1</v>
      </c>
      <c r="AG142">
        <f t="shared" si="39"/>
        <v>3</v>
      </c>
      <c r="AH142">
        <f t="shared" si="39"/>
        <v>0</v>
      </c>
      <c r="AI142">
        <f t="shared" si="34"/>
        <v>1</v>
      </c>
      <c r="AJ142">
        <f t="shared" si="40"/>
        <v>2</v>
      </c>
      <c r="AK142">
        <f t="shared" si="41"/>
        <v>4</v>
      </c>
      <c r="AM142">
        <f t="shared" si="42"/>
        <v>2</v>
      </c>
      <c r="AN142">
        <f t="shared" si="42"/>
        <v>3</v>
      </c>
      <c r="AO142">
        <f t="shared" si="43"/>
        <v>6</v>
      </c>
      <c r="AP142">
        <f t="shared" si="43"/>
        <v>1</v>
      </c>
      <c r="AQ142">
        <f t="shared" si="43"/>
        <v>1</v>
      </c>
      <c r="AR142">
        <f t="shared" si="44"/>
        <v>3</v>
      </c>
      <c r="AS142">
        <f t="shared" si="45"/>
        <v>6</v>
      </c>
    </row>
    <row r="143" spans="1:45" x14ac:dyDescent="0.3">
      <c r="A143" s="4">
        <v>45167</v>
      </c>
      <c r="B143">
        <v>21</v>
      </c>
      <c r="C143">
        <v>23</v>
      </c>
      <c r="D143">
        <v>32</v>
      </c>
      <c r="E143">
        <v>40</v>
      </c>
      <c r="F143">
        <v>49</v>
      </c>
      <c r="G143">
        <v>8</v>
      </c>
      <c r="H143">
        <v>11</v>
      </c>
      <c r="J143">
        <f t="shared" si="46"/>
        <v>3.7914377220257753</v>
      </c>
      <c r="L143">
        <f t="shared" si="47"/>
        <v>2.1447610589527217</v>
      </c>
      <c r="N143">
        <f t="shared" si="48"/>
        <v>3</v>
      </c>
      <c r="W143">
        <f t="shared" si="35"/>
        <v>0</v>
      </c>
      <c r="X143">
        <f t="shared" si="35"/>
        <v>2</v>
      </c>
      <c r="Y143">
        <f t="shared" si="35"/>
        <v>2</v>
      </c>
      <c r="Z143">
        <f t="shared" si="33"/>
        <v>1</v>
      </c>
      <c r="AA143">
        <f t="shared" si="32"/>
        <v>0</v>
      </c>
      <c r="AB143">
        <f t="shared" si="36"/>
        <v>0</v>
      </c>
      <c r="AC143">
        <f t="shared" si="37"/>
        <v>0</v>
      </c>
      <c r="AE143">
        <f t="shared" si="38"/>
        <v>0</v>
      </c>
      <c r="AF143">
        <f t="shared" si="39"/>
        <v>2</v>
      </c>
      <c r="AG143">
        <f t="shared" si="39"/>
        <v>3</v>
      </c>
      <c r="AH143">
        <f t="shared" si="39"/>
        <v>3</v>
      </c>
      <c r="AI143">
        <f t="shared" si="34"/>
        <v>0</v>
      </c>
      <c r="AJ143">
        <f t="shared" si="40"/>
        <v>0</v>
      </c>
      <c r="AK143">
        <f t="shared" si="41"/>
        <v>1</v>
      </c>
      <c r="AM143">
        <f t="shared" si="42"/>
        <v>0</v>
      </c>
      <c r="AN143">
        <f t="shared" si="42"/>
        <v>4</v>
      </c>
      <c r="AO143">
        <f t="shared" si="43"/>
        <v>4</v>
      </c>
      <c r="AP143">
        <f t="shared" si="43"/>
        <v>3</v>
      </c>
      <c r="AQ143">
        <f t="shared" si="43"/>
        <v>0</v>
      </c>
      <c r="AR143">
        <f t="shared" si="44"/>
        <v>2</v>
      </c>
      <c r="AS143">
        <f t="shared" si="45"/>
        <v>2</v>
      </c>
    </row>
    <row r="144" spans="1:45" x14ac:dyDescent="0.3">
      <c r="A144" s="4">
        <v>45163</v>
      </c>
      <c r="B144">
        <v>16</v>
      </c>
      <c r="C144">
        <v>17</v>
      </c>
      <c r="D144">
        <v>34</v>
      </c>
      <c r="E144">
        <v>35</v>
      </c>
      <c r="F144">
        <v>44</v>
      </c>
      <c r="G144">
        <v>5</v>
      </c>
      <c r="H144">
        <v>10</v>
      </c>
      <c r="J144">
        <f t="shared" si="46"/>
        <v>4.8218253804964775</v>
      </c>
      <c r="L144">
        <f t="shared" si="47"/>
        <v>4.029888335921977</v>
      </c>
      <c r="N144">
        <f t="shared" si="48"/>
        <v>5</v>
      </c>
      <c r="W144">
        <f t="shared" si="35"/>
        <v>0</v>
      </c>
      <c r="X144">
        <f t="shared" si="35"/>
        <v>0</v>
      </c>
      <c r="Y144">
        <f t="shared" si="35"/>
        <v>1</v>
      </c>
      <c r="Z144">
        <f t="shared" si="33"/>
        <v>1</v>
      </c>
      <c r="AA144">
        <f t="shared" si="32"/>
        <v>1</v>
      </c>
      <c r="AB144">
        <f t="shared" si="36"/>
        <v>1</v>
      </c>
      <c r="AC144">
        <f t="shared" si="37"/>
        <v>1</v>
      </c>
      <c r="AE144">
        <f t="shared" si="38"/>
        <v>0</v>
      </c>
      <c r="AF144">
        <f t="shared" si="39"/>
        <v>0</v>
      </c>
      <c r="AG144">
        <f t="shared" si="39"/>
        <v>2</v>
      </c>
      <c r="AH144">
        <f t="shared" si="39"/>
        <v>3</v>
      </c>
      <c r="AI144">
        <f t="shared" si="34"/>
        <v>2</v>
      </c>
      <c r="AJ144">
        <f t="shared" si="40"/>
        <v>1</v>
      </c>
      <c r="AK144">
        <f t="shared" si="41"/>
        <v>2</v>
      </c>
      <c r="AM144">
        <f t="shared" si="42"/>
        <v>0</v>
      </c>
      <c r="AN144">
        <f t="shared" si="42"/>
        <v>3</v>
      </c>
      <c r="AO144">
        <f t="shared" si="43"/>
        <v>4</v>
      </c>
      <c r="AP144">
        <f t="shared" si="43"/>
        <v>6</v>
      </c>
      <c r="AQ144">
        <f t="shared" si="43"/>
        <v>5</v>
      </c>
      <c r="AR144">
        <f t="shared" si="44"/>
        <v>3</v>
      </c>
      <c r="AS144">
        <f t="shared" si="45"/>
        <v>4</v>
      </c>
    </row>
    <row r="145" spans="1:45" x14ac:dyDescent="0.3">
      <c r="A145" s="4">
        <v>45160</v>
      </c>
      <c r="B145">
        <v>2</v>
      </c>
      <c r="C145">
        <v>9</v>
      </c>
      <c r="D145">
        <v>23</v>
      </c>
      <c r="E145">
        <v>32</v>
      </c>
      <c r="F145">
        <v>40</v>
      </c>
      <c r="G145">
        <v>6</v>
      </c>
      <c r="H145">
        <v>7</v>
      </c>
      <c r="J145">
        <f t="shared" si="46"/>
        <v>4.9371044145328744</v>
      </c>
      <c r="L145">
        <f t="shared" si="47"/>
        <v>6.1286213784178249</v>
      </c>
      <c r="N145">
        <f t="shared" si="48"/>
        <v>1</v>
      </c>
      <c r="W145">
        <f t="shared" si="35"/>
        <v>0</v>
      </c>
      <c r="X145">
        <f t="shared" si="35"/>
        <v>2</v>
      </c>
      <c r="Y145">
        <f t="shared" si="35"/>
        <v>1</v>
      </c>
      <c r="Z145">
        <f t="shared" si="33"/>
        <v>1</v>
      </c>
      <c r="AA145">
        <f t="shared" si="32"/>
        <v>1</v>
      </c>
      <c r="AB145">
        <f t="shared" si="36"/>
        <v>2</v>
      </c>
      <c r="AC145">
        <f t="shared" si="37"/>
        <v>0</v>
      </c>
      <c r="AE145">
        <f t="shared" si="38"/>
        <v>0</v>
      </c>
      <c r="AF145">
        <f t="shared" si="39"/>
        <v>2</v>
      </c>
      <c r="AG145">
        <f t="shared" si="39"/>
        <v>1</v>
      </c>
      <c r="AH145">
        <f t="shared" si="39"/>
        <v>2</v>
      </c>
      <c r="AI145">
        <f t="shared" si="34"/>
        <v>2</v>
      </c>
      <c r="AJ145">
        <f t="shared" si="40"/>
        <v>4</v>
      </c>
      <c r="AK145">
        <f t="shared" si="41"/>
        <v>2</v>
      </c>
      <c r="AM145">
        <f t="shared" si="42"/>
        <v>2</v>
      </c>
      <c r="AN145">
        <f t="shared" si="42"/>
        <v>2</v>
      </c>
      <c r="AO145">
        <f t="shared" si="43"/>
        <v>3</v>
      </c>
      <c r="AP145">
        <f t="shared" si="43"/>
        <v>3</v>
      </c>
      <c r="AQ145">
        <f t="shared" si="43"/>
        <v>2</v>
      </c>
      <c r="AR145">
        <f t="shared" si="44"/>
        <v>7</v>
      </c>
      <c r="AS145">
        <f t="shared" si="45"/>
        <v>4</v>
      </c>
    </row>
    <row r="146" spans="1:45" x14ac:dyDescent="0.3">
      <c r="A146" s="4">
        <v>45156</v>
      </c>
      <c r="B146">
        <v>23</v>
      </c>
      <c r="C146">
        <v>25</v>
      </c>
      <c r="D146">
        <v>30</v>
      </c>
      <c r="E146">
        <v>44</v>
      </c>
      <c r="F146">
        <v>47</v>
      </c>
      <c r="G146">
        <v>9</v>
      </c>
      <c r="H146">
        <v>12</v>
      </c>
      <c r="J146">
        <f t="shared" si="46"/>
        <v>3.8242646351945888</v>
      </c>
      <c r="L146">
        <f t="shared" si="47"/>
        <v>7.4859869088851614</v>
      </c>
      <c r="N146">
        <f t="shared" si="48"/>
        <v>3</v>
      </c>
      <c r="W146">
        <f t="shared" si="35"/>
        <v>0</v>
      </c>
      <c r="X146">
        <f t="shared" si="35"/>
        <v>1</v>
      </c>
      <c r="Y146">
        <f t="shared" si="35"/>
        <v>0</v>
      </c>
      <c r="Z146">
        <f t="shared" si="33"/>
        <v>1</v>
      </c>
      <c r="AA146">
        <f t="shared" si="32"/>
        <v>0</v>
      </c>
      <c r="AB146">
        <f t="shared" si="36"/>
        <v>0</v>
      </c>
      <c r="AC146">
        <f t="shared" si="37"/>
        <v>0</v>
      </c>
      <c r="AE146">
        <f t="shared" si="38"/>
        <v>0</v>
      </c>
      <c r="AF146">
        <f t="shared" si="39"/>
        <v>1</v>
      </c>
      <c r="AG146">
        <f t="shared" si="39"/>
        <v>0</v>
      </c>
      <c r="AH146">
        <f t="shared" si="39"/>
        <v>1</v>
      </c>
      <c r="AI146">
        <f t="shared" si="34"/>
        <v>0</v>
      </c>
      <c r="AJ146">
        <f t="shared" si="40"/>
        <v>2</v>
      </c>
      <c r="AK146">
        <f t="shared" si="41"/>
        <v>1</v>
      </c>
      <c r="AM146">
        <f t="shared" si="42"/>
        <v>2</v>
      </c>
      <c r="AN146">
        <f t="shared" si="42"/>
        <v>2</v>
      </c>
      <c r="AO146">
        <f t="shared" si="43"/>
        <v>0</v>
      </c>
      <c r="AP146">
        <f t="shared" si="43"/>
        <v>4</v>
      </c>
      <c r="AQ146">
        <f t="shared" si="43"/>
        <v>0</v>
      </c>
      <c r="AR146">
        <f t="shared" si="44"/>
        <v>4</v>
      </c>
      <c r="AS146">
        <f t="shared" si="45"/>
        <v>2</v>
      </c>
    </row>
    <row r="147" spans="1:45" x14ac:dyDescent="0.3">
      <c r="A147" s="4">
        <v>45153</v>
      </c>
      <c r="B147">
        <v>3</v>
      </c>
      <c r="C147">
        <v>5</v>
      </c>
      <c r="D147">
        <v>9</v>
      </c>
      <c r="E147">
        <v>32</v>
      </c>
      <c r="F147">
        <v>43</v>
      </c>
      <c r="G147">
        <v>6</v>
      </c>
      <c r="H147">
        <v>10</v>
      </c>
      <c r="J147">
        <f t="shared" si="46"/>
        <v>6.4710895527723924</v>
      </c>
      <c r="L147">
        <f t="shared" si="47"/>
        <v>4.219004621945798</v>
      </c>
      <c r="N147">
        <f t="shared" si="48"/>
        <v>4</v>
      </c>
      <c r="W147">
        <f t="shared" si="35"/>
        <v>0</v>
      </c>
      <c r="X147">
        <f t="shared" si="35"/>
        <v>0</v>
      </c>
      <c r="Y147">
        <f t="shared" si="35"/>
        <v>1</v>
      </c>
      <c r="Z147">
        <f t="shared" si="33"/>
        <v>1</v>
      </c>
      <c r="AA147">
        <f t="shared" si="32"/>
        <v>0</v>
      </c>
      <c r="AB147">
        <f t="shared" si="36"/>
        <v>2</v>
      </c>
      <c r="AC147">
        <f t="shared" si="37"/>
        <v>0</v>
      </c>
      <c r="AE147">
        <f t="shared" si="38"/>
        <v>0</v>
      </c>
      <c r="AF147">
        <f t="shared" si="39"/>
        <v>2</v>
      </c>
      <c r="AG147">
        <f t="shared" si="39"/>
        <v>1</v>
      </c>
      <c r="AH147">
        <f t="shared" si="39"/>
        <v>1</v>
      </c>
      <c r="AI147">
        <f t="shared" si="34"/>
        <v>0</v>
      </c>
      <c r="AJ147">
        <f t="shared" si="40"/>
        <v>4</v>
      </c>
      <c r="AK147">
        <f t="shared" si="41"/>
        <v>1</v>
      </c>
      <c r="AM147">
        <f t="shared" si="42"/>
        <v>1</v>
      </c>
      <c r="AN147">
        <f t="shared" si="42"/>
        <v>2</v>
      </c>
      <c r="AO147">
        <f t="shared" si="43"/>
        <v>1</v>
      </c>
      <c r="AP147">
        <f t="shared" si="43"/>
        <v>3</v>
      </c>
      <c r="AQ147">
        <f t="shared" si="43"/>
        <v>0</v>
      </c>
      <c r="AR147">
        <f t="shared" si="44"/>
        <v>6</v>
      </c>
      <c r="AS147">
        <f t="shared" si="45"/>
        <v>4</v>
      </c>
    </row>
    <row r="148" spans="1:45" x14ac:dyDescent="0.3">
      <c r="A148" s="4">
        <v>45149</v>
      </c>
      <c r="B148">
        <v>4</v>
      </c>
      <c r="C148">
        <v>6</v>
      </c>
      <c r="D148">
        <v>10</v>
      </c>
      <c r="E148">
        <v>13</v>
      </c>
      <c r="F148">
        <v>34</v>
      </c>
      <c r="G148">
        <v>3</v>
      </c>
      <c r="H148">
        <v>5</v>
      </c>
      <c r="J148">
        <f t="shared" si="46"/>
        <v>5.4198708471697001</v>
      </c>
      <c r="L148">
        <f t="shared" si="47"/>
        <v>6.5543878432695761</v>
      </c>
      <c r="N148">
        <f t="shared" si="48"/>
        <v>2</v>
      </c>
      <c r="W148">
        <f t="shared" si="35"/>
        <v>0</v>
      </c>
      <c r="X148">
        <f t="shared" si="35"/>
        <v>0</v>
      </c>
      <c r="Y148">
        <f t="shared" si="35"/>
        <v>0</v>
      </c>
      <c r="Z148">
        <f t="shared" si="33"/>
        <v>0</v>
      </c>
      <c r="AA148">
        <f t="shared" si="32"/>
        <v>1</v>
      </c>
      <c r="AB148">
        <f t="shared" si="36"/>
        <v>2</v>
      </c>
      <c r="AC148">
        <f t="shared" si="37"/>
        <v>0</v>
      </c>
      <c r="AE148">
        <f t="shared" si="38"/>
        <v>1</v>
      </c>
      <c r="AF148">
        <f t="shared" si="39"/>
        <v>0</v>
      </c>
      <c r="AG148">
        <f t="shared" si="39"/>
        <v>0</v>
      </c>
      <c r="AH148">
        <f t="shared" si="39"/>
        <v>0</v>
      </c>
      <c r="AI148">
        <f t="shared" si="34"/>
        <v>2</v>
      </c>
      <c r="AJ148">
        <f t="shared" si="40"/>
        <v>2</v>
      </c>
      <c r="AK148">
        <f t="shared" si="41"/>
        <v>1</v>
      </c>
      <c r="AM148">
        <f t="shared" si="42"/>
        <v>1</v>
      </c>
      <c r="AN148">
        <f t="shared" si="42"/>
        <v>1</v>
      </c>
      <c r="AO148">
        <f t="shared" si="43"/>
        <v>0</v>
      </c>
      <c r="AP148">
        <f t="shared" si="43"/>
        <v>1</v>
      </c>
      <c r="AQ148">
        <f t="shared" si="43"/>
        <v>3</v>
      </c>
      <c r="AR148">
        <f t="shared" si="44"/>
        <v>2</v>
      </c>
      <c r="AS148">
        <f t="shared" si="45"/>
        <v>3</v>
      </c>
    </row>
    <row r="149" spans="1:45" x14ac:dyDescent="0.3">
      <c r="A149" s="4">
        <v>45146</v>
      </c>
      <c r="B149">
        <v>8</v>
      </c>
      <c r="C149">
        <v>9</v>
      </c>
      <c r="D149">
        <v>33</v>
      </c>
      <c r="E149">
        <v>35</v>
      </c>
      <c r="F149">
        <v>40</v>
      </c>
      <c r="G149">
        <v>3</v>
      </c>
      <c r="H149">
        <v>6</v>
      </c>
      <c r="J149">
        <f t="shared" si="46"/>
        <v>6.1542668125455853</v>
      </c>
      <c r="L149">
        <f t="shared" si="47"/>
        <v>3.5721142198983502</v>
      </c>
      <c r="N149">
        <f t="shared" si="48"/>
        <v>3</v>
      </c>
      <c r="W149">
        <f t="shared" si="35"/>
        <v>0</v>
      </c>
      <c r="X149">
        <f t="shared" si="35"/>
        <v>0</v>
      </c>
      <c r="Y149">
        <f t="shared" si="35"/>
        <v>2</v>
      </c>
      <c r="Z149">
        <f t="shared" si="33"/>
        <v>2</v>
      </c>
      <c r="AA149">
        <f t="shared" si="32"/>
        <v>1</v>
      </c>
      <c r="AB149">
        <f t="shared" si="36"/>
        <v>1</v>
      </c>
      <c r="AC149">
        <f t="shared" si="37"/>
        <v>2</v>
      </c>
      <c r="AE149">
        <f t="shared" si="38"/>
        <v>1</v>
      </c>
      <c r="AF149">
        <f t="shared" si="39"/>
        <v>0</v>
      </c>
      <c r="AG149">
        <f t="shared" si="39"/>
        <v>2</v>
      </c>
      <c r="AH149">
        <f t="shared" si="39"/>
        <v>4</v>
      </c>
      <c r="AI149">
        <f t="shared" si="34"/>
        <v>1</v>
      </c>
      <c r="AJ149">
        <f t="shared" si="40"/>
        <v>1</v>
      </c>
      <c r="AK149">
        <f t="shared" si="41"/>
        <v>3</v>
      </c>
      <c r="AM149">
        <f t="shared" si="42"/>
        <v>1</v>
      </c>
      <c r="AN149">
        <f t="shared" si="42"/>
        <v>0</v>
      </c>
      <c r="AO149">
        <f t="shared" si="43"/>
        <v>4</v>
      </c>
      <c r="AP149">
        <f t="shared" si="43"/>
        <v>5</v>
      </c>
      <c r="AQ149">
        <f t="shared" si="43"/>
        <v>1</v>
      </c>
      <c r="AR149">
        <f t="shared" si="44"/>
        <v>1</v>
      </c>
      <c r="AS149">
        <f t="shared" si="45"/>
        <v>5</v>
      </c>
    </row>
    <row r="150" spans="1:45" x14ac:dyDescent="0.3">
      <c r="A150" s="4">
        <v>45142</v>
      </c>
      <c r="B150">
        <v>15</v>
      </c>
      <c r="C150">
        <v>20</v>
      </c>
      <c r="D150">
        <v>31</v>
      </c>
      <c r="E150">
        <v>44</v>
      </c>
      <c r="F150">
        <v>48</v>
      </c>
      <c r="G150">
        <v>1</v>
      </c>
      <c r="H150">
        <v>3</v>
      </c>
      <c r="J150">
        <f t="shared" si="46"/>
        <v>4.5483513496650634</v>
      </c>
      <c r="L150">
        <f t="shared" si="47"/>
        <v>2.7568097504180442</v>
      </c>
      <c r="N150">
        <f t="shared" si="48"/>
        <v>2</v>
      </c>
      <c r="W150">
        <f t="shared" si="35"/>
        <v>0</v>
      </c>
      <c r="X150">
        <f t="shared" si="35"/>
        <v>0</v>
      </c>
      <c r="Y150">
        <f t="shared" si="35"/>
        <v>1</v>
      </c>
      <c r="Z150">
        <f t="shared" si="33"/>
        <v>0</v>
      </c>
      <c r="AA150">
        <f t="shared" si="32"/>
        <v>0</v>
      </c>
      <c r="AB150">
        <f t="shared" si="36"/>
        <v>1</v>
      </c>
      <c r="AC150">
        <f t="shared" si="37"/>
        <v>0</v>
      </c>
      <c r="AE150">
        <f t="shared" si="38"/>
        <v>0</v>
      </c>
      <c r="AF150">
        <f t="shared" si="39"/>
        <v>0</v>
      </c>
      <c r="AG150">
        <f t="shared" si="39"/>
        <v>1</v>
      </c>
      <c r="AH150">
        <f t="shared" si="39"/>
        <v>1</v>
      </c>
      <c r="AI150">
        <f t="shared" si="34"/>
        <v>2</v>
      </c>
      <c r="AJ150">
        <f t="shared" si="40"/>
        <v>1</v>
      </c>
      <c r="AK150">
        <f t="shared" si="41"/>
        <v>0</v>
      </c>
      <c r="AM150">
        <f t="shared" si="42"/>
        <v>3</v>
      </c>
      <c r="AN150">
        <f t="shared" si="42"/>
        <v>0</v>
      </c>
      <c r="AO150">
        <f t="shared" si="43"/>
        <v>1</v>
      </c>
      <c r="AP150">
        <f t="shared" si="43"/>
        <v>3</v>
      </c>
      <c r="AQ150">
        <f t="shared" si="43"/>
        <v>2</v>
      </c>
      <c r="AR150">
        <f t="shared" si="44"/>
        <v>3</v>
      </c>
      <c r="AS150">
        <f t="shared" si="45"/>
        <v>0</v>
      </c>
    </row>
    <row r="151" spans="1:45" x14ac:dyDescent="0.3">
      <c r="A151" s="4">
        <v>45139</v>
      </c>
      <c r="B151">
        <v>25</v>
      </c>
      <c r="C151">
        <v>27</v>
      </c>
      <c r="D151">
        <v>35</v>
      </c>
      <c r="E151">
        <v>40</v>
      </c>
      <c r="F151">
        <v>45</v>
      </c>
      <c r="G151">
        <v>7</v>
      </c>
      <c r="H151">
        <v>11</v>
      </c>
      <c r="J151">
        <f t="shared" si="46"/>
        <v>2.7156951228000539</v>
      </c>
      <c r="L151">
        <f t="shared" si="47"/>
        <v>4.1856899072912697</v>
      </c>
      <c r="N151">
        <f t="shared" si="48"/>
        <v>4</v>
      </c>
      <c r="W151">
        <f t="shared" si="35"/>
        <v>0</v>
      </c>
      <c r="X151">
        <f t="shared" si="35"/>
        <v>1</v>
      </c>
      <c r="Y151">
        <f t="shared" si="35"/>
        <v>3</v>
      </c>
      <c r="Z151">
        <f t="shared" si="33"/>
        <v>0</v>
      </c>
      <c r="AA151">
        <f t="shared" si="32"/>
        <v>1</v>
      </c>
      <c r="AB151">
        <f t="shared" si="36"/>
        <v>1</v>
      </c>
      <c r="AC151">
        <f t="shared" si="37"/>
        <v>0</v>
      </c>
      <c r="AE151">
        <f t="shared" si="38"/>
        <v>1</v>
      </c>
      <c r="AF151">
        <f t="shared" si="39"/>
        <v>2</v>
      </c>
      <c r="AG151">
        <f t="shared" si="39"/>
        <v>3</v>
      </c>
      <c r="AH151">
        <f t="shared" si="39"/>
        <v>0</v>
      </c>
      <c r="AI151">
        <f t="shared" si="34"/>
        <v>1</v>
      </c>
      <c r="AJ151">
        <f t="shared" si="40"/>
        <v>3</v>
      </c>
      <c r="AK151">
        <f t="shared" si="41"/>
        <v>0</v>
      </c>
      <c r="AM151">
        <f t="shared" si="42"/>
        <v>3</v>
      </c>
      <c r="AN151">
        <f t="shared" si="42"/>
        <v>3</v>
      </c>
      <c r="AO151">
        <f t="shared" si="43"/>
        <v>4</v>
      </c>
      <c r="AP151">
        <f t="shared" si="43"/>
        <v>0</v>
      </c>
      <c r="AQ151">
        <f t="shared" si="43"/>
        <v>1</v>
      </c>
      <c r="AR151">
        <f t="shared" si="44"/>
        <v>4</v>
      </c>
      <c r="AS151">
        <f t="shared" si="45"/>
        <v>5</v>
      </c>
    </row>
    <row r="152" spans="1:45" x14ac:dyDescent="0.3">
      <c r="A152" s="4">
        <v>45135</v>
      </c>
      <c r="B152">
        <v>7</v>
      </c>
      <c r="C152">
        <v>32</v>
      </c>
      <c r="D152">
        <v>33</v>
      </c>
      <c r="E152">
        <v>34</v>
      </c>
      <c r="F152">
        <v>38</v>
      </c>
      <c r="G152">
        <v>6</v>
      </c>
      <c r="H152">
        <v>9</v>
      </c>
      <c r="J152">
        <f t="shared" si="46"/>
        <v>6.3393611665529832</v>
      </c>
      <c r="L152">
        <f t="shared" si="47"/>
        <v>6.8205571619919736</v>
      </c>
      <c r="N152">
        <f t="shared" si="48"/>
        <v>3</v>
      </c>
      <c r="W152">
        <f t="shared" si="35"/>
        <v>2</v>
      </c>
      <c r="X152">
        <f t="shared" si="35"/>
        <v>0</v>
      </c>
      <c r="Y152">
        <f t="shared" si="35"/>
        <v>1</v>
      </c>
      <c r="Z152">
        <f t="shared" si="33"/>
        <v>1</v>
      </c>
      <c r="AA152">
        <f t="shared" si="32"/>
        <v>0</v>
      </c>
      <c r="AB152">
        <f t="shared" si="36"/>
        <v>2</v>
      </c>
      <c r="AC152">
        <f t="shared" si="37"/>
        <v>2</v>
      </c>
      <c r="AE152">
        <f t="shared" si="38"/>
        <v>2</v>
      </c>
      <c r="AF152">
        <f t="shared" si="39"/>
        <v>0</v>
      </c>
      <c r="AG152">
        <f t="shared" si="39"/>
        <v>2</v>
      </c>
      <c r="AH152">
        <f t="shared" si="39"/>
        <v>1</v>
      </c>
      <c r="AI152">
        <f t="shared" si="34"/>
        <v>1</v>
      </c>
      <c r="AJ152">
        <f t="shared" si="40"/>
        <v>2</v>
      </c>
      <c r="AK152">
        <f t="shared" si="41"/>
        <v>2</v>
      </c>
      <c r="AM152">
        <f t="shared" si="42"/>
        <v>3</v>
      </c>
      <c r="AN152">
        <f t="shared" si="42"/>
        <v>3</v>
      </c>
      <c r="AO152">
        <f t="shared" si="43"/>
        <v>3</v>
      </c>
      <c r="AP152">
        <f t="shared" si="43"/>
        <v>4</v>
      </c>
      <c r="AQ152">
        <f t="shared" si="43"/>
        <v>2</v>
      </c>
      <c r="AR152">
        <f t="shared" si="44"/>
        <v>4</v>
      </c>
      <c r="AS152">
        <f t="shared" si="45"/>
        <v>4</v>
      </c>
    </row>
    <row r="153" spans="1:45" x14ac:dyDescent="0.3">
      <c r="A153" s="4">
        <v>45132</v>
      </c>
      <c r="B153">
        <v>5</v>
      </c>
      <c r="C153">
        <v>7</v>
      </c>
      <c r="D153">
        <v>11</v>
      </c>
      <c r="E153">
        <v>27</v>
      </c>
      <c r="F153">
        <v>37</v>
      </c>
      <c r="G153">
        <v>6</v>
      </c>
      <c r="H153">
        <v>12</v>
      </c>
      <c r="J153">
        <f t="shared" si="46"/>
        <v>4.8476798574163293</v>
      </c>
      <c r="L153">
        <f t="shared" si="47"/>
        <v>6.7201190465645766</v>
      </c>
      <c r="N153">
        <f t="shared" si="48"/>
        <v>6</v>
      </c>
      <c r="W153">
        <f t="shared" si="35"/>
        <v>1</v>
      </c>
      <c r="X153">
        <f t="shared" si="35"/>
        <v>1</v>
      </c>
      <c r="Y153">
        <f t="shared" si="35"/>
        <v>2</v>
      </c>
      <c r="Z153">
        <f t="shared" si="33"/>
        <v>0</v>
      </c>
      <c r="AA153">
        <f t="shared" si="32"/>
        <v>0</v>
      </c>
      <c r="AB153">
        <f t="shared" si="36"/>
        <v>1</v>
      </c>
      <c r="AC153">
        <f t="shared" si="37"/>
        <v>0</v>
      </c>
      <c r="AE153">
        <f t="shared" si="38"/>
        <v>1</v>
      </c>
      <c r="AF153">
        <f t="shared" si="39"/>
        <v>1</v>
      </c>
      <c r="AG153">
        <f t="shared" si="39"/>
        <v>4</v>
      </c>
      <c r="AH153">
        <f t="shared" si="39"/>
        <v>1</v>
      </c>
      <c r="AI153">
        <f t="shared" si="34"/>
        <v>0</v>
      </c>
      <c r="AJ153">
        <f t="shared" si="40"/>
        <v>2</v>
      </c>
      <c r="AK153">
        <f t="shared" si="41"/>
        <v>0</v>
      </c>
      <c r="AM153">
        <f t="shared" si="42"/>
        <v>2</v>
      </c>
      <c r="AN153">
        <f t="shared" si="42"/>
        <v>2</v>
      </c>
      <c r="AO153">
        <f t="shared" si="43"/>
        <v>4</v>
      </c>
      <c r="AP153">
        <f t="shared" si="43"/>
        <v>3</v>
      </c>
      <c r="AQ153">
        <f t="shared" si="43"/>
        <v>2</v>
      </c>
      <c r="AR153">
        <f t="shared" si="44"/>
        <v>3</v>
      </c>
      <c r="AS153">
        <f t="shared" si="45"/>
        <v>1</v>
      </c>
    </row>
    <row r="154" spans="1:45" x14ac:dyDescent="0.3">
      <c r="A154" s="4">
        <v>45128</v>
      </c>
      <c r="B154">
        <v>7</v>
      </c>
      <c r="C154">
        <v>31</v>
      </c>
      <c r="D154">
        <v>33</v>
      </c>
      <c r="E154">
        <v>35</v>
      </c>
      <c r="F154">
        <v>36</v>
      </c>
      <c r="G154">
        <v>7</v>
      </c>
      <c r="H154">
        <v>10</v>
      </c>
      <c r="J154">
        <f t="shared" si="46"/>
        <v>6.0466933112239118</v>
      </c>
      <c r="L154">
        <f t="shared" si="47"/>
        <v>4.2520583250938602</v>
      </c>
      <c r="N154">
        <f t="shared" si="48"/>
        <v>3</v>
      </c>
      <c r="W154">
        <f t="shared" si="35"/>
        <v>0</v>
      </c>
      <c r="X154">
        <f t="shared" si="35"/>
        <v>0</v>
      </c>
      <c r="Y154">
        <f t="shared" si="35"/>
        <v>0</v>
      </c>
      <c r="Z154">
        <f t="shared" si="33"/>
        <v>2</v>
      </c>
      <c r="AA154">
        <f t="shared" si="32"/>
        <v>1</v>
      </c>
      <c r="AB154">
        <f t="shared" si="36"/>
        <v>0</v>
      </c>
      <c r="AC154">
        <f t="shared" si="37"/>
        <v>0</v>
      </c>
      <c r="AE154">
        <f t="shared" si="38"/>
        <v>1</v>
      </c>
      <c r="AF154">
        <f t="shared" si="39"/>
        <v>0</v>
      </c>
      <c r="AG154">
        <f t="shared" si="39"/>
        <v>1</v>
      </c>
      <c r="AH154">
        <f t="shared" si="39"/>
        <v>3</v>
      </c>
      <c r="AI154">
        <f t="shared" si="34"/>
        <v>2</v>
      </c>
      <c r="AJ154">
        <f t="shared" si="40"/>
        <v>2</v>
      </c>
      <c r="AK154">
        <f t="shared" si="41"/>
        <v>2</v>
      </c>
      <c r="AM154">
        <f t="shared" si="42"/>
        <v>1</v>
      </c>
      <c r="AN154">
        <f t="shared" si="42"/>
        <v>0</v>
      </c>
      <c r="AO154">
        <f t="shared" si="43"/>
        <v>2</v>
      </c>
      <c r="AP154">
        <f t="shared" si="43"/>
        <v>3</v>
      </c>
      <c r="AQ154">
        <f t="shared" si="43"/>
        <v>3</v>
      </c>
      <c r="AR154">
        <f t="shared" si="44"/>
        <v>3</v>
      </c>
      <c r="AS154">
        <f t="shared" si="45"/>
        <v>4</v>
      </c>
    </row>
    <row r="155" spans="1:45" x14ac:dyDescent="0.3">
      <c r="A155" s="4">
        <v>45125</v>
      </c>
      <c r="B155">
        <v>4</v>
      </c>
      <c r="C155">
        <v>12</v>
      </c>
      <c r="D155">
        <v>34</v>
      </c>
      <c r="E155">
        <v>35</v>
      </c>
      <c r="F155">
        <v>45</v>
      </c>
      <c r="G155">
        <v>1</v>
      </c>
      <c r="H155">
        <v>9</v>
      </c>
      <c r="J155">
        <f t="shared" si="46"/>
        <v>6.3688696014284982</v>
      </c>
      <c r="L155">
        <f t="shared" si="47"/>
        <v>1.4282856857085702</v>
      </c>
      <c r="N155">
        <f t="shared" si="48"/>
        <v>8</v>
      </c>
      <c r="W155">
        <f t="shared" si="35"/>
        <v>0</v>
      </c>
      <c r="X155">
        <f t="shared" si="35"/>
        <v>1</v>
      </c>
      <c r="Y155">
        <f t="shared" si="35"/>
        <v>0</v>
      </c>
      <c r="Z155">
        <f t="shared" si="33"/>
        <v>1</v>
      </c>
      <c r="AA155">
        <f t="shared" si="32"/>
        <v>0</v>
      </c>
      <c r="AB155">
        <f t="shared" si="36"/>
        <v>0</v>
      </c>
      <c r="AC155">
        <f t="shared" si="37"/>
        <v>1</v>
      </c>
      <c r="AE155">
        <f t="shared" si="38"/>
        <v>0</v>
      </c>
      <c r="AF155">
        <f t="shared" si="39"/>
        <v>1</v>
      </c>
      <c r="AG155">
        <f t="shared" si="39"/>
        <v>1</v>
      </c>
      <c r="AH155">
        <f t="shared" si="39"/>
        <v>2</v>
      </c>
      <c r="AI155">
        <f t="shared" si="34"/>
        <v>0</v>
      </c>
      <c r="AJ155">
        <f t="shared" si="40"/>
        <v>1</v>
      </c>
      <c r="AK155">
        <f t="shared" si="41"/>
        <v>2</v>
      </c>
      <c r="AM155">
        <f t="shared" si="42"/>
        <v>1</v>
      </c>
      <c r="AN155">
        <f t="shared" si="42"/>
        <v>2</v>
      </c>
      <c r="AO155">
        <f t="shared" si="43"/>
        <v>3</v>
      </c>
      <c r="AP155">
        <f t="shared" si="43"/>
        <v>2</v>
      </c>
      <c r="AQ155">
        <f t="shared" si="43"/>
        <v>0</v>
      </c>
      <c r="AR155">
        <f t="shared" si="44"/>
        <v>2</v>
      </c>
      <c r="AS155">
        <f t="shared" si="45"/>
        <v>4</v>
      </c>
    </row>
    <row r="156" spans="1:45" x14ac:dyDescent="0.3">
      <c r="A156" s="4">
        <v>45121</v>
      </c>
      <c r="B156">
        <v>5</v>
      </c>
      <c r="C156">
        <v>8</v>
      </c>
      <c r="D156">
        <v>29</v>
      </c>
      <c r="E156">
        <v>35</v>
      </c>
      <c r="F156">
        <v>48</v>
      </c>
      <c r="G156">
        <v>5</v>
      </c>
      <c r="H156">
        <v>6</v>
      </c>
      <c r="J156">
        <f t="shared" si="46"/>
        <v>6.3982419460348634</v>
      </c>
      <c r="L156">
        <f t="shared" si="47"/>
        <v>1.6492422502470643</v>
      </c>
      <c r="N156">
        <f t="shared" si="48"/>
        <v>1</v>
      </c>
      <c r="W156">
        <f t="shared" si="35"/>
        <v>0</v>
      </c>
      <c r="X156">
        <f t="shared" si="35"/>
        <v>0</v>
      </c>
      <c r="Y156">
        <f t="shared" si="35"/>
        <v>1</v>
      </c>
      <c r="Z156">
        <f t="shared" si="33"/>
        <v>0</v>
      </c>
      <c r="AA156">
        <f t="shared" si="32"/>
        <v>1</v>
      </c>
      <c r="AB156">
        <f t="shared" si="36"/>
        <v>0</v>
      </c>
      <c r="AC156">
        <f t="shared" si="37"/>
        <v>0</v>
      </c>
      <c r="AE156">
        <f t="shared" si="38"/>
        <v>0</v>
      </c>
      <c r="AF156">
        <f t="shared" si="39"/>
        <v>0</v>
      </c>
      <c r="AG156">
        <f t="shared" si="39"/>
        <v>1</v>
      </c>
      <c r="AH156">
        <f t="shared" si="39"/>
        <v>1</v>
      </c>
      <c r="AI156">
        <f t="shared" si="34"/>
        <v>1</v>
      </c>
      <c r="AJ156">
        <f t="shared" si="40"/>
        <v>2</v>
      </c>
      <c r="AK156">
        <f t="shared" si="41"/>
        <v>2</v>
      </c>
      <c r="AM156">
        <f t="shared" si="42"/>
        <v>1</v>
      </c>
      <c r="AN156">
        <f t="shared" si="42"/>
        <v>1</v>
      </c>
      <c r="AO156">
        <f t="shared" si="43"/>
        <v>2</v>
      </c>
      <c r="AP156">
        <f t="shared" si="43"/>
        <v>1</v>
      </c>
      <c r="AQ156">
        <f t="shared" si="43"/>
        <v>1</v>
      </c>
      <c r="AR156">
        <f t="shared" si="44"/>
        <v>2</v>
      </c>
      <c r="AS156">
        <f t="shared" si="45"/>
        <v>3</v>
      </c>
    </row>
    <row r="157" spans="1:45" x14ac:dyDescent="0.3">
      <c r="A157" s="4">
        <v>45118</v>
      </c>
      <c r="B157">
        <v>2</v>
      </c>
      <c r="C157">
        <v>11</v>
      </c>
      <c r="D157">
        <v>28</v>
      </c>
      <c r="E157">
        <v>42</v>
      </c>
      <c r="F157">
        <v>48</v>
      </c>
      <c r="G157">
        <v>4</v>
      </c>
      <c r="H157">
        <v>9</v>
      </c>
      <c r="J157">
        <f t="shared" si="46"/>
        <v>6.1339220731926485</v>
      </c>
      <c r="L157">
        <f t="shared" si="47"/>
        <v>5.9497899122574065</v>
      </c>
      <c r="N157">
        <f t="shared" si="48"/>
        <v>5</v>
      </c>
      <c r="W157">
        <f t="shared" si="35"/>
        <v>1</v>
      </c>
      <c r="X157">
        <f t="shared" si="35"/>
        <v>2</v>
      </c>
      <c r="Y157">
        <f t="shared" si="35"/>
        <v>0</v>
      </c>
      <c r="Z157">
        <f t="shared" si="33"/>
        <v>0</v>
      </c>
      <c r="AA157">
        <f t="shared" si="32"/>
        <v>0</v>
      </c>
      <c r="AB157">
        <f t="shared" si="36"/>
        <v>1</v>
      </c>
      <c r="AC157">
        <f t="shared" si="37"/>
        <v>0</v>
      </c>
      <c r="AE157">
        <f t="shared" si="38"/>
        <v>1</v>
      </c>
      <c r="AF157">
        <f t="shared" si="39"/>
        <v>3</v>
      </c>
      <c r="AG157">
        <f t="shared" si="39"/>
        <v>1</v>
      </c>
      <c r="AH157">
        <f t="shared" si="39"/>
        <v>0</v>
      </c>
      <c r="AI157">
        <f t="shared" si="34"/>
        <v>0</v>
      </c>
      <c r="AJ157">
        <f t="shared" si="40"/>
        <v>1</v>
      </c>
      <c r="AK157">
        <f t="shared" si="41"/>
        <v>1</v>
      </c>
      <c r="AM157">
        <f t="shared" si="42"/>
        <v>1</v>
      </c>
      <c r="AN157">
        <f t="shared" si="42"/>
        <v>3</v>
      </c>
      <c r="AO157">
        <f t="shared" si="43"/>
        <v>2</v>
      </c>
      <c r="AP157">
        <f t="shared" si="43"/>
        <v>0</v>
      </c>
      <c r="AQ157">
        <f t="shared" si="43"/>
        <v>1</v>
      </c>
      <c r="AR157">
        <f t="shared" si="44"/>
        <v>3</v>
      </c>
      <c r="AS157">
        <f t="shared" si="45"/>
        <v>3</v>
      </c>
    </row>
    <row r="158" spans="1:45" x14ac:dyDescent="0.3">
      <c r="A158" s="4">
        <v>45114</v>
      </c>
      <c r="B158">
        <v>2</v>
      </c>
      <c r="C158">
        <v>11</v>
      </c>
      <c r="D158">
        <v>12</v>
      </c>
      <c r="E158">
        <v>19</v>
      </c>
      <c r="F158">
        <v>38</v>
      </c>
      <c r="G158">
        <v>4</v>
      </c>
      <c r="H158">
        <v>8</v>
      </c>
      <c r="J158">
        <f t="shared" si="46"/>
        <v>5.5452682532047088</v>
      </c>
      <c r="L158">
        <f t="shared" si="47"/>
        <v>5.0039984012787215</v>
      </c>
      <c r="N158">
        <f t="shared" si="48"/>
        <v>4</v>
      </c>
      <c r="W158">
        <f t="shared" si="35"/>
        <v>0</v>
      </c>
      <c r="X158">
        <f t="shared" si="35"/>
        <v>2</v>
      </c>
      <c r="Y158">
        <f t="shared" si="35"/>
        <v>0</v>
      </c>
      <c r="Z158">
        <f t="shared" si="33"/>
        <v>0</v>
      </c>
      <c r="AA158">
        <f t="shared" si="32"/>
        <v>0</v>
      </c>
      <c r="AB158">
        <f t="shared" si="36"/>
        <v>0</v>
      </c>
      <c r="AC158">
        <f t="shared" si="37"/>
        <v>1</v>
      </c>
      <c r="AE158">
        <f t="shared" si="38"/>
        <v>0</v>
      </c>
      <c r="AF158">
        <f t="shared" si="39"/>
        <v>2</v>
      </c>
      <c r="AG158">
        <f t="shared" si="39"/>
        <v>1</v>
      </c>
      <c r="AH158">
        <f t="shared" si="39"/>
        <v>0</v>
      </c>
      <c r="AI158">
        <f t="shared" si="34"/>
        <v>0</v>
      </c>
      <c r="AJ158">
        <f t="shared" si="40"/>
        <v>0</v>
      </c>
      <c r="AK158">
        <f t="shared" si="41"/>
        <v>1</v>
      </c>
      <c r="AM158">
        <f t="shared" si="42"/>
        <v>0</v>
      </c>
      <c r="AN158">
        <f t="shared" si="42"/>
        <v>3</v>
      </c>
      <c r="AO158">
        <f t="shared" si="43"/>
        <v>1</v>
      </c>
      <c r="AP158">
        <f t="shared" si="43"/>
        <v>0</v>
      </c>
      <c r="AQ158">
        <f t="shared" si="43"/>
        <v>1</v>
      </c>
      <c r="AR158">
        <f t="shared" si="44"/>
        <v>2</v>
      </c>
      <c r="AS158">
        <f t="shared" si="45"/>
        <v>3</v>
      </c>
    </row>
    <row r="159" spans="1:45" x14ac:dyDescent="0.3">
      <c r="A159" s="4">
        <v>45111</v>
      </c>
      <c r="B159">
        <v>14</v>
      </c>
      <c r="C159">
        <v>17</v>
      </c>
      <c r="D159">
        <v>23</v>
      </c>
      <c r="E159">
        <v>36</v>
      </c>
      <c r="F159">
        <v>44</v>
      </c>
      <c r="G159">
        <v>2</v>
      </c>
      <c r="H159">
        <v>8</v>
      </c>
      <c r="J159">
        <f t="shared" si="46"/>
        <v>4.1683330001332664</v>
      </c>
      <c r="L159">
        <f t="shared" si="47"/>
        <v>4.0348482003664028</v>
      </c>
      <c r="N159">
        <f t="shared" si="48"/>
        <v>6</v>
      </c>
      <c r="W159">
        <f t="shared" si="35"/>
        <v>0</v>
      </c>
      <c r="X159">
        <f t="shared" si="35"/>
        <v>2</v>
      </c>
      <c r="Y159">
        <f t="shared" si="35"/>
        <v>1</v>
      </c>
      <c r="Z159">
        <f t="shared" si="33"/>
        <v>1</v>
      </c>
      <c r="AA159">
        <f t="shared" si="32"/>
        <v>2</v>
      </c>
      <c r="AB159">
        <f t="shared" si="36"/>
        <v>0</v>
      </c>
      <c r="AC159">
        <f t="shared" si="37"/>
        <v>0</v>
      </c>
      <c r="AE159">
        <f t="shared" si="38"/>
        <v>0</v>
      </c>
      <c r="AF159">
        <f t="shared" si="39"/>
        <v>2</v>
      </c>
      <c r="AG159">
        <f t="shared" si="39"/>
        <v>1</v>
      </c>
      <c r="AH159">
        <f t="shared" si="39"/>
        <v>2</v>
      </c>
      <c r="AI159">
        <f t="shared" si="34"/>
        <v>2</v>
      </c>
      <c r="AJ159">
        <f t="shared" si="40"/>
        <v>2</v>
      </c>
      <c r="AK159">
        <f t="shared" si="41"/>
        <v>1</v>
      </c>
      <c r="AM159">
        <f t="shared" si="42"/>
        <v>2</v>
      </c>
      <c r="AN159">
        <f t="shared" si="42"/>
        <v>3</v>
      </c>
      <c r="AO159">
        <f t="shared" si="43"/>
        <v>3</v>
      </c>
      <c r="AP159">
        <f t="shared" si="43"/>
        <v>2</v>
      </c>
      <c r="AQ159">
        <f t="shared" si="43"/>
        <v>4</v>
      </c>
      <c r="AR159">
        <f t="shared" si="44"/>
        <v>3</v>
      </c>
      <c r="AS159">
        <f t="shared" si="45"/>
        <v>2</v>
      </c>
    </row>
    <row r="160" spans="1:45" x14ac:dyDescent="0.3">
      <c r="A160" s="4">
        <v>45107</v>
      </c>
      <c r="B160">
        <v>1</v>
      </c>
      <c r="C160">
        <v>6</v>
      </c>
      <c r="D160">
        <v>25</v>
      </c>
      <c r="E160">
        <v>29</v>
      </c>
      <c r="F160">
        <v>36</v>
      </c>
      <c r="G160">
        <v>7</v>
      </c>
      <c r="H160">
        <v>10</v>
      </c>
      <c r="J160">
        <f t="shared" si="46"/>
        <v>5.3091901453988255</v>
      </c>
      <c r="L160">
        <f t="shared" si="47"/>
        <v>4.8332183894378291</v>
      </c>
      <c r="N160">
        <f t="shared" si="48"/>
        <v>3</v>
      </c>
      <c r="W160">
        <f t="shared" si="35"/>
        <v>1</v>
      </c>
      <c r="X160">
        <f t="shared" si="35"/>
        <v>0</v>
      </c>
      <c r="Y160">
        <f t="shared" si="35"/>
        <v>0</v>
      </c>
      <c r="Z160">
        <f t="shared" si="33"/>
        <v>0</v>
      </c>
      <c r="AA160">
        <f t="shared" si="32"/>
        <v>0</v>
      </c>
      <c r="AB160">
        <f t="shared" si="36"/>
        <v>1</v>
      </c>
      <c r="AC160">
        <f t="shared" si="37"/>
        <v>1</v>
      </c>
      <c r="AE160">
        <f t="shared" si="38"/>
        <v>1</v>
      </c>
      <c r="AF160">
        <f t="shared" si="39"/>
        <v>0</v>
      </c>
      <c r="AG160">
        <f t="shared" si="39"/>
        <v>2</v>
      </c>
      <c r="AH160">
        <f t="shared" si="39"/>
        <v>1</v>
      </c>
      <c r="AI160">
        <f t="shared" si="34"/>
        <v>1</v>
      </c>
      <c r="AJ160">
        <f t="shared" si="40"/>
        <v>2</v>
      </c>
      <c r="AK160">
        <f t="shared" si="41"/>
        <v>3</v>
      </c>
      <c r="AM160">
        <f t="shared" si="42"/>
        <v>1</v>
      </c>
      <c r="AN160">
        <f t="shared" si="42"/>
        <v>2</v>
      </c>
      <c r="AO160">
        <f t="shared" si="43"/>
        <v>2</v>
      </c>
      <c r="AP160">
        <f t="shared" si="43"/>
        <v>2</v>
      </c>
      <c r="AQ160">
        <f t="shared" si="43"/>
        <v>1</v>
      </c>
      <c r="AR160">
        <f t="shared" si="44"/>
        <v>5</v>
      </c>
      <c r="AS160">
        <f t="shared" si="45"/>
        <v>4</v>
      </c>
    </row>
    <row r="161" spans="1:45" x14ac:dyDescent="0.3">
      <c r="A161" s="4">
        <v>45104</v>
      </c>
      <c r="B161">
        <v>17</v>
      </c>
      <c r="C161">
        <v>22</v>
      </c>
      <c r="D161">
        <v>23</v>
      </c>
      <c r="E161">
        <v>27</v>
      </c>
      <c r="F161">
        <v>44</v>
      </c>
      <c r="G161">
        <v>1</v>
      </c>
      <c r="H161">
        <v>7</v>
      </c>
      <c r="J161">
        <f t="shared" si="46"/>
        <v>4.5483513496650634</v>
      </c>
      <c r="L161">
        <f t="shared" si="47"/>
        <v>5.6603886792339626</v>
      </c>
      <c r="N161">
        <f t="shared" si="48"/>
        <v>6</v>
      </c>
      <c r="W161">
        <f t="shared" si="35"/>
        <v>1</v>
      </c>
      <c r="X161">
        <f t="shared" si="35"/>
        <v>0</v>
      </c>
      <c r="Y161">
        <f t="shared" si="35"/>
        <v>0</v>
      </c>
      <c r="Z161">
        <f t="shared" si="33"/>
        <v>0</v>
      </c>
      <c r="AA161">
        <f t="shared" si="32"/>
        <v>1</v>
      </c>
      <c r="AB161">
        <f t="shared" si="36"/>
        <v>0</v>
      </c>
      <c r="AC161">
        <f t="shared" si="37"/>
        <v>0</v>
      </c>
      <c r="AE161">
        <f t="shared" si="38"/>
        <v>1</v>
      </c>
      <c r="AF161">
        <f t="shared" si="39"/>
        <v>0</v>
      </c>
      <c r="AG161">
        <f t="shared" si="39"/>
        <v>1</v>
      </c>
      <c r="AH161">
        <f t="shared" si="39"/>
        <v>1</v>
      </c>
      <c r="AI161">
        <f t="shared" si="34"/>
        <v>1</v>
      </c>
      <c r="AJ161">
        <f t="shared" si="40"/>
        <v>1</v>
      </c>
      <c r="AK161">
        <f t="shared" si="41"/>
        <v>1</v>
      </c>
      <c r="AM161">
        <f t="shared" si="42"/>
        <v>3</v>
      </c>
      <c r="AN161">
        <f t="shared" si="42"/>
        <v>0</v>
      </c>
      <c r="AO161">
        <f t="shared" si="43"/>
        <v>3</v>
      </c>
      <c r="AP161">
        <f t="shared" si="43"/>
        <v>2</v>
      </c>
      <c r="AQ161">
        <f t="shared" si="43"/>
        <v>3</v>
      </c>
      <c r="AR161">
        <f t="shared" si="44"/>
        <v>3</v>
      </c>
      <c r="AS161">
        <f t="shared" si="45"/>
        <v>4</v>
      </c>
    </row>
    <row r="162" spans="1:45" x14ac:dyDescent="0.3">
      <c r="A162" s="4">
        <v>45100</v>
      </c>
      <c r="B162">
        <v>1</v>
      </c>
      <c r="C162">
        <v>3</v>
      </c>
      <c r="D162">
        <v>11</v>
      </c>
      <c r="E162">
        <v>33</v>
      </c>
      <c r="F162">
        <v>46</v>
      </c>
      <c r="G162">
        <v>10</v>
      </c>
      <c r="H162">
        <v>11</v>
      </c>
      <c r="J162">
        <f t="shared" si="46"/>
        <v>6.7128607910487759</v>
      </c>
      <c r="L162">
        <f t="shared" si="47"/>
        <v>5.3178943201233322</v>
      </c>
      <c r="N162">
        <f t="shared" si="48"/>
        <v>1</v>
      </c>
      <c r="W162">
        <f t="shared" si="35"/>
        <v>0</v>
      </c>
      <c r="X162">
        <f t="shared" si="35"/>
        <v>0</v>
      </c>
      <c r="Y162">
        <f t="shared" si="35"/>
        <v>1</v>
      </c>
      <c r="Z162">
        <f t="shared" si="33"/>
        <v>0</v>
      </c>
      <c r="AA162">
        <f t="shared" si="32"/>
        <v>0</v>
      </c>
      <c r="AB162">
        <f t="shared" si="36"/>
        <v>1</v>
      </c>
      <c r="AC162">
        <f t="shared" si="37"/>
        <v>2</v>
      </c>
      <c r="AE162">
        <f t="shared" si="38"/>
        <v>0</v>
      </c>
      <c r="AF162">
        <f t="shared" si="39"/>
        <v>1</v>
      </c>
      <c r="AG162">
        <f t="shared" si="39"/>
        <v>1</v>
      </c>
      <c r="AH162">
        <f t="shared" si="39"/>
        <v>1</v>
      </c>
      <c r="AI162">
        <f t="shared" si="34"/>
        <v>0</v>
      </c>
      <c r="AJ162">
        <f t="shared" si="40"/>
        <v>2</v>
      </c>
      <c r="AK162">
        <f t="shared" si="41"/>
        <v>4</v>
      </c>
      <c r="AM162">
        <f t="shared" si="42"/>
        <v>0</v>
      </c>
      <c r="AN162">
        <f t="shared" si="42"/>
        <v>2</v>
      </c>
      <c r="AO162">
        <f t="shared" si="43"/>
        <v>3</v>
      </c>
      <c r="AP162">
        <f t="shared" si="43"/>
        <v>2</v>
      </c>
      <c r="AQ162">
        <f t="shared" si="43"/>
        <v>1</v>
      </c>
      <c r="AR162">
        <f t="shared" si="44"/>
        <v>4</v>
      </c>
      <c r="AS162">
        <f t="shared" si="45"/>
        <v>6</v>
      </c>
    </row>
    <row r="163" spans="1:45" x14ac:dyDescent="0.3">
      <c r="A163" s="4">
        <v>45097</v>
      </c>
      <c r="B163">
        <v>11</v>
      </c>
      <c r="C163">
        <v>17</v>
      </c>
      <c r="D163">
        <v>28</v>
      </c>
      <c r="E163">
        <v>32</v>
      </c>
      <c r="F163">
        <v>35</v>
      </c>
      <c r="G163">
        <v>5</v>
      </c>
      <c r="H163">
        <v>6</v>
      </c>
      <c r="J163">
        <f t="shared" si="46"/>
        <v>3.3726843908080104</v>
      </c>
      <c r="L163">
        <f t="shared" si="47"/>
        <v>3.4351128074635335</v>
      </c>
      <c r="N163">
        <f t="shared" si="48"/>
        <v>1</v>
      </c>
      <c r="W163">
        <f t="shared" si="35"/>
        <v>0</v>
      </c>
      <c r="X163">
        <f t="shared" si="35"/>
        <v>0</v>
      </c>
      <c r="Y163">
        <f t="shared" si="35"/>
        <v>0</v>
      </c>
      <c r="Z163">
        <f t="shared" si="33"/>
        <v>1</v>
      </c>
      <c r="AA163">
        <f t="shared" si="32"/>
        <v>0</v>
      </c>
      <c r="AB163">
        <f t="shared" si="36"/>
        <v>1</v>
      </c>
      <c r="AC163">
        <f t="shared" si="37"/>
        <v>1</v>
      </c>
      <c r="AE163">
        <f t="shared" si="38"/>
        <v>0</v>
      </c>
      <c r="AF163">
        <f t="shared" si="39"/>
        <v>0</v>
      </c>
      <c r="AG163">
        <f t="shared" si="39"/>
        <v>0</v>
      </c>
      <c r="AH163">
        <f t="shared" si="39"/>
        <v>2</v>
      </c>
      <c r="AI163">
        <f t="shared" si="34"/>
        <v>0</v>
      </c>
      <c r="AJ163">
        <f t="shared" si="40"/>
        <v>1</v>
      </c>
      <c r="AK163">
        <f t="shared" si="41"/>
        <v>1</v>
      </c>
      <c r="AM163">
        <f t="shared" si="42"/>
        <v>2</v>
      </c>
      <c r="AN163">
        <f t="shared" si="42"/>
        <v>2</v>
      </c>
      <c r="AO163">
        <f t="shared" si="43"/>
        <v>1</v>
      </c>
      <c r="AP163">
        <f t="shared" si="43"/>
        <v>3</v>
      </c>
      <c r="AQ163">
        <f t="shared" si="43"/>
        <v>1</v>
      </c>
      <c r="AR163">
        <f t="shared" si="44"/>
        <v>1</v>
      </c>
      <c r="AS163">
        <f t="shared" si="45"/>
        <v>3</v>
      </c>
    </row>
    <row r="164" spans="1:45" x14ac:dyDescent="0.3">
      <c r="A164" s="4">
        <v>45093</v>
      </c>
      <c r="B164">
        <v>7</v>
      </c>
      <c r="C164">
        <v>26</v>
      </c>
      <c r="D164">
        <v>34</v>
      </c>
      <c r="E164">
        <v>41</v>
      </c>
      <c r="F164">
        <v>44</v>
      </c>
      <c r="G164">
        <v>9</v>
      </c>
      <c r="H164">
        <v>11</v>
      </c>
      <c r="J164">
        <f t="shared" si="46"/>
        <v>5.4943152439589777</v>
      </c>
      <c r="L164">
        <f t="shared" si="47"/>
        <v>3.8418745424597089</v>
      </c>
      <c r="N164">
        <f t="shared" si="48"/>
        <v>2</v>
      </c>
      <c r="W164">
        <f t="shared" si="35"/>
        <v>0</v>
      </c>
      <c r="X164">
        <f t="shared" si="35"/>
        <v>1</v>
      </c>
      <c r="Y164">
        <f t="shared" si="35"/>
        <v>0</v>
      </c>
      <c r="Z164">
        <f t="shared" si="33"/>
        <v>2</v>
      </c>
      <c r="AA164">
        <f t="shared" si="32"/>
        <v>0</v>
      </c>
      <c r="AB164">
        <f t="shared" si="36"/>
        <v>0</v>
      </c>
      <c r="AC164">
        <f t="shared" si="37"/>
        <v>2</v>
      </c>
      <c r="AE164">
        <f t="shared" si="38"/>
        <v>0</v>
      </c>
      <c r="AF164">
        <f t="shared" si="39"/>
        <v>1</v>
      </c>
      <c r="AG164">
        <f t="shared" si="39"/>
        <v>2</v>
      </c>
      <c r="AH164">
        <f t="shared" si="39"/>
        <v>4</v>
      </c>
      <c r="AI164">
        <f t="shared" si="34"/>
        <v>1</v>
      </c>
      <c r="AJ164">
        <f t="shared" si="40"/>
        <v>1</v>
      </c>
      <c r="AK164">
        <f t="shared" si="41"/>
        <v>4</v>
      </c>
      <c r="AM164">
        <f t="shared" si="42"/>
        <v>2</v>
      </c>
      <c r="AN164">
        <f t="shared" si="42"/>
        <v>2</v>
      </c>
      <c r="AO164">
        <f t="shared" si="43"/>
        <v>4</v>
      </c>
      <c r="AP164">
        <f t="shared" si="43"/>
        <v>4</v>
      </c>
      <c r="AQ164">
        <f t="shared" si="43"/>
        <v>3</v>
      </c>
      <c r="AR164">
        <f t="shared" si="44"/>
        <v>2</v>
      </c>
      <c r="AS164">
        <f t="shared" si="45"/>
        <v>5</v>
      </c>
    </row>
    <row r="165" spans="1:45" x14ac:dyDescent="0.3">
      <c r="A165" s="4">
        <v>45090</v>
      </c>
      <c r="B165">
        <v>15</v>
      </c>
      <c r="C165">
        <v>16</v>
      </c>
      <c r="D165">
        <v>21</v>
      </c>
      <c r="E165">
        <v>41</v>
      </c>
      <c r="F165">
        <v>50</v>
      </c>
      <c r="G165">
        <v>5</v>
      </c>
      <c r="H165">
        <v>6</v>
      </c>
      <c r="J165">
        <f t="shared" si="46"/>
        <v>5.6291651245988508</v>
      </c>
      <c r="L165">
        <f t="shared" si="47"/>
        <v>3.6551333764994132</v>
      </c>
      <c r="N165">
        <f t="shared" si="48"/>
        <v>1</v>
      </c>
      <c r="W165">
        <f t="shared" si="35"/>
        <v>2</v>
      </c>
      <c r="X165">
        <f t="shared" si="35"/>
        <v>0</v>
      </c>
      <c r="Y165">
        <f t="shared" si="35"/>
        <v>1</v>
      </c>
      <c r="Z165">
        <f t="shared" si="33"/>
        <v>2</v>
      </c>
      <c r="AA165">
        <f t="shared" si="32"/>
        <v>2</v>
      </c>
      <c r="AB165">
        <f t="shared" si="36"/>
        <v>0</v>
      </c>
      <c r="AC165">
        <f t="shared" si="37"/>
        <v>0</v>
      </c>
      <c r="AE165">
        <f t="shared" si="38"/>
        <v>2</v>
      </c>
      <c r="AF165">
        <f t="shared" si="39"/>
        <v>0</v>
      </c>
      <c r="AG165">
        <f t="shared" si="39"/>
        <v>2</v>
      </c>
      <c r="AH165">
        <f t="shared" si="39"/>
        <v>3</v>
      </c>
      <c r="AI165">
        <f t="shared" si="34"/>
        <v>2</v>
      </c>
      <c r="AJ165">
        <f t="shared" si="40"/>
        <v>0</v>
      </c>
      <c r="AK165">
        <f t="shared" si="41"/>
        <v>1</v>
      </c>
      <c r="AM165">
        <f t="shared" si="42"/>
        <v>2</v>
      </c>
      <c r="AN165">
        <f t="shared" si="42"/>
        <v>3</v>
      </c>
      <c r="AO165">
        <f t="shared" si="43"/>
        <v>3</v>
      </c>
      <c r="AP165">
        <f t="shared" si="43"/>
        <v>3</v>
      </c>
      <c r="AQ165">
        <f t="shared" si="43"/>
        <v>3</v>
      </c>
      <c r="AR165">
        <f t="shared" si="44"/>
        <v>0</v>
      </c>
      <c r="AS165">
        <f t="shared" si="45"/>
        <v>3</v>
      </c>
    </row>
    <row r="166" spans="1:45" x14ac:dyDescent="0.3">
      <c r="A166" s="4">
        <v>45086</v>
      </c>
      <c r="B166">
        <v>18</v>
      </c>
      <c r="C166">
        <v>26</v>
      </c>
      <c r="D166">
        <v>36</v>
      </c>
      <c r="E166">
        <v>41</v>
      </c>
      <c r="F166">
        <v>50</v>
      </c>
      <c r="G166">
        <v>11</v>
      </c>
      <c r="H166">
        <v>12</v>
      </c>
      <c r="J166">
        <f t="shared" si="46"/>
        <v>4.1079191812887457</v>
      </c>
      <c r="L166">
        <f t="shared" si="47"/>
        <v>1.6733200530681511</v>
      </c>
      <c r="N166">
        <f t="shared" si="48"/>
        <v>1</v>
      </c>
      <c r="W166">
        <f t="shared" si="35"/>
        <v>0</v>
      </c>
      <c r="X166">
        <f t="shared" si="35"/>
        <v>0</v>
      </c>
      <c r="Y166">
        <f t="shared" si="35"/>
        <v>0</v>
      </c>
      <c r="Z166">
        <f t="shared" si="33"/>
        <v>1</v>
      </c>
      <c r="AA166">
        <f t="shared" si="32"/>
        <v>1</v>
      </c>
      <c r="AB166">
        <f t="shared" si="36"/>
        <v>2</v>
      </c>
      <c r="AC166">
        <f t="shared" si="37"/>
        <v>0</v>
      </c>
      <c r="AE166">
        <f t="shared" si="38"/>
        <v>2</v>
      </c>
      <c r="AF166">
        <f t="shared" si="39"/>
        <v>0</v>
      </c>
      <c r="AG166">
        <f t="shared" si="39"/>
        <v>0</v>
      </c>
      <c r="AH166">
        <f t="shared" si="39"/>
        <v>2</v>
      </c>
      <c r="AI166">
        <f t="shared" si="34"/>
        <v>1</v>
      </c>
      <c r="AJ166">
        <f t="shared" si="40"/>
        <v>3</v>
      </c>
      <c r="AK166">
        <f t="shared" si="41"/>
        <v>0</v>
      </c>
      <c r="AM166">
        <f t="shared" si="42"/>
        <v>4</v>
      </c>
      <c r="AN166">
        <f t="shared" si="42"/>
        <v>1</v>
      </c>
      <c r="AO166">
        <f t="shared" si="43"/>
        <v>1</v>
      </c>
      <c r="AP166">
        <f t="shared" si="43"/>
        <v>2</v>
      </c>
      <c r="AQ166">
        <f t="shared" si="43"/>
        <v>2</v>
      </c>
      <c r="AR166">
        <f t="shared" si="44"/>
        <v>4</v>
      </c>
      <c r="AS166">
        <f t="shared" si="45"/>
        <v>2</v>
      </c>
    </row>
    <row r="167" spans="1:45" x14ac:dyDescent="0.3">
      <c r="A167" s="4">
        <v>45083</v>
      </c>
      <c r="B167">
        <v>13</v>
      </c>
      <c r="C167">
        <v>21</v>
      </c>
      <c r="D167">
        <v>32</v>
      </c>
      <c r="E167">
        <v>39</v>
      </c>
      <c r="F167">
        <v>50</v>
      </c>
      <c r="G167">
        <v>2</v>
      </c>
      <c r="H167">
        <v>10</v>
      </c>
      <c r="J167">
        <f t="shared" si="46"/>
        <v>4.7103609203541934</v>
      </c>
      <c r="L167">
        <f t="shared" si="47"/>
        <v>5.347896782848375</v>
      </c>
      <c r="N167">
        <f t="shared" si="48"/>
        <v>8</v>
      </c>
      <c r="W167">
        <f t="shared" si="35"/>
        <v>0</v>
      </c>
      <c r="X167">
        <f t="shared" si="35"/>
        <v>0</v>
      </c>
      <c r="Y167">
        <f t="shared" si="35"/>
        <v>1</v>
      </c>
      <c r="Z167">
        <f t="shared" si="33"/>
        <v>0</v>
      </c>
      <c r="AA167">
        <f t="shared" si="32"/>
        <v>0</v>
      </c>
      <c r="AB167">
        <f t="shared" si="36"/>
        <v>2</v>
      </c>
      <c r="AC167">
        <f t="shared" si="37"/>
        <v>1</v>
      </c>
      <c r="AE167">
        <f t="shared" si="38"/>
        <v>2</v>
      </c>
      <c r="AF167">
        <f t="shared" si="39"/>
        <v>1</v>
      </c>
      <c r="AG167">
        <f t="shared" si="39"/>
        <v>2</v>
      </c>
      <c r="AH167">
        <f t="shared" si="39"/>
        <v>1</v>
      </c>
      <c r="AI167">
        <f t="shared" si="34"/>
        <v>0</v>
      </c>
      <c r="AJ167">
        <f t="shared" si="40"/>
        <v>2</v>
      </c>
      <c r="AK167">
        <f t="shared" si="41"/>
        <v>1</v>
      </c>
      <c r="AM167">
        <f t="shared" si="42"/>
        <v>3</v>
      </c>
      <c r="AN167">
        <f t="shared" si="42"/>
        <v>3</v>
      </c>
      <c r="AO167">
        <f t="shared" si="43"/>
        <v>2</v>
      </c>
      <c r="AP167">
        <f t="shared" si="43"/>
        <v>1</v>
      </c>
      <c r="AQ167">
        <f t="shared" si="43"/>
        <v>1</v>
      </c>
      <c r="AR167">
        <f t="shared" si="44"/>
        <v>4</v>
      </c>
      <c r="AS167">
        <f t="shared" si="45"/>
        <v>6</v>
      </c>
    </row>
    <row r="168" spans="1:45" x14ac:dyDescent="0.3">
      <c r="A168" s="4">
        <v>45079</v>
      </c>
      <c r="B168">
        <v>3</v>
      </c>
      <c r="C168">
        <v>12</v>
      </c>
      <c r="D168">
        <v>15</v>
      </c>
      <c r="E168">
        <v>25</v>
      </c>
      <c r="F168">
        <v>43</v>
      </c>
      <c r="G168">
        <v>10</v>
      </c>
      <c r="H168">
        <v>11</v>
      </c>
      <c r="J168">
        <f t="shared" si="46"/>
        <v>5.6678920243773172</v>
      </c>
      <c r="L168">
        <f t="shared" si="47"/>
        <v>7.0256672281001187</v>
      </c>
      <c r="N168">
        <f t="shared" si="48"/>
        <v>1</v>
      </c>
      <c r="W168">
        <f t="shared" si="35"/>
        <v>0</v>
      </c>
      <c r="X168">
        <f t="shared" si="35"/>
        <v>0</v>
      </c>
      <c r="Y168">
        <f t="shared" si="35"/>
        <v>1</v>
      </c>
      <c r="Z168">
        <f t="shared" si="33"/>
        <v>1</v>
      </c>
      <c r="AA168">
        <f t="shared" si="32"/>
        <v>0</v>
      </c>
      <c r="AB168">
        <f t="shared" si="36"/>
        <v>0</v>
      </c>
      <c r="AC168">
        <f t="shared" si="37"/>
        <v>2</v>
      </c>
      <c r="AE168">
        <f t="shared" si="38"/>
        <v>1</v>
      </c>
      <c r="AF168">
        <f t="shared" si="39"/>
        <v>0</v>
      </c>
      <c r="AG168">
        <f t="shared" si="39"/>
        <v>1</v>
      </c>
      <c r="AH168">
        <f t="shared" si="39"/>
        <v>1</v>
      </c>
      <c r="AI168">
        <f t="shared" si="34"/>
        <v>0</v>
      </c>
      <c r="AJ168">
        <f t="shared" si="40"/>
        <v>1</v>
      </c>
      <c r="AK168">
        <f t="shared" si="41"/>
        <v>2</v>
      </c>
      <c r="AM168">
        <f t="shared" si="42"/>
        <v>1</v>
      </c>
      <c r="AN168">
        <f t="shared" si="42"/>
        <v>1</v>
      </c>
      <c r="AO168">
        <f t="shared" si="43"/>
        <v>1</v>
      </c>
      <c r="AP168">
        <f t="shared" si="43"/>
        <v>2</v>
      </c>
      <c r="AQ168">
        <f t="shared" si="43"/>
        <v>0</v>
      </c>
      <c r="AR168">
        <f t="shared" si="44"/>
        <v>6</v>
      </c>
      <c r="AS168">
        <f t="shared" si="45"/>
        <v>3</v>
      </c>
    </row>
    <row r="169" spans="1:45" x14ac:dyDescent="0.3">
      <c r="A169" s="4">
        <v>45076</v>
      </c>
      <c r="B169">
        <v>27</v>
      </c>
      <c r="C169">
        <v>29</v>
      </c>
      <c r="D169">
        <v>32</v>
      </c>
      <c r="E169">
        <v>33</v>
      </c>
      <c r="F169">
        <v>47</v>
      </c>
      <c r="G169">
        <v>2</v>
      </c>
      <c r="H169">
        <v>8</v>
      </c>
      <c r="J169">
        <f t="shared" si="46"/>
        <v>3.6228441865473595</v>
      </c>
      <c r="L169">
        <f t="shared" si="47"/>
        <v>3.1368774282716245</v>
      </c>
      <c r="N169">
        <f t="shared" si="48"/>
        <v>6</v>
      </c>
      <c r="W169">
        <f t="shared" si="35"/>
        <v>1</v>
      </c>
      <c r="X169">
        <f t="shared" si="35"/>
        <v>0</v>
      </c>
      <c r="Y169">
        <f t="shared" si="35"/>
        <v>0</v>
      </c>
      <c r="Z169">
        <f t="shared" si="33"/>
        <v>0</v>
      </c>
      <c r="AA169">
        <f t="shared" si="32"/>
        <v>0</v>
      </c>
      <c r="AB169">
        <f t="shared" si="36"/>
        <v>1</v>
      </c>
      <c r="AC169">
        <f t="shared" si="37"/>
        <v>0</v>
      </c>
      <c r="AE169">
        <f t="shared" si="38"/>
        <v>1</v>
      </c>
      <c r="AF169">
        <f t="shared" si="39"/>
        <v>1</v>
      </c>
      <c r="AG169">
        <f t="shared" si="39"/>
        <v>1</v>
      </c>
      <c r="AH169">
        <f t="shared" si="39"/>
        <v>0</v>
      </c>
      <c r="AI169">
        <f t="shared" si="34"/>
        <v>1</v>
      </c>
      <c r="AJ169">
        <f t="shared" si="40"/>
        <v>1</v>
      </c>
      <c r="AK169">
        <f t="shared" si="41"/>
        <v>1</v>
      </c>
      <c r="AM169">
        <f t="shared" si="42"/>
        <v>1</v>
      </c>
      <c r="AN169">
        <f t="shared" si="42"/>
        <v>3</v>
      </c>
      <c r="AO169">
        <f t="shared" si="43"/>
        <v>2</v>
      </c>
      <c r="AP169">
        <f t="shared" si="43"/>
        <v>2</v>
      </c>
      <c r="AQ169">
        <f t="shared" si="43"/>
        <v>2</v>
      </c>
      <c r="AR169">
        <f t="shared" si="44"/>
        <v>4</v>
      </c>
      <c r="AS169">
        <f t="shared" si="45"/>
        <v>3</v>
      </c>
    </row>
    <row r="170" spans="1:45" x14ac:dyDescent="0.3">
      <c r="A170" s="4">
        <v>45072</v>
      </c>
      <c r="B170">
        <v>15</v>
      </c>
      <c r="C170">
        <v>25</v>
      </c>
      <c r="D170">
        <v>37</v>
      </c>
      <c r="E170">
        <v>38</v>
      </c>
      <c r="F170">
        <v>41</v>
      </c>
      <c r="G170">
        <v>1</v>
      </c>
      <c r="H170">
        <v>7</v>
      </c>
      <c r="J170">
        <f t="shared" si="46"/>
        <v>3.984344362627307</v>
      </c>
      <c r="L170">
        <f t="shared" si="47"/>
        <v>7.1105555338524713</v>
      </c>
      <c r="N170">
        <f t="shared" si="48"/>
        <v>6</v>
      </c>
      <c r="W170">
        <f t="shared" si="35"/>
        <v>0</v>
      </c>
      <c r="X170">
        <f t="shared" si="35"/>
        <v>0</v>
      </c>
      <c r="Y170">
        <f t="shared" si="35"/>
        <v>1</v>
      </c>
      <c r="Z170">
        <f t="shared" si="33"/>
        <v>0</v>
      </c>
      <c r="AA170">
        <f t="shared" si="32"/>
        <v>1</v>
      </c>
      <c r="AB170">
        <f t="shared" si="36"/>
        <v>0</v>
      </c>
      <c r="AC170">
        <f t="shared" si="37"/>
        <v>1</v>
      </c>
      <c r="AE170">
        <f t="shared" si="38"/>
        <v>0</v>
      </c>
      <c r="AF170">
        <f t="shared" si="39"/>
        <v>0</v>
      </c>
      <c r="AG170">
        <f t="shared" si="39"/>
        <v>1</v>
      </c>
      <c r="AH170">
        <f t="shared" si="39"/>
        <v>0</v>
      </c>
      <c r="AI170">
        <f t="shared" si="34"/>
        <v>1</v>
      </c>
      <c r="AJ170">
        <f t="shared" si="40"/>
        <v>2</v>
      </c>
      <c r="AK170">
        <f t="shared" si="41"/>
        <v>3</v>
      </c>
      <c r="AM170">
        <f t="shared" si="42"/>
        <v>1</v>
      </c>
      <c r="AN170">
        <f t="shared" si="42"/>
        <v>1</v>
      </c>
      <c r="AO170">
        <f t="shared" si="43"/>
        <v>4</v>
      </c>
      <c r="AP170">
        <f t="shared" si="43"/>
        <v>0</v>
      </c>
      <c r="AQ170">
        <f t="shared" si="43"/>
        <v>1</v>
      </c>
      <c r="AR170">
        <f t="shared" si="44"/>
        <v>2</v>
      </c>
      <c r="AS170">
        <f t="shared" si="45"/>
        <v>4</v>
      </c>
    </row>
    <row r="171" spans="1:45" x14ac:dyDescent="0.3">
      <c r="A171" s="4">
        <v>45069</v>
      </c>
      <c r="B171">
        <v>5</v>
      </c>
      <c r="C171">
        <v>6</v>
      </c>
      <c r="D171">
        <v>14</v>
      </c>
      <c r="E171">
        <v>23</v>
      </c>
      <c r="F171">
        <v>34</v>
      </c>
      <c r="G171">
        <v>2</v>
      </c>
      <c r="H171">
        <v>11</v>
      </c>
      <c r="J171">
        <f t="shared" si="46"/>
        <v>4.0850336595920478</v>
      </c>
      <c r="L171">
        <f t="shared" si="47"/>
        <v>7.8968348089598539</v>
      </c>
      <c r="N171">
        <f t="shared" si="48"/>
        <v>9</v>
      </c>
      <c r="W171">
        <f t="shared" si="35"/>
        <v>0</v>
      </c>
      <c r="X171">
        <f t="shared" si="35"/>
        <v>1</v>
      </c>
      <c r="Y171">
        <f t="shared" si="35"/>
        <v>1</v>
      </c>
      <c r="Z171">
        <f t="shared" si="33"/>
        <v>0</v>
      </c>
      <c r="AA171">
        <f t="shared" si="32"/>
        <v>2</v>
      </c>
      <c r="AB171">
        <f t="shared" si="36"/>
        <v>0</v>
      </c>
      <c r="AC171">
        <f t="shared" si="37"/>
        <v>1</v>
      </c>
      <c r="AE171">
        <f t="shared" si="38"/>
        <v>0</v>
      </c>
      <c r="AF171">
        <f t="shared" si="39"/>
        <v>1</v>
      </c>
      <c r="AG171">
        <f t="shared" si="39"/>
        <v>1</v>
      </c>
      <c r="AH171">
        <f t="shared" si="39"/>
        <v>2</v>
      </c>
      <c r="AI171">
        <f t="shared" si="34"/>
        <v>3</v>
      </c>
      <c r="AJ171">
        <f t="shared" si="40"/>
        <v>1</v>
      </c>
      <c r="AK171">
        <f t="shared" si="41"/>
        <v>2</v>
      </c>
      <c r="AM171">
        <f t="shared" si="42"/>
        <v>3</v>
      </c>
      <c r="AN171">
        <f t="shared" si="42"/>
        <v>1</v>
      </c>
      <c r="AO171">
        <f t="shared" si="43"/>
        <v>2</v>
      </c>
      <c r="AP171">
        <f t="shared" si="43"/>
        <v>2</v>
      </c>
      <c r="AQ171">
        <f t="shared" si="43"/>
        <v>5</v>
      </c>
      <c r="AR171">
        <f t="shared" si="44"/>
        <v>3</v>
      </c>
      <c r="AS171">
        <f t="shared" si="45"/>
        <v>4</v>
      </c>
    </row>
    <row r="172" spans="1:45" x14ac:dyDescent="0.3">
      <c r="A172" s="4">
        <v>45065</v>
      </c>
      <c r="B172">
        <v>18</v>
      </c>
      <c r="C172">
        <v>27</v>
      </c>
      <c r="D172">
        <v>34</v>
      </c>
      <c r="E172">
        <v>41</v>
      </c>
      <c r="F172">
        <v>49</v>
      </c>
      <c r="G172">
        <v>3</v>
      </c>
      <c r="H172">
        <v>9</v>
      </c>
      <c r="J172">
        <f t="shared" si="46"/>
        <v>3.897114317029974</v>
      </c>
      <c r="L172">
        <f t="shared" si="47"/>
        <v>9.2412120417183381</v>
      </c>
      <c r="N172">
        <f t="shared" si="48"/>
        <v>6</v>
      </c>
      <c r="W172">
        <f t="shared" si="35"/>
        <v>1</v>
      </c>
      <c r="X172">
        <f t="shared" si="35"/>
        <v>0</v>
      </c>
      <c r="Y172">
        <f t="shared" si="35"/>
        <v>1</v>
      </c>
      <c r="Z172">
        <f t="shared" si="33"/>
        <v>0</v>
      </c>
      <c r="AA172">
        <f t="shared" si="32"/>
        <v>1</v>
      </c>
      <c r="AB172">
        <f t="shared" si="36"/>
        <v>1</v>
      </c>
      <c r="AC172">
        <f t="shared" si="37"/>
        <v>1</v>
      </c>
      <c r="AE172">
        <f t="shared" si="38"/>
        <v>2</v>
      </c>
      <c r="AF172">
        <f t="shared" si="39"/>
        <v>0</v>
      </c>
      <c r="AG172">
        <f t="shared" si="39"/>
        <v>2</v>
      </c>
      <c r="AH172">
        <f t="shared" si="39"/>
        <v>0</v>
      </c>
      <c r="AI172">
        <f t="shared" si="34"/>
        <v>2</v>
      </c>
      <c r="AJ172">
        <f t="shared" si="40"/>
        <v>1</v>
      </c>
      <c r="AK172">
        <f t="shared" si="41"/>
        <v>1</v>
      </c>
      <c r="AM172">
        <f t="shared" si="42"/>
        <v>3</v>
      </c>
      <c r="AN172">
        <f t="shared" si="42"/>
        <v>0</v>
      </c>
      <c r="AO172">
        <f t="shared" si="43"/>
        <v>4</v>
      </c>
      <c r="AP172">
        <f t="shared" si="43"/>
        <v>0</v>
      </c>
      <c r="AQ172">
        <f t="shared" si="43"/>
        <v>3</v>
      </c>
      <c r="AR172">
        <f t="shared" si="44"/>
        <v>3</v>
      </c>
      <c r="AS172">
        <f t="shared" si="45"/>
        <v>2</v>
      </c>
    </row>
    <row r="173" spans="1:45" x14ac:dyDescent="0.3">
      <c r="A173" s="4">
        <v>45062</v>
      </c>
      <c r="B173">
        <v>4</v>
      </c>
      <c r="C173">
        <v>6</v>
      </c>
      <c r="D173">
        <v>9</v>
      </c>
      <c r="E173">
        <v>14</v>
      </c>
      <c r="F173">
        <v>37</v>
      </c>
      <c r="G173">
        <v>4</v>
      </c>
      <c r="H173">
        <v>11</v>
      </c>
      <c r="J173">
        <f t="shared" si="46"/>
        <v>5.9529404498953289</v>
      </c>
      <c r="L173">
        <f t="shared" si="47"/>
        <v>5.4074023338383101</v>
      </c>
      <c r="N173">
        <f t="shared" si="48"/>
        <v>7</v>
      </c>
      <c r="W173">
        <f t="shared" si="35"/>
        <v>0</v>
      </c>
      <c r="X173">
        <f t="shared" si="35"/>
        <v>0</v>
      </c>
      <c r="Y173">
        <f t="shared" si="35"/>
        <v>1</v>
      </c>
      <c r="Z173">
        <f t="shared" si="33"/>
        <v>0</v>
      </c>
      <c r="AA173">
        <f t="shared" si="32"/>
        <v>0</v>
      </c>
      <c r="AB173">
        <f t="shared" si="36"/>
        <v>1</v>
      </c>
      <c r="AC173">
        <f t="shared" si="37"/>
        <v>0</v>
      </c>
      <c r="AE173">
        <f t="shared" si="38"/>
        <v>1</v>
      </c>
      <c r="AF173">
        <f t="shared" si="39"/>
        <v>0</v>
      </c>
      <c r="AG173">
        <f t="shared" si="39"/>
        <v>1</v>
      </c>
      <c r="AH173">
        <f t="shared" si="39"/>
        <v>1</v>
      </c>
      <c r="AI173">
        <f t="shared" si="34"/>
        <v>2</v>
      </c>
      <c r="AJ173">
        <f t="shared" si="40"/>
        <v>1</v>
      </c>
      <c r="AK173">
        <f t="shared" si="41"/>
        <v>1</v>
      </c>
      <c r="AM173">
        <f t="shared" si="42"/>
        <v>1</v>
      </c>
      <c r="AN173">
        <f t="shared" si="42"/>
        <v>0</v>
      </c>
      <c r="AO173">
        <f t="shared" si="43"/>
        <v>3</v>
      </c>
      <c r="AP173">
        <f t="shared" si="43"/>
        <v>1</v>
      </c>
      <c r="AQ173">
        <f t="shared" si="43"/>
        <v>4</v>
      </c>
      <c r="AR173">
        <f t="shared" si="44"/>
        <v>1</v>
      </c>
      <c r="AS173">
        <f t="shared" si="45"/>
        <v>4</v>
      </c>
    </row>
    <row r="174" spans="1:45" x14ac:dyDescent="0.3">
      <c r="A174" s="4">
        <v>45058</v>
      </c>
      <c r="B174">
        <v>9</v>
      </c>
      <c r="C174">
        <v>10</v>
      </c>
      <c r="D174">
        <v>13</v>
      </c>
      <c r="E174">
        <v>39</v>
      </c>
      <c r="F174">
        <v>44</v>
      </c>
      <c r="G174">
        <v>4</v>
      </c>
      <c r="H174">
        <v>6</v>
      </c>
      <c r="J174">
        <f t="shared" si="46"/>
        <v>6.6661458129866915</v>
      </c>
      <c r="L174">
        <f t="shared" si="47"/>
        <v>3.1874754901018454</v>
      </c>
      <c r="N174">
        <f t="shared" si="48"/>
        <v>2</v>
      </c>
      <c r="W174">
        <f t="shared" si="35"/>
        <v>0</v>
      </c>
      <c r="X174">
        <f t="shared" si="35"/>
        <v>1</v>
      </c>
      <c r="Y174">
        <f t="shared" si="35"/>
        <v>2</v>
      </c>
      <c r="Z174">
        <f t="shared" si="33"/>
        <v>0</v>
      </c>
      <c r="AA174">
        <f t="shared" si="32"/>
        <v>1</v>
      </c>
      <c r="AB174">
        <f t="shared" si="36"/>
        <v>0</v>
      </c>
      <c r="AC174">
        <f t="shared" si="37"/>
        <v>0</v>
      </c>
      <c r="AE174">
        <f t="shared" si="38"/>
        <v>0</v>
      </c>
      <c r="AF174">
        <f t="shared" si="39"/>
        <v>2</v>
      </c>
      <c r="AG174">
        <f t="shared" si="39"/>
        <v>2</v>
      </c>
      <c r="AH174">
        <f t="shared" si="39"/>
        <v>0</v>
      </c>
      <c r="AI174">
        <f t="shared" si="34"/>
        <v>2</v>
      </c>
      <c r="AJ174">
        <f t="shared" si="40"/>
        <v>0</v>
      </c>
      <c r="AK174">
        <f t="shared" si="41"/>
        <v>2</v>
      </c>
      <c r="AM174">
        <f t="shared" si="42"/>
        <v>2</v>
      </c>
      <c r="AN174">
        <f t="shared" si="42"/>
        <v>3</v>
      </c>
      <c r="AO174">
        <f t="shared" si="43"/>
        <v>3</v>
      </c>
      <c r="AP174">
        <f t="shared" si="43"/>
        <v>0</v>
      </c>
      <c r="AQ174">
        <f t="shared" si="43"/>
        <v>3</v>
      </c>
      <c r="AR174">
        <f t="shared" si="44"/>
        <v>0</v>
      </c>
      <c r="AS174">
        <f t="shared" si="45"/>
        <v>4</v>
      </c>
    </row>
    <row r="175" spans="1:45" x14ac:dyDescent="0.3">
      <c r="A175" s="4">
        <v>45055</v>
      </c>
      <c r="B175">
        <v>13</v>
      </c>
      <c r="C175">
        <v>17</v>
      </c>
      <c r="D175">
        <v>21</v>
      </c>
      <c r="E175">
        <v>28</v>
      </c>
      <c r="F175">
        <v>46</v>
      </c>
      <c r="G175">
        <v>7</v>
      </c>
      <c r="H175">
        <v>9</v>
      </c>
      <c r="J175">
        <f t="shared" si="46"/>
        <v>5.0311529493745271</v>
      </c>
      <c r="L175">
        <f t="shared" si="47"/>
        <v>3.0659419433511781</v>
      </c>
      <c r="N175">
        <f t="shared" si="48"/>
        <v>2</v>
      </c>
      <c r="W175">
        <f t="shared" si="35"/>
        <v>1</v>
      </c>
      <c r="X175">
        <f t="shared" si="35"/>
        <v>0</v>
      </c>
      <c r="Y175">
        <f t="shared" si="35"/>
        <v>0</v>
      </c>
      <c r="Z175">
        <f t="shared" si="33"/>
        <v>0</v>
      </c>
      <c r="AA175">
        <f t="shared" si="32"/>
        <v>0</v>
      </c>
      <c r="AB175">
        <f t="shared" si="36"/>
        <v>2</v>
      </c>
      <c r="AC175">
        <f t="shared" si="37"/>
        <v>0</v>
      </c>
      <c r="AE175">
        <f t="shared" si="38"/>
        <v>1</v>
      </c>
      <c r="AF175">
        <f t="shared" si="39"/>
        <v>1</v>
      </c>
      <c r="AG175">
        <f t="shared" si="39"/>
        <v>1</v>
      </c>
      <c r="AH175">
        <f t="shared" si="39"/>
        <v>1</v>
      </c>
      <c r="AI175">
        <f t="shared" si="34"/>
        <v>1</v>
      </c>
      <c r="AJ175">
        <f t="shared" si="40"/>
        <v>3</v>
      </c>
      <c r="AK175">
        <f t="shared" si="41"/>
        <v>0</v>
      </c>
      <c r="AM175">
        <f t="shared" si="42"/>
        <v>2</v>
      </c>
      <c r="AN175">
        <f t="shared" si="42"/>
        <v>1</v>
      </c>
      <c r="AO175">
        <f t="shared" si="43"/>
        <v>2</v>
      </c>
      <c r="AP175">
        <f t="shared" si="43"/>
        <v>3</v>
      </c>
      <c r="AQ175">
        <f t="shared" si="43"/>
        <v>3</v>
      </c>
      <c r="AR175">
        <f t="shared" si="44"/>
        <v>4</v>
      </c>
      <c r="AS175">
        <f t="shared" si="45"/>
        <v>1</v>
      </c>
    </row>
    <row r="176" spans="1:45" x14ac:dyDescent="0.3">
      <c r="A176" s="4">
        <v>45051</v>
      </c>
      <c r="B176">
        <v>3</v>
      </c>
      <c r="C176">
        <v>8</v>
      </c>
      <c r="D176">
        <v>18</v>
      </c>
      <c r="E176">
        <v>34</v>
      </c>
      <c r="F176">
        <v>49</v>
      </c>
      <c r="G176">
        <v>3</v>
      </c>
      <c r="H176">
        <v>7</v>
      </c>
      <c r="J176">
        <f t="shared" si="46"/>
        <v>6.1542668125455853</v>
      </c>
      <c r="L176">
        <f t="shared" si="47"/>
        <v>7.5841940903434164</v>
      </c>
      <c r="N176">
        <f t="shared" si="48"/>
        <v>4</v>
      </c>
      <c r="W176">
        <f t="shared" si="35"/>
        <v>0</v>
      </c>
      <c r="X176">
        <f t="shared" si="35"/>
        <v>1</v>
      </c>
      <c r="Y176">
        <f t="shared" si="35"/>
        <v>1</v>
      </c>
      <c r="Z176">
        <f t="shared" si="33"/>
        <v>1</v>
      </c>
      <c r="AA176">
        <f t="shared" si="32"/>
        <v>0</v>
      </c>
      <c r="AB176">
        <f t="shared" si="36"/>
        <v>0</v>
      </c>
      <c r="AC176">
        <f t="shared" si="37"/>
        <v>1</v>
      </c>
      <c r="AE176">
        <f t="shared" si="38"/>
        <v>0</v>
      </c>
      <c r="AF176">
        <f t="shared" si="39"/>
        <v>1</v>
      </c>
      <c r="AG176">
        <f t="shared" si="39"/>
        <v>2</v>
      </c>
      <c r="AH176">
        <f t="shared" si="39"/>
        <v>2</v>
      </c>
      <c r="AI176">
        <f t="shared" si="34"/>
        <v>1</v>
      </c>
      <c r="AJ176">
        <f t="shared" si="40"/>
        <v>1</v>
      </c>
      <c r="AK176">
        <f t="shared" si="41"/>
        <v>2</v>
      </c>
      <c r="AM176">
        <f t="shared" si="42"/>
        <v>1</v>
      </c>
      <c r="AN176">
        <f t="shared" si="42"/>
        <v>2</v>
      </c>
      <c r="AO176">
        <f t="shared" si="43"/>
        <v>2</v>
      </c>
      <c r="AP176">
        <f t="shared" si="43"/>
        <v>4</v>
      </c>
      <c r="AQ176">
        <f t="shared" si="43"/>
        <v>2</v>
      </c>
      <c r="AR176">
        <f t="shared" si="44"/>
        <v>3</v>
      </c>
      <c r="AS176">
        <f t="shared" si="45"/>
        <v>3</v>
      </c>
    </row>
    <row r="177" spans="1:45" x14ac:dyDescent="0.3">
      <c r="A177" s="4">
        <v>45048</v>
      </c>
      <c r="B177">
        <v>7</v>
      </c>
      <c r="C177">
        <v>32</v>
      </c>
      <c r="D177">
        <v>44</v>
      </c>
      <c r="E177">
        <v>47</v>
      </c>
      <c r="F177">
        <v>48</v>
      </c>
      <c r="G177">
        <v>7</v>
      </c>
      <c r="H177">
        <v>8</v>
      </c>
      <c r="J177">
        <f t="shared" si="46"/>
        <v>6.9776428684764316</v>
      </c>
      <c r="L177">
        <f t="shared" si="47"/>
        <v>8.7931791747922432</v>
      </c>
      <c r="N177">
        <f t="shared" si="48"/>
        <v>1</v>
      </c>
      <c r="W177">
        <f t="shared" si="35"/>
        <v>1</v>
      </c>
      <c r="X177">
        <f t="shared" si="35"/>
        <v>0</v>
      </c>
      <c r="Y177">
        <f t="shared" si="35"/>
        <v>1</v>
      </c>
      <c r="Z177">
        <f t="shared" si="33"/>
        <v>0</v>
      </c>
      <c r="AA177">
        <f t="shared" si="32"/>
        <v>0</v>
      </c>
      <c r="AB177">
        <f t="shared" si="36"/>
        <v>1</v>
      </c>
      <c r="AC177">
        <f t="shared" si="37"/>
        <v>1</v>
      </c>
      <c r="AE177">
        <f t="shared" si="38"/>
        <v>1</v>
      </c>
      <c r="AF177">
        <f t="shared" si="39"/>
        <v>0</v>
      </c>
      <c r="AG177">
        <f t="shared" si="39"/>
        <v>2</v>
      </c>
      <c r="AH177">
        <f t="shared" si="39"/>
        <v>1</v>
      </c>
      <c r="AI177">
        <f t="shared" si="34"/>
        <v>0</v>
      </c>
      <c r="AJ177">
        <f t="shared" si="40"/>
        <v>1</v>
      </c>
      <c r="AK177">
        <f t="shared" si="41"/>
        <v>2</v>
      </c>
      <c r="AM177">
        <f t="shared" si="42"/>
        <v>2</v>
      </c>
      <c r="AN177">
        <f t="shared" si="42"/>
        <v>1</v>
      </c>
      <c r="AO177">
        <f t="shared" si="43"/>
        <v>2</v>
      </c>
      <c r="AP177">
        <f t="shared" si="43"/>
        <v>2</v>
      </c>
      <c r="AQ177">
        <f t="shared" si="43"/>
        <v>2</v>
      </c>
      <c r="AR177">
        <f t="shared" si="44"/>
        <v>3</v>
      </c>
      <c r="AS177">
        <f t="shared" si="45"/>
        <v>3</v>
      </c>
    </row>
    <row r="178" spans="1:45" x14ac:dyDescent="0.3">
      <c r="A178" s="4">
        <v>45044</v>
      </c>
      <c r="B178">
        <v>11</v>
      </c>
      <c r="C178">
        <v>13</v>
      </c>
      <c r="D178">
        <v>16</v>
      </c>
      <c r="E178">
        <v>23</v>
      </c>
      <c r="F178">
        <v>34</v>
      </c>
      <c r="G178">
        <v>1</v>
      </c>
      <c r="H178">
        <v>10</v>
      </c>
      <c r="J178">
        <f t="shared" si="46"/>
        <v>3.3819373146171707</v>
      </c>
      <c r="L178">
        <f t="shared" si="47"/>
        <v>5.8753723286273525</v>
      </c>
      <c r="N178">
        <f t="shared" si="48"/>
        <v>9</v>
      </c>
      <c r="W178">
        <f t="shared" si="35"/>
        <v>1</v>
      </c>
      <c r="X178">
        <f t="shared" si="35"/>
        <v>0</v>
      </c>
      <c r="Y178">
        <f t="shared" si="35"/>
        <v>1</v>
      </c>
      <c r="Z178">
        <f t="shared" si="33"/>
        <v>1</v>
      </c>
      <c r="AA178">
        <f t="shared" si="32"/>
        <v>0</v>
      </c>
      <c r="AB178">
        <f t="shared" si="36"/>
        <v>1</v>
      </c>
      <c r="AC178">
        <f t="shared" si="37"/>
        <v>2</v>
      </c>
      <c r="AE178">
        <f t="shared" si="38"/>
        <v>1</v>
      </c>
      <c r="AF178">
        <f t="shared" si="39"/>
        <v>0</v>
      </c>
      <c r="AG178">
        <f t="shared" si="39"/>
        <v>4</v>
      </c>
      <c r="AH178">
        <f t="shared" si="39"/>
        <v>1</v>
      </c>
      <c r="AI178">
        <f t="shared" si="34"/>
        <v>2</v>
      </c>
      <c r="AJ178">
        <f t="shared" si="40"/>
        <v>1</v>
      </c>
      <c r="AK178">
        <f t="shared" si="41"/>
        <v>5</v>
      </c>
      <c r="AM178">
        <f t="shared" si="42"/>
        <v>2</v>
      </c>
      <c r="AN178">
        <f t="shared" si="42"/>
        <v>1</v>
      </c>
      <c r="AO178">
        <f t="shared" si="43"/>
        <v>6</v>
      </c>
      <c r="AP178">
        <f t="shared" si="43"/>
        <v>3</v>
      </c>
      <c r="AQ178">
        <f t="shared" si="43"/>
        <v>4</v>
      </c>
      <c r="AR178">
        <f t="shared" si="44"/>
        <v>3</v>
      </c>
      <c r="AS178">
        <f t="shared" si="45"/>
        <v>7</v>
      </c>
    </row>
    <row r="179" spans="1:45" x14ac:dyDescent="0.3">
      <c r="A179" s="4">
        <v>45041</v>
      </c>
      <c r="B179">
        <v>10</v>
      </c>
      <c r="C179">
        <v>29</v>
      </c>
      <c r="D179">
        <v>30</v>
      </c>
      <c r="E179">
        <v>40</v>
      </c>
      <c r="F179">
        <v>45</v>
      </c>
      <c r="G179">
        <v>1</v>
      </c>
      <c r="H179">
        <v>12</v>
      </c>
      <c r="J179">
        <f t="shared" si="46"/>
        <v>5.5170191226784775</v>
      </c>
      <c r="L179">
        <f t="shared" si="47"/>
        <v>5.1068581339214818</v>
      </c>
      <c r="N179">
        <f t="shared" si="48"/>
        <v>11</v>
      </c>
      <c r="W179">
        <f t="shared" si="35"/>
        <v>1</v>
      </c>
      <c r="X179">
        <f t="shared" si="35"/>
        <v>1</v>
      </c>
      <c r="Y179">
        <f t="shared" si="35"/>
        <v>0</v>
      </c>
      <c r="Z179">
        <f t="shared" si="33"/>
        <v>0</v>
      </c>
      <c r="AA179">
        <f t="shared" si="32"/>
        <v>0</v>
      </c>
      <c r="AB179">
        <f t="shared" si="36"/>
        <v>0</v>
      </c>
      <c r="AC179">
        <f t="shared" si="37"/>
        <v>1</v>
      </c>
      <c r="AE179">
        <f t="shared" si="38"/>
        <v>2</v>
      </c>
      <c r="AF179">
        <f t="shared" si="39"/>
        <v>2</v>
      </c>
      <c r="AG179">
        <f t="shared" si="39"/>
        <v>0</v>
      </c>
      <c r="AH179">
        <f t="shared" si="39"/>
        <v>0</v>
      </c>
      <c r="AI179">
        <f t="shared" si="34"/>
        <v>0</v>
      </c>
      <c r="AJ179">
        <f t="shared" si="40"/>
        <v>0</v>
      </c>
      <c r="AK179">
        <f t="shared" si="41"/>
        <v>1</v>
      </c>
      <c r="AM179">
        <f t="shared" si="42"/>
        <v>2</v>
      </c>
      <c r="AN179">
        <f t="shared" si="42"/>
        <v>3</v>
      </c>
      <c r="AO179">
        <f t="shared" si="43"/>
        <v>0</v>
      </c>
      <c r="AP179">
        <f t="shared" si="43"/>
        <v>0</v>
      </c>
      <c r="AQ179">
        <f t="shared" si="43"/>
        <v>1</v>
      </c>
      <c r="AR179">
        <f t="shared" si="44"/>
        <v>2</v>
      </c>
      <c r="AS179">
        <f t="shared" si="45"/>
        <v>2</v>
      </c>
    </row>
    <row r="180" spans="1:45" x14ac:dyDescent="0.3">
      <c r="A180" s="4">
        <v>45037</v>
      </c>
      <c r="B180">
        <v>7</v>
      </c>
      <c r="C180">
        <v>8</v>
      </c>
      <c r="D180">
        <v>18</v>
      </c>
      <c r="E180">
        <v>33</v>
      </c>
      <c r="F180">
        <v>42</v>
      </c>
      <c r="G180">
        <v>2</v>
      </c>
      <c r="H180">
        <v>8</v>
      </c>
      <c r="J180">
        <f t="shared" si="46"/>
        <v>5.0435602504580039</v>
      </c>
      <c r="L180">
        <f t="shared" si="47"/>
        <v>3.5944401511222859</v>
      </c>
      <c r="N180">
        <f t="shared" si="48"/>
        <v>6</v>
      </c>
      <c r="W180">
        <f t="shared" si="35"/>
        <v>0</v>
      </c>
      <c r="X180">
        <f t="shared" si="35"/>
        <v>0</v>
      </c>
      <c r="Y180">
        <f t="shared" si="35"/>
        <v>0</v>
      </c>
      <c r="Z180">
        <f t="shared" si="33"/>
        <v>1</v>
      </c>
      <c r="AA180">
        <f t="shared" si="32"/>
        <v>0</v>
      </c>
      <c r="AB180">
        <f t="shared" si="36"/>
        <v>1</v>
      </c>
      <c r="AC180">
        <f t="shared" si="37"/>
        <v>1</v>
      </c>
      <c r="AE180">
        <f t="shared" si="38"/>
        <v>0</v>
      </c>
      <c r="AF180">
        <f t="shared" si="39"/>
        <v>0</v>
      </c>
      <c r="AG180">
        <f t="shared" si="39"/>
        <v>1</v>
      </c>
      <c r="AH180">
        <f t="shared" si="39"/>
        <v>1</v>
      </c>
      <c r="AI180">
        <f t="shared" si="34"/>
        <v>0</v>
      </c>
      <c r="AJ180">
        <f t="shared" si="40"/>
        <v>2</v>
      </c>
      <c r="AK180">
        <f t="shared" si="41"/>
        <v>2</v>
      </c>
      <c r="AM180">
        <f t="shared" si="42"/>
        <v>1</v>
      </c>
      <c r="AN180">
        <f t="shared" si="42"/>
        <v>2</v>
      </c>
      <c r="AO180">
        <f t="shared" si="43"/>
        <v>1</v>
      </c>
      <c r="AP180">
        <f t="shared" si="43"/>
        <v>2</v>
      </c>
      <c r="AQ180">
        <f t="shared" si="43"/>
        <v>2</v>
      </c>
      <c r="AR180">
        <f t="shared" si="44"/>
        <v>5</v>
      </c>
      <c r="AS180">
        <f t="shared" si="45"/>
        <v>3</v>
      </c>
    </row>
    <row r="181" spans="1:45" x14ac:dyDescent="0.3">
      <c r="A181" s="4">
        <v>45034</v>
      </c>
      <c r="B181">
        <v>17</v>
      </c>
      <c r="C181">
        <v>21</v>
      </c>
      <c r="D181">
        <v>23</v>
      </c>
      <c r="E181">
        <v>35</v>
      </c>
      <c r="F181">
        <v>37</v>
      </c>
      <c r="G181">
        <v>10</v>
      </c>
      <c r="H181">
        <v>11</v>
      </c>
      <c r="J181">
        <f t="shared" si="46"/>
        <v>3.2403703492039302</v>
      </c>
      <c r="L181">
        <f t="shared" si="47"/>
        <v>5.253570214625479</v>
      </c>
      <c r="N181">
        <f t="shared" si="48"/>
        <v>1</v>
      </c>
      <c r="W181">
        <f t="shared" si="35"/>
        <v>0</v>
      </c>
      <c r="X181">
        <f t="shared" si="35"/>
        <v>0</v>
      </c>
      <c r="Y181">
        <f t="shared" si="35"/>
        <v>0</v>
      </c>
      <c r="Z181">
        <f t="shared" si="33"/>
        <v>0</v>
      </c>
      <c r="AA181">
        <f t="shared" si="32"/>
        <v>1</v>
      </c>
      <c r="AB181">
        <f t="shared" si="36"/>
        <v>2</v>
      </c>
      <c r="AC181">
        <f t="shared" si="37"/>
        <v>0</v>
      </c>
      <c r="AE181">
        <f t="shared" si="38"/>
        <v>0</v>
      </c>
      <c r="AF181">
        <f t="shared" si="39"/>
        <v>1</v>
      </c>
      <c r="AG181">
        <f t="shared" si="39"/>
        <v>0</v>
      </c>
      <c r="AH181">
        <f t="shared" si="39"/>
        <v>0</v>
      </c>
      <c r="AI181">
        <f t="shared" si="34"/>
        <v>2</v>
      </c>
      <c r="AJ181">
        <f t="shared" si="40"/>
        <v>4</v>
      </c>
      <c r="AK181">
        <f t="shared" si="41"/>
        <v>2</v>
      </c>
      <c r="AM181">
        <f t="shared" si="42"/>
        <v>0</v>
      </c>
      <c r="AN181">
        <f t="shared" si="42"/>
        <v>2</v>
      </c>
      <c r="AO181">
        <f t="shared" si="43"/>
        <v>2</v>
      </c>
      <c r="AP181">
        <f t="shared" si="43"/>
        <v>1</v>
      </c>
      <c r="AQ181">
        <f t="shared" si="43"/>
        <v>4</v>
      </c>
      <c r="AR181">
        <f t="shared" si="44"/>
        <v>6</v>
      </c>
      <c r="AS181">
        <f t="shared" si="45"/>
        <v>4</v>
      </c>
    </row>
    <row r="182" spans="1:45" x14ac:dyDescent="0.3">
      <c r="A182" s="4">
        <v>45030</v>
      </c>
      <c r="B182">
        <v>4</v>
      </c>
      <c r="C182">
        <v>11</v>
      </c>
      <c r="D182">
        <v>37</v>
      </c>
      <c r="E182">
        <v>44</v>
      </c>
      <c r="F182">
        <v>49</v>
      </c>
      <c r="G182">
        <v>6</v>
      </c>
      <c r="H182">
        <v>7</v>
      </c>
      <c r="J182">
        <f t="shared" si="46"/>
        <v>7.066647012551285</v>
      </c>
      <c r="L182">
        <f t="shared" si="47"/>
        <v>7.7743166902307239</v>
      </c>
      <c r="N182">
        <f t="shared" si="48"/>
        <v>1</v>
      </c>
      <c r="W182">
        <f t="shared" si="35"/>
        <v>0</v>
      </c>
      <c r="X182">
        <f t="shared" si="35"/>
        <v>0</v>
      </c>
      <c r="Y182">
        <f t="shared" si="35"/>
        <v>0</v>
      </c>
      <c r="Z182">
        <f t="shared" si="33"/>
        <v>1</v>
      </c>
      <c r="AA182">
        <f t="shared" si="32"/>
        <v>0</v>
      </c>
      <c r="AB182">
        <f t="shared" si="36"/>
        <v>1</v>
      </c>
      <c r="AC182">
        <f t="shared" si="37"/>
        <v>0</v>
      </c>
      <c r="AE182">
        <f t="shared" si="38"/>
        <v>0</v>
      </c>
      <c r="AF182">
        <f t="shared" si="39"/>
        <v>0</v>
      </c>
      <c r="AG182">
        <f t="shared" si="39"/>
        <v>2</v>
      </c>
      <c r="AH182">
        <f t="shared" si="39"/>
        <v>1</v>
      </c>
      <c r="AI182">
        <f t="shared" si="34"/>
        <v>1</v>
      </c>
      <c r="AJ182">
        <f t="shared" si="40"/>
        <v>2</v>
      </c>
      <c r="AK182">
        <f t="shared" si="41"/>
        <v>1</v>
      </c>
      <c r="AM182">
        <f t="shared" si="42"/>
        <v>0</v>
      </c>
      <c r="AN182">
        <f t="shared" si="42"/>
        <v>1</v>
      </c>
      <c r="AO182">
        <f t="shared" si="43"/>
        <v>3</v>
      </c>
      <c r="AP182">
        <f t="shared" si="43"/>
        <v>2</v>
      </c>
      <c r="AQ182">
        <f t="shared" si="43"/>
        <v>2</v>
      </c>
      <c r="AR182">
        <f t="shared" si="44"/>
        <v>3</v>
      </c>
      <c r="AS182">
        <f t="shared" si="45"/>
        <v>2</v>
      </c>
    </row>
    <row r="183" spans="1:45" x14ac:dyDescent="0.3">
      <c r="A183" s="4">
        <v>45027</v>
      </c>
      <c r="B183">
        <v>10</v>
      </c>
      <c r="C183">
        <v>14</v>
      </c>
      <c r="D183">
        <v>16</v>
      </c>
      <c r="E183">
        <v>19</v>
      </c>
      <c r="F183">
        <v>29</v>
      </c>
      <c r="G183">
        <v>2</v>
      </c>
      <c r="H183">
        <v>10</v>
      </c>
      <c r="J183">
        <f t="shared" si="46"/>
        <v>2.8394541729001368</v>
      </c>
      <c r="L183">
        <f t="shared" si="47"/>
        <v>5.96992462263972</v>
      </c>
      <c r="N183">
        <f t="shared" si="48"/>
        <v>8</v>
      </c>
      <c r="W183">
        <f t="shared" si="35"/>
        <v>1</v>
      </c>
      <c r="X183">
        <f t="shared" si="35"/>
        <v>0</v>
      </c>
      <c r="Y183">
        <f t="shared" si="35"/>
        <v>3</v>
      </c>
      <c r="Z183">
        <f t="shared" si="33"/>
        <v>0</v>
      </c>
      <c r="AA183">
        <f t="shared" si="32"/>
        <v>0</v>
      </c>
      <c r="AB183">
        <f t="shared" si="36"/>
        <v>0</v>
      </c>
      <c r="AC183">
        <f t="shared" si="37"/>
        <v>3</v>
      </c>
      <c r="AE183">
        <f t="shared" si="38"/>
        <v>1</v>
      </c>
      <c r="AF183">
        <f t="shared" si="39"/>
        <v>0</v>
      </c>
      <c r="AG183">
        <f t="shared" si="39"/>
        <v>5</v>
      </c>
      <c r="AH183">
        <f t="shared" si="39"/>
        <v>0</v>
      </c>
      <c r="AI183">
        <f t="shared" si="34"/>
        <v>1</v>
      </c>
      <c r="AJ183">
        <f t="shared" si="40"/>
        <v>2</v>
      </c>
      <c r="AK183">
        <f t="shared" si="41"/>
        <v>3</v>
      </c>
      <c r="AM183">
        <f t="shared" si="42"/>
        <v>1</v>
      </c>
      <c r="AN183">
        <f t="shared" si="42"/>
        <v>1</v>
      </c>
      <c r="AO183">
        <f t="shared" si="43"/>
        <v>5</v>
      </c>
      <c r="AP183">
        <f t="shared" si="43"/>
        <v>1</v>
      </c>
      <c r="AQ183">
        <f t="shared" si="43"/>
        <v>2</v>
      </c>
      <c r="AR183">
        <f t="shared" si="44"/>
        <v>4</v>
      </c>
      <c r="AS183">
        <f t="shared" si="45"/>
        <v>6</v>
      </c>
    </row>
    <row r="184" spans="1:45" x14ac:dyDescent="0.3">
      <c r="A184" s="4">
        <v>45023</v>
      </c>
      <c r="B184">
        <v>5</v>
      </c>
      <c r="C184">
        <v>26</v>
      </c>
      <c r="D184">
        <v>28</v>
      </c>
      <c r="E184">
        <v>36</v>
      </c>
      <c r="F184">
        <v>46</v>
      </c>
      <c r="G184">
        <v>6</v>
      </c>
      <c r="H184">
        <v>12</v>
      </c>
      <c r="J184">
        <f t="shared" si="46"/>
        <v>6.1694813396265333</v>
      </c>
      <c r="L184">
        <f t="shared" si="47"/>
        <v>2.5219040425836985</v>
      </c>
      <c r="N184">
        <f t="shared" si="48"/>
        <v>6</v>
      </c>
      <c r="W184">
        <f t="shared" si="35"/>
        <v>1</v>
      </c>
      <c r="X184">
        <f t="shared" si="35"/>
        <v>0</v>
      </c>
      <c r="Y184">
        <f t="shared" si="35"/>
        <v>1</v>
      </c>
      <c r="Z184">
        <f t="shared" si="33"/>
        <v>2</v>
      </c>
      <c r="AA184">
        <f t="shared" si="32"/>
        <v>1</v>
      </c>
      <c r="AB184">
        <f t="shared" si="36"/>
        <v>1</v>
      </c>
      <c r="AC184">
        <f t="shared" si="37"/>
        <v>0</v>
      </c>
      <c r="AE184">
        <f t="shared" si="38"/>
        <v>2</v>
      </c>
      <c r="AF184">
        <f t="shared" si="39"/>
        <v>2</v>
      </c>
      <c r="AG184">
        <f t="shared" si="39"/>
        <v>2</v>
      </c>
      <c r="AH184">
        <f t="shared" si="39"/>
        <v>2</v>
      </c>
      <c r="AI184">
        <f t="shared" si="34"/>
        <v>2</v>
      </c>
      <c r="AJ184">
        <f t="shared" si="40"/>
        <v>2</v>
      </c>
      <c r="AK184">
        <f t="shared" si="41"/>
        <v>1</v>
      </c>
      <c r="AM184">
        <f t="shared" si="42"/>
        <v>2</v>
      </c>
      <c r="AN184">
        <f t="shared" si="42"/>
        <v>3</v>
      </c>
      <c r="AO184">
        <f t="shared" si="43"/>
        <v>2</v>
      </c>
      <c r="AP184">
        <f t="shared" si="43"/>
        <v>3</v>
      </c>
      <c r="AQ184">
        <f t="shared" si="43"/>
        <v>3</v>
      </c>
      <c r="AR184">
        <f t="shared" si="44"/>
        <v>2</v>
      </c>
      <c r="AS184">
        <f t="shared" si="45"/>
        <v>2</v>
      </c>
    </row>
    <row r="185" spans="1:45" x14ac:dyDescent="0.3">
      <c r="A185" s="4">
        <v>45020</v>
      </c>
      <c r="B185">
        <v>10</v>
      </c>
      <c r="C185">
        <v>16</v>
      </c>
      <c r="D185">
        <v>31</v>
      </c>
      <c r="E185">
        <v>33</v>
      </c>
      <c r="F185">
        <v>50</v>
      </c>
      <c r="G185">
        <v>3</v>
      </c>
      <c r="H185">
        <v>8</v>
      </c>
      <c r="J185">
        <f t="shared" si="46"/>
        <v>5.8843011479699099</v>
      </c>
      <c r="L185">
        <f t="shared" si="47"/>
        <v>1.5362291495737215</v>
      </c>
      <c r="N185">
        <f t="shared" si="48"/>
        <v>5</v>
      </c>
      <c r="W185">
        <f t="shared" si="35"/>
        <v>0</v>
      </c>
      <c r="X185">
        <f t="shared" si="35"/>
        <v>2</v>
      </c>
      <c r="Y185">
        <f t="shared" si="35"/>
        <v>0</v>
      </c>
      <c r="Z185">
        <f t="shared" si="33"/>
        <v>0</v>
      </c>
      <c r="AA185">
        <f t="shared" si="32"/>
        <v>0</v>
      </c>
      <c r="AB185">
        <f t="shared" si="36"/>
        <v>1</v>
      </c>
      <c r="AC185">
        <f t="shared" si="37"/>
        <v>1</v>
      </c>
      <c r="AE185">
        <f t="shared" si="38"/>
        <v>0</v>
      </c>
      <c r="AF185">
        <f t="shared" si="39"/>
        <v>4</v>
      </c>
      <c r="AG185">
        <f t="shared" si="39"/>
        <v>1</v>
      </c>
      <c r="AH185">
        <f t="shared" si="39"/>
        <v>1</v>
      </c>
      <c r="AI185">
        <f t="shared" si="34"/>
        <v>2</v>
      </c>
      <c r="AJ185">
        <f t="shared" si="40"/>
        <v>1</v>
      </c>
      <c r="AK185">
        <f t="shared" si="41"/>
        <v>1</v>
      </c>
      <c r="AM185">
        <f t="shared" si="42"/>
        <v>0</v>
      </c>
      <c r="AN185">
        <f t="shared" si="42"/>
        <v>4</v>
      </c>
      <c r="AO185">
        <f t="shared" si="43"/>
        <v>2</v>
      </c>
      <c r="AP185">
        <f t="shared" si="43"/>
        <v>2</v>
      </c>
      <c r="AQ185">
        <f t="shared" si="43"/>
        <v>2</v>
      </c>
      <c r="AR185">
        <f t="shared" si="44"/>
        <v>7</v>
      </c>
      <c r="AS185">
        <f t="shared" si="45"/>
        <v>2</v>
      </c>
    </row>
    <row r="186" spans="1:45" x14ac:dyDescent="0.3">
      <c r="A186" s="4">
        <v>45016</v>
      </c>
      <c r="B186">
        <v>16</v>
      </c>
      <c r="C186">
        <v>18</v>
      </c>
      <c r="D186">
        <v>28</v>
      </c>
      <c r="E186">
        <v>34</v>
      </c>
      <c r="F186">
        <v>47</v>
      </c>
      <c r="G186">
        <v>5</v>
      </c>
      <c r="H186">
        <v>10</v>
      </c>
      <c r="J186">
        <f t="shared" si="46"/>
        <v>4.3945989578117368</v>
      </c>
      <c r="L186">
        <f t="shared" si="47"/>
        <v>1.5231546211727818</v>
      </c>
      <c r="N186">
        <f t="shared" si="48"/>
        <v>5</v>
      </c>
      <c r="W186">
        <f t="shared" si="35"/>
        <v>2</v>
      </c>
      <c r="X186">
        <f t="shared" si="35"/>
        <v>0</v>
      </c>
      <c r="Y186">
        <f t="shared" si="35"/>
        <v>1</v>
      </c>
      <c r="Z186">
        <f t="shared" si="33"/>
        <v>1</v>
      </c>
      <c r="AA186">
        <f t="shared" si="32"/>
        <v>0</v>
      </c>
      <c r="AB186">
        <f t="shared" si="36"/>
        <v>0</v>
      </c>
      <c r="AC186">
        <f t="shared" si="37"/>
        <v>2</v>
      </c>
      <c r="AE186">
        <f t="shared" si="38"/>
        <v>3</v>
      </c>
      <c r="AF186">
        <f t="shared" si="39"/>
        <v>0</v>
      </c>
      <c r="AG186">
        <f t="shared" si="39"/>
        <v>1</v>
      </c>
      <c r="AH186">
        <f t="shared" si="39"/>
        <v>2</v>
      </c>
      <c r="AI186">
        <f t="shared" si="34"/>
        <v>1</v>
      </c>
      <c r="AJ186">
        <f t="shared" si="40"/>
        <v>1</v>
      </c>
      <c r="AK186">
        <f t="shared" si="41"/>
        <v>4</v>
      </c>
      <c r="AM186">
        <f t="shared" si="42"/>
        <v>3</v>
      </c>
      <c r="AN186">
        <f t="shared" si="42"/>
        <v>0</v>
      </c>
      <c r="AO186">
        <f t="shared" si="43"/>
        <v>1</v>
      </c>
      <c r="AP186">
        <f t="shared" si="43"/>
        <v>4</v>
      </c>
      <c r="AQ186">
        <f t="shared" si="43"/>
        <v>4</v>
      </c>
      <c r="AR186">
        <f t="shared" si="44"/>
        <v>1</v>
      </c>
      <c r="AS186">
        <f t="shared" si="45"/>
        <v>6</v>
      </c>
    </row>
    <row r="187" spans="1:45" x14ac:dyDescent="0.3">
      <c r="A187" s="4">
        <v>45013</v>
      </c>
      <c r="B187">
        <v>16</v>
      </c>
      <c r="C187">
        <v>21</v>
      </c>
      <c r="D187">
        <v>34</v>
      </c>
      <c r="E187">
        <v>36</v>
      </c>
      <c r="F187">
        <v>44</v>
      </c>
      <c r="G187">
        <v>9</v>
      </c>
      <c r="H187">
        <v>10</v>
      </c>
      <c r="J187">
        <f t="shared" si="46"/>
        <v>4.0466035140596617</v>
      </c>
      <c r="L187">
        <f t="shared" si="47"/>
        <v>3.3882148692194831</v>
      </c>
      <c r="N187">
        <f t="shared" si="48"/>
        <v>1</v>
      </c>
      <c r="W187">
        <f t="shared" si="35"/>
        <v>2</v>
      </c>
      <c r="X187">
        <f t="shared" si="35"/>
        <v>0</v>
      </c>
      <c r="Y187">
        <f t="shared" si="35"/>
        <v>0</v>
      </c>
      <c r="Z187">
        <f t="shared" si="33"/>
        <v>1</v>
      </c>
      <c r="AA187">
        <f t="shared" si="32"/>
        <v>0</v>
      </c>
      <c r="AB187">
        <f t="shared" si="36"/>
        <v>0</v>
      </c>
      <c r="AC187">
        <f t="shared" si="37"/>
        <v>1</v>
      </c>
      <c r="AE187">
        <f t="shared" si="38"/>
        <v>2</v>
      </c>
      <c r="AF187">
        <f t="shared" si="39"/>
        <v>1</v>
      </c>
      <c r="AG187">
        <f t="shared" si="39"/>
        <v>2</v>
      </c>
      <c r="AH187">
        <f t="shared" si="39"/>
        <v>1</v>
      </c>
      <c r="AI187">
        <f t="shared" si="34"/>
        <v>0</v>
      </c>
      <c r="AJ187">
        <f t="shared" si="40"/>
        <v>0</v>
      </c>
      <c r="AK187">
        <f t="shared" si="41"/>
        <v>3</v>
      </c>
      <c r="AM187">
        <f t="shared" si="42"/>
        <v>2</v>
      </c>
      <c r="AN187">
        <f t="shared" si="42"/>
        <v>2</v>
      </c>
      <c r="AO187">
        <f t="shared" si="43"/>
        <v>3</v>
      </c>
      <c r="AP187">
        <f t="shared" si="43"/>
        <v>2</v>
      </c>
      <c r="AQ187">
        <f t="shared" si="43"/>
        <v>1</v>
      </c>
      <c r="AR187">
        <f t="shared" si="44"/>
        <v>2</v>
      </c>
      <c r="AS187">
        <f t="shared" si="45"/>
        <v>5</v>
      </c>
    </row>
    <row r="188" spans="1:45" x14ac:dyDescent="0.3">
      <c r="A188" s="4">
        <v>45009</v>
      </c>
      <c r="B188">
        <v>5</v>
      </c>
      <c r="C188">
        <v>12</v>
      </c>
      <c r="D188">
        <v>25</v>
      </c>
      <c r="E188">
        <v>36</v>
      </c>
      <c r="F188">
        <v>46</v>
      </c>
      <c r="G188">
        <v>6</v>
      </c>
      <c r="H188">
        <v>10</v>
      </c>
      <c r="J188">
        <f t="shared" si="46"/>
        <v>5.2380817099392409</v>
      </c>
      <c r="L188">
        <f t="shared" si="47"/>
        <v>3.4351128074635335</v>
      </c>
      <c r="N188">
        <f t="shared" si="48"/>
        <v>4</v>
      </c>
      <c r="W188">
        <f t="shared" si="35"/>
        <v>1</v>
      </c>
      <c r="X188">
        <f t="shared" si="35"/>
        <v>0</v>
      </c>
      <c r="Y188">
        <f t="shared" si="35"/>
        <v>0</v>
      </c>
      <c r="Z188">
        <f t="shared" si="33"/>
        <v>0</v>
      </c>
      <c r="AA188">
        <f t="shared" si="32"/>
        <v>1</v>
      </c>
      <c r="AB188">
        <f t="shared" si="36"/>
        <v>1</v>
      </c>
      <c r="AC188">
        <f t="shared" si="37"/>
        <v>0</v>
      </c>
      <c r="AE188">
        <f t="shared" si="38"/>
        <v>1</v>
      </c>
      <c r="AF188">
        <f t="shared" si="39"/>
        <v>1</v>
      </c>
      <c r="AG188">
        <f t="shared" si="39"/>
        <v>0</v>
      </c>
      <c r="AH188">
        <f t="shared" si="39"/>
        <v>0</v>
      </c>
      <c r="AI188">
        <f t="shared" si="34"/>
        <v>1</v>
      </c>
      <c r="AJ188">
        <f t="shared" si="40"/>
        <v>1</v>
      </c>
      <c r="AK188">
        <f t="shared" si="41"/>
        <v>2</v>
      </c>
      <c r="AM188">
        <f t="shared" si="42"/>
        <v>1</v>
      </c>
      <c r="AN188">
        <f t="shared" si="42"/>
        <v>2</v>
      </c>
      <c r="AO188">
        <f t="shared" si="43"/>
        <v>2</v>
      </c>
      <c r="AP188">
        <f t="shared" si="43"/>
        <v>1</v>
      </c>
      <c r="AQ188">
        <f t="shared" si="43"/>
        <v>3</v>
      </c>
      <c r="AR188">
        <f t="shared" si="44"/>
        <v>2</v>
      </c>
      <c r="AS188">
        <f t="shared" si="45"/>
        <v>5</v>
      </c>
    </row>
    <row r="189" spans="1:45" x14ac:dyDescent="0.3">
      <c r="A189" s="4">
        <v>45006</v>
      </c>
      <c r="B189">
        <v>1</v>
      </c>
      <c r="C189">
        <v>9</v>
      </c>
      <c r="D189">
        <v>20</v>
      </c>
      <c r="E189">
        <v>29</v>
      </c>
      <c r="F189">
        <v>32</v>
      </c>
      <c r="G189">
        <v>2</v>
      </c>
      <c r="H189">
        <v>3</v>
      </c>
      <c r="J189">
        <f t="shared" si="46"/>
        <v>4.1457809879442502</v>
      </c>
      <c r="L189">
        <f t="shared" si="47"/>
        <v>4.2</v>
      </c>
      <c r="N189">
        <f t="shared" si="48"/>
        <v>1</v>
      </c>
      <c r="W189">
        <f t="shared" si="35"/>
        <v>0</v>
      </c>
      <c r="X189">
        <f t="shared" si="35"/>
        <v>1</v>
      </c>
      <c r="Y189">
        <f t="shared" si="35"/>
        <v>0</v>
      </c>
      <c r="Z189">
        <f t="shared" si="33"/>
        <v>0</v>
      </c>
      <c r="AA189">
        <f t="shared" si="32"/>
        <v>0</v>
      </c>
      <c r="AB189">
        <f t="shared" si="36"/>
        <v>1</v>
      </c>
      <c r="AC189">
        <f t="shared" si="37"/>
        <v>0</v>
      </c>
      <c r="AE189">
        <f t="shared" si="38"/>
        <v>0</v>
      </c>
      <c r="AF189">
        <f t="shared" si="39"/>
        <v>1</v>
      </c>
      <c r="AG189">
        <f t="shared" si="39"/>
        <v>0</v>
      </c>
      <c r="AH189">
        <f t="shared" si="39"/>
        <v>1</v>
      </c>
      <c r="AI189">
        <f t="shared" si="34"/>
        <v>0</v>
      </c>
      <c r="AJ189">
        <f t="shared" si="40"/>
        <v>3</v>
      </c>
      <c r="AK189">
        <f t="shared" si="41"/>
        <v>2</v>
      </c>
      <c r="AM189">
        <f t="shared" si="42"/>
        <v>0</v>
      </c>
      <c r="AN189">
        <f t="shared" si="42"/>
        <v>2</v>
      </c>
      <c r="AO189">
        <f t="shared" si="43"/>
        <v>0</v>
      </c>
      <c r="AP189">
        <f t="shared" si="43"/>
        <v>1</v>
      </c>
      <c r="AQ189">
        <f t="shared" si="43"/>
        <v>1</v>
      </c>
      <c r="AR189">
        <f t="shared" si="44"/>
        <v>4</v>
      </c>
      <c r="AS189">
        <f t="shared" si="45"/>
        <v>7</v>
      </c>
    </row>
    <row r="190" spans="1:45" x14ac:dyDescent="0.3">
      <c r="A190" s="4">
        <v>45002</v>
      </c>
      <c r="B190">
        <v>5</v>
      </c>
      <c r="C190">
        <v>15</v>
      </c>
      <c r="D190">
        <v>26</v>
      </c>
      <c r="E190">
        <v>37</v>
      </c>
      <c r="F190">
        <v>49</v>
      </c>
      <c r="G190">
        <v>8</v>
      </c>
      <c r="H190">
        <v>11</v>
      </c>
      <c r="J190">
        <f t="shared" si="46"/>
        <v>5.5113519212621505</v>
      </c>
      <c r="L190">
        <f t="shared" si="47"/>
        <v>3.4117444218463957</v>
      </c>
      <c r="N190">
        <f t="shared" si="48"/>
        <v>3</v>
      </c>
      <c r="W190">
        <f t="shared" si="35"/>
        <v>0</v>
      </c>
      <c r="X190">
        <f t="shared" si="35"/>
        <v>0</v>
      </c>
      <c r="Y190">
        <f t="shared" si="35"/>
        <v>1</v>
      </c>
      <c r="Z190">
        <f t="shared" si="33"/>
        <v>2</v>
      </c>
      <c r="AA190">
        <f t="shared" si="33"/>
        <v>0</v>
      </c>
      <c r="AB190">
        <f t="shared" si="36"/>
        <v>0</v>
      </c>
      <c r="AC190">
        <f t="shared" si="37"/>
        <v>3</v>
      </c>
      <c r="AE190">
        <f t="shared" si="38"/>
        <v>0</v>
      </c>
      <c r="AF190">
        <f t="shared" si="39"/>
        <v>0</v>
      </c>
      <c r="AG190">
        <f t="shared" si="39"/>
        <v>2</v>
      </c>
      <c r="AH190">
        <f t="shared" si="39"/>
        <v>2</v>
      </c>
      <c r="AI190">
        <f t="shared" si="34"/>
        <v>1</v>
      </c>
      <c r="AJ190">
        <f t="shared" si="40"/>
        <v>1</v>
      </c>
      <c r="AK190">
        <f t="shared" si="41"/>
        <v>3</v>
      </c>
      <c r="AM190">
        <f t="shared" si="42"/>
        <v>0</v>
      </c>
      <c r="AN190">
        <f t="shared" si="42"/>
        <v>1</v>
      </c>
      <c r="AO190">
        <f t="shared" si="43"/>
        <v>2</v>
      </c>
      <c r="AP190">
        <f t="shared" si="43"/>
        <v>3</v>
      </c>
      <c r="AQ190">
        <f t="shared" si="43"/>
        <v>1</v>
      </c>
      <c r="AR190">
        <f t="shared" si="44"/>
        <v>1</v>
      </c>
      <c r="AS190">
        <f t="shared" si="45"/>
        <v>5</v>
      </c>
    </row>
    <row r="191" spans="1:45" x14ac:dyDescent="0.3">
      <c r="A191" s="4">
        <v>44999</v>
      </c>
      <c r="B191">
        <v>16</v>
      </c>
      <c r="C191">
        <v>26</v>
      </c>
      <c r="D191">
        <v>28</v>
      </c>
      <c r="E191">
        <v>31</v>
      </c>
      <c r="F191">
        <v>46</v>
      </c>
      <c r="G191">
        <v>11</v>
      </c>
      <c r="H191">
        <v>12</v>
      </c>
      <c r="J191">
        <f t="shared" si="46"/>
        <v>4.5961940777125587</v>
      </c>
      <c r="L191">
        <f t="shared" si="47"/>
        <v>3.3645207682521443</v>
      </c>
      <c r="N191">
        <f t="shared" si="48"/>
        <v>1</v>
      </c>
      <c r="W191">
        <f t="shared" si="35"/>
        <v>1</v>
      </c>
      <c r="X191">
        <f t="shared" si="35"/>
        <v>0</v>
      </c>
      <c r="Y191">
        <f t="shared" si="35"/>
        <v>0</v>
      </c>
      <c r="Z191">
        <f t="shared" si="33"/>
        <v>0</v>
      </c>
      <c r="AA191">
        <f t="shared" si="33"/>
        <v>0</v>
      </c>
      <c r="AB191">
        <f t="shared" si="36"/>
        <v>2</v>
      </c>
      <c r="AC191">
        <f t="shared" si="37"/>
        <v>0</v>
      </c>
      <c r="AE191">
        <f t="shared" si="38"/>
        <v>1</v>
      </c>
      <c r="AF191">
        <f t="shared" si="39"/>
        <v>1</v>
      </c>
      <c r="AG191">
        <f t="shared" si="39"/>
        <v>0</v>
      </c>
      <c r="AH191">
        <f t="shared" si="39"/>
        <v>0</v>
      </c>
      <c r="AI191">
        <f t="shared" si="34"/>
        <v>1</v>
      </c>
      <c r="AJ191">
        <f t="shared" si="40"/>
        <v>2</v>
      </c>
      <c r="AK191">
        <f t="shared" si="41"/>
        <v>0</v>
      </c>
      <c r="AM191">
        <f t="shared" si="42"/>
        <v>2</v>
      </c>
      <c r="AN191">
        <f t="shared" si="42"/>
        <v>1</v>
      </c>
      <c r="AO191">
        <f t="shared" si="43"/>
        <v>0</v>
      </c>
      <c r="AP191">
        <f t="shared" si="43"/>
        <v>2</v>
      </c>
      <c r="AQ191">
        <f t="shared" si="43"/>
        <v>3</v>
      </c>
      <c r="AR191">
        <f t="shared" si="44"/>
        <v>4</v>
      </c>
      <c r="AS191">
        <f t="shared" si="45"/>
        <v>2</v>
      </c>
    </row>
    <row r="192" spans="1:45" x14ac:dyDescent="0.3">
      <c r="A192" s="4">
        <v>44995</v>
      </c>
      <c r="B192">
        <v>9</v>
      </c>
      <c r="C192">
        <v>16</v>
      </c>
      <c r="D192">
        <v>37</v>
      </c>
      <c r="E192">
        <v>38</v>
      </c>
      <c r="F192">
        <v>48</v>
      </c>
      <c r="G192">
        <v>2</v>
      </c>
      <c r="H192">
        <v>7</v>
      </c>
      <c r="J192">
        <f t="shared" si="46"/>
        <v>6.0776228905716092</v>
      </c>
      <c r="L192">
        <f t="shared" si="47"/>
        <v>2.7928480087537881</v>
      </c>
      <c r="N192">
        <f t="shared" si="48"/>
        <v>5</v>
      </c>
      <c r="W192">
        <f t="shared" si="35"/>
        <v>0</v>
      </c>
      <c r="X192">
        <f t="shared" si="35"/>
        <v>0</v>
      </c>
      <c r="Y192">
        <f t="shared" si="35"/>
        <v>1</v>
      </c>
      <c r="Z192">
        <f t="shared" si="33"/>
        <v>0</v>
      </c>
      <c r="AA192">
        <f t="shared" si="33"/>
        <v>1</v>
      </c>
      <c r="AB192">
        <f t="shared" si="36"/>
        <v>1</v>
      </c>
      <c r="AC192">
        <f t="shared" si="37"/>
        <v>1</v>
      </c>
      <c r="AE192">
        <f t="shared" si="38"/>
        <v>0</v>
      </c>
      <c r="AF192">
        <f t="shared" si="39"/>
        <v>0</v>
      </c>
      <c r="AG192">
        <f t="shared" si="39"/>
        <v>1</v>
      </c>
      <c r="AH192">
        <f t="shared" si="39"/>
        <v>1</v>
      </c>
      <c r="AI192">
        <f t="shared" si="34"/>
        <v>1</v>
      </c>
      <c r="AJ192">
        <f t="shared" si="40"/>
        <v>2</v>
      </c>
      <c r="AK192">
        <f t="shared" si="41"/>
        <v>1</v>
      </c>
      <c r="AM192">
        <f t="shared" si="42"/>
        <v>1</v>
      </c>
      <c r="AN192">
        <f t="shared" si="42"/>
        <v>1</v>
      </c>
      <c r="AO192">
        <f t="shared" si="43"/>
        <v>2</v>
      </c>
      <c r="AP192">
        <f t="shared" si="43"/>
        <v>1</v>
      </c>
      <c r="AQ192">
        <f t="shared" si="43"/>
        <v>2</v>
      </c>
      <c r="AR192">
        <f t="shared" si="44"/>
        <v>3</v>
      </c>
      <c r="AS192">
        <f t="shared" si="45"/>
        <v>4</v>
      </c>
    </row>
    <row r="193" spans="1:45" x14ac:dyDescent="0.3">
      <c r="A193" s="4">
        <v>44992</v>
      </c>
      <c r="B193">
        <v>11</v>
      </c>
      <c r="C193">
        <v>13</v>
      </c>
      <c r="D193">
        <v>24</v>
      </c>
      <c r="E193">
        <v>35</v>
      </c>
      <c r="F193">
        <v>50</v>
      </c>
      <c r="G193">
        <v>6</v>
      </c>
      <c r="H193">
        <v>11</v>
      </c>
      <c r="J193">
        <f t="shared" si="46"/>
        <v>5.4256336035526767</v>
      </c>
      <c r="L193">
        <f t="shared" si="47"/>
        <v>4.4271887242357311</v>
      </c>
      <c r="N193">
        <f t="shared" si="48"/>
        <v>5</v>
      </c>
      <c r="W193">
        <f t="shared" si="35"/>
        <v>0</v>
      </c>
      <c r="X193">
        <f t="shared" si="35"/>
        <v>0</v>
      </c>
      <c r="Y193">
        <f t="shared" si="35"/>
        <v>1</v>
      </c>
      <c r="Z193">
        <f t="shared" si="33"/>
        <v>0</v>
      </c>
      <c r="AA193">
        <f t="shared" si="33"/>
        <v>1</v>
      </c>
      <c r="AB193">
        <f t="shared" si="36"/>
        <v>0</v>
      </c>
      <c r="AC193">
        <f t="shared" si="37"/>
        <v>1</v>
      </c>
      <c r="AE193">
        <f t="shared" si="38"/>
        <v>0</v>
      </c>
      <c r="AF193">
        <f t="shared" si="39"/>
        <v>1</v>
      </c>
      <c r="AG193">
        <f t="shared" si="39"/>
        <v>2</v>
      </c>
      <c r="AH193">
        <f t="shared" si="39"/>
        <v>0</v>
      </c>
      <c r="AI193">
        <f t="shared" si="34"/>
        <v>1</v>
      </c>
      <c r="AJ193">
        <f t="shared" si="40"/>
        <v>0</v>
      </c>
      <c r="AK193">
        <f t="shared" si="41"/>
        <v>1</v>
      </c>
      <c r="AM193">
        <f t="shared" si="42"/>
        <v>2</v>
      </c>
      <c r="AN193">
        <f t="shared" si="42"/>
        <v>4</v>
      </c>
      <c r="AO193">
        <f t="shared" si="43"/>
        <v>2</v>
      </c>
      <c r="AP193">
        <f t="shared" si="43"/>
        <v>1</v>
      </c>
      <c r="AQ193">
        <f t="shared" si="43"/>
        <v>2</v>
      </c>
      <c r="AR193">
        <f t="shared" si="44"/>
        <v>1</v>
      </c>
      <c r="AS193">
        <f t="shared" si="45"/>
        <v>3</v>
      </c>
    </row>
    <row r="194" spans="1:45" x14ac:dyDescent="0.3">
      <c r="A194" s="4">
        <v>44988</v>
      </c>
      <c r="B194">
        <v>3</v>
      </c>
      <c r="C194">
        <v>6</v>
      </c>
      <c r="D194">
        <v>8</v>
      </c>
      <c r="E194">
        <v>24</v>
      </c>
      <c r="F194">
        <v>50</v>
      </c>
      <c r="G194">
        <v>10</v>
      </c>
      <c r="H194">
        <v>11</v>
      </c>
      <c r="J194">
        <f t="shared" si="46"/>
        <v>7.6852130744696989</v>
      </c>
      <c r="L194">
        <f t="shared" si="47"/>
        <v>7.5179784516850008</v>
      </c>
      <c r="N194">
        <f t="shared" si="48"/>
        <v>1</v>
      </c>
      <c r="W194">
        <f t="shared" si="35"/>
        <v>0</v>
      </c>
      <c r="X194">
        <f t="shared" si="35"/>
        <v>0</v>
      </c>
      <c r="Y194">
        <f t="shared" si="35"/>
        <v>1</v>
      </c>
      <c r="Z194">
        <f t="shared" si="35"/>
        <v>1</v>
      </c>
      <c r="AA194">
        <f t="shared" si="35"/>
        <v>0</v>
      </c>
      <c r="AB194">
        <f t="shared" si="36"/>
        <v>1</v>
      </c>
      <c r="AC194">
        <f t="shared" si="37"/>
        <v>0</v>
      </c>
      <c r="AE194">
        <f t="shared" si="38"/>
        <v>1</v>
      </c>
      <c r="AF194">
        <f t="shared" si="39"/>
        <v>0</v>
      </c>
      <c r="AG194">
        <f t="shared" si="39"/>
        <v>3</v>
      </c>
      <c r="AH194">
        <f t="shared" si="39"/>
        <v>1</v>
      </c>
      <c r="AI194">
        <f t="shared" si="39"/>
        <v>0</v>
      </c>
      <c r="AJ194">
        <f t="shared" si="40"/>
        <v>3</v>
      </c>
      <c r="AK194">
        <f t="shared" si="41"/>
        <v>0</v>
      </c>
      <c r="AM194">
        <f t="shared" si="42"/>
        <v>2</v>
      </c>
      <c r="AN194">
        <f t="shared" si="42"/>
        <v>1</v>
      </c>
      <c r="AO194">
        <f t="shared" si="43"/>
        <v>3</v>
      </c>
      <c r="AP194">
        <f t="shared" si="43"/>
        <v>1</v>
      </c>
      <c r="AQ194">
        <f t="shared" si="43"/>
        <v>1</v>
      </c>
      <c r="AR194">
        <f t="shared" si="44"/>
        <v>6</v>
      </c>
      <c r="AS194">
        <f t="shared" si="45"/>
        <v>3</v>
      </c>
    </row>
    <row r="195" spans="1:45" x14ac:dyDescent="0.3">
      <c r="A195" s="4">
        <v>44985</v>
      </c>
      <c r="B195">
        <v>12</v>
      </c>
      <c r="C195">
        <v>29</v>
      </c>
      <c r="D195">
        <v>33</v>
      </c>
      <c r="E195">
        <v>37</v>
      </c>
      <c r="F195">
        <v>47</v>
      </c>
      <c r="G195">
        <v>5</v>
      </c>
      <c r="H195">
        <v>10</v>
      </c>
      <c r="J195">
        <f t="shared" si="46"/>
        <v>5.1295711321707982</v>
      </c>
      <c r="L195">
        <f t="shared" si="47"/>
        <v>1.8761663039293719</v>
      </c>
      <c r="N195">
        <f t="shared" si="48"/>
        <v>5</v>
      </c>
      <c r="W195">
        <f t="shared" ref="W195:Z258" si="49">COUNTIF($B196:$F200, B195)</f>
        <v>0</v>
      </c>
      <c r="X195">
        <f t="shared" si="49"/>
        <v>0</v>
      </c>
      <c r="Y195">
        <f t="shared" si="49"/>
        <v>0</v>
      </c>
      <c r="Z195">
        <f t="shared" si="49"/>
        <v>0</v>
      </c>
      <c r="AA195">
        <f t="shared" ref="AA195:AA258" si="50">COUNTIF($B196:$F200, F195)</f>
        <v>1</v>
      </c>
      <c r="AB195">
        <f t="shared" ref="AB195:AB258" si="51">COUNTIF($G196:$H200, G195)</f>
        <v>0</v>
      </c>
      <c r="AC195">
        <f t="shared" ref="AC195:AC258" si="52">COUNTIF($G196:$H200, H195)</f>
        <v>0</v>
      </c>
      <c r="AE195">
        <f t="shared" ref="AE195:AE258" si="53">COUNTIF($B196:$F205, B195)</f>
        <v>1</v>
      </c>
      <c r="AF195">
        <f t="shared" ref="AF195:AI258" si="54">COUNTIF($B196:$F205, C195)</f>
        <v>0</v>
      </c>
      <c r="AG195">
        <f t="shared" si="54"/>
        <v>1</v>
      </c>
      <c r="AH195">
        <f t="shared" si="54"/>
        <v>0</v>
      </c>
      <c r="AI195">
        <f t="shared" si="54"/>
        <v>3</v>
      </c>
      <c r="AJ195">
        <f t="shared" ref="AJ195:AJ258" si="55">COUNTIF($G196:$H205,G195)</f>
        <v>0</v>
      </c>
      <c r="AK195">
        <f t="shared" ref="AK195:AK258" si="56">COUNTIF($G196:$H205,H195)</f>
        <v>2</v>
      </c>
      <c r="AM195">
        <f t="shared" ref="AM195:AN258" si="57">COUNTIF($B196:$F215, B195)</f>
        <v>1</v>
      </c>
      <c r="AN195">
        <f t="shared" si="57"/>
        <v>1</v>
      </c>
      <c r="AO195">
        <f t="shared" ref="AO195:AQ258" si="58">COUNTIF($B196:$F215, D195)</f>
        <v>3</v>
      </c>
      <c r="AP195">
        <f t="shared" si="58"/>
        <v>1</v>
      </c>
      <c r="AQ195">
        <f t="shared" si="58"/>
        <v>4</v>
      </c>
      <c r="AR195">
        <f t="shared" ref="AR195:AR258" si="59">COUNTIF($G196:$H215,G195)</f>
        <v>4</v>
      </c>
      <c r="AS195">
        <f t="shared" ref="AS195:AS258" si="60">COUNTIF($G196:$H215,H195)</f>
        <v>5</v>
      </c>
    </row>
    <row r="196" spans="1:45" x14ac:dyDescent="0.3">
      <c r="A196" s="4">
        <v>44981</v>
      </c>
      <c r="B196">
        <v>7</v>
      </c>
      <c r="C196">
        <v>23</v>
      </c>
      <c r="D196">
        <v>34</v>
      </c>
      <c r="E196">
        <v>42</v>
      </c>
      <c r="F196">
        <v>48</v>
      </c>
      <c r="G196">
        <v>1</v>
      </c>
      <c r="H196">
        <v>3</v>
      </c>
      <c r="J196">
        <f t="shared" ref="J196:J259" si="61">SQRT(SUM((C196-B196)^2,(D196-C196)^2,(E196-D196)^2,(F196-E196)^2))/4</f>
        <v>5.4600824169603888</v>
      </c>
      <c r="L196">
        <f t="shared" ref="L196:L259" si="62">SQRT(SUM((B197-B196)^2,(C197-C196)^2,(D197-D196)^2,(E197-E196)^2,(F197-F196)^2))/5</f>
        <v>2.8213471959331771</v>
      </c>
      <c r="N196">
        <f t="shared" ref="N196:N259" si="63">H196-G196</f>
        <v>2</v>
      </c>
      <c r="W196">
        <f t="shared" si="49"/>
        <v>0</v>
      </c>
      <c r="X196">
        <f t="shared" si="49"/>
        <v>1</v>
      </c>
      <c r="Y196">
        <f t="shared" si="49"/>
        <v>2</v>
      </c>
      <c r="Z196">
        <f t="shared" si="49"/>
        <v>1</v>
      </c>
      <c r="AA196">
        <f t="shared" si="50"/>
        <v>0</v>
      </c>
      <c r="AB196">
        <f t="shared" si="51"/>
        <v>1</v>
      </c>
      <c r="AC196">
        <f t="shared" si="52"/>
        <v>3</v>
      </c>
      <c r="AE196">
        <f t="shared" si="53"/>
        <v>1</v>
      </c>
      <c r="AF196">
        <f t="shared" si="54"/>
        <v>1</v>
      </c>
      <c r="AG196">
        <f t="shared" si="54"/>
        <v>2</v>
      </c>
      <c r="AH196">
        <f t="shared" si="54"/>
        <v>2</v>
      </c>
      <c r="AI196">
        <f t="shared" si="54"/>
        <v>0</v>
      </c>
      <c r="AJ196">
        <f t="shared" si="55"/>
        <v>1</v>
      </c>
      <c r="AK196">
        <f t="shared" si="56"/>
        <v>5</v>
      </c>
      <c r="AM196">
        <f t="shared" si="57"/>
        <v>1</v>
      </c>
      <c r="AN196">
        <f t="shared" si="57"/>
        <v>2</v>
      </c>
      <c r="AO196">
        <f t="shared" si="58"/>
        <v>5</v>
      </c>
      <c r="AP196">
        <f t="shared" si="58"/>
        <v>4</v>
      </c>
      <c r="AQ196">
        <f t="shared" si="58"/>
        <v>1</v>
      </c>
      <c r="AR196">
        <f t="shared" si="59"/>
        <v>2</v>
      </c>
      <c r="AS196">
        <f t="shared" si="60"/>
        <v>8</v>
      </c>
    </row>
    <row r="197" spans="1:45" x14ac:dyDescent="0.3">
      <c r="A197" s="4">
        <v>44978</v>
      </c>
      <c r="B197">
        <v>21</v>
      </c>
      <c r="C197">
        <v>22</v>
      </c>
      <c r="D197">
        <v>34</v>
      </c>
      <c r="E197">
        <v>41</v>
      </c>
      <c r="F197">
        <v>49</v>
      </c>
      <c r="G197">
        <v>2</v>
      </c>
      <c r="H197">
        <v>7</v>
      </c>
      <c r="J197">
        <f t="shared" si="61"/>
        <v>4.0155946010522525</v>
      </c>
      <c r="L197">
        <f t="shared" si="62"/>
        <v>3.072458299147443</v>
      </c>
      <c r="N197">
        <f t="shared" si="63"/>
        <v>5</v>
      </c>
      <c r="W197">
        <f t="shared" si="49"/>
        <v>0</v>
      </c>
      <c r="X197">
        <f t="shared" si="49"/>
        <v>0</v>
      </c>
      <c r="Y197">
        <f t="shared" si="49"/>
        <v>1</v>
      </c>
      <c r="Z197">
        <f t="shared" si="49"/>
        <v>0</v>
      </c>
      <c r="AA197">
        <f t="shared" si="50"/>
        <v>0</v>
      </c>
      <c r="AB197">
        <f t="shared" si="51"/>
        <v>1</v>
      </c>
      <c r="AC197">
        <f t="shared" si="52"/>
        <v>0</v>
      </c>
      <c r="AE197">
        <f t="shared" si="53"/>
        <v>1</v>
      </c>
      <c r="AF197">
        <f t="shared" si="54"/>
        <v>0</v>
      </c>
      <c r="AG197">
        <f t="shared" si="54"/>
        <v>1</v>
      </c>
      <c r="AH197">
        <f t="shared" si="54"/>
        <v>1</v>
      </c>
      <c r="AI197">
        <f t="shared" si="54"/>
        <v>0</v>
      </c>
      <c r="AJ197">
        <f t="shared" si="55"/>
        <v>2</v>
      </c>
      <c r="AK197">
        <f t="shared" si="56"/>
        <v>3</v>
      </c>
      <c r="AM197">
        <f t="shared" si="57"/>
        <v>2</v>
      </c>
      <c r="AN197">
        <f t="shared" si="57"/>
        <v>0</v>
      </c>
      <c r="AO197">
        <f t="shared" si="58"/>
        <v>4</v>
      </c>
      <c r="AP197">
        <f t="shared" si="58"/>
        <v>1</v>
      </c>
      <c r="AQ197">
        <f t="shared" si="58"/>
        <v>0</v>
      </c>
      <c r="AR197">
        <f t="shared" si="59"/>
        <v>3</v>
      </c>
      <c r="AS197">
        <f t="shared" si="60"/>
        <v>4</v>
      </c>
    </row>
    <row r="198" spans="1:45" x14ac:dyDescent="0.3">
      <c r="A198" s="4">
        <v>44974</v>
      </c>
      <c r="B198">
        <v>8</v>
      </c>
      <c r="C198">
        <v>23</v>
      </c>
      <c r="D198">
        <v>27</v>
      </c>
      <c r="E198">
        <v>42</v>
      </c>
      <c r="F198">
        <v>45</v>
      </c>
      <c r="G198">
        <v>1</v>
      </c>
      <c r="H198">
        <v>9</v>
      </c>
      <c r="J198">
        <f t="shared" si="61"/>
        <v>5.4486236794258422</v>
      </c>
      <c r="L198">
        <f t="shared" si="62"/>
        <v>3.9395431207184415</v>
      </c>
      <c r="N198">
        <f t="shared" si="63"/>
        <v>8</v>
      </c>
      <c r="W198">
        <f t="shared" si="49"/>
        <v>1</v>
      </c>
      <c r="X198">
        <f t="shared" si="49"/>
        <v>0</v>
      </c>
      <c r="Y198">
        <f t="shared" si="49"/>
        <v>0</v>
      </c>
      <c r="Z198">
        <f t="shared" si="49"/>
        <v>0</v>
      </c>
      <c r="AA198">
        <f t="shared" si="50"/>
        <v>1</v>
      </c>
      <c r="AB198">
        <f t="shared" si="51"/>
        <v>0</v>
      </c>
      <c r="AC198">
        <f t="shared" si="52"/>
        <v>1</v>
      </c>
      <c r="AE198">
        <f t="shared" si="53"/>
        <v>2</v>
      </c>
      <c r="AF198">
        <f t="shared" si="54"/>
        <v>0</v>
      </c>
      <c r="AG198">
        <f t="shared" si="54"/>
        <v>1</v>
      </c>
      <c r="AH198">
        <f t="shared" si="54"/>
        <v>1</v>
      </c>
      <c r="AI198">
        <f t="shared" si="54"/>
        <v>1</v>
      </c>
      <c r="AJ198">
        <f t="shared" si="55"/>
        <v>0</v>
      </c>
      <c r="AK198">
        <f t="shared" si="56"/>
        <v>1</v>
      </c>
      <c r="AM198">
        <f t="shared" si="57"/>
        <v>3</v>
      </c>
      <c r="AN198">
        <f t="shared" si="57"/>
        <v>1</v>
      </c>
      <c r="AO198">
        <f t="shared" si="58"/>
        <v>3</v>
      </c>
      <c r="AP198">
        <f t="shared" si="58"/>
        <v>3</v>
      </c>
      <c r="AQ198">
        <f t="shared" si="58"/>
        <v>3</v>
      </c>
      <c r="AR198">
        <f t="shared" si="59"/>
        <v>2</v>
      </c>
      <c r="AS198">
        <f t="shared" si="60"/>
        <v>2</v>
      </c>
    </row>
    <row r="199" spans="1:45" x14ac:dyDescent="0.3">
      <c r="A199" s="4">
        <v>44971</v>
      </c>
      <c r="B199">
        <v>24</v>
      </c>
      <c r="C199">
        <v>26</v>
      </c>
      <c r="D199">
        <v>38</v>
      </c>
      <c r="E199">
        <v>43</v>
      </c>
      <c r="F199">
        <v>46</v>
      </c>
      <c r="G199">
        <v>2</v>
      </c>
      <c r="H199">
        <v>3</v>
      </c>
      <c r="J199">
        <f t="shared" si="61"/>
        <v>3.3726843908080104</v>
      </c>
      <c r="L199">
        <f t="shared" si="62"/>
        <v>5.7584720195551871</v>
      </c>
      <c r="N199">
        <f t="shared" si="63"/>
        <v>1</v>
      </c>
      <c r="W199">
        <f t="shared" si="49"/>
        <v>0</v>
      </c>
      <c r="X199">
        <f t="shared" si="49"/>
        <v>0</v>
      </c>
      <c r="Y199">
        <f t="shared" si="49"/>
        <v>0</v>
      </c>
      <c r="Z199">
        <f t="shared" si="49"/>
        <v>1</v>
      </c>
      <c r="AA199">
        <f t="shared" si="50"/>
        <v>0</v>
      </c>
      <c r="AB199">
        <f t="shared" si="51"/>
        <v>0</v>
      </c>
      <c r="AC199">
        <f t="shared" si="52"/>
        <v>4</v>
      </c>
      <c r="AE199">
        <f t="shared" si="53"/>
        <v>0</v>
      </c>
      <c r="AF199">
        <f t="shared" si="54"/>
        <v>0</v>
      </c>
      <c r="AG199">
        <f t="shared" si="54"/>
        <v>0</v>
      </c>
      <c r="AH199">
        <f t="shared" si="54"/>
        <v>2</v>
      </c>
      <c r="AI199">
        <f t="shared" si="54"/>
        <v>1</v>
      </c>
      <c r="AJ199">
        <f t="shared" si="55"/>
        <v>1</v>
      </c>
      <c r="AK199">
        <f t="shared" si="56"/>
        <v>5</v>
      </c>
      <c r="AM199">
        <f t="shared" si="57"/>
        <v>0</v>
      </c>
      <c r="AN199">
        <f t="shared" si="57"/>
        <v>3</v>
      </c>
      <c r="AO199">
        <f t="shared" si="58"/>
        <v>0</v>
      </c>
      <c r="AP199">
        <f t="shared" si="58"/>
        <v>3</v>
      </c>
      <c r="AQ199">
        <f t="shared" si="58"/>
        <v>3</v>
      </c>
      <c r="AR199">
        <f t="shared" si="59"/>
        <v>2</v>
      </c>
      <c r="AS199">
        <f t="shared" si="60"/>
        <v>8</v>
      </c>
    </row>
    <row r="200" spans="1:45" x14ac:dyDescent="0.3">
      <c r="A200" s="4">
        <v>44967</v>
      </c>
      <c r="B200">
        <v>3</v>
      </c>
      <c r="C200">
        <v>13</v>
      </c>
      <c r="D200">
        <v>25</v>
      </c>
      <c r="E200">
        <v>36</v>
      </c>
      <c r="F200">
        <v>47</v>
      </c>
      <c r="G200">
        <v>3</v>
      </c>
      <c r="H200">
        <v>8</v>
      </c>
      <c r="J200">
        <f t="shared" si="61"/>
        <v>5.5113519212621505</v>
      </c>
      <c r="L200">
        <f t="shared" si="62"/>
        <v>2.6153393661244042</v>
      </c>
      <c r="N200">
        <f t="shared" si="63"/>
        <v>5</v>
      </c>
      <c r="W200">
        <f t="shared" si="49"/>
        <v>0</v>
      </c>
      <c r="X200">
        <f t="shared" si="49"/>
        <v>0</v>
      </c>
      <c r="Y200">
        <f t="shared" si="49"/>
        <v>0</v>
      </c>
      <c r="Z200">
        <f t="shared" si="49"/>
        <v>0</v>
      </c>
      <c r="AA200">
        <f t="shared" si="50"/>
        <v>2</v>
      </c>
      <c r="AB200">
        <f t="shared" si="51"/>
        <v>3</v>
      </c>
      <c r="AC200">
        <f t="shared" si="52"/>
        <v>0</v>
      </c>
      <c r="AE200">
        <f t="shared" si="53"/>
        <v>1</v>
      </c>
      <c r="AF200">
        <f t="shared" si="54"/>
        <v>3</v>
      </c>
      <c r="AG200">
        <f t="shared" si="54"/>
        <v>1</v>
      </c>
      <c r="AH200">
        <f t="shared" si="54"/>
        <v>0</v>
      </c>
      <c r="AI200">
        <f t="shared" si="54"/>
        <v>2</v>
      </c>
      <c r="AJ200">
        <f t="shared" si="55"/>
        <v>4</v>
      </c>
      <c r="AK200">
        <f t="shared" si="56"/>
        <v>0</v>
      </c>
      <c r="AM200">
        <f t="shared" si="57"/>
        <v>2</v>
      </c>
      <c r="AN200">
        <f t="shared" si="57"/>
        <v>3</v>
      </c>
      <c r="AO200">
        <f t="shared" si="58"/>
        <v>2</v>
      </c>
      <c r="AP200">
        <f t="shared" si="58"/>
        <v>0</v>
      </c>
      <c r="AQ200">
        <f t="shared" si="58"/>
        <v>3</v>
      </c>
      <c r="AR200">
        <f t="shared" si="59"/>
        <v>7</v>
      </c>
      <c r="AS200">
        <f t="shared" si="60"/>
        <v>1</v>
      </c>
    </row>
    <row r="201" spans="1:45" x14ac:dyDescent="0.3">
      <c r="A201" s="4">
        <v>44964</v>
      </c>
      <c r="B201">
        <v>2</v>
      </c>
      <c r="C201">
        <v>8</v>
      </c>
      <c r="D201">
        <v>34</v>
      </c>
      <c r="E201">
        <v>44</v>
      </c>
      <c r="F201">
        <v>47</v>
      </c>
      <c r="G201">
        <v>3</v>
      </c>
      <c r="H201">
        <v>9</v>
      </c>
      <c r="J201">
        <f t="shared" si="61"/>
        <v>7.1632743909472012</v>
      </c>
      <c r="L201">
        <f t="shared" si="62"/>
        <v>4.349712634186309</v>
      </c>
      <c r="N201">
        <f t="shared" si="63"/>
        <v>6</v>
      </c>
      <c r="W201">
        <f t="shared" si="49"/>
        <v>1</v>
      </c>
      <c r="X201">
        <f t="shared" si="49"/>
        <v>1</v>
      </c>
      <c r="Y201">
        <f t="shared" si="49"/>
        <v>0</v>
      </c>
      <c r="Z201">
        <f t="shared" si="49"/>
        <v>0</v>
      </c>
      <c r="AA201">
        <f t="shared" si="50"/>
        <v>1</v>
      </c>
      <c r="AB201">
        <f t="shared" si="51"/>
        <v>2</v>
      </c>
      <c r="AC201">
        <f t="shared" si="52"/>
        <v>0</v>
      </c>
      <c r="AE201">
        <f t="shared" si="53"/>
        <v>1</v>
      </c>
      <c r="AF201">
        <f t="shared" si="54"/>
        <v>1</v>
      </c>
      <c r="AG201">
        <f t="shared" si="54"/>
        <v>1</v>
      </c>
      <c r="AH201">
        <f t="shared" si="54"/>
        <v>1</v>
      </c>
      <c r="AI201">
        <f t="shared" si="54"/>
        <v>1</v>
      </c>
      <c r="AJ201">
        <f t="shared" si="55"/>
        <v>4</v>
      </c>
      <c r="AK201">
        <f t="shared" si="56"/>
        <v>0</v>
      </c>
      <c r="AM201">
        <f t="shared" si="57"/>
        <v>2</v>
      </c>
      <c r="AN201">
        <f t="shared" si="57"/>
        <v>2</v>
      </c>
      <c r="AO201">
        <f t="shared" si="58"/>
        <v>3</v>
      </c>
      <c r="AP201">
        <f t="shared" si="58"/>
        <v>2</v>
      </c>
      <c r="AQ201">
        <f t="shared" si="58"/>
        <v>2</v>
      </c>
      <c r="AR201">
        <f t="shared" si="59"/>
        <v>6</v>
      </c>
      <c r="AS201">
        <f t="shared" si="60"/>
        <v>1</v>
      </c>
    </row>
    <row r="202" spans="1:45" x14ac:dyDescent="0.3">
      <c r="A202" s="4">
        <v>44960</v>
      </c>
      <c r="B202">
        <v>2</v>
      </c>
      <c r="C202">
        <v>14</v>
      </c>
      <c r="D202">
        <v>17</v>
      </c>
      <c r="E202">
        <v>32</v>
      </c>
      <c r="F202">
        <v>45</v>
      </c>
      <c r="G202">
        <v>3</v>
      </c>
      <c r="H202">
        <v>10</v>
      </c>
      <c r="J202">
        <f t="shared" si="61"/>
        <v>5.8470077817632502</v>
      </c>
      <c r="L202">
        <f t="shared" si="62"/>
        <v>1.2328828005937953</v>
      </c>
      <c r="N202">
        <f t="shared" si="63"/>
        <v>7</v>
      </c>
      <c r="W202">
        <f t="shared" si="49"/>
        <v>0</v>
      </c>
      <c r="X202">
        <f t="shared" si="49"/>
        <v>0</v>
      </c>
      <c r="Y202">
        <f t="shared" si="49"/>
        <v>0</v>
      </c>
      <c r="Z202">
        <f t="shared" si="49"/>
        <v>0</v>
      </c>
      <c r="AA202">
        <f t="shared" si="50"/>
        <v>0</v>
      </c>
      <c r="AB202">
        <f t="shared" si="51"/>
        <v>1</v>
      </c>
      <c r="AC202">
        <f t="shared" si="52"/>
        <v>1</v>
      </c>
      <c r="AE202">
        <f t="shared" si="53"/>
        <v>0</v>
      </c>
      <c r="AF202">
        <f t="shared" si="54"/>
        <v>0</v>
      </c>
      <c r="AG202">
        <f t="shared" si="54"/>
        <v>1</v>
      </c>
      <c r="AH202">
        <f t="shared" si="54"/>
        <v>0</v>
      </c>
      <c r="AI202">
        <f t="shared" si="54"/>
        <v>2</v>
      </c>
      <c r="AJ202">
        <f t="shared" si="55"/>
        <v>3</v>
      </c>
      <c r="AK202">
        <f t="shared" si="56"/>
        <v>4</v>
      </c>
      <c r="AM202">
        <f t="shared" si="57"/>
        <v>1</v>
      </c>
      <c r="AN202">
        <f t="shared" si="57"/>
        <v>0</v>
      </c>
      <c r="AO202">
        <f t="shared" si="58"/>
        <v>3</v>
      </c>
      <c r="AP202">
        <f t="shared" si="58"/>
        <v>0</v>
      </c>
      <c r="AQ202">
        <f t="shared" si="58"/>
        <v>3</v>
      </c>
      <c r="AR202">
        <f t="shared" si="59"/>
        <v>5</v>
      </c>
      <c r="AS202">
        <f t="shared" si="60"/>
        <v>5</v>
      </c>
    </row>
    <row r="203" spans="1:45" x14ac:dyDescent="0.3">
      <c r="A203" s="4">
        <v>44957</v>
      </c>
      <c r="B203">
        <v>7</v>
      </c>
      <c r="C203">
        <v>12</v>
      </c>
      <c r="D203">
        <v>19</v>
      </c>
      <c r="E203">
        <v>33</v>
      </c>
      <c r="F203">
        <v>43</v>
      </c>
      <c r="G203">
        <v>3</v>
      </c>
      <c r="H203">
        <v>7</v>
      </c>
      <c r="J203">
        <f t="shared" si="61"/>
        <v>4.8088460154178359</v>
      </c>
      <c r="L203">
        <f t="shared" si="62"/>
        <v>3.8262252939417984</v>
      </c>
      <c r="N203">
        <f t="shared" si="63"/>
        <v>4</v>
      </c>
      <c r="W203">
        <f t="shared" si="49"/>
        <v>0</v>
      </c>
      <c r="X203">
        <f t="shared" si="49"/>
        <v>0</v>
      </c>
      <c r="Y203">
        <f t="shared" si="49"/>
        <v>1</v>
      </c>
      <c r="Z203">
        <f t="shared" si="49"/>
        <v>1</v>
      </c>
      <c r="AA203">
        <f t="shared" si="50"/>
        <v>1</v>
      </c>
      <c r="AB203">
        <f t="shared" si="51"/>
        <v>0</v>
      </c>
      <c r="AC203">
        <f t="shared" si="52"/>
        <v>2</v>
      </c>
      <c r="AE203">
        <f t="shared" si="53"/>
        <v>0</v>
      </c>
      <c r="AF203">
        <f t="shared" si="54"/>
        <v>0</v>
      </c>
      <c r="AG203">
        <f t="shared" si="54"/>
        <v>2</v>
      </c>
      <c r="AH203">
        <f t="shared" si="54"/>
        <v>2</v>
      </c>
      <c r="AI203">
        <f t="shared" si="54"/>
        <v>2</v>
      </c>
      <c r="AJ203">
        <f t="shared" si="55"/>
        <v>3</v>
      </c>
      <c r="AK203">
        <f t="shared" si="56"/>
        <v>2</v>
      </c>
      <c r="AM203">
        <f t="shared" si="57"/>
        <v>0</v>
      </c>
      <c r="AN203">
        <f t="shared" si="57"/>
        <v>3</v>
      </c>
      <c r="AO203">
        <f t="shared" si="58"/>
        <v>4</v>
      </c>
      <c r="AP203">
        <f t="shared" si="58"/>
        <v>2</v>
      </c>
      <c r="AQ203">
        <f t="shared" si="58"/>
        <v>2</v>
      </c>
      <c r="AR203">
        <f t="shared" si="59"/>
        <v>5</v>
      </c>
      <c r="AS203">
        <f t="shared" si="60"/>
        <v>3</v>
      </c>
    </row>
    <row r="204" spans="1:45" x14ac:dyDescent="0.3">
      <c r="A204" s="4">
        <v>44953</v>
      </c>
      <c r="B204">
        <v>8</v>
      </c>
      <c r="C204">
        <v>9</v>
      </c>
      <c r="D204">
        <v>15</v>
      </c>
      <c r="E204">
        <v>19</v>
      </c>
      <c r="F204">
        <v>31</v>
      </c>
      <c r="G204">
        <v>10</v>
      </c>
      <c r="H204">
        <v>12</v>
      </c>
      <c r="J204">
        <f t="shared" si="61"/>
        <v>3.5089172119045497</v>
      </c>
      <c r="L204">
        <f t="shared" si="62"/>
        <v>8.5813751811699728</v>
      </c>
      <c r="N204">
        <f t="shared" si="63"/>
        <v>2</v>
      </c>
      <c r="W204">
        <f t="shared" si="49"/>
        <v>0</v>
      </c>
      <c r="X204">
        <f t="shared" si="49"/>
        <v>0</v>
      </c>
      <c r="Y204">
        <f t="shared" si="49"/>
        <v>0</v>
      </c>
      <c r="Z204">
        <f t="shared" si="49"/>
        <v>0</v>
      </c>
      <c r="AA204">
        <f t="shared" si="50"/>
        <v>0</v>
      </c>
      <c r="AB204">
        <f t="shared" si="51"/>
        <v>2</v>
      </c>
      <c r="AC204">
        <f t="shared" si="52"/>
        <v>0</v>
      </c>
      <c r="AE204">
        <f t="shared" si="53"/>
        <v>0</v>
      </c>
      <c r="AF204">
        <f t="shared" si="54"/>
        <v>0</v>
      </c>
      <c r="AG204">
        <f t="shared" si="54"/>
        <v>0</v>
      </c>
      <c r="AH204">
        <f t="shared" si="54"/>
        <v>1</v>
      </c>
      <c r="AI204">
        <f t="shared" si="54"/>
        <v>2</v>
      </c>
      <c r="AJ204">
        <f t="shared" si="55"/>
        <v>3</v>
      </c>
      <c r="AK204">
        <f t="shared" si="56"/>
        <v>1</v>
      </c>
      <c r="AM204">
        <f t="shared" si="57"/>
        <v>1</v>
      </c>
      <c r="AN204">
        <f t="shared" si="57"/>
        <v>1</v>
      </c>
      <c r="AO204">
        <f t="shared" si="58"/>
        <v>2</v>
      </c>
      <c r="AP204">
        <f t="shared" si="58"/>
        <v>4</v>
      </c>
      <c r="AQ204">
        <f t="shared" si="58"/>
        <v>3</v>
      </c>
      <c r="AR204">
        <f t="shared" si="59"/>
        <v>4</v>
      </c>
      <c r="AS204">
        <f t="shared" si="60"/>
        <v>3</v>
      </c>
    </row>
    <row r="205" spans="1:45" x14ac:dyDescent="0.3">
      <c r="A205" s="4">
        <v>44950</v>
      </c>
      <c r="B205">
        <v>11</v>
      </c>
      <c r="C205">
        <v>27</v>
      </c>
      <c r="D205">
        <v>41</v>
      </c>
      <c r="E205">
        <v>43</v>
      </c>
      <c r="F205">
        <v>47</v>
      </c>
      <c r="G205">
        <v>7</v>
      </c>
      <c r="H205">
        <v>11</v>
      </c>
      <c r="J205">
        <f t="shared" si="61"/>
        <v>5.4313902456001077</v>
      </c>
      <c r="L205">
        <f t="shared" si="62"/>
        <v>7.274613391789285</v>
      </c>
      <c r="N205">
        <f t="shared" si="63"/>
        <v>4</v>
      </c>
      <c r="W205">
        <f t="shared" si="49"/>
        <v>1</v>
      </c>
      <c r="X205">
        <f t="shared" si="49"/>
        <v>0</v>
      </c>
      <c r="Y205">
        <f t="shared" si="49"/>
        <v>0</v>
      </c>
      <c r="Z205">
        <f t="shared" si="49"/>
        <v>0</v>
      </c>
      <c r="AA205">
        <f t="shared" si="50"/>
        <v>0</v>
      </c>
      <c r="AB205">
        <f t="shared" si="51"/>
        <v>1</v>
      </c>
      <c r="AC205">
        <f t="shared" si="52"/>
        <v>1</v>
      </c>
      <c r="AE205">
        <f t="shared" si="53"/>
        <v>2</v>
      </c>
      <c r="AF205">
        <f t="shared" si="54"/>
        <v>1</v>
      </c>
      <c r="AG205">
        <f t="shared" si="54"/>
        <v>0</v>
      </c>
      <c r="AH205">
        <f t="shared" si="54"/>
        <v>1</v>
      </c>
      <c r="AI205">
        <f t="shared" si="54"/>
        <v>1</v>
      </c>
      <c r="AJ205">
        <f t="shared" si="55"/>
        <v>1</v>
      </c>
      <c r="AK205">
        <f t="shared" si="56"/>
        <v>2</v>
      </c>
      <c r="AM205">
        <f t="shared" si="57"/>
        <v>2</v>
      </c>
      <c r="AN205">
        <f t="shared" si="57"/>
        <v>3</v>
      </c>
      <c r="AO205">
        <f t="shared" si="58"/>
        <v>1</v>
      </c>
      <c r="AP205">
        <f t="shared" si="58"/>
        <v>1</v>
      </c>
      <c r="AQ205">
        <f t="shared" si="58"/>
        <v>1</v>
      </c>
      <c r="AR205">
        <f t="shared" si="59"/>
        <v>2</v>
      </c>
      <c r="AS205">
        <f t="shared" si="60"/>
        <v>6</v>
      </c>
    </row>
    <row r="206" spans="1:45" x14ac:dyDescent="0.3">
      <c r="A206" s="4">
        <v>44946</v>
      </c>
      <c r="B206">
        <v>3</v>
      </c>
      <c r="C206">
        <v>6</v>
      </c>
      <c r="D206">
        <v>13</v>
      </c>
      <c r="E206">
        <v>40</v>
      </c>
      <c r="F206">
        <v>42</v>
      </c>
      <c r="G206">
        <v>7</v>
      </c>
      <c r="H206">
        <v>11</v>
      </c>
      <c r="J206">
        <f t="shared" si="61"/>
        <v>7.0311805552126163</v>
      </c>
      <c r="L206">
        <f t="shared" si="62"/>
        <v>5.7930993431840951</v>
      </c>
      <c r="N206">
        <f t="shared" si="63"/>
        <v>4</v>
      </c>
      <c r="W206">
        <f t="shared" si="49"/>
        <v>0</v>
      </c>
      <c r="X206">
        <f t="shared" si="49"/>
        <v>0</v>
      </c>
      <c r="Y206">
        <f t="shared" si="49"/>
        <v>2</v>
      </c>
      <c r="Z206">
        <f t="shared" si="49"/>
        <v>1</v>
      </c>
      <c r="AA206">
        <f t="shared" si="50"/>
        <v>1</v>
      </c>
      <c r="AB206">
        <f t="shared" si="51"/>
        <v>0</v>
      </c>
      <c r="AC206">
        <f t="shared" si="52"/>
        <v>0</v>
      </c>
      <c r="AE206">
        <f t="shared" si="53"/>
        <v>0</v>
      </c>
      <c r="AF206">
        <f t="shared" si="54"/>
        <v>0</v>
      </c>
      <c r="AG206">
        <f t="shared" si="54"/>
        <v>2</v>
      </c>
      <c r="AH206">
        <f t="shared" si="54"/>
        <v>1</v>
      </c>
      <c r="AI206">
        <f t="shared" si="54"/>
        <v>2</v>
      </c>
      <c r="AJ206">
        <f t="shared" si="55"/>
        <v>1</v>
      </c>
      <c r="AK206">
        <f t="shared" si="56"/>
        <v>1</v>
      </c>
      <c r="AM206">
        <f t="shared" si="57"/>
        <v>1</v>
      </c>
      <c r="AN206">
        <f t="shared" si="57"/>
        <v>0</v>
      </c>
      <c r="AO206">
        <f t="shared" si="58"/>
        <v>4</v>
      </c>
      <c r="AP206">
        <f t="shared" si="58"/>
        <v>1</v>
      </c>
      <c r="AQ206">
        <f t="shared" si="58"/>
        <v>3</v>
      </c>
      <c r="AR206">
        <f t="shared" si="59"/>
        <v>1</v>
      </c>
      <c r="AS206">
        <f t="shared" si="60"/>
        <v>5</v>
      </c>
    </row>
    <row r="207" spans="1:45" x14ac:dyDescent="0.3">
      <c r="A207" s="4">
        <v>44943</v>
      </c>
      <c r="B207">
        <v>18</v>
      </c>
      <c r="C207">
        <v>21</v>
      </c>
      <c r="D207">
        <v>30</v>
      </c>
      <c r="E207">
        <v>46</v>
      </c>
      <c r="F207">
        <v>50</v>
      </c>
      <c r="G207">
        <v>2</v>
      </c>
      <c r="H207">
        <v>6</v>
      </c>
      <c r="J207">
        <f t="shared" si="61"/>
        <v>4.7565743976101116</v>
      </c>
      <c r="L207">
        <f t="shared" si="62"/>
        <v>4.991993589739474</v>
      </c>
      <c r="N207">
        <f t="shared" si="63"/>
        <v>4</v>
      </c>
      <c r="W207">
        <f t="shared" si="49"/>
        <v>0</v>
      </c>
      <c r="X207">
        <f t="shared" si="49"/>
        <v>1</v>
      </c>
      <c r="Y207">
        <f t="shared" si="49"/>
        <v>0</v>
      </c>
      <c r="Z207">
        <f t="shared" si="49"/>
        <v>1</v>
      </c>
      <c r="AA207">
        <f t="shared" si="50"/>
        <v>0</v>
      </c>
      <c r="AB207">
        <f t="shared" si="51"/>
        <v>0</v>
      </c>
      <c r="AC207">
        <f t="shared" si="52"/>
        <v>0</v>
      </c>
      <c r="AE207">
        <f t="shared" si="53"/>
        <v>0</v>
      </c>
      <c r="AF207">
        <f t="shared" si="54"/>
        <v>1</v>
      </c>
      <c r="AG207">
        <f t="shared" si="54"/>
        <v>1</v>
      </c>
      <c r="AH207">
        <f t="shared" si="54"/>
        <v>1</v>
      </c>
      <c r="AI207">
        <f t="shared" si="54"/>
        <v>0</v>
      </c>
      <c r="AJ207">
        <f t="shared" si="55"/>
        <v>1</v>
      </c>
      <c r="AK207">
        <f t="shared" si="56"/>
        <v>0</v>
      </c>
      <c r="AM207">
        <f t="shared" si="57"/>
        <v>0</v>
      </c>
      <c r="AN207">
        <f t="shared" si="57"/>
        <v>5</v>
      </c>
      <c r="AO207">
        <f t="shared" si="58"/>
        <v>1</v>
      </c>
      <c r="AP207">
        <f t="shared" si="58"/>
        <v>2</v>
      </c>
      <c r="AQ207">
        <f t="shared" si="58"/>
        <v>2</v>
      </c>
      <c r="AR207">
        <f t="shared" si="59"/>
        <v>3</v>
      </c>
      <c r="AS207">
        <f t="shared" si="60"/>
        <v>2</v>
      </c>
    </row>
    <row r="208" spans="1:45" x14ac:dyDescent="0.3">
      <c r="A208" s="4">
        <v>44939</v>
      </c>
      <c r="B208">
        <v>4</v>
      </c>
      <c r="C208">
        <v>13</v>
      </c>
      <c r="D208">
        <v>25</v>
      </c>
      <c r="E208">
        <v>33</v>
      </c>
      <c r="F208">
        <v>37</v>
      </c>
      <c r="G208">
        <v>5</v>
      </c>
      <c r="H208">
        <v>10</v>
      </c>
      <c r="J208">
        <f t="shared" si="61"/>
        <v>4.3660622991432447</v>
      </c>
      <c r="L208">
        <f t="shared" si="62"/>
        <v>2.8565713714171403</v>
      </c>
      <c r="N208">
        <f t="shared" si="63"/>
        <v>5</v>
      </c>
      <c r="W208">
        <f t="shared" si="49"/>
        <v>0</v>
      </c>
      <c r="X208">
        <f t="shared" si="49"/>
        <v>1</v>
      </c>
      <c r="Y208">
        <f t="shared" si="49"/>
        <v>0</v>
      </c>
      <c r="Z208">
        <f t="shared" si="49"/>
        <v>1</v>
      </c>
      <c r="AA208">
        <f t="shared" si="50"/>
        <v>0</v>
      </c>
      <c r="AB208">
        <f t="shared" si="51"/>
        <v>1</v>
      </c>
      <c r="AC208">
        <f t="shared" si="52"/>
        <v>2</v>
      </c>
      <c r="AE208">
        <f t="shared" si="53"/>
        <v>0</v>
      </c>
      <c r="AF208">
        <f t="shared" si="54"/>
        <v>1</v>
      </c>
      <c r="AG208">
        <f t="shared" si="54"/>
        <v>0</v>
      </c>
      <c r="AH208">
        <f t="shared" si="54"/>
        <v>1</v>
      </c>
      <c r="AI208">
        <f t="shared" si="54"/>
        <v>0</v>
      </c>
      <c r="AJ208">
        <f t="shared" si="55"/>
        <v>3</v>
      </c>
      <c r="AK208">
        <f t="shared" si="56"/>
        <v>3</v>
      </c>
      <c r="AM208">
        <f t="shared" si="57"/>
        <v>0</v>
      </c>
      <c r="AN208">
        <f t="shared" si="57"/>
        <v>3</v>
      </c>
      <c r="AO208">
        <f t="shared" si="58"/>
        <v>2</v>
      </c>
      <c r="AP208">
        <f t="shared" si="58"/>
        <v>3</v>
      </c>
      <c r="AQ208">
        <f t="shared" si="58"/>
        <v>2</v>
      </c>
      <c r="AR208">
        <f t="shared" si="59"/>
        <v>3</v>
      </c>
      <c r="AS208">
        <f t="shared" si="60"/>
        <v>4</v>
      </c>
    </row>
    <row r="209" spans="1:45" x14ac:dyDescent="0.3">
      <c r="A209" s="4">
        <v>44936</v>
      </c>
      <c r="B209">
        <v>11</v>
      </c>
      <c r="C209">
        <v>13</v>
      </c>
      <c r="D209">
        <v>34</v>
      </c>
      <c r="E209">
        <v>40</v>
      </c>
      <c r="F209">
        <v>42</v>
      </c>
      <c r="G209">
        <v>3</v>
      </c>
      <c r="H209">
        <v>10</v>
      </c>
      <c r="J209">
        <f t="shared" si="61"/>
        <v>5.5056788863863098</v>
      </c>
      <c r="L209">
        <f t="shared" si="62"/>
        <v>3.872983346207417</v>
      </c>
      <c r="N209">
        <f t="shared" si="63"/>
        <v>7</v>
      </c>
      <c r="W209">
        <f t="shared" si="49"/>
        <v>0</v>
      </c>
      <c r="X209">
        <f t="shared" si="49"/>
        <v>0</v>
      </c>
      <c r="Y209">
        <f t="shared" si="49"/>
        <v>2</v>
      </c>
      <c r="Z209">
        <f t="shared" si="49"/>
        <v>0</v>
      </c>
      <c r="AA209">
        <f t="shared" si="50"/>
        <v>1</v>
      </c>
      <c r="AB209">
        <f t="shared" si="51"/>
        <v>2</v>
      </c>
      <c r="AC209">
        <f t="shared" si="52"/>
        <v>1</v>
      </c>
      <c r="AE209">
        <f t="shared" si="53"/>
        <v>1</v>
      </c>
      <c r="AF209">
        <f t="shared" si="54"/>
        <v>0</v>
      </c>
      <c r="AG209">
        <f t="shared" si="54"/>
        <v>2</v>
      </c>
      <c r="AH209">
        <f t="shared" si="54"/>
        <v>0</v>
      </c>
      <c r="AI209">
        <f t="shared" si="54"/>
        <v>1</v>
      </c>
      <c r="AJ209">
        <f t="shared" si="55"/>
        <v>3</v>
      </c>
      <c r="AK209">
        <f t="shared" si="56"/>
        <v>2</v>
      </c>
      <c r="AM209">
        <f t="shared" si="57"/>
        <v>2</v>
      </c>
      <c r="AN209">
        <f t="shared" si="57"/>
        <v>2</v>
      </c>
      <c r="AO209">
        <f t="shared" si="58"/>
        <v>2</v>
      </c>
      <c r="AP209">
        <f t="shared" si="58"/>
        <v>0</v>
      </c>
      <c r="AQ209">
        <f t="shared" si="58"/>
        <v>3</v>
      </c>
      <c r="AR209">
        <f t="shared" si="59"/>
        <v>5</v>
      </c>
      <c r="AS209">
        <f t="shared" si="60"/>
        <v>3</v>
      </c>
    </row>
    <row r="210" spans="1:45" x14ac:dyDescent="0.3">
      <c r="A210" s="4">
        <v>44932</v>
      </c>
      <c r="B210">
        <v>16</v>
      </c>
      <c r="C210">
        <v>31</v>
      </c>
      <c r="D210">
        <v>35</v>
      </c>
      <c r="E210">
        <v>44</v>
      </c>
      <c r="F210">
        <v>45</v>
      </c>
      <c r="G210">
        <v>4</v>
      </c>
      <c r="H210">
        <v>12</v>
      </c>
      <c r="J210">
        <f t="shared" si="61"/>
        <v>4.4930501889028571</v>
      </c>
      <c r="L210">
        <f t="shared" si="62"/>
        <v>2.4819347291981715</v>
      </c>
      <c r="N210">
        <f t="shared" si="63"/>
        <v>8</v>
      </c>
      <c r="W210">
        <f t="shared" si="49"/>
        <v>1</v>
      </c>
      <c r="X210">
        <f t="shared" si="49"/>
        <v>1</v>
      </c>
      <c r="Y210">
        <f t="shared" si="49"/>
        <v>1</v>
      </c>
      <c r="Z210">
        <f t="shared" si="49"/>
        <v>0</v>
      </c>
      <c r="AA210">
        <f t="shared" si="50"/>
        <v>1</v>
      </c>
      <c r="AB210">
        <f t="shared" si="51"/>
        <v>1</v>
      </c>
      <c r="AC210">
        <f t="shared" si="52"/>
        <v>0</v>
      </c>
      <c r="AE210">
        <f t="shared" si="53"/>
        <v>1</v>
      </c>
      <c r="AF210">
        <f t="shared" si="54"/>
        <v>2</v>
      </c>
      <c r="AG210">
        <f t="shared" si="54"/>
        <v>3</v>
      </c>
      <c r="AH210">
        <f t="shared" si="54"/>
        <v>1</v>
      </c>
      <c r="AI210">
        <f t="shared" si="54"/>
        <v>2</v>
      </c>
      <c r="AJ210">
        <f t="shared" si="55"/>
        <v>1</v>
      </c>
      <c r="AK210">
        <f t="shared" si="56"/>
        <v>1</v>
      </c>
      <c r="AM210">
        <f t="shared" si="57"/>
        <v>3</v>
      </c>
      <c r="AN210">
        <f t="shared" si="57"/>
        <v>3</v>
      </c>
      <c r="AO210">
        <f t="shared" si="58"/>
        <v>7</v>
      </c>
      <c r="AP210">
        <f t="shared" si="58"/>
        <v>2</v>
      </c>
      <c r="AQ210">
        <f t="shared" si="58"/>
        <v>3</v>
      </c>
      <c r="AR210">
        <f t="shared" si="59"/>
        <v>1</v>
      </c>
      <c r="AS210">
        <f t="shared" si="60"/>
        <v>3</v>
      </c>
    </row>
    <row r="211" spans="1:45" x14ac:dyDescent="0.3">
      <c r="A211" s="4">
        <v>44929</v>
      </c>
      <c r="B211">
        <v>20</v>
      </c>
      <c r="C211">
        <v>21</v>
      </c>
      <c r="D211">
        <v>29</v>
      </c>
      <c r="E211">
        <v>45</v>
      </c>
      <c r="F211">
        <v>46</v>
      </c>
      <c r="G211">
        <v>3</v>
      </c>
      <c r="H211">
        <v>10</v>
      </c>
      <c r="J211">
        <f t="shared" si="61"/>
        <v>4.4860896112315904</v>
      </c>
      <c r="L211">
        <f t="shared" si="62"/>
        <v>3.7682887362833548</v>
      </c>
      <c r="N211">
        <f t="shared" si="63"/>
        <v>7</v>
      </c>
      <c r="W211">
        <f t="shared" si="49"/>
        <v>1</v>
      </c>
      <c r="X211">
        <f t="shared" si="49"/>
        <v>0</v>
      </c>
      <c r="Y211">
        <f t="shared" si="49"/>
        <v>0</v>
      </c>
      <c r="Z211">
        <f t="shared" si="49"/>
        <v>0</v>
      </c>
      <c r="AA211">
        <f t="shared" si="50"/>
        <v>0</v>
      </c>
      <c r="AB211">
        <f t="shared" si="51"/>
        <v>1</v>
      </c>
      <c r="AC211">
        <f t="shared" si="52"/>
        <v>0</v>
      </c>
      <c r="AE211">
        <f t="shared" si="53"/>
        <v>3</v>
      </c>
      <c r="AF211">
        <f t="shared" si="54"/>
        <v>1</v>
      </c>
      <c r="AG211">
        <f t="shared" si="54"/>
        <v>0</v>
      </c>
      <c r="AH211">
        <f t="shared" si="54"/>
        <v>1</v>
      </c>
      <c r="AI211">
        <f t="shared" si="54"/>
        <v>1</v>
      </c>
      <c r="AJ211">
        <f t="shared" si="55"/>
        <v>2</v>
      </c>
      <c r="AK211">
        <f t="shared" si="56"/>
        <v>1</v>
      </c>
      <c r="AM211">
        <f t="shared" si="57"/>
        <v>4</v>
      </c>
      <c r="AN211">
        <f t="shared" si="57"/>
        <v>6</v>
      </c>
      <c r="AO211">
        <f t="shared" si="58"/>
        <v>1</v>
      </c>
      <c r="AP211">
        <f t="shared" si="58"/>
        <v>2</v>
      </c>
      <c r="AQ211">
        <f t="shared" si="58"/>
        <v>1</v>
      </c>
      <c r="AR211">
        <f t="shared" si="59"/>
        <v>5</v>
      </c>
      <c r="AS211">
        <f t="shared" si="60"/>
        <v>2</v>
      </c>
    </row>
    <row r="212" spans="1:45" x14ac:dyDescent="0.3">
      <c r="A212" s="4">
        <v>44925</v>
      </c>
      <c r="B212">
        <v>17</v>
      </c>
      <c r="C212">
        <v>34</v>
      </c>
      <c r="D212">
        <v>42</v>
      </c>
      <c r="E212">
        <v>47</v>
      </c>
      <c r="F212">
        <v>48</v>
      </c>
      <c r="G212">
        <v>1</v>
      </c>
      <c r="H212">
        <v>9</v>
      </c>
      <c r="J212">
        <f t="shared" si="61"/>
        <v>4.8669805834829463</v>
      </c>
      <c r="L212">
        <f t="shared" si="62"/>
        <v>3.3941125496954276</v>
      </c>
      <c r="N212">
        <f t="shared" si="63"/>
        <v>8</v>
      </c>
      <c r="W212">
        <f t="shared" si="49"/>
        <v>2</v>
      </c>
      <c r="X212">
        <f t="shared" si="49"/>
        <v>1</v>
      </c>
      <c r="Y212">
        <f t="shared" si="49"/>
        <v>0</v>
      </c>
      <c r="Z212">
        <f t="shared" si="49"/>
        <v>0</v>
      </c>
      <c r="AA212">
        <f t="shared" si="50"/>
        <v>0</v>
      </c>
      <c r="AB212">
        <f t="shared" si="51"/>
        <v>0</v>
      </c>
      <c r="AC212">
        <f t="shared" si="52"/>
        <v>0</v>
      </c>
      <c r="AE212">
        <f t="shared" si="53"/>
        <v>2</v>
      </c>
      <c r="AF212">
        <f t="shared" si="54"/>
        <v>1</v>
      </c>
      <c r="AG212">
        <f t="shared" si="54"/>
        <v>0</v>
      </c>
      <c r="AH212">
        <f t="shared" si="54"/>
        <v>0</v>
      </c>
      <c r="AI212">
        <f t="shared" si="54"/>
        <v>0</v>
      </c>
      <c r="AJ212">
        <f t="shared" si="55"/>
        <v>1</v>
      </c>
      <c r="AK212">
        <f t="shared" si="56"/>
        <v>0</v>
      </c>
      <c r="AM212">
        <f t="shared" si="57"/>
        <v>2</v>
      </c>
      <c r="AN212">
        <f t="shared" si="57"/>
        <v>2</v>
      </c>
      <c r="AO212">
        <f t="shared" si="58"/>
        <v>2</v>
      </c>
      <c r="AP212">
        <f t="shared" si="58"/>
        <v>2</v>
      </c>
      <c r="AQ212">
        <f t="shared" si="58"/>
        <v>2</v>
      </c>
      <c r="AR212">
        <f t="shared" si="59"/>
        <v>7</v>
      </c>
      <c r="AS212">
        <f t="shared" si="60"/>
        <v>0</v>
      </c>
    </row>
    <row r="213" spans="1:45" x14ac:dyDescent="0.3">
      <c r="A213" s="4">
        <v>44922</v>
      </c>
      <c r="B213">
        <v>19</v>
      </c>
      <c r="C213">
        <v>31</v>
      </c>
      <c r="D213">
        <v>33</v>
      </c>
      <c r="E213">
        <v>34</v>
      </c>
      <c r="F213">
        <v>43</v>
      </c>
      <c r="G213">
        <v>3</v>
      </c>
      <c r="H213">
        <v>5</v>
      </c>
      <c r="J213">
        <f t="shared" si="61"/>
        <v>3.7914377220257753</v>
      </c>
      <c r="L213">
        <f t="shared" si="62"/>
        <v>4.1617304093369629</v>
      </c>
      <c r="N213">
        <f t="shared" si="63"/>
        <v>2</v>
      </c>
      <c r="W213">
        <f t="shared" si="49"/>
        <v>1</v>
      </c>
      <c r="X213">
        <f t="shared" si="49"/>
        <v>1</v>
      </c>
      <c r="Y213">
        <f t="shared" si="49"/>
        <v>0</v>
      </c>
      <c r="Z213">
        <f t="shared" si="49"/>
        <v>0</v>
      </c>
      <c r="AA213">
        <f t="shared" si="50"/>
        <v>0</v>
      </c>
      <c r="AB213">
        <f t="shared" si="51"/>
        <v>1</v>
      </c>
      <c r="AC213">
        <f t="shared" si="52"/>
        <v>2</v>
      </c>
      <c r="AE213">
        <f t="shared" si="53"/>
        <v>2</v>
      </c>
      <c r="AF213">
        <f t="shared" si="54"/>
        <v>1</v>
      </c>
      <c r="AG213">
        <f t="shared" si="54"/>
        <v>0</v>
      </c>
      <c r="AH213">
        <f t="shared" si="54"/>
        <v>0</v>
      </c>
      <c r="AI213">
        <f t="shared" si="54"/>
        <v>0</v>
      </c>
      <c r="AJ213">
        <f t="shared" si="55"/>
        <v>2</v>
      </c>
      <c r="AK213">
        <f t="shared" si="56"/>
        <v>2</v>
      </c>
      <c r="AM213">
        <f t="shared" si="57"/>
        <v>5</v>
      </c>
      <c r="AN213">
        <f t="shared" si="57"/>
        <v>2</v>
      </c>
      <c r="AO213">
        <f t="shared" si="58"/>
        <v>2</v>
      </c>
      <c r="AP213">
        <f t="shared" si="58"/>
        <v>1</v>
      </c>
      <c r="AQ213">
        <f t="shared" si="58"/>
        <v>0</v>
      </c>
      <c r="AR213">
        <f t="shared" si="59"/>
        <v>6</v>
      </c>
      <c r="AS213">
        <f t="shared" si="60"/>
        <v>2</v>
      </c>
    </row>
    <row r="214" spans="1:45" x14ac:dyDescent="0.3">
      <c r="A214" s="4">
        <v>44918</v>
      </c>
      <c r="B214">
        <v>16</v>
      </c>
      <c r="C214">
        <v>17</v>
      </c>
      <c r="D214">
        <v>23</v>
      </c>
      <c r="E214">
        <v>26</v>
      </c>
      <c r="F214">
        <v>35</v>
      </c>
      <c r="G214">
        <v>5</v>
      </c>
      <c r="H214">
        <v>11</v>
      </c>
      <c r="J214">
        <f t="shared" si="61"/>
        <v>2.817356917396161</v>
      </c>
      <c r="L214">
        <f t="shared" si="62"/>
        <v>3.9849717690342552</v>
      </c>
      <c r="N214">
        <f t="shared" si="63"/>
        <v>6</v>
      </c>
      <c r="W214">
        <f t="shared" si="49"/>
        <v>0</v>
      </c>
      <c r="X214">
        <f t="shared" si="49"/>
        <v>1</v>
      </c>
      <c r="Y214">
        <f t="shared" si="49"/>
        <v>0</v>
      </c>
      <c r="Z214">
        <f t="shared" si="49"/>
        <v>2</v>
      </c>
      <c r="AA214">
        <f t="shared" si="50"/>
        <v>1</v>
      </c>
      <c r="AB214">
        <f t="shared" si="51"/>
        <v>1</v>
      </c>
      <c r="AC214">
        <f t="shared" si="52"/>
        <v>1</v>
      </c>
      <c r="AE214">
        <f t="shared" si="53"/>
        <v>1</v>
      </c>
      <c r="AF214">
        <f t="shared" si="54"/>
        <v>1</v>
      </c>
      <c r="AG214">
        <f t="shared" si="54"/>
        <v>0</v>
      </c>
      <c r="AH214">
        <f t="shared" si="54"/>
        <v>2</v>
      </c>
      <c r="AI214">
        <f t="shared" si="54"/>
        <v>5</v>
      </c>
      <c r="AJ214">
        <f t="shared" si="55"/>
        <v>1</v>
      </c>
      <c r="AK214">
        <f t="shared" si="56"/>
        <v>4</v>
      </c>
      <c r="AM214">
        <f t="shared" si="57"/>
        <v>2</v>
      </c>
      <c r="AN214">
        <f t="shared" si="57"/>
        <v>1</v>
      </c>
      <c r="AO214">
        <f t="shared" si="58"/>
        <v>1</v>
      </c>
      <c r="AP214">
        <f t="shared" si="58"/>
        <v>2</v>
      </c>
      <c r="AQ214">
        <f t="shared" si="58"/>
        <v>7</v>
      </c>
      <c r="AR214">
        <f t="shared" si="59"/>
        <v>1</v>
      </c>
      <c r="AS214">
        <f t="shared" si="60"/>
        <v>5</v>
      </c>
    </row>
    <row r="215" spans="1:45" x14ac:dyDescent="0.3">
      <c r="A215" s="4">
        <v>44915</v>
      </c>
      <c r="B215">
        <v>1</v>
      </c>
      <c r="C215">
        <v>11</v>
      </c>
      <c r="D215">
        <v>17</v>
      </c>
      <c r="E215">
        <v>20</v>
      </c>
      <c r="F215">
        <v>27</v>
      </c>
      <c r="G215">
        <v>4</v>
      </c>
      <c r="H215">
        <v>5</v>
      </c>
      <c r="J215">
        <f t="shared" si="61"/>
        <v>3.4820970692960298</v>
      </c>
      <c r="L215">
        <f t="shared" si="62"/>
        <v>4.6260134024881507</v>
      </c>
      <c r="N215">
        <f t="shared" si="63"/>
        <v>1</v>
      </c>
      <c r="W215">
        <f t="shared" si="49"/>
        <v>0</v>
      </c>
      <c r="X215">
        <f t="shared" si="49"/>
        <v>0</v>
      </c>
      <c r="Y215">
        <f t="shared" si="49"/>
        <v>0</v>
      </c>
      <c r="Z215">
        <f t="shared" si="49"/>
        <v>1</v>
      </c>
      <c r="AA215">
        <f t="shared" si="50"/>
        <v>2</v>
      </c>
      <c r="AB215">
        <f t="shared" si="51"/>
        <v>0</v>
      </c>
      <c r="AC215">
        <f t="shared" si="52"/>
        <v>0</v>
      </c>
      <c r="AE215">
        <f t="shared" si="53"/>
        <v>0</v>
      </c>
      <c r="AF215">
        <f t="shared" si="54"/>
        <v>0</v>
      </c>
      <c r="AG215">
        <f t="shared" si="54"/>
        <v>0</v>
      </c>
      <c r="AH215">
        <f t="shared" si="54"/>
        <v>2</v>
      </c>
      <c r="AI215">
        <f t="shared" si="54"/>
        <v>2</v>
      </c>
      <c r="AJ215">
        <f t="shared" si="55"/>
        <v>0</v>
      </c>
      <c r="AK215">
        <f t="shared" si="56"/>
        <v>0</v>
      </c>
      <c r="AM215">
        <f t="shared" si="57"/>
        <v>0</v>
      </c>
      <c r="AN215">
        <f t="shared" si="57"/>
        <v>2</v>
      </c>
      <c r="AO215">
        <f t="shared" si="58"/>
        <v>0</v>
      </c>
      <c r="AP215">
        <f t="shared" si="58"/>
        <v>3</v>
      </c>
      <c r="AQ215">
        <f t="shared" si="58"/>
        <v>3</v>
      </c>
      <c r="AR215">
        <f t="shared" si="59"/>
        <v>1</v>
      </c>
      <c r="AS215">
        <f t="shared" si="60"/>
        <v>0</v>
      </c>
    </row>
    <row r="216" spans="1:45" x14ac:dyDescent="0.3">
      <c r="A216" s="4">
        <v>44911</v>
      </c>
      <c r="B216">
        <v>2</v>
      </c>
      <c r="C216">
        <v>15</v>
      </c>
      <c r="D216">
        <v>19</v>
      </c>
      <c r="E216">
        <v>35</v>
      </c>
      <c r="F216">
        <v>44</v>
      </c>
      <c r="G216">
        <v>2</v>
      </c>
      <c r="H216">
        <v>7</v>
      </c>
      <c r="J216">
        <f t="shared" si="61"/>
        <v>5.7118298293979315</v>
      </c>
      <c r="L216">
        <f t="shared" si="62"/>
        <v>3.8105117766515297</v>
      </c>
      <c r="N216">
        <f t="shared" si="63"/>
        <v>5</v>
      </c>
      <c r="W216">
        <f t="shared" si="49"/>
        <v>0</v>
      </c>
      <c r="X216">
        <f t="shared" si="49"/>
        <v>1</v>
      </c>
      <c r="Y216">
        <f t="shared" si="49"/>
        <v>0</v>
      </c>
      <c r="Z216">
        <f t="shared" si="49"/>
        <v>2</v>
      </c>
      <c r="AA216">
        <f t="shared" si="50"/>
        <v>0</v>
      </c>
      <c r="AB216">
        <f t="shared" si="51"/>
        <v>0</v>
      </c>
      <c r="AC216">
        <f t="shared" si="52"/>
        <v>0</v>
      </c>
      <c r="AE216">
        <f t="shared" si="53"/>
        <v>1</v>
      </c>
      <c r="AF216">
        <f t="shared" si="54"/>
        <v>1</v>
      </c>
      <c r="AG216">
        <f t="shared" si="54"/>
        <v>3</v>
      </c>
      <c r="AH216">
        <f t="shared" si="54"/>
        <v>4</v>
      </c>
      <c r="AI216">
        <f t="shared" si="54"/>
        <v>1</v>
      </c>
      <c r="AJ216">
        <f t="shared" si="55"/>
        <v>2</v>
      </c>
      <c r="AK216">
        <f t="shared" si="56"/>
        <v>0</v>
      </c>
      <c r="AM216">
        <f t="shared" si="57"/>
        <v>2</v>
      </c>
      <c r="AN216">
        <f t="shared" si="57"/>
        <v>3</v>
      </c>
      <c r="AO216">
        <f t="shared" si="58"/>
        <v>4</v>
      </c>
      <c r="AP216">
        <f t="shared" si="58"/>
        <v>6</v>
      </c>
      <c r="AQ216">
        <f t="shared" si="58"/>
        <v>2</v>
      </c>
      <c r="AR216">
        <f t="shared" si="59"/>
        <v>3</v>
      </c>
      <c r="AS216">
        <f t="shared" si="60"/>
        <v>0</v>
      </c>
    </row>
    <row r="217" spans="1:45" x14ac:dyDescent="0.3">
      <c r="A217" s="4">
        <v>44908</v>
      </c>
      <c r="B217">
        <v>3</v>
      </c>
      <c r="C217">
        <v>9</v>
      </c>
      <c r="D217">
        <v>12</v>
      </c>
      <c r="E217">
        <v>26</v>
      </c>
      <c r="F217">
        <v>30</v>
      </c>
      <c r="G217">
        <v>10</v>
      </c>
      <c r="H217">
        <v>11</v>
      </c>
      <c r="J217">
        <f t="shared" si="61"/>
        <v>4.0078048854703496</v>
      </c>
      <c r="L217">
        <f t="shared" si="62"/>
        <v>7.7717436910901796</v>
      </c>
      <c r="N217">
        <f t="shared" si="63"/>
        <v>1</v>
      </c>
      <c r="W217">
        <f t="shared" si="49"/>
        <v>0</v>
      </c>
      <c r="X217">
        <f t="shared" si="49"/>
        <v>0</v>
      </c>
      <c r="Y217">
        <f t="shared" si="49"/>
        <v>2</v>
      </c>
      <c r="Z217">
        <f t="shared" si="49"/>
        <v>1</v>
      </c>
      <c r="AA217">
        <f t="shared" si="50"/>
        <v>0</v>
      </c>
      <c r="AB217">
        <f t="shared" si="51"/>
        <v>0</v>
      </c>
      <c r="AC217">
        <f t="shared" si="52"/>
        <v>1</v>
      </c>
      <c r="AE217">
        <f t="shared" si="53"/>
        <v>1</v>
      </c>
      <c r="AF217">
        <f t="shared" si="54"/>
        <v>0</v>
      </c>
      <c r="AG217">
        <f t="shared" si="54"/>
        <v>2</v>
      </c>
      <c r="AH217">
        <f t="shared" si="54"/>
        <v>1</v>
      </c>
      <c r="AI217">
        <f t="shared" si="54"/>
        <v>0</v>
      </c>
      <c r="AJ217">
        <f t="shared" si="55"/>
        <v>1</v>
      </c>
      <c r="AK217">
        <f t="shared" si="56"/>
        <v>3</v>
      </c>
      <c r="AM217">
        <f t="shared" si="57"/>
        <v>1</v>
      </c>
      <c r="AN217">
        <f t="shared" si="57"/>
        <v>1</v>
      </c>
      <c r="AO217">
        <f t="shared" si="58"/>
        <v>3</v>
      </c>
      <c r="AP217">
        <f t="shared" si="58"/>
        <v>2</v>
      </c>
      <c r="AQ217">
        <f t="shared" si="58"/>
        <v>0</v>
      </c>
      <c r="AR217">
        <f t="shared" si="59"/>
        <v>1</v>
      </c>
      <c r="AS217">
        <f t="shared" si="60"/>
        <v>5</v>
      </c>
    </row>
    <row r="218" spans="1:45" x14ac:dyDescent="0.3">
      <c r="A218" s="4">
        <v>44904</v>
      </c>
      <c r="B218">
        <v>8</v>
      </c>
      <c r="C218">
        <v>27</v>
      </c>
      <c r="D218">
        <v>31</v>
      </c>
      <c r="E218">
        <v>46</v>
      </c>
      <c r="F218">
        <v>50</v>
      </c>
      <c r="G218">
        <v>1</v>
      </c>
      <c r="H218">
        <v>3</v>
      </c>
      <c r="J218">
        <f t="shared" si="61"/>
        <v>6.2149014473280264</v>
      </c>
      <c r="L218">
        <f t="shared" si="62"/>
        <v>6.4187226143524851</v>
      </c>
      <c r="N218">
        <f t="shared" si="63"/>
        <v>2</v>
      </c>
      <c r="W218">
        <f t="shared" si="49"/>
        <v>0</v>
      </c>
      <c r="X218">
        <f t="shared" si="49"/>
        <v>1</v>
      </c>
      <c r="Y218">
        <f t="shared" si="49"/>
        <v>0</v>
      </c>
      <c r="Z218">
        <f t="shared" si="49"/>
        <v>0</v>
      </c>
      <c r="AA218">
        <f t="shared" si="50"/>
        <v>0</v>
      </c>
      <c r="AB218">
        <f t="shared" si="51"/>
        <v>0</v>
      </c>
      <c r="AC218">
        <f t="shared" si="52"/>
        <v>1</v>
      </c>
      <c r="AE218">
        <f t="shared" si="53"/>
        <v>0</v>
      </c>
      <c r="AF218">
        <f t="shared" si="54"/>
        <v>1</v>
      </c>
      <c r="AG218">
        <f t="shared" si="54"/>
        <v>1</v>
      </c>
      <c r="AH218">
        <f t="shared" si="54"/>
        <v>0</v>
      </c>
      <c r="AI218">
        <f t="shared" si="54"/>
        <v>1</v>
      </c>
      <c r="AJ218">
        <f t="shared" si="55"/>
        <v>3</v>
      </c>
      <c r="AK218">
        <f t="shared" si="56"/>
        <v>2</v>
      </c>
      <c r="AM218">
        <f t="shared" si="57"/>
        <v>0</v>
      </c>
      <c r="AN218">
        <f t="shared" si="57"/>
        <v>3</v>
      </c>
      <c r="AO218">
        <f t="shared" si="58"/>
        <v>1</v>
      </c>
      <c r="AP218">
        <f t="shared" si="58"/>
        <v>0</v>
      </c>
      <c r="AQ218">
        <f t="shared" si="58"/>
        <v>1</v>
      </c>
      <c r="AR218">
        <f t="shared" si="59"/>
        <v>7</v>
      </c>
      <c r="AS218">
        <f t="shared" si="60"/>
        <v>7</v>
      </c>
    </row>
    <row r="219" spans="1:45" x14ac:dyDescent="0.3">
      <c r="A219" s="4">
        <v>44901</v>
      </c>
      <c r="B219">
        <v>12</v>
      </c>
      <c r="C219">
        <v>20</v>
      </c>
      <c r="D219">
        <v>25</v>
      </c>
      <c r="E219">
        <v>26</v>
      </c>
      <c r="F219">
        <v>27</v>
      </c>
      <c r="G219">
        <v>8</v>
      </c>
      <c r="H219">
        <v>12</v>
      </c>
      <c r="J219">
        <f t="shared" si="61"/>
        <v>2.384848003542364</v>
      </c>
      <c r="L219">
        <f t="shared" si="62"/>
        <v>4.8744230427815767</v>
      </c>
      <c r="N219">
        <f t="shared" si="63"/>
        <v>4</v>
      </c>
      <c r="W219">
        <f t="shared" si="49"/>
        <v>1</v>
      </c>
      <c r="X219">
        <f t="shared" si="49"/>
        <v>1</v>
      </c>
      <c r="Y219">
        <f t="shared" si="49"/>
        <v>0</v>
      </c>
      <c r="Z219">
        <f t="shared" si="49"/>
        <v>0</v>
      </c>
      <c r="AA219">
        <f t="shared" si="50"/>
        <v>0</v>
      </c>
      <c r="AB219">
        <f t="shared" si="51"/>
        <v>1</v>
      </c>
      <c r="AC219">
        <f t="shared" si="52"/>
        <v>1</v>
      </c>
      <c r="AE219">
        <f t="shared" si="53"/>
        <v>1</v>
      </c>
      <c r="AF219">
        <f t="shared" si="54"/>
        <v>1</v>
      </c>
      <c r="AG219">
        <f t="shared" si="54"/>
        <v>1</v>
      </c>
      <c r="AH219">
        <f t="shared" si="54"/>
        <v>0</v>
      </c>
      <c r="AI219">
        <f t="shared" si="54"/>
        <v>0</v>
      </c>
      <c r="AJ219">
        <f t="shared" si="55"/>
        <v>2</v>
      </c>
      <c r="AK219">
        <f t="shared" si="56"/>
        <v>2</v>
      </c>
      <c r="AM219">
        <f t="shared" si="57"/>
        <v>3</v>
      </c>
      <c r="AN219">
        <f t="shared" si="57"/>
        <v>3</v>
      </c>
      <c r="AO219">
        <f t="shared" si="58"/>
        <v>1</v>
      </c>
      <c r="AP219">
        <f t="shared" si="58"/>
        <v>1</v>
      </c>
      <c r="AQ219">
        <f t="shared" si="58"/>
        <v>2</v>
      </c>
      <c r="AR219">
        <f t="shared" si="59"/>
        <v>3</v>
      </c>
      <c r="AS219">
        <f t="shared" si="60"/>
        <v>4</v>
      </c>
    </row>
    <row r="220" spans="1:45" x14ac:dyDescent="0.3">
      <c r="A220" s="4">
        <v>44897</v>
      </c>
      <c r="B220">
        <v>12</v>
      </c>
      <c r="C220">
        <v>21</v>
      </c>
      <c r="D220">
        <v>35</v>
      </c>
      <c r="E220">
        <v>39</v>
      </c>
      <c r="F220">
        <v>45</v>
      </c>
      <c r="G220">
        <v>6</v>
      </c>
      <c r="H220">
        <v>11</v>
      </c>
      <c r="J220">
        <f t="shared" si="61"/>
        <v>4.5345892868042634</v>
      </c>
      <c r="L220">
        <f t="shared" si="62"/>
        <v>2.8</v>
      </c>
      <c r="N220">
        <f t="shared" si="63"/>
        <v>5</v>
      </c>
      <c r="W220">
        <f t="shared" si="49"/>
        <v>0</v>
      </c>
      <c r="X220">
        <f t="shared" si="49"/>
        <v>3</v>
      </c>
      <c r="Y220">
        <f t="shared" si="49"/>
        <v>3</v>
      </c>
      <c r="Z220">
        <f t="shared" si="49"/>
        <v>1</v>
      </c>
      <c r="AA220">
        <f t="shared" si="50"/>
        <v>0</v>
      </c>
      <c r="AB220">
        <f t="shared" si="51"/>
        <v>1</v>
      </c>
      <c r="AC220">
        <f t="shared" si="52"/>
        <v>2</v>
      </c>
      <c r="AE220">
        <f t="shared" si="53"/>
        <v>0</v>
      </c>
      <c r="AF220">
        <f t="shared" si="54"/>
        <v>4</v>
      </c>
      <c r="AG220">
        <f t="shared" si="54"/>
        <v>4</v>
      </c>
      <c r="AH220">
        <f t="shared" si="54"/>
        <v>1</v>
      </c>
      <c r="AI220">
        <f t="shared" si="54"/>
        <v>1</v>
      </c>
      <c r="AJ220">
        <f t="shared" si="55"/>
        <v>2</v>
      </c>
      <c r="AK220">
        <f t="shared" si="56"/>
        <v>3</v>
      </c>
      <c r="AM220">
        <f t="shared" si="57"/>
        <v>2</v>
      </c>
      <c r="AN220">
        <f t="shared" si="57"/>
        <v>6</v>
      </c>
      <c r="AO220">
        <f t="shared" si="58"/>
        <v>5</v>
      </c>
      <c r="AP220">
        <f t="shared" si="58"/>
        <v>1</v>
      </c>
      <c r="AQ220">
        <f t="shared" si="58"/>
        <v>3</v>
      </c>
      <c r="AR220">
        <f t="shared" si="59"/>
        <v>2</v>
      </c>
      <c r="AS220">
        <f t="shared" si="60"/>
        <v>5</v>
      </c>
    </row>
    <row r="221" spans="1:45" x14ac:dyDescent="0.3">
      <c r="A221" s="4">
        <v>44894</v>
      </c>
      <c r="B221">
        <v>15</v>
      </c>
      <c r="C221">
        <v>20</v>
      </c>
      <c r="D221">
        <v>24</v>
      </c>
      <c r="E221">
        <v>35</v>
      </c>
      <c r="F221">
        <v>38</v>
      </c>
      <c r="G221">
        <v>8</v>
      </c>
      <c r="H221">
        <v>12</v>
      </c>
      <c r="J221">
        <f t="shared" si="61"/>
        <v>3.2691742076555053</v>
      </c>
      <c r="L221">
        <f t="shared" si="62"/>
        <v>2.3916521486202797</v>
      </c>
      <c r="N221">
        <f t="shared" si="63"/>
        <v>4</v>
      </c>
      <c r="W221">
        <f t="shared" si="49"/>
        <v>0</v>
      </c>
      <c r="X221">
        <f t="shared" si="49"/>
        <v>0</v>
      </c>
      <c r="Y221">
        <f t="shared" si="49"/>
        <v>3</v>
      </c>
      <c r="Z221">
        <f t="shared" si="49"/>
        <v>2</v>
      </c>
      <c r="AA221">
        <f t="shared" si="50"/>
        <v>0</v>
      </c>
      <c r="AB221">
        <f t="shared" si="51"/>
        <v>0</v>
      </c>
      <c r="AC221">
        <f t="shared" si="52"/>
        <v>1</v>
      </c>
      <c r="AE221">
        <f t="shared" si="53"/>
        <v>0</v>
      </c>
      <c r="AF221">
        <f t="shared" si="54"/>
        <v>1</v>
      </c>
      <c r="AG221">
        <f t="shared" si="54"/>
        <v>3</v>
      </c>
      <c r="AH221">
        <f t="shared" si="54"/>
        <v>3</v>
      </c>
      <c r="AI221">
        <f t="shared" si="54"/>
        <v>0</v>
      </c>
      <c r="AJ221">
        <f t="shared" si="55"/>
        <v>1</v>
      </c>
      <c r="AK221">
        <f t="shared" si="56"/>
        <v>1</v>
      </c>
      <c r="AM221">
        <f t="shared" si="57"/>
        <v>3</v>
      </c>
      <c r="AN221">
        <f t="shared" si="57"/>
        <v>2</v>
      </c>
      <c r="AO221">
        <f t="shared" si="58"/>
        <v>4</v>
      </c>
      <c r="AP221">
        <f t="shared" si="58"/>
        <v>4</v>
      </c>
      <c r="AQ221">
        <f t="shared" si="58"/>
        <v>1</v>
      </c>
      <c r="AR221">
        <f t="shared" si="59"/>
        <v>2</v>
      </c>
      <c r="AS221">
        <f t="shared" si="60"/>
        <v>4</v>
      </c>
    </row>
    <row r="222" spans="1:45" x14ac:dyDescent="0.3">
      <c r="A222" s="4">
        <v>44890</v>
      </c>
      <c r="B222">
        <v>19</v>
      </c>
      <c r="C222">
        <v>21</v>
      </c>
      <c r="D222">
        <v>35</v>
      </c>
      <c r="E222">
        <v>37</v>
      </c>
      <c r="F222">
        <v>39</v>
      </c>
      <c r="G222">
        <v>2</v>
      </c>
      <c r="H222">
        <v>6</v>
      </c>
      <c r="J222">
        <f t="shared" si="61"/>
        <v>3.6055512754639891</v>
      </c>
      <c r="L222">
        <f t="shared" si="62"/>
        <v>2.8213471959331771</v>
      </c>
      <c r="N222">
        <f t="shared" si="63"/>
        <v>4</v>
      </c>
      <c r="W222">
        <f t="shared" si="49"/>
        <v>2</v>
      </c>
      <c r="X222">
        <f t="shared" si="49"/>
        <v>2</v>
      </c>
      <c r="Y222">
        <f t="shared" si="49"/>
        <v>1</v>
      </c>
      <c r="Z222">
        <f t="shared" si="49"/>
        <v>0</v>
      </c>
      <c r="AA222">
        <f t="shared" si="50"/>
        <v>0</v>
      </c>
      <c r="AB222">
        <f t="shared" si="51"/>
        <v>1</v>
      </c>
      <c r="AC222">
        <f t="shared" si="52"/>
        <v>0</v>
      </c>
      <c r="AE222">
        <f t="shared" si="53"/>
        <v>3</v>
      </c>
      <c r="AF222">
        <f t="shared" si="54"/>
        <v>4</v>
      </c>
      <c r="AG222">
        <f t="shared" si="54"/>
        <v>3</v>
      </c>
      <c r="AH222">
        <f t="shared" si="54"/>
        <v>2</v>
      </c>
      <c r="AI222">
        <f t="shared" si="54"/>
        <v>0</v>
      </c>
      <c r="AJ222">
        <f t="shared" si="55"/>
        <v>2</v>
      </c>
      <c r="AK222">
        <f t="shared" si="56"/>
        <v>1</v>
      </c>
      <c r="AM222">
        <f t="shared" si="57"/>
        <v>6</v>
      </c>
      <c r="AN222">
        <f t="shared" si="57"/>
        <v>5</v>
      </c>
      <c r="AO222">
        <f t="shared" si="58"/>
        <v>3</v>
      </c>
      <c r="AP222">
        <f t="shared" si="58"/>
        <v>2</v>
      </c>
      <c r="AQ222">
        <f t="shared" si="58"/>
        <v>1</v>
      </c>
      <c r="AR222">
        <f t="shared" si="59"/>
        <v>4</v>
      </c>
      <c r="AS222">
        <f t="shared" si="60"/>
        <v>2</v>
      </c>
    </row>
    <row r="223" spans="1:45" x14ac:dyDescent="0.3">
      <c r="A223" s="4">
        <v>44887</v>
      </c>
      <c r="B223">
        <v>21</v>
      </c>
      <c r="C223">
        <v>22</v>
      </c>
      <c r="D223">
        <v>24</v>
      </c>
      <c r="E223">
        <v>29</v>
      </c>
      <c r="F223">
        <v>42</v>
      </c>
      <c r="G223">
        <v>3</v>
      </c>
      <c r="H223">
        <v>11</v>
      </c>
      <c r="J223">
        <f t="shared" si="61"/>
        <v>3.5266839949164712</v>
      </c>
      <c r="L223">
        <f t="shared" si="62"/>
        <v>2.545584412271571</v>
      </c>
      <c r="N223">
        <f t="shared" si="63"/>
        <v>8</v>
      </c>
      <c r="W223">
        <f t="shared" si="49"/>
        <v>1</v>
      </c>
      <c r="X223">
        <f t="shared" si="49"/>
        <v>0</v>
      </c>
      <c r="Y223">
        <f t="shared" si="49"/>
        <v>2</v>
      </c>
      <c r="Z223">
        <f t="shared" si="49"/>
        <v>0</v>
      </c>
      <c r="AA223">
        <f t="shared" si="50"/>
        <v>0</v>
      </c>
      <c r="AB223">
        <f t="shared" si="51"/>
        <v>1</v>
      </c>
      <c r="AC223">
        <f t="shared" si="52"/>
        <v>1</v>
      </c>
      <c r="AE223">
        <f t="shared" si="53"/>
        <v>4</v>
      </c>
      <c r="AF223">
        <f t="shared" si="54"/>
        <v>1</v>
      </c>
      <c r="AG223">
        <f t="shared" si="54"/>
        <v>2</v>
      </c>
      <c r="AH223">
        <f t="shared" si="54"/>
        <v>0</v>
      </c>
      <c r="AI223">
        <f t="shared" si="54"/>
        <v>1</v>
      </c>
      <c r="AJ223">
        <f t="shared" si="55"/>
        <v>4</v>
      </c>
      <c r="AK223">
        <f t="shared" si="56"/>
        <v>2</v>
      </c>
      <c r="AM223">
        <f t="shared" si="57"/>
        <v>4</v>
      </c>
      <c r="AN223">
        <f t="shared" si="57"/>
        <v>3</v>
      </c>
      <c r="AO223">
        <f t="shared" si="58"/>
        <v>3</v>
      </c>
      <c r="AP223">
        <f t="shared" si="58"/>
        <v>1</v>
      </c>
      <c r="AQ223">
        <f t="shared" si="58"/>
        <v>1</v>
      </c>
      <c r="AR223">
        <f t="shared" si="59"/>
        <v>7</v>
      </c>
      <c r="AS223">
        <f t="shared" si="60"/>
        <v>4</v>
      </c>
    </row>
    <row r="224" spans="1:45" x14ac:dyDescent="0.3">
      <c r="A224" s="4">
        <v>44883</v>
      </c>
      <c r="B224">
        <v>13</v>
      </c>
      <c r="C224">
        <v>16</v>
      </c>
      <c r="D224">
        <v>19</v>
      </c>
      <c r="E224">
        <v>35</v>
      </c>
      <c r="F224">
        <v>41</v>
      </c>
      <c r="G224">
        <v>1</v>
      </c>
      <c r="H224">
        <v>11</v>
      </c>
      <c r="J224">
        <f t="shared" si="61"/>
        <v>4.4017042154147523</v>
      </c>
      <c r="L224">
        <f t="shared" si="62"/>
        <v>2.2803508501982757</v>
      </c>
      <c r="N224">
        <f t="shared" si="63"/>
        <v>10</v>
      </c>
      <c r="W224">
        <f t="shared" si="49"/>
        <v>1</v>
      </c>
      <c r="X224">
        <f t="shared" si="49"/>
        <v>0</v>
      </c>
      <c r="Y224">
        <f t="shared" si="49"/>
        <v>2</v>
      </c>
      <c r="Z224">
        <f t="shared" si="49"/>
        <v>0</v>
      </c>
      <c r="AA224">
        <f t="shared" si="50"/>
        <v>0</v>
      </c>
      <c r="AB224">
        <f t="shared" si="51"/>
        <v>3</v>
      </c>
      <c r="AC224">
        <f t="shared" si="52"/>
        <v>0</v>
      </c>
      <c r="AE224">
        <f t="shared" si="53"/>
        <v>1</v>
      </c>
      <c r="AF224">
        <f t="shared" si="54"/>
        <v>1</v>
      </c>
      <c r="AG224">
        <f t="shared" si="54"/>
        <v>2</v>
      </c>
      <c r="AH224">
        <f t="shared" si="54"/>
        <v>2</v>
      </c>
      <c r="AI224">
        <f t="shared" si="54"/>
        <v>0</v>
      </c>
      <c r="AJ224">
        <f t="shared" si="55"/>
        <v>5</v>
      </c>
      <c r="AK224">
        <f t="shared" si="56"/>
        <v>1</v>
      </c>
      <c r="AM224">
        <f t="shared" si="57"/>
        <v>3</v>
      </c>
      <c r="AN224">
        <f t="shared" si="57"/>
        <v>1</v>
      </c>
      <c r="AO224">
        <f t="shared" si="58"/>
        <v>5</v>
      </c>
      <c r="AP224">
        <f t="shared" si="58"/>
        <v>3</v>
      </c>
      <c r="AQ224">
        <f t="shared" si="58"/>
        <v>0</v>
      </c>
      <c r="AR224">
        <f t="shared" si="59"/>
        <v>7</v>
      </c>
      <c r="AS224">
        <f t="shared" si="60"/>
        <v>3</v>
      </c>
    </row>
    <row r="225" spans="1:45" x14ac:dyDescent="0.3">
      <c r="A225" s="4">
        <v>44880</v>
      </c>
      <c r="B225">
        <v>13</v>
      </c>
      <c r="C225">
        <v>21</v>
      </c>
      <c r="D225">
        <v>24</v>
      </c>
      <c r="E225">
        <v>31</v>
      </c>
      <c r="F225">
        <v>33</v>
      </c>
      <c r="G225">
        <v>1</v>
      </c>
      <c r="H225">
        <v>12</v>
      </c>
      <c r="J225">
        <f t="shared" si="61"/>
        <v>2.8062430400804561</v>
      </c>
      <c r="L225">
        <f t="shared" si="62"/>
        <v>3.3585711247493331</v>
      </c>
      <c r="N225">
        <f t="shared" si="63"/>
        <v>11</v>
      </c>
      <c r="W225">
        <f t="shared" si="49"/>
        <v>0</v>
      </c>
      <c r="X225">
        <f t="shared" si="49"/>
        <v>1</v>
      </c>
      <c r="Y225">
        <f t="shared" si="49"/>
        <v>1</v>
      </c>
      <c r="Z225">
        <f t="shared" si="49"/>
        <v>0</v>
      </c>
      <c r="AA225">
        <f t="shared" si="50"/>
        <v>1</v>
      </c>
      <c r="AB225">
        <f t="shared" si="51"/>
        <v>3</v>
      </c>
      <c r="AC225">
        <f t="shared" si="52"/>
        <v>0</v>
      </c>
      <c r="AE225">
        <f t="shared" si="53"/>
        <v>0</v>
      </c>
      <c r="AF225">
        <f t="shared" si="54"/>
        <v>3</v>
      </c>
      <c r="AG225">
        <f t="shared" si="54"/>
        <v>1</v>
      </c>
      <c r="AH225">
        <f t="shared" si="54"/>
        <v>0</v>
      </c>
      <c r="AI225">
        <f t="shared" si="54"/>
        <v>1</v>
      </c>
      <c r="AJ225">
        <f t="shared" si="55"/>
        <v>5</v>
      </c>
      <c r="AK225">
        <f t="shared" si="56"/>
        <v>1</v>
      </c>
      <c r="AM225">
        <f t="shared" si="57"/>
        <v>2</v>
      </c>
      <c r="AN225">
        <f t="shared" si="57"/>
        <v>4</v>
      </c>
      <c r="AO225">
        <f t="shared" si="58"/>
        <v>2</v>
      </c>
      <c r="AP225">
        <f t="shared" si="58"/>
        <v>1</v>
      </c>
      <c r="AQ225">
        <f t="shared" si="58"/>
        <v>1</v>
      </c>
      <c r="AR225">
        <f t="shared" si="59"/>
        <v>6</v>
      </c>
      <c r="AS225">
        <f t="shared" si="60"/>
        <v>3</v>
      </c>
    </row>
    <row r="226" spans="1:45" x14ac:dyDescent="0.3">
      <c r="A226" s="4">
        <v>44876</v>
      </c>
      <c r="B226">
        <v>2</v>
      </c>
      <c r="C226">
        <v>19</v>
      </c>
      <c r="D226">
        <v>24</v>
      </c>
      <c r="E226">
        <v>25</v>
      </c>
      <c r="F226">
        <v>44</v>
      </c>
      <c r="G226">
        <v>2</v>
      </c>
      <c r="H226">
        <v>10</v>
      </c>
      <c r="J226">
        <f t="shared" si="61"/>
        <v>6.5</v>
      </c>
      <c r="L226">
        <f t="shared" si="62"/>
        <v>3.8</v>
      </c>
      <c r="N226">
        <f t="shared" si="63"/>
        <v>8</v>
      </c>
      <c r="W226">
        <f t="shared" si="49"/>
        <v>1</v>
      </c>
      <c r="X226">
        <f t="shared" si="49"/>
        <v>1</v>
      </c>
      <c r="Y226">
        <f t="shared" si="49"/>
        <v>0</v>
      </c>
      <c r="Z226">
        <f t="shared" si="49"/>
        <v>0</v>
      </c>
      <c r="AA226">
        <f t="shared" si="50"/>
        <v>1</v>
      </c>
      <c r="AB226">
        <f t="shared" si="51"/>
        <v>1</v>
      </c>
      <c r="AC226">
        <f t="shared" si="52"/>
        <v>0</v>
      </c>
      <c r="AE226">
        <f t="shared" si="53"/>
        <v>1</v>
      </c>
      <c r="AF226">
        <f t="shared" si="54"/>
        <v>1</v>
      </c>
      <c r="AG226">
        <f t="shared" si="54"/>
        <v>1</v>
      </c>
      <c r="AH226">
        <f t="shared" si="54"/>
        <v>0</v>
      </c>
      <c r="AI226">
        <f t="shared" si="54"/>
        <v>1</v>
      </c>
      <c r="AJ226">
        <f t="shared" si="55"/>
        <v>1</v>
      </c>
      <c r="AK226">
        <f t="shared" si="56"/>
        <v>0</v>
      </c>
      <c r="AM226">
        <f t="shared" si="57"/>
        <v>2</v>
      </c>
      <c r="AN226">
        <f t="shared" si="57"/>
        <v>5</v>
      </c>
      <c r="AO226">
        <f t="shared" si="58"/>
        <v>1</v>
      </c>
      <c r="AP226">
        <f t="shared" si="58"/>
        <v>2</v>
      </c>
      <c r="AQ226">
        <f t="shared" si="58"/>
        <v>4</v>
      </c>
      <c r="AR226">
        <f t="shared" si="59"/>
        <v>3</v>
      </c>
      <c r="AS226">
        <f t="shared" si="60"/>
        <v>2</v>
      </c>
    </row>
    <row r="227" spans="1:45" x14ac:dyDescent="0.3">
      <c r="A227" s="4">
        <v>44873</v>
      </c>
      <c r="B227">
        <v>3</v>
      </c>
      <c r="C227">
        <v>5</v>
      </c>
      <c r="D227">
        <v>32</v>
      </c>
      <c r="E227">
        <v>33</v>
      </c>
      <c r="F227">
        <v>50</v>
      </c>
      <c r="G227">
        <v>1</v>
      </c>
      <c r="H227">
        <v>8</v>
      </c>
      <c r="J227">
        <f t="shared" si="61"/>
        <v>7.9960927958597381</v>
      </c>
      <c r="L227">
        <f t="shared" si="62"/>
        <v>2.9325756597230361</v>
      </c>
      <c r="N227">
        <f t="shared" si="63"/>
        <v>7</v>
      </c>
      <c r="W227">
        <f t="shared" si="49"/>
        <v>0</v>
      </c>
      <c r="X227">
        <f t="shared" si="49"/>
        <v>0</v>
      </c>
      <c r="Y227">
        <f t="shared" si="49"/>
        <v>0</v>
      </c>
      <c r="Z227">
        <f t="shared" si="49"/>
        <v>0</v>
      </c>
      <c r="AA227">
        <f t="shared" si="50"/>
        <v>0</v>
      </c>
      <c r="AB227">
        <f t="shared" si="51"/>
        <v>3</v>
      </c>
      <c r="AC227">
        <f t="shared" si="52"/>
        <v>1</v>
      </c>
      <c r="AE227">
        <f t="shared" si="53"/>
        <v>0</v>
      </c>
      <c r="AF227">
        <f t="shared" si="54"/>
        <v>0</v>
      </c>
      <c r="AG227">
        <f t="shared" si="54"/>
        <v>1</v>
      </c>
      <c r="AH227">
        <f t="shared" si="54"/>
        <v>0</v>
      </c>
      <c r="AI227">
        <f t="shared" si="54"/>
        <v>0</v>
      </c>
      <c r="AJ227">
        <f t="shared" si="55"/>
        <v>4</v>
      </c>
      <c r="AK227">
        <f t="shared" si="56"/>
        <v>1</v>
      </c>
      <c r="AM227">
        <f t="shared" si="57"/>
        <v>1</v>
      </c>
      <c r="AN227">
        <f t="shared" si="57"/>
        <v>0</v>
      </c>
      <c r="AO227">
        <f t="shared" si="58"/>
        <v>2</v>
      </c>
      <c r="AP227">
        <f t="shared" si="58"/>
        <v>1</v>
      </c>
      <c r="AQ227">
        <f t="shared" si="58"/>
        <v>0</v>
      </c>
      <c r="AR227">
        <f t="shared" si="59"/>
        <v>5</v>
      </c>
      <c r="AS227">
        <f t="shared" si="60"/>
        <v>4</v>
      </c>
    </row>
    <row r="228" spans="1:45" x14ac:dyDescent="0.3">
      <c r="A228" s="4">
        <v>44869</v>
      </c>
      <c r="B228">
        <v>2</v>
      </c>
      <c r="C228">
        <v>11</v>
      </c>
      <c r="D228">
        <v>37</v>
      </c>
      <c r="E228">
        <v>45</v>
      </c>
      <c r="F228">
        <v>47</v>
      </c>
      <c r="G228">
        <v>2</v>
      </c>
      <c r="H228">
        <v>3</v>
      </c>
      <c r="J228">
        <f t="shared" si="61"/>
        <v>7.1807033081725358</v>
      </c>
      <c r="L228">
        <f t="shared" si="62"/>
        <v>6.308724118235002</v>
      </c>
      <c r="N228">
        <f t="shared" si="63"/>
        <v>1</v>
      </c>
      <c r="W228">
        <f t="shared" si="49"/>
        <v>0</v>
      </c>
      <c r="X228">
        <f t="shared" si="49"/>
        <v>1</v>
      </c>
      <c r="Y228">
        <f t="shared" si="49"/>
        <v>1</v>
      </c>
      <c r="Z228">
        <f t="shared" si="49"/>
        <v>0</v>
      </c>
      <c r="AA228">
        <f t="shared" si="50"/>
        <v>1</v>
      </c>
      <c r="AB228">
        <f t="shared" si="51"/>
        <v>0</v>
      </c>
      <c r="AC228">
        <f t="shared" si="52"/>
        <v>3</v>
      </c>
      <c r="AE228">
        <f t="shared" si="53"/>
        <v>0</v>
      </c>
      <c r="AF228">
        <f t="shared" si="54"/>
        <v>1</v>
      </c>
      <c r="AG228">
        <f t="shared" si="54"/>
        <v>1</v>
      </c>
      <c r="AH228">
        <f t="shared" si="54"/>
        <v>2</v>
      </c>
      <c r="AI228">
        <f t="shared" si="54"/>
        <v>2</v>
      </c>
      <c r="AJ228">
        <f t="shared" si="55"/>
        <v>0</v>
      </c>
      <c r="AK228">
        <f t="shared" si="56"/>
        <v>5</v>
      </c>
      <c r="AM228">
        <f t="shared" si="57"/>
        <v>1</v>
      </c>
      <c r="AN228">
        <f t="shared" si="57"/>
        <v>1</v>
      </c>
      <c r="AO228">
        <f t="shared" si="58"/>
        <v>1</v>
      </c>
      <c r="AP228">
        <f t="shared" si="58"/>
        <v>2</v>
      </c>
      <c r="AQ228">
        <f t="shared" si="58"/>
        <v>3</v>
      </c>
      <c r="AR228">
        <f t="shared" si="59"/>
        <v>2</v>
      </c>
      <c r="AS228">
        <f t="shared" si="60"/>
        <v>7</v>
      </c>
    </row>
    <row r="229" spans="1:45" x14ac:dyDescent="0.3">
      <c r="A229" s="4">
        <v>44866</v>
      </c>
      <c r="B229">
        <v>19</v>
      </c>
      <c r="C229">
        <v>37</v>
      </c>
      <c r="D229">
        <v>42</v>
      </c>
      <c r="E229">
        <v>47</v>
      </c>
      <c r="F229">
        <v>48</v>
      </c>
      <c r="G229">
        <v>1</v>
      </c>
      <c r="H229">
        <v>6</v>
      </c>
      <c r="J229">
        <f t="shared" si="61"/>
        <v>4.8412291827592711</v>
      </c>
      <c r="L229">
        <f t="shared" si="62"/>
        <v>7.5815565684099466</v>
      </c>
      <c r="N229">
        <f t="shared" si="63"/>
        <v>5</v>
      </c>
      <c r="W229">
        <f t="shared" si="49"/>
        <v>0</v>
      </c>
      <c r="X229">
        <f t="shared" si="49"/>
        <v>0</v>
      </c>
      <c r="Y229">
        <f t="shared" si="49"/>
        <v>0</v>
      </c>
      <c r="Z229">
        <f t="shared" si="49"/>
        <v>0</v>
      </c>
      <c r="AA229">
        <f t="shared" si="50"/>
        <v>2</v>
      </c>
      <c r="AB229">
        <f t="shared" si="51"/>
        <v>2</v>
      </c>
      <c r="AC229">
        <f t="shared" si="52"/>
        <v>0</v>
      </c>
      <c r="AE229">
        <f t="shared" si="53"/>
        <v>1</v>
      </c>
      <c r="AF229">
        <f t="shared" si="54"/>
        <v>0</v>
      </c>
      <c r="AG229">
        <f t="shared" si="54"/>
        <v>0</v>
      </c>
      <c r="AH229">
        <f t="shared" si="54"/>
        <v>1</v>
      </c>
      <c r="AI229">
        <f t="shared" si="54"/>
        <v>2</v>
      </c>
      <c r="AJ229">
        <f t="shared" si="55"/>
        <v>4</v>
      </c>
      <c r="AK229">
        <f t="shared" si="56"/>
        <v>0</v>
      </c>
      <c r="AM229">
        <f t="shared" si="57"/>
        <v>4</v>
      </c>
      <c r="AN229">
        <f t="shared" si="57"/>
        <v>0</v>
      </c>
      <c r="AO229">
        <f t="shared" si="58"/>
        <v>1</v>
      </c>
      <c r="AP229">
        <f t="shared" si="58"/>
        <v>2</v>
      </c>
      <c r="AQ229">
        <f t="shared" si="58"/>
        <v>5</v>
      </c>
      <c r="AR229">
        <f t="shared" si="59"/>
        <v>5</v>
      </c>
      <c r="AS229">
        <f t="shared" si="60"/>
        <v>2</v>
      </c>
    </row>
    <row r="230" spans="1:45" x14ac:dyDescent="0.3">
      <c r="A230" s="4">
        <v>44862</v>
      </c>
      <c r="B230">
        <v>14</v>
      </c>
      <c r="C230">
        <v>16</v>
      </c>
      <c r="D230">
        <v>21</v>
      </c>
      <c r="E230">
        <v>28</v>
      </c>
      <c r="F230">
        <v>35</v>
      </c>
      <c r="G230">
        <v>1</v>
      </c>
      <c r="H230">
        <v>11</v>
      </c>
      <c r="J230">
        <f t="shared" si="61"/>
        <v>2.817356917396161</v>
      </c>
      <c r="L230">
        <f t="shared" si="62"/>
        <v>3.0528675044947495</v>
      </c>
      <c r="N230">
        <f t="shared" si="63"/>
        <v>10</v>
      </c>
      <c r="W230">
        <f t="shared" si="49"/>
        <v>1</v>
      </c>
      <c r="X230">
        <f t="shared" si="49"/>
        <v>0</v>
      </c>
      <c r="Y230">
        <f t="shared" si="49"/>
        <v>2</v>
      </c>
      <c r="Z230">
        <f t="shared" si="49"/>
        <v>0</v>
      </c>
      <c r="AA230">
        <f t="shared" si="50"/>
        <v>1</v>
      </c>
      <c r="AB230">
        <f t="shared" si="51"/>
        <v>2</v>
      </c>
      <c r="AC230">
        <f t="shared" si="52"/>
        <v>1</v>
      </c>
      <c r="AE230">
        <f t="shared" si="53"/>
        <v>1</v>
      </c>
      <c r="AF230">
        <f t="shared" si="54"/>
        <v>0</v>
      </c>
      <c r="AG230">
        <f t="shared" si="54"/>
        <v>2</v>
      </c>
      <c r="AH230">
        <f t="shared" si="54"/>
        <v>0</v>
      </c>
      <c r="AI230">
        <f t="shared" si="54"/>
        <v>1</v>
      </c>
      <c r="AJ230">
        <f t="shared" si="55"/>
        <v>3</v>
      </c>
      <c r="AK230">
        <f t="shared" si="56"/>
        <v>2</v>
      </c>
      <c r="AM230">
        <f t="shared" si="57"/>
        <v>3</v>
      </c>
      <c r="AN230">
        <f t="shared" si="57"/>
        <v>1</v>
      </c>
      <c r="AO230">
        <f t="shared" si="58"/>
        <v>3</v>
      </c>
      <c r="AP230">
        <f t="shared" si="58"/>
        <v>1</v>
      </c>
      <c r="AQ230">
        <f t="shared" si="58"/>
        <v>3</v>
      </c>
      <c r="AR230">
        <f t="shared" si="59"/>
        <v>4</v>
      </c>
      <c r="AS230">
        <f t="shared" si="60"/>
        <v>5</v>
      </c>
    </row>
    <row r="231" spans="1:45" x14ac:dyDescent="0.3">
      <c r="A231" s="3">
        <v>44831</v>
      </c>
      <c r="B231">
        <v>4</v>
      </c>
      <c r="C231">
        <v>20</v>
      </c>
      <c r="D231">
        <v>21</v>
      </c>
      <c r="E231">
        <v>34</v>
      </c>
      <c r="F231">
        <v>44</v>
      </c>
      <c r="G231">
        <v>1</v>
      </c>
      <c r="H231">
        <v>3</v>
      </c>
      <c r="J231">
        <f t="shared" si="61"/>
        <v>5.7336724705898572</v>
      </c>
      <c r="L231">
        <f t="shared" si="62"/>
        <v>2.3916521486202797</v>
      </c>
      <c r="N231">
        <f t="shared" si="63"/>
        <v>2</v>
      </c>
      <c r="W231">
        <f t="shared" si="49"/>
        <v>0</v>
      </c>
      <c r="X231">
        <f t="shared" si="49"/>
        <v>0</v>
      </c>
      <c r="Y231">
        <f t="shared" si="49"/>
        <v>1</v>
      </c>
      <c r="Z231">
        <f t="shared" si="49"/>
        <v>0</v>
      </c>
      <c r="AA231">
        <f t="shared" si="50"/>
        <v>0</v>
      </c>
      <c r="AB231">
        <f t="shared" si="51"/>
        <v>1</v>
      </c>
      <c r="AC231">
        <f t="shared" si="52"/>
        <v>3</v>
      </c>
      <c r="AE231">
        <f t="shared" si="53"/>
        <v>1</v>
      </c>
      <c r="AF231">
        <f t="shared" si="54"/>
        <v>1</v>
      </c>
      <c r="AG231">
        <f t="shared" si="54"/>
        <v>1</v>
      </c>
      <c r="AH231">
        <f t="shared" si="54"/>
        <v>0</v>
      </c>
      <c r="AI231">
        <f t="shared" si="54"/>
        <v>2</v>
      </c>
      <c r="AJ231">
        <f t="shared" si="55"/>
        <v>2</v>
      </c>
      <c r="AK231">
        <f t="shared" si="56"/>
        <v>5</v>
      </c>
      <c r="AM231">
        <f t="shared" si="57"/>
        <v>1</v>
      </c>
      <c r="AN231">
        <f t="shared" si="57"/>
        <v>1</v>
      </c>
      <c r="AO231">
        <f t="shared" si="58"/>
        <v>2</v>
      </c>
      <c r="AP231">
        <f t="shared" si="58"/>
        <v>1</v>
      </c>
      <c r="AQ231">
        <f t="shared" si="58"/>
        <v>3</v>
      </c>
      <c r="AR231">
        <f t="shared" si="59"/>
        <v>3</v>
      </c>
      <c r="AS231">
        <f t="shared" si="60"/>
        <v>6</v>
      </c>
    </row>
    <row r="232" spans="1:45" x14ac:dyDescent="0.3">
      <c r="A232" s="3">
        <v>44827</v>
      </c>
      <c r="B232">
        <v>14</v>
      </c>
      <c r="C232">
        <v>15</v>
      </c>
      <c r="D232">
        <v>22</v>
      </c>
      <c r="E232">
        <v>35</v>
      </c>
      <c r="F232">
        <v>48</v>
      </c>
      <c r="G232">
        <v>3</v>
      </c>
      <c r="H232">
        <v>8</v>
      </c>
      <c r="J232">
        <f t="shared" si="61"/>
        <v>4.924428900898052</v>
      </c>
      <c r="L232">
        <f t="shared" si="62"/>
        <v>1.4832396974191326</v>
      </c>
      <c r="N232">
        <f t="shared" si="63"/>
        <v>5</v>
      </c>
      <c r="W232">
        <f t="shared" si="49"/>
        <v>0</v>
      </c>
      <c r="X232">
        <f t="shared" si="49"/>
        <v>1</v>
      </c>
      <c r="Y232">
        <f t="shared" si="49"/>
        <v>1</v>
      </c>
      <c r="Z232">
        <f t="shared" si="49"/>
        <v>0</v>
      </c>
      <c r="AA232">
        <f t="shared" si="50"/>
        <v>1</v>
      </c>
      <c r="AB232">
        <f t="shared" si="51"/>
        <v>2</v>
      </c>
      <c r="AC232">
        <f t="shared" si="52"/>
        <v>0</v>
      </c>
      <c r="AE232">
        <f t="shared" si="53"/>
        <v>0</v>
      </c>
      <c r="AF232">
        <f t="shared" si="54"/>
        <v>2</v>
      </c>
      <c r="AG232">
        <f t="shared" si="54"/>
        <v>2</v>
      </c>
      <c r="AH232">
        <f t="shared" si="54"/>
        <v>0</v>
      </c>
      <c r="AI232">
        <f t="shared" si="54"/>
        <v>2</v>
      </c>
      <c r="AJ232">
        <f t="shared" si="55"/>
        <v>4</v>
      </c>
      <c r="AK232">
        <f t="shared" si="56"/>
        <v>0</v>
      </c>
      <c r="AM232">
        <f t="shared" si="57"/>
        <v>2</v>
      </c>
      <c r="AN232">
        <f t="shared" si="57"/>
        <v>2</v>
      </c>
      <c r="AO232">
        <f t="shared" si="58"/>
        <v>2</v>
      </c>
      <c r="AP232">
        <f t="shared" si="58"/>
        <v>2</v>
      </c>
      <c r="AQ232">
        <f t="shared" si="58"/>
        <v>4</v>
      </c>
      <c r="AR232">
        <f t="shared" si="59"/>
        <v>5</v>
      </c>
      <c r="AS232">
        <f t="shared" si="60"/>
        <v>4</v>
      </c>
    </row>
    <row r="233" spans="1:45" x14ac:dyDescent="0.3">
      <c r="A233" s="3">
        <v>44824</v>
      </c>
      <c r="B233">
        <v>11</v>
      </c>
      <c r="C233">
        <v>21</v>
      </c>
      <c r="D233">
        <v>23</v>
      </c>
      <c r="E233">
        <v>32</v>
      </c>
      <c r="F233">
        <v>48</v>
      </c>
      <c r="G233">
        <v>3</v>
      </c>
      <c r="H233">
        <v>12</v>
      </c>
      <c r="J233">
        <f t="shared" si="61"/>
        <v>5.25</v>
      </c>
      <c r="L233">
        <f t="shared" si="62"/>
        <v>3.8781438859330635</v>
      </c>
      <c r="N233">
        <f t="shared" si="63"/>
        <v>9</v>
      </c>
      <c r="W233">
        <f t="shared" si="49"/>
        <v>0</v>
      </c>
      <c r="X233">
        <f t="shared" si="49"/>
        <v>0</v>
      </c>
      <c r="Y233">
        <f t="shared" si="49"/>
        <v>1</v>
      </c>
      <c r="Z233">
        <f t="shared" si="49"/>
        <v>0</v>
      </c>
      <c r="AA233">
        <f t="shared" si="50"/>
        <v>0</v>
      </c>
      <c r="AB233">
        <f t="shared" si="51"/>
        <v>2</v>
      </c>
      <c r="AC233">
        <f t="shared" si="52"/>
        <v>1</v>
      </c>
      <c r="AE233">
        <f t="shared" si="53"/>
        <v>0</v>
      </c>
      <c r="AF233">
        <f t="shared" si="54"/>
        <v>0</v>
      </c>
      <c r="AG233">
        <f t="shared" si="54"/>
        <v>2</v>
      </c>
      <c r="AH233">
        <f t="shared" si="54"/>
        <v>1</v>
      </c>
      <c r="AI233">
        <f t="shared" si="54"/>
        <v>1</v>
      </c>
      <c r="AJ233">
        <f t="shared" si="55"/>
        <v>3</v>
      </c>
      <c r="AK233">
        <f t="shared" si="56"/>
        <v>2</v>
      </c>
      <c r="AM233">
        <f t="shared" si="57"/>
        <v>0</v>
      </c>
      <c r="AN233">
        <f t="shared" si="57"/>
        <v>1</v>
      </c>
      <c r="AO233">
        <f t="shared" si="58"/>
        <v>4</v>
      </c>
      <c r="AP233">
        <f t="shared" si="58"/>
        <v>2</v>
      </c>
      <c r="AQ233">
        <f t="shared" si="58"/>
        <v>3</v>
      </c>
      <c r="AR233">
        <f t="shared" si="59"/>
        <v>4</v>
      </c>
      <c r="AS233">
        <f t="shared" si="60"/>
        <v>3</v>
      </c>
    </row>
    <row r="234" spans="1:45" x14ac:dyDescent="0.3">
      <c r="A234" s="3">
        <v>44820</v>
      </c>
      <c r="B234">
        <v>10</v>
      </c>
      <c r="C234">
        <v>27</v>
      </c>
      <c r="D234">
        <v>36</v>
      </c>
      <c r="E234">
        <v>45</v>
      </c>
      <c r="F234">
        <v>49</v>
      </c>
      <c r="G234">
        <v>3</v>
      </c>
      <c r="H234">
        <v>4</v>
      </c>
      <c r="J234">
        <f t="shared" si="61"/>
        <v>5.4025456962435774</v>
      </c>
      <c r="L234">
        <f t="shared" si="62"/>
        <v>5.2763623833091682</v>
      </c>
      <c r="N234">
        <f t="shared" si="63"/>
        <v>1</v>
      </c>
      <c r="W234">
        <f t="shared" si="49"/>
        <v>2</v>
      </c>
      <c r="X234">
        <f t="shared" si="49"/>
        <v>1</v>
      </c>
      <c r="Y234">
        <f t="shared" si="49"/>
        <v>0</v>
      </c>
      <c r="Z234">
        <f t="shared" si="49"/>
        <v>1</v>
      </c>
      <c r="AA234">
        <f t="shared" si="50"/>
        <v>0</v>
      </c>
      <c r="AB234">
        <f t="shared" si="51"/>
        <v>1</v>
      </c>
      <c r="AC234">
        <f t="shared" si="52"/>
        <v>3</v>
      </c>
      <c r="AE234">
        <f t="shared" si="53"/>
        <v>3</v>
      </c>
      <c r="AF234">
        <f t="shared" si="54"/>
        <v>1</v>
      </c>
      <c r="AG234">
        <f t="shared" si="54"/>
        <v>0</v>
      </c>
      <c r="AH234">
        <f t="shared" si="54"/>
        <v>1</v>
      </c>
      <c r="AI234">
        <f t="shared" si="54"/>
        <v>0</v>
      </c>
      <c r="AJ234">
        <f t="shared" si="55"/>
        <v>2</v>
      </c>
      <c r="AK234">
        <f t="shared" si="56"/>
        <v>3</v>
      </c>
      <c r="AM234">
        <f t="shared" si="57"/>
        <v>3</v>
      </c>
      <c r="AN234">
        <f t="shared" si="57"/>
        <v>4</v>
      </c>
      <c r="AO234">
        <f t="shared" si="58"/>
        <v>0</v>
      </c>
      <c r="AP234">
        <f t="shared" si="58"/>
        <v>1</v>
      </c>
      <c r="AQ234">
        <f t="shared" si="58"/>
        <v>0</v>
      </c>
      <c r="AR234">
        <f t="shared" si="59"/>
        <v>3</v>
      </c>
      <c r="AS234">
        <f t="shared" si="60"/>
        <v>5</v>
      </c>
    </row>
    <row r="235" spans="1:45" x14ac:dyDescent="0.3">
      <c r="A235" s="3">
        <v>44817</v>
      </c>
      <c r="B235">
        <v>9</v>
      </c>
      <c r="C235">
        <v>12</v>
      </c>
      <c r="D235">
        <v>15</v>
      </c>
      <c r="E235">
        <v>40</v>
      </c>
      <c r="F235">
        <v>47</v>
      </c>
      <c r="G235">
        <v>1</v>
      </c>
      <c r="H235">
        <v>11</v>
      </c>
      <c r="J235">
        <f t="shared" si="61"/>
        <v>6.5764732189829527</v>
      </c>
      <c r="L235">
        <f t="shared" si="62"/>
        <v>5.8719673023612788</v>
      </c>
      <c r="N235">
        <f t="shared" si="63"/>
        <v>10</v>
      </c>
      <c r="W235">
        <f t="shared" si="49"/>
        <v>0</v>
      </c>
      <c r="X235">
        <f t="shared" si="49"/>
        <v>1</v>
      </c>
      <c r="Y235">
        <f t="shared" si="49"/>
        <v>1</v>
      </c>
      <c r="Z235">
        <f t="shared" si="49"/>
        <v>0</v>
      </c>
      <c r="AA235">
        <f t="shared" si="50"/>
        <v>0</v>
      </c>
      <c r="AB235">
        <f t="shared" si="51"/>
        <v>1</v>
      </c>
      <c r="AC235">
        <f t="shared" si="52"/>
        <v>1</v>
      </c>
      <c r="AE235">
        <f t="shared" si="53"/>
        <v>1</v>
      </c>
      <c r="AF235">
        <f t="shared" si="54"/>
        <v>1</v>
      </c>
      <c r="AG235">
        <f t="shared" si="54"/>
        <v>1</v>
      </c>
      <c r="AH235">
        <f t="shared" si="54"/>
        <v>0</v>
      </c>
      <c r="AI235">
        <f t="shared" si="54"/>
        <v>1</v>
      </c>
      <c r="AJ235">
        <f t="shared" si="55"/>
        <v>1</v>
      </c>
      <c r="AK235">
        <f t="shared" si="56"/>
        <v>2</v>
      </c>
      <c r="AM235">
        <f t="shared" si="57"/>
        <v>2</v>
      </c>
      <c r="AN235">
        <f t="shared" si="57"/>
        <v>1</v>
      </c>
      <c r="AO235">
        <f t="shared" si="58"/>
        <v>1</v>
      </c>
      <c r="AP235">
        <f t="shared" si="58"/>
        <v>2</v>
      </c>
      <c r="AQ235">
        <f t="shared" si="58"/>
        <v>1</v>
      </c>
      <c r="AR235">
        <f t="shared" si="59"/>
        <v>2</v>
      </c>
      <c r="AS235">
        <f t="shared" si="60"/>
        <v>5</v>
      </c>
    </row>
    <row r="236" spans="1:45" x14ac:dyDescent="0.3">
      <c r="A236" s="3">
        <v>44813</v>
      </c>
      <c r="B236">
        <v>17</v>
      </c>
      <c r="C236">
        <v>23</v>
      </c>
      <c r="D236">
        <v>24</v>
      </c>
      <c r="E236">
        <v>26</v>
      </c>
      <c r="F236">
        <v>27</v>
      </c>
      <c r="G236">
        <v>4</v>
      </c>
      <c r="H236">
        <v>9</v>
      </c>
      <c r="J236">
        <f t="shared" si="61"/>
        <v>1.6201851746019651</v>
      </c>
      <c r="L236">
        <f t="shared" si="62"/>
        <v>4.7791212581394085</v>
      </c>
      <c r="N236">
        <f t="shared" si="63"/>
        <v>5</v>
      </c>
      <c r="W236">
        <f t="shared" si="49"/>
        <v>0</v>
      </c>
      <c r="X236">
        <f t="shared" si="49"/>
        <v>1</v>
      </c>
      <c r="Y236">
        <f t="shared" si="49"/>
        <v>0</v>
      </c>
      <c r="Z236">
        <f t="shared" si="49"/>
        <v>1</v>
      </c>
      <c r="AA236">
        <f t="shared" si="50"/>
        <v>0</v>
      </c>
      <c r="AB236">
        <f t="shared" si="51"/>
        <v>2</v>
      </c>
      <c r="AC236">
        <f t="shared" si="52"/>
        <v>0</v>
      </c>
      <c r="AE236">
        <f t="shared" si="53"/>
        <v>1</v>
      </c>
      <c r="AF236">
        <f t="shared" si="54"/>
        <v>1</v>
      </c>
      <c r="AG236">
        <f t="shared" si="54"/>
        <v>0</v>
      </c>
      <c r="AH236">
        <f t="shared" si="54"/>
        <v>1</v>
      </c>
      <c r="AI236">
        <f t="shared" si="54"/>
        <v>1</v>
      </c>
      <c r="AJ236">
        <f t="shared" si="55"/>
        <v>2</v>
      </c>
      <c r="AK236">
        <f t="shared" si="56"/>
        <v>0</v>
      </c>
      <c r="AM236">
        <f t="shared" si="57"/>
        <v>3</v>
      </c>
      <c r="AN236">
        <f t="shared" si="57"/>
        <v>3</v>
      </c>
      <c r="AO236">
        <f t="shared" si="58"/>
        <v>2</v>
      </c>
      <c r="AP236">
        <f t="shared" si="58"/>
        <v>1</v>
      </c>
      <c r="AQ236">
        <f t="shared" si="58"/>
        <v>3</v>
      </c>
      <c r="AR236">
        <f t="shared" si="59"/>
        <v>4</v>
      </c>
      <c r="AS236">
        <f t="shared" si="60"/>
        <v>1</v>
      </c>
    </row>
    <row r="237" spans="1:45" x14ac:dyDescent="0.3">
      <c r="A237" s="3">
        <v>44810</v>
      </c>
      <c r="B237">
        <v>7</v>
      </c>
      <c r="C237">
        <v>10</v>
      </c>
      <c r="D237">
        <v>22</v>
      </c>
      <c r="E237">
        <v>29</v>
      </c>
      <c r="F237">
        <v>44</v>
      </c>
      <c r="G237">
        <v>4</v>
      </c>
      <c r="H237">
        <v>5</v>
      </c>
      <c r="J237">
        <f t="shared" si="61"/>
        <v>5.1659945799429563</v>
      </c>
      <c r="L237">
        <f t="shared" si="62"/>
        <v>2.584569596664017</v>
      </c>
      <c r="N237">
        <f t="shared" si="63"/>
        <v>1</v>
      </c>
      <c r="W237">
        <f t="shared" si="49"/>
        <v>1</v>
      </c>
      <c r="X237">
        <f t="shared" si="49"/>
        <v>1</v>
      </c>
      <c r="Y237">
        <f t="shared" si="49"/>
        <v>1</v>
      </c>
      <c r="Z237">
        <f t="shared" si="49"/>
        <v>0</v>
      </c>
      <c r="AA237">
        <f t="shared" si="50"/>
        <v>1</v>
      </c>
      <c r="AB237">
        <f t="shared" si="51"/>
        <v>1</v>
      </c>
      <c r="AC237">
        <f t="shared" si="52"/>
        <v>0</v>
      </c>
      <c r="AE237">
        <f t="shared" si="53"/>
        <v>2</v>
      </c>
      <c r="AF237">
        <f t="shared" si="54"/>
        <v>2</v>
      </c>
      <c r="AG237">
        <f t="shared" si="54"/>
        <v>1</v>
      </c>
      <c r="AH237">
        <f t="shared" si="54"/>
        <v>1</v>
      </c>
      <c r="AI237">
        <f t="shared" si="54"/>
        <v>2</v>
      </c>
      <c r="AJ237">
        <f t="shared" si="55"/>
        <v>1</v>
      </c>
      <c r="AK237">
        <f t="shared" si="56"/>
        <v>1</v>
      </c>
      <c r="AM237">
        <f t="shared" si="57"/>
        <v>3</v>
      </c>
      <c r="AN237">
        <f t="shared" si="57"/>
        <v>4</v>
      </c>
      <c r="AO237">
        <f t="shared" si="58"/>
        <v>1</v>
      </c>
      <c r="AP237">
        <f t="shared" si="58"/>
        <v>3</v>
      </c>
      <c r="AQ237">
        <f t="shared" si="58"/>
        <v>2</v>
      </c>
      <c r="AR237">
        <f t="shared" si="59"/>
        <v>3</v>
      </c>
      <c r="AS237">
        <f t="shared" si="60"/>
        <v>1</v>
      </c>
    </row>
    <row r="238" spans="1:45" x14ac:dyDescent="0.3">
      <c r="A238" s="3">
        <v>44806</v>
      </c>
      <c r="B238">
        <v>7</v>
      </c>
      <c r="C238">
        <v>12</v>
      </c>
      <c r="D238">
        <v>13</v>
      </c>
      <c r="E238">
        <v>20</v>
      </c>
      <c r="F238">
        <v>45</v>
      </c>
      <c r="G238">
        <v>3</v>
      </c>
      <c r="H238">
        <v>12</v>
      </c>
      <c r="J238">
        <f t="shared" si="61"/>
        <v>6.6143782776614763</v>
      </c>
      <c r="L238">
        <f t="shared" si="62"/>
        <v>5.4954526656136347</v>
      </c>
      <c r="N238">
        <f t="shared" si="63"/>
        <v>9</v>
      </c>
      <c r="W238">
        <f t="shared" si="49"/>
        <v>0</v>
      </c>
      <c r="X238">
        <f t="shared" si="49"/>
        <v>0</v>
      </c>
      <c r="Y238">
        <f t="shared" si="49"/>
        <v>1</v>
      </c>
      <c r="Z238">
        <f t="shared" si="49"/>
        <v>0</v>
      </c>
      <c r="AA238">
        <f t="shared" si="50"/>
        <v>0</v>
      </c>
      <c r="AB238">
        <f t="shared" si="51"/>
        <v>1</v>
      </c>
      <c r="AC238">
        <f t="shared" si="52"/>
        <v>1</v>
      </c>
      <c r="AE238">
        <f t="shared" si="53"/>
        <v>1</v>
      </c>
      <c r="AF238">
        <f t="shared" si="54"/>
        <v>0</v>
      </c>
      <c r="AG238">
        <f t="shared" si="54"/>
        <v>1</v>
      </c>
      <c r="AH238">
        <f t="shared" si="54"/>
        <v>0</v>
      </c>
      <c r="AI238">
        <f t="shared" si="54"/>
        <v>0</v>
      </c>
      <c r="AJ238">
        <f t="shared" si="55"/>
        <v>2</v>
      </c>
      <c r="AK238">
        <f t="shared" si="56"/>
        <v>1</v>
      </c>
      <c r="AM238">
        <f t="shared" si="57"/>
        <v>2</v>
      </c>
      <c r="AN238">
        <f t="shared" si="57"/>
        <v>0</v>
      </c>
      <c r="AO238">
        <f t="shared" si="58"/>
        <v>1</v>
      </c>
      <c r="AP238">
        <f t="shared" si="58"/>
        <v>0</v>
      </c>
      <c r="AQ238">
        <f t="shared" si="58"/>
        <v>1</v>
      </c>
      <c r="AR238">
        <f t="shared" si="59"/>
        <v>4</v>
      </c>
      <c r="AS238">
        <f t="shared" si="60"/>
        <v>4</v>
      </c>
    </row>
    <row r="239" spans="1:45" x14ac:dyDescent="0.3">
      <c r="A239" s="3">
        <v>44803</v>
      </c>
      <c r="B239">
        <v>4</v>
      </c>
      <c r="C239">
        <v>6</v>
      </c>
      <c r="D239">
        <v>10</v>
      </c>
      <c r="E239">
        <v>15</v>
      </c>
      <c r="F239">
        <v>19</v>
      </c>
      <c r="G239">
        <v>1</v>
      </c>
      <c r="H239">
        <v>4</v>
      </c>
      <c r="J239">
        <f t="shared" si="61"/>
        <v>1.9525624189766635</v>
      </c>
      <c r="L239">
        <f t="shared" si="62"/>
        <v>8.9263654417685583</v>
      </c>
      <c r="N239">
        <f t="shared" si="63"/>
        <v>3</v>
      </c>
      <c r="W239">
        <f t="shared" si="49"/>
        <v>0</v>
      </c>
      <c r="X239">
        <f t="shared" si="49"/>
        <v>0</v>
      </c>
      <c r="Y239">
        <f t="shared" si="49"/>
        <v>1</v>
      </c>
      <c r="Z239">
        <f t="shared" si="49"/>
        <v>0</v>
      </c>
      <c r="AA239">
        <f t="shared" si="50"/>
        <v>2</v>
      </c>
      <c r="AB239">
        <f t="shared" si="51"/>
        <v>0</v>
      </c>
      <c r="AC239">
        <f t="shared" si="52"/>
        <v>0</v>
      </c>
      <c r="AE239">
        <f t="shared" si="53"/>
        <v>0</v>
      </c>
      <c r="AF239">
        <f t="shared" si="54"/>
        <v>0</v>
      </c>
      <c r="AG239">
        <f t="shared" si="54"/>
        <v>1</v>
      </c>
      <c r="AH239">
        <f t="shared" si="54"/>
        <v>0</v>
      </c>
      <c r="AI239">
        <f t="shared" si="54"/>
        <v>3</v>
      </c>
      <c r="AJ239">
        <f t="shared" si="55"/>
        <v>1</v>
      </c>
      <c r="AK239">
        <f t="shared" si="56"/>
        <v>0</v>
      </c>
      <c r="AM239">
        <f t="shared" si="57"/>
        <v>0</v>
      </c>
      <c r="AN239">
        <f t="shared" si="57"/>
        <v>3</v>
      </c>
      <c r="AO239">
        <f t="shared" si="58"/>
        <v>4</v>
      </c>
      <c r="AP239">
        <f t="shared" si="58"/>
        <v>0</v>
      </c>
      <c r="AQ239">
        <f t="shared" si="58"/>
        <v>3</v>
      </c>
      <c r="AR239">
        <f t="shared" si="59"/>
        <v>1</v>
      </c>
      <c r="AS239">
        <f t="shared" si="60"/>
        <v>2</v>
      </c>
    </row>
    <row r="240" spans="1:45" x14ac:dyDescent="0.3">
      <c r="A240" s="3">
        <v>44799</v>
      </c>
      <c r="B240">
        <v>22</v>
      </c>
      <c r="C240">
        <v>23</v>
      </c>
      <c r="D240">
        <v>25</v>
      </c>
      <c r="E240">
        <v>38</v>
      </c>
      <c r="F240">
        <v>44</v>
      </c>
      <c r="G240">
        <v>11</v>
      </c>
      <c r="H240">
        <v>12</v>
      </c>
      <c r="J240">
        <f t="shared" si="61"/>
        <v>3.6228441865473595</v>
      </c>
      <c r="L240">
        <f t="shared" si="62"/>
        <v>1.6852299546352718</v>
      </c>
      <c r="N240">
        <f t="shared" si="63"/>
        <v>1</v>
      </c>
      <c r="W240">
        <f t="shared" si="49"/>
        <v>0</v>
      </c>
      <c r="X240">
        <f t="shared" si="49"/>
        <v>0</v>
      </c>
      <c r="Y240">
        <f t="shared" si="49"/>
        <v>1</v>
      </c>
      <c r="Z240">
        <f t="shared" si="49"/>
        <v>1</v>
      </c>
      <c r="AA240">
        <f t="shared" si="50"/>
        <v>0</v>
      </c>
      <c r="AB240">
        <f t="shared" si="51"/>
        <v>1</v>
      </c>
      <c r="AC240">
        <f t="shared" si="52"/>
        <v>0</v>
      </c>
      <c r="AE240">
        <f t="shared" si="53"/>
        <v>0</v>
      </c>
      <c r="AF240">
        <f t="shared" si="54"/>
        <v>1</v>
      </c>
      <c r="AG240">
        <f t="shared" si="54"/>
        <v>2</v>
      </c>
      <c r="AH240">
        <f t="shared" si="54"/>
        <v>2</v>
      </c>
      <c r="AI240">
        <f t="shared" si="54"/>
        <v>1</v>
      </c>
      <c r="AJ240">
        <f t="shared" si="55"/>
        <v>3</v>
      </c>
      <c r="AK240">
        <f t="shared" si="56"/>
        <v>0</v>
      </c>
      <c r="AM240">
        <f t="shared" si="57"/>
        <v>1</v>
      </c>
      <c r="AN240">
        <f t="shared" si="57"/>
        <v>3</v>
      </c>
      <c r="AO240">
        <f t="shared" si="58"/>
        <v>4</v>
      </c>
      <c r="AP240">
        <f t="shared" si="58"/>
        <v>4</v>
      </c>
      <c r="AQ240">
        <f t="shared" si="58"/>
        <v>2</v>
      </c>
      <c r="AR240">
        <f t="shared" si="59"/>
        <v>6</v>
      </c>
      <c r="AS240">
        <f t="shared" si="60"/>
        <v>3</v>
      </c>
    </row>
    <row r="241" spans="1:45" x14ac:dyDescent="0.3">
      <c r="A241" s="3">
        <v>44796</v>
      </c>
      <c r="B241">
        <v>19</v>
      </c>
      <c r="C241">
        <v>26</v>
      </c>
      <c r="D241">
        <v>31</v>
      </c>
      <c r="E241">
        <v>39</v>
      </c>
      <c r="F241">
        <v>48</v>
      </c>
      <c r="G241">
        <v>2</v>
      </c>
      <c r="H241">
        <v>3</v>
      </c>
      <c r="J241">
        <f t="shared" si="61"/>
        <v>3.6996621467371855</v>
      </c>
      <c r="L241">
        <f t="shared" si="62"/>
        <v>7.4886580907396221</v>
      </c>
      <c r="N241">
        <f t="shared" si="63"/>
        <v>1</v>
      </c>
      <c r="W241">
        <f t="shared" si="49"/>
        <v>2</v>
      </c>
      <c r="X241">
        <f t="shared" si="49"/>
        <v>0</v>
      </c>
      <c r="Y241">
        <f t="shared" si="49"/>
        <v>0</v>
      </c>
      <c r="Z241">
        <f t="shared" si="49"/>
        <v>1</v>
      </c>
      <c r="AA241">
        <f t="shared" si="50"/>
        <v>0</v>
      </c>
      <c r="AB241">
        <f t="shared" si="51"/>
        <v>1</v>
      </c>
      <c r="AC241">
        <f t="shared" si="52"/>
        <v>0</v>
      </c>
      <c r="AE241">
        <f t="shared" si="53"/>
        <v>2</v>
      </c>
      <c r="AF241">
        <f t="shared" si="54"/>
        <v>0</v>
      </c>
      <c r="AG241">
        <f t="shared" si="54"/>
        <v>0</v>
      </c>
      <c r="AH241">
        <f t="shared" si="54"/>
        <v>1</v>
      </c>
      <c r="AI241">
        <f t="shared" si="54"/>
        <v>2</v>
      </c>
      <c r="AJ241">
        <f t="shared" si="55"/>
        <v>2</v>
      </c>
      <c r="AK241">
        <f t="shared" si="56"/>
        <v>1</v>
      </c>
      <c r="AM241">
        <f t="shared" si="57"/>
        <v>3</v>
      </c>
      <c r="AN241">
        <f t="shared" si="57"/>
        <v>0</v>
      </c>
      <c r="AO241">
        <f t="shared" si="58"/>
        <v>2</v>
      </c>
      <c r="AP241">
        <f t="shared" si="58"/>
        <v>3</v>
      </c>
      <c r="AQ241">
        <f t="shared" si="58"/>
        <v>4</v>
      </c>
      <c r="AR241">
        <f t="shared" si="59"/>
        <v>3</v>
      </c>
      <c r="AS241">
        <f t="shared" si="60"/>
        <v>4</v>
      </c>
    </row>
    <row r="242" spans="1:45" x14ac:dyDescent="0.3">
      <c r="A242" s="3">
        <v>44792</v>
      </c>
      <c r="B242">
        <v>2</v>
      </c>
      <c r="C242">
        <v>9</v>
      </c>
      <c r="D242">
        <v>13</v>
      </c>
      <c r="E242">
        <v>19</v>
      </c>
      <c r="F242">
        <v>38</v>
      </c>
      <c r="G242">
        <v>2</v>
      </c>
      <c r="H242">
        <v>6</v>
      </c>
      <c r="J242">
        <f t="shared" si="61"/>
        <v>5.3735463150511693</v>
      </c>
      <c r="L242">
        <f t="shared" si="62"/>
        <v>4.0149719799769468</v>
      </c>
      <c r="N242">
        <f t="shared" si="63"/>
        <v>4</v>
      </c>
      <c r="W242">
        <f t="shared" si="49"/>
        <v>0</v>
      </c>
      <c r="X242">
        <f t="shared" si="49"/>
        <v>0</v>
      </c>
      <c r="Y242">
        <f t="shared" si="49"/>
        <v>0</v>
      </c>
      <c r="Z242">
        <f t="shared" si="49"/>
        <v>1</v>
      </c>
      <c r="AA242">
        <f t="shared" si="50"/>
        <v>0</v>
      </c>
      <c r="AB242">
        <f t="shared" si="51"/>
        <v>0</v>
      </c>
      <c r="AC242">
        <f t="shared" si="52"/>
        <v>1</v>
      </c>
      <c r="AE242">
        <f t="shared" si="53"/>
        <v>0</v>
      </c>
      <c r="AF242">
        <f t="shared" si="54"/>
        <v>1</v>
      </c>
      <c r="AG242">
        <f t="shared" si="54"/>
        <v>0</v>
      </c>
      <c r="AH242">
        <f t="shared" si="54"/>
        <v>1</v>
      </c>
      <c r="AI242">
        <f t="shared" si="54"/>
        <v>2</v>
      </c>
      <c r="AJ242">
        <f t="shared" si="55"/>
        <v>1</v>
      </c>
      <c r="AK242">
        <f t="shared" si="56"/>
        <v>1</v>
      </c>
      <c r="AM242">
        <f t="shared" si="57"/>
        <v>1</v>
      </c>
      <c r="AN242">
        <f t="shared" si="57"/>
        <v>1</v>
      </c>
      <c r="AO242">
        <f t="shared" si="58"/>
        <v>0</v>
      </c>
      <c r="AP242">
        <f t="shared" si="58"/>
        <v>2</v>
      </c>
      <c r="AQ242">
        <f t="shared" si="58"/>
        <v>3</v>
      </c>
      <c r="AR242">
        <f t="shared" si="59"/>
        <v>2</v>
      </c>
      <c r="AS242">
        <f t="shared" si="60"/>
        <v>3</v>
      </c>
    </row>
    <row r="243" spans="1:45" x14ac:dyDescent="0.3">
      <c r="A243" s="3">
        <v>44789</v>
      </c>
      <c r="B243">
        <v>10</v>
      </c>
      <c r="C243">
        <v>14</v>
      </c>
      <c r="D243">
        <v>25</v>
      </c>
      <c r="E243">
        <v>32</v>
      </c>
      <c r="F243">
        <v>39</v>
      </c>
      <c r="G243">
        <v>7</v>
      </c>
      <c r="H243">
        <v>8</v>
      </c>
      <c r="J243">
        <f t="shared" si="61"/>
        <v>3.8324274291889728</v>
      </c>
      <c r="L243">
        <f t="shared" si="62"/>
        <v>2.2271057451320084</v>
      </c>
      <c r="N243">
        <f t="shared" si="63"/>
        <v>1</v>
      </c>
      <c r="W243">
        <f t="shared" si="49"/>
        <v>0</v>
      </c>
      <c r="X243">
        <f t="shared" si="49"/>
        <v>1</v>
      </c>
      <c r="Y243">
        <f t="shared" si="49"/>
        <v>0</v>
      </c>
      <c r="Z243">
        <f t="shared" si="49"/>
        <v>0</v>
      </c>
      <c r="AA243">
        <f t="shared" si="50"/>
        <v>0</v>
      </c>
      <c r="AB243">
        <f t="shared" si="51"/>
        <v>0</v>
      </c>
      <c r="AC243">
        <f t="shared" si="52"/>
        <v>3</v>
      </c>
      <c r="AE243">
        <f t="shared" si="53"/>
        <v>0</v>
      </c>
      <c r="AF243">
        <f t="shared" si="54"/>
        <v>2</v>
      </c>
      <c r="AG243">
        <f t="shared" si="54"/>
        <v>2</v>
      </c>
      <c r="AH243">
        <f t="shared" si="54"/>
        <v>1</v>
      </c>
      <c r="AI243">
        <f t="shared" si="54"/>
        <v>1</v>
      </c>
      <c r="AJ243">
        <f t="shared" si="55"/>
        <v>1</v>
      </c>
      <c r="AK243">
        <f t="shared" si="56"/>
        <v>3</v>
      </c>
      <c r="AM243">
        <f t="shared" si="57"/>
        <v>3</v>
      </c>
      <c r="AN243">
        <f t="shared" si="57"/>
        <v>2</v>
      </c>
      <c r="AO243">
        <f t="shared" si="58"/>
        <v>4</v>
      </c>
      <c r="AP243">
        <f t="shared" si="58"/>
        <v>1</v>
      </c>
      <c r="AQ243">
        <f t="shared" si="58"/>
        <v>2</v>
      </c>
      <c r="AR243">
        <f t="shared" si="59"/>
        <v>3</v>
      </c>
      <c r="AS243">
        <f t="shared" si="60"/>
        <v>5</v>
      </c>
    </row>
    <row r="244" spans="1:45" x14ac:dyDescent="0.3">
      <c r="A244" s="3">
        <v>44785</v>
      </c>
      <c r="B244">
        <v>14</v>
      </c>
      <c r="C244">
        <v>17</v>
      </c>
      <c r="D244">
        <v>34</v>
      </c>
      <c r="E244">
        <v>35</v>
      </c>
      <c r="F244">
        <v>42</v>
      </c>
      <c r="G244">
        <v>6</v>
      </c>
      <c r="H244">
        <v>10</v>
      </c>
      <c r="J244">
        <f t="shared" si="61"/>
        <v>4.6636895265444078</v>
      </c>
      <c r="L244">
        <f t="shared" si="62"/>
        <v>3.3346664001066131</v>
      </c>
      <c r="N244">
        <f t="shared" si="63"/>
        <v>4</v>
      </c>
      <c r="W244">
        <f t="shared" si="49"/>
        <v>0</v>
      </c>
      <c r="X244">
        <f t="shared" si="49"/>
        <v>1</v>
      </c>
      <c r="Y244">
        <f t="shared" si="49"/>
        <v>0</v>
      </c>
      <c r="Z244">
        <f t="shared" si="49"/>
        <v>1</v>
      </c>
      <c r="AA244">
        <f t="shared" si="50"/>
        <v>0</v>
      </c>
      <c r="AB244">
        <f t="shared" si="51"/>
        <v>0</v>
      </c>
      <c r="AC244">
        <f t="shared" si="52"/>
        <v>1</v>
      </c>
      <c r="AE244">
        <f t="shared" si="53"/>
        <v>1</v>
      </c>
      <c r="AF244">
        <f t="shared" si="54"/>
        <v>2</v>
      </c>
      <c r="AG244">
        <f t="shared" si="54"/>
        <v>0</v>
      </c>
      <c r="AH244">
        <f t="shared" si="54"/>
        <v>2</v>
      </c>
      <c r="AI244">
        <f t="shared" si="54"/>
        <v>0</v>
      </c>
      <c r="AJ244">
        <f t="shared" si="55"/>
        <v>1</v>
      </c>
      <c r="AK244">
        <f t="shared" si="56"/>
        <v>2</v>
      </c>
      <c r="AM244">
        <f t="shared" si="57"/>
        <v>1</v>
      </c>
      <c r="AN244">
        <f t="shared" si="57"/>
        <v>5</v>
      </c>
      <c r="AO244">
        <f t="shared" si="58"/>
        <v>3</v>
      </c>
      <c r="AP244">
        <f t="shared" si="58"/>
        <v>3</v>
      </c>
      <c r="AQ244">
        <f t="shared" si="58"/>
        <v>1</v>
      </c>
      <c r="AR244">
        <f t="shared" si="59"/>
        <v>3</v>
      </c>
      <c r="AS244">
        <f t="shared" si="60"/>
        <v>3</v>
      </c>
    </row>
    <row r="245" spans="1:45" x14ac:dyDescent="0.3">
      <c r="A245" s="3">
        <v>44782</v>
      </c>
      <c r="B245">
        <v>18</v>
      </c>
      <c r="C245">
        <v>19</v>
      </c>
      <c r="D245">
        <v>21</v>
      </c>
      <c r="E245">
        <v>27</v>
      </c>
      <c r="F245">
        <v>47</v>
      </c>
      <c r="G245">
        <v>5</v>
      </c>
      <c r="H245">
        <v>11</v>
      </c>
      <c r="J245">
        <f t="shared" si="61"/>
        <v>5.25</v>
      </c>
      <c r="L245">
        <f t="shared" si="62"/>
        <v>4.656178690729126</v>
      </c>
      <c r="N245">
        <f t="shared" si="63"/>
        <v>6</v>
      </c>
      <c r="W245">
        <f t="shared" si="49"/>
        <v>2</v>
      </c>
      <c r="X245">
        <f t="shared" si="49"/>
        <v>0</v>
      </c>
      <c r="Y245">
        <f t="shared" si="49"/>
        <v>0</v>
      </c>
      <c r="Z245">
        <f t="shared" si="49"/>
        <v>1</v>
      </c>
      <c r="AA245">
        <f t="shared" si="50"/>
        <v>0</v>
      </c>
      <c r="AB245">
        <f t="shared" si="51"/>
        <v>0</v>
      </c>
      <c r="AC245">
        <f t="shared" si="52"/>
        <v>2</v>
      </c>
      <c r="AE245">
        <f t="shared" si="53"/>
        <v>3</v>
      </c>
      <c r="AF245">
        <f t="shared" si="54"/>
        <v>0</v>
      </c>
      <c r="AG245">
        <f t="shared" si="54"/>
        <v>0</v>
      </c>
      <c r="AH245">
        <f t="shared" si="54"/>
        <v>2</v>
      </c>
      <c r="AI245">
        <f t="shared" si="54"/>
        <v>0</v>
      </c>
      <c r="AJ245">
        <f t="shared" si="55"/>
        <v>0</v>
      </c>
      <c r="AK245">
        <f t="shared" si="56"/>
        <v>3</v>
      </c>
      <c r="AM245">
        <f t="shared" si="57"/>
        <v>4</v>
      </c>
      <c r="AN245">
        <f t="shared" si="57"/>
        <v>1</v>
      </c>
      <c r="AO245">
        <f t="shared" si="58"/>
        <v>1</v>
      </c>
      <c r="AP245">
        <f t="shared" si="58"/>
        <v>3</v>
      </c>
      <c r="AQ245">
        <f t="shared" si="58"/>
        <v>2</v>
      </c>
      <c r="AR245">
        <f t="shared" si="59"/>
        <v>0</v>
      </c>
      <c r="AS245">
        <f t="shared" si="60"/>
        <v>7</v>
      </c>
    </row>
    <row r="246" spans="1:45" x14ac:dyDescent="0.3">
      <c r="A246" s="3">
        <v>44778</v>
      </c>
      <c r="B246">
        <v>3</v>
      </c>
      <c r="C246">
        <v>29</v>
      </c>
      <c r="D246">
        <v>33</v>
      </c>
      <c r="E246">
        <v>35</v>
      </c>
      <c r="F246">
        <v>44</v>
      </c>
      <c r="G246">
        <v>8</v>
      </c>
      <c r="H246">
        <v>10</v>
      </c>
      <c r="J246">
        <f t="shared" si="61"/>
        <v>6.9686799323831767</v>
      </c>
      <c r="L246">
        <f t="shared" si="62"/>
        <v>2.8495613697550013</v>
      </c>
      <c r="N246">
        <f t="shared" si="63"/>
        <v>2</v>
      </c>
      <c r="W246">
        <f t="shared" si="49"/>
        <v>2</v>
      </c>
      <c r="X246">
        <f t="shared" si="49"/>
        <v>1</v>
      </c>
      <c r="Y246">
        <f t="shared" si="49"/>
        <v>0</v>
      </c>
      <c r="Z246">
        <f t="shared" si="49"/>
        <v>0</v>
      </c>
      <c r="AA246">
        <f t="shared" si="50"/>
        <v>0</v>
      </c>
      <c r="AB246">
        <f t="shared" si="51"/>
        <v>2</v>
      </c>
      <c r="AC246">
        <f t="shared" si="52"/>
        <v>0</v>
      </c>
      <c r="AE246">
        <f t="shared" si="53"/>
        <v>2</v>
      </c>
      <c r="AF246">
        <f t="shared" si="54"/>
        <v>2</v>
      </c>
      <c r="AG246">
        <f t="shared" si="54"/>
        <v>0</v>
      </c>
      <c r="AH246">
        <f t="shared" si="54"/>
        <v>1</v>
      </c>
      <c r="AI246">
        <f t="shared" si="54"/>
        <v>0</v>
      </c>
      <c r="AJ246">
        <f t="shared" si="55"/>
        <v>2</v>
      </c>
      <c r="AK246">
        <f t="shared" si="56"/>
        <v>1</v>
      </c>
      <c r="AM246">
        <f t="shared" si="57"/>
        <v>3</v>
      </c>
      <c r="AN246">
        <f t="shared" si="57"/>
        <v>3</v>
      </c>
      <c r="AO246">
        <f t="shared" si="58"/>
        <v>0</v>
      </c>
      <c r="AP246">
        <f t="shared" si="58"/>
        <v>2</v>
      </c>
      <c r="AQ246">
        <f t="shared" si="58"/>
        <v>1</v>
      </c>
      <c r="AR246">
        <f t="shared" si="59"/>
        <v>4</v>
      </c>
      <c r="AS246">
        <f t="shared" si="60"/>
        <v>2</v>
      </c>
    </row>
    <row r="247" spans="1:45" x14ac:dyDescent="0.3">
      <c r="A247" s="3">
        <v>44775</v>
      </c>
      <c r="B247">
        <v>7</v>
      </c>
      <c r="C247">
        <v>18</v>
      </c>
      <c r="D247">
        <v>28</v>
      </c>
      <c r="E247">
        <v>40</v>
      </c>
      <c r="F247">
        <v>48</v>
      </c>
      <c r="G247">
        <v>8</v>
      </c>
      <c r="H247">
        <v>11</v>
      </c>
      <c r="J247">
        <f t="shared" si="61"/>
        <v>5.178078794301995</v>
      </c>
      <c r="L247">
        <f t="shared" si="62"/>
        <v>2.4494897427831779</v>
      </c>
      <c r="N247">
        <f t="shared" si="63"/>
        <v>3</v>
      </c>
      <c r="W247">
        <f t="shared" si="49"/>
        <v>0</v>
      </c>
      <c r="X247">
        <f t="shared" si="49"/>
        <v>1</v>
      </c>
      <c r="Y247">
        <f t="shared" si="49"/>
        <v>0</v>
      </c>
      <c r="Z247">
        <f t="shared" si="49"/>
        <v>1</v>
      </c>
      <c r="AA247">
        <f t="shared" si="50"/>
        <v>1</v>
      </c>
      <c r="AB247">
        <f t="shared" si="51"/>
        <v>1</v>
      </c>
      <c r="AC247">
        <f t="shared" si="52"/>
        <v>1</v>
      </c>
      <c r="AE247">
        <f t="shared" si="53"/>
        <v>1</v>
      </c>
      <c r="AF247">
        <f t="shared" si="54"/>
        <v>3</v>
      </c>
      <c r="AG247">
        <f t="shared" si="54"/>
        <v>1</v>
      </c>
      <c r="AH247">
        <f t="shared" si="54"/>
        <v>1</v>
      </c>
      <c r="AI247">
        <f t="shared" si="54"/>
        <v>3</v>
      </c>
      <c r="AJ247">
        <f t="shared" si="55"/>
        <v>1</v>
      </c>
      <c r="AK247">
        <f t="shared" si="56"/>
        <v>3</v>
      </c>
      <c r="AM247">
        <f t="shared" si="57"/>
        <v>2</v>
      </c>
      <c r="AN247">
        <f t="shared" si="57"/>
        <v>3</v>
      </c>
      <c r="AO247">
        <f t="shared" si="58"/>
        <v>4</v>
      </c>
      <c r="AP247">
        <f t="shared" si="58"/>
        <v>3</v>
      </c>
      <c r="AQ247">
        <f t="shared" si="58"/>
        <v>5</v>
      </c>
      <c r="AR247">
        <f t="shared" si="59"/>
        <v>3</v>
      </c>
      <c r="AS247">
        <f t="shared" si="60"/>
        <v>6</v>
      </c>
    </row>
    <row r="248" spans="1:45" x14ac:dyDescent="0.3">
      <c r="A248" s="3">
        <v>44771</v>
      </c>
      <c r="B248">
        <v>3</v>
      </c>
      <c r="C248">
        <v>23</v>
      </c>
      <c r="D248">
        <v>38</v>
      </c>
      <c r="E248">
        <v>43</v>
      </c>
      <c r="F248">
        <v>48</v>
      </c>
      <c r="G248">
        <v>3</v>
      </c>
      <c r="H248">
        <v>8</v>
      </c>
      <c r="J248">
        <f t="shared" si="61"/>
        <v>6.49519052838329</v>
      </c>
      <c r="L248">
        <f t="shared" si="62"/>
        <v>7.8230428862431776</v>
      </c>
      <c r="N248">
        <f t="shared" si="63"/>
        <v>5</v>
      </c>
      <c r="W248">
        <f t="shared" si="49"/>
        <v>1</v>
      </c>
      <c r="X248">
        <f t="shared" si="49"/>
        <v>1</v>
      </c>
      <c r="Y248">
        <f t="shared" si="49"/>
        <v>1</v>
      </c>
      <c r="Z248">
        <f t="shared" si="49"/>
        <v>0</v>
      </c>
      <c r="AA248">
        <f t="shared" si="50"/>
        <v>0</v>
      </c>
      <c r="AB248">
        <f t="shared" si="51"/>
        <v>0</v>
      </c>
      <c r="AC248">
        <f t="shared" si="52"/>
        <v>0</v>
      </c>
      <c r="AE248">
        <f t="shared" si="53"/>
        <v>1</v>
      </c>
      <c r="AF248">
        <f t="shared" si="54"/>
        <v>1</v>
      </c>
      <c r="AG248">
        <f t="shared" si="54"/>
        <v>1</v>
      </c>
      <c r="AH248">
        <f t="shared" si="54"/>
        <v>1</v>
      </c>
      <c r="AI248">
        <f t="shared" si="54"/>
        <v>2</v>
      </c>
      <c r="AJ248">
        <f t="shared" si="55"/>
        <v>2</v>
      </c>
      <c r="AK248">
        <f t="shared" si="56"/>
        <v>1</v>
      </c>
      <c r="AM248">
        <f t="shared" si="57"/>
        <v>2</v>
      </c>
      <c r="AN248">
        <f t="shared" si="57"/>
        <v>4</v>
      </c>
      <c r="AO248">
        <f t="shared" si="58"/>
        <v>2</v>
      </c>
      <c r="AP248">
        <f t="shared" si="58"/>
        <v>1</v>
      </c>
      <c r="AQ248">
        <f t="shared" si="58"/>
        <v>4</v>
      </c>
      <c r="AR248">
        <f t="shared" si="59"/>
        <v>6</v>
      </c>
      <c r="AS248">
        <f t="shared" si="60"/>
        <v>2</v>
      </c>
    </row>
    <row r="249" spans="1:45" x14ac:dyDescent="0.3">
      <c r="A249">
        <v>44768</v>
      </c>
      <c r="B249">
        <v>3</v>
      </c>
      <c r="C249">
        <v>5</v>
      </c>
      <c r="D249">
        <v>17</v>
      </c>
      <c r="E249">
        <v>25</v>
      </c>
      <c r="F249">
        <v>27</v>
      </c>
      <c r="G249">
        <v>1</v>
      </c>
      <c r="H249">
        <v>9</v>
      </c>
      <c r="J249">
        <f t="shared" si="61"/>
        <v>3.6742346141747673</v>
      </c>
      <c r="L249">
        <f t="shared" si="62"/>
        <v>6.5115282384398823</v>
      </c>
      <c r="N249">
        <f t="shared" si="63"/>
        <v>8</v>
      </c>
      <c r="W249">
        <f t="shared" si="49"/>
        <v>0</v>
      </c>
      <c r="X249">
        <f t="shared" si="49"/>
        <v>0</v>
      </c>
      <c r="Y249">
        <f t="shared" si="49"/>
        <v>1</v>
      </c>
      <c r="Z249">
        <f t="shared" si="49"/>
        <v>1</v>
      </c>
      <c r="AA249">
        <f t="shared" si="50"/>
        <v>1</v>
      </c>
      <c r="AB249">
        <f t="shared" si="51"/>
        <v>0</v>
      </c>
      <c r="AC249">
        <f t="shared" si="52"/>
        <v>0</v>
      </c>
      <c r="AE249">
        <f t="shared" si="53"/>
        <v>0</v>
      </c>
      <c r="AF249">
        <f t="shared" si="54"/>
        <v>0</v>
      </c>
      <c r="AG249">
        <f t="shared" si="54"/>
        <v>2</v>
      </c>
      <c r="AH249">
        <f t="shared" si="54"/>
        <v>2</v>
      </c>
      <c r="AI249">
        <f t="shared" si="54"/>
        <v>1</v>
      </c>
      <c r="AJ249">
        <f t="shared" si="55"/>
        <v>0</v>
      </c>
      <c r="AK249">
        <f t="shared" si="56"/>
        <v>0</v>
      </c>
      <c r="AM249">
        <f t="shared" si="57"/>
        <v>1</v>
      </c>
      <c r="AN249">
        <f t="shared" si="57"/>
        <v>1</v>
      </c>
      <c r="AO249">
        <f t="shared" si="58"/>
        <v>4</v>
      </c>
      <c r="AP249">
        <f t="shared" si="58"/>
        <v>3</v>
      </c>
      <c r="AQ249">
        <f t="shared" si="58"/>
        <v>3</v>
      </c>
      <c r="AR249">
        <f t="shared" si="59"/>
        <v>0</v>
      </c>
      <c r="AS249">
        <f t="shared" si="60"/>
        <v>4</v>
      </c>
    </row>
    <row r="250" spans="1:45" x14ac:dyDescent="0.3">
      <c r="A250">
        <v>44764</v>
      </c>
      <c r="B250">
        <v>16</v>
      </c>
      <c r="C250">
        <v>18</v>
      </c>
      <c r="D250">
        <v>29</v>
      </c>
      <c r="E250">
        <v>32</v>
      </c>
      <c r="F250">
        <v>50</v>
      </c>
      <c r="G250">
        <v>4</v>
      </c>
      <c r="H250">
        <v>11</v>
      </c>
      <c r="J250">
        <f t="shared" si="61"/>
        <v>5.3502336397581738</v>
      </c>
      <c r="L250">
        <f t="shared" si="62"/>
        <v>3.3105890714493698</v>
      </c>
      <c r="N250">
        <f t="shared" si="63"/>
        <v>7</v>
      </c>
      <c r="W250">
        <f t="shared" si="49"/>
        <v>0</v>
      </c>
      <c r="X250">
        <f t="shared" si="49"/>
        <v>1</v>
      </c>
      <c r="Y250">
        <f t="shared" si="49"/>
        <v>1</v>
      </c>
      <c r="Z250">
        <f t="shared" si="49"/>
        <v>0</v>
      </c>
      <c r="AA250">
        <f t="shared" si="50"/>
        <v>1</v>
      </c>
      <c r="AB250">
        <f t="shared" si="51"/>
        <v>1</v>
      </c>
      <c r="AC250">
        <f t="shared" si="52"/>
        <v>1</v>
      </c>
      <c r="AE250">
        <f t="shared" si="53"/>
        <v>0</v>
      </c>
      <c r="AF250">
        <f t="shared" si="54"/>
        <v>2</v>
      </c>
      <c r="AG250">
        <f t="shared" si="54"/>
        <v>1</v>
      </c>
      <c r="AH250">
        <f t="shared" si="54"/>
        <v>0</v>
      </c>
      <c r="AI250">
        <f t="shared" si="54"/>
        <v>2</v>
      </c>
      <c r="AJ250">
        <f t="shared" si="55"/>
        <v>1</v>
      </c>
      <c r="AK250">
        <f t="shared" si="56"/>
        <v>3</v>
      </c>
      <c r="AM250">
        <f t="shared" si="57"/>
        <v>1</v>
      </c>
      <c r="AN250">
        <f t="shared" si="57"/>
        <v>2</v>
      </c>
      <c r="AO250">
        <f t="shared" si="58"/>
        <v>2</v>
      </c>
      <c r="AP250">
        <f t="shared" si="58"/>
        <v>1</v>
      </c>
      <c r="AQ250">
        <f t="shared" si="58"/>
        <v>3</v>
      </c>
      <c r="AR250">
        <f t="shared" si="59"/>
        <v>2</v>
      </c>
      <c r="AS250">
        <f t="shared" si="60"/>
        <v>6</v>
      </c>
    </row>
    <row r="251" spans="1:45" x14ac:dyDescent="0.3">
      <c r="A251">
        <v>44761</v>
      </c>
      <c r="B251">
        <v>6</v>
      </c>
      <c r="C251">
        <v>23</v>
      </c>
      <c r="D251">
        <v>27</v>
      </c>
      <c r="E251">
        <v>40</v>
      </c>
      <c r="F251">
        <v>41</v>
      </c>
      <c r="G251">
        <v>2</v>
      </c>
      <c r="H251">
        <v>12</v>
      </c>
      <c r="J251">
        <f t="shared" si="61"/>
        <v>5.4486236794258422</v>
      </c>
      <c r="L251">
        <f t="shared" si="62"/>
        <v>1.5099668870541501</v>
      </c>
      <c r="N251">
        <f t="shared" si="63"/>
        <v>10</v>
      </c>
      <c r="W251">
        <f t="shared" si="49"/>
        <v>1</v>
      </c>
      <c r="X251">
        <f t="shared" si="49"/>
        <v>0</v>
      </c>
      <c r="Y251">
        <f t="shared" si="49"/>
        <v>0</v>
      </c>
      <c r="Z251">
        <f t="shared" si="49"/>
        <v>0</v>
      </c>
      <c r="AA251">
        <f t="shared" si="50"/>
        <v>0</v>
      </c>
      <c r="AB251">
        <f t="shared" si="51"/>
        <v>0</v>
      </c>
      <c r="AC251">
        <f t="shared" si="52"/>
        <v>1</v>
      </c>
      <c r="AE251">
        <f t="shared" si="53"/>
        <v>2</v>
      </c>
      <c r="AF251">
        <f t="shared" si="54"/>
        <v>1</v>
      </c>
      <c r="AG251">
        <f t="shared" si="54"/>
        <v>1</v>
      </c>
      <c r="AH251">
        <f t="shared" si="54"/>
        <v>1</v>
      </c>
      <c r="AI251">
        <f t="shared" si="54"/>
        <v>0</v>
      </c>
      <c r="AJ251">
        <f t="shared" si="55"/>
        <v>1</v>
      </c>
      <c r="AK251">
        <f t="shared" si="56"/>
        <v>2</v>
      </c>
      <c r="AM251">
        <f t="shared" si="57"/>
        <v>3</v>
      </c>
      <c r="AN251">
        <f t="shared" si="57"/>
        <v>3</v>
      </c>
      <c r="AO251">
        <f t="shared" si="58"/>
        <v>3</v>
      </c>
      <c r="AP251">
        <f t="shared" si="58"/>
        <v>2</v>
      </c>
      <c r="AQ251">
        <f t="shared" si="58"/>
        <v>0</v>
      </c>
      <c r="AR251">
        <f t="shared" si="59"/>
        <v>3</v>
      </c>
      <c r="AS251">
        <f t="shared" si="60"/>
        <v>3</v>
      </c>
    </row>
    <row r="252" spans="1:45" x14ac:dyDescent="0.3">
      <c r="A252">
        <v>44757</v>
      </c>
      <c r="B252">
        <v>9</v>
      </c>
      <c r="C252">
        <v>17</v>
      </c>
      <c r="D252">
        <v>29</v>
      </c>
      <c r="E252">
        <v>38</v>
      </c>
      <c r="F252">
        <v>39</v>
      </c>
      <c r="G252">
        <v>7</v>
      </c>
      <c r="H252">
        <v>10</v>
      </c>
      <c r="J252">
        <f t="shared" si="61"/>
        <v>4.2573465914816007</v>
      </c>
      <c r="L252">
        <f t="shared" si="62"/>
        <v>3.6932370625238775</v>
      </c>
      <c r="N252">
        <f t="shared" si="63"/>
        <v>3</v>
      </c>
      <c r="W252">
        <f t="shared" si="49"/>
        <v>0</v>
      </c>
      <c r="X252">
        <f t="shared" si="49"/>
        <v>0</v>
      </c>
      <c r="Y252">
        <f t="shared" si="49"/>
        <v>0</v>
      </c>
      <c r="Z252">
        <f t="shared" si="49"/>
        <v>0</v>
      </c>
      <c r="AA252">
        <f t="shared" si="50"/>
        <v>0</v>
      </c>
      <c r="AB252">
        <f t="shared" si="51"/>
        <v>1</v>
      </c>
      <c r="AC252">
        <f t="shared" si="52"/>
        <v>0</v>
      </c>
      <c r="AE252">
        <f t="shared" si="53"/>
        <v>0</v>
      </c>
      <c r="AF252">
        <f t="shared" si="54"/>
        <v>2</v>
      </c>
      <c r="AG252">
        <f t="shared" si="54"/>
        <v>0</v>
      </c>
      <c r="AH252">
        <f t="shared" si="54"/>
        <v>1</v>
      </c>
      <c r="AI252">
        <f t="shared" si="54"/>
        <v>1</v>
      </c>
      <c r="AJ252">
        <f t="shared" si="55"/>
        <v>2</v>
      </c>
      <c r="AK252">
        <f t="shared" si="56"/>
        <v>1</v>
      </c>
      <c r="AM252">
        <f t="shared" si="57"/>
        <v>0</v>
      </c>
      <c r="AN252">
        <f t="shared" si="57"/>
        <v>4</v>
      </c>
      <c r="AO252">
        <f t="shared" si="58"/>
        <v>2</v>
      </c>
      <c r="AP252">
        <f t="shared" si="58"/>
        <v>1</v>
      </c>
      <c r="AQ252">
        <f t="shared" si="58"/>
        <v>1</v>
      </c>
      <c r="AR252">
        <f t="shared" si="59"/>
        <v>2</v>
      </c>
      <c r="AS252">
        <f t="shared" si="60"/>
        <v>2</v>
      </c>
    </row>
    <row r="253" spans="1:45" x14ac:dyDescent="0.3">
      <c r="A253">
        <v>44754</v>
      </c>
      <c r="B253">
        <v>14</v>
      </c>
      <c r="C253">
        <v>18</v>
      </c>
      <c r="D253">
        <v>24</v>
      </c>
      <c r="E253">
        <v>25</v>
      </c>
      <c r="F253">
        <v>50</v>
      </c>
      <c r="G253">
        <v>6</v>
      </c>
      <c r="H253">
        <v>11</v>
      </c>
      <c r="J253">
        <f t="shared" si="61"/>
        <v>6.5096082831457682</v>
      </c>
      <c r="L253">
        <f t="shared" si="62"/>
        <v>5.7480431452799658</v>
      </c>
      <c r="N253">
        <f t="shared" si="63"/>
        <v>5</v>
      </c>
      <c r="W253">
        <f t="shared" si="49"/>
        <v>0</v>
      </c>
      <c r="X253">
        <f t="shared" si="49"/>
        <v>1</v>
      </c>
      <c r="Y253">
        <f t="shared" si="49"/>
        <v>1</v>
      </c>
      <c r="Z253">
        <f t="shared" si="49"/>
        <v>1</v>
      </c>
      <c r="AA253">
        <f t="shared" si="50"/>
        <v>1</v>
      </c>
      <c r="AB253">
        <f t="shared" si="51"/>
        <v>1</v>
      </c>
      <c r="AC253">
        <f t="shared" si="52"/>
        <v>1</v>
      </c>
      <c r="AE253">
        <f t="shared" si="53"/>
        <v>0</v>
      </c>
      <c r="AF253">
        <f t="shared" si="54"/>
        <v>1</v>
      </c>
      <c r="AG253">
        <f t="shared" si="54"/>
        <v>1</v>
      </c>
      <c r="AH253">
        <f t="shared" si="54"/>
        <v>2</v>
      </c>
      <c r="AI253">
        <f t="shared" si="54"/>
        <v>1</v>
      </c>
      <c r="AJ253">
        <f t="shared" si="55"/>
        <v>2</v>
      </c>
      <c r="AK253">
        <f t="shared" si="56"/>
        <v>3</v>
      </c>
      <c r="AM253">
        <f t="shared" si="57"/>
        <v>0</v>
      </c>
      <c r="AN253">
        <f t="shared" si="57"/>
        <v>2</v>
      </c>
      <c r="AO253">
        <f t="shared" si="58"/>
        <v>2</v>
      </c>
      <c r="AP253">
        <f t="shared" si="58"/>
        <v>3</v>
      </c>
      <c r="AQ253">
        <f t="shared" si="58"/>
        <v>2</v>
      </c>
      <c r="AR253">
        <f t="shared" si="59"/>
        <v>2</v>
      </c>
      <c r="AS253">
        <f t="shared" si="60"/>
        <v>6</v>
      </c>
    </row>
    <row r="254" spans="1:45" x14ac:dyDescent="0.3">
      <c r="A254">
        <v>44750</v>
      </c>
      <c r="B254">
        <v>28</v>
      </c>
      <c r="C254">
        <v>31</v>
      </c>
      <c r="D254">
        <v>35</v>
      </c>
      <c r="E254">
        <v>43</v>
      </c>
      <c r="F254">
        <v>46</v>
      </c>
      <c r="G254">
        <v>4</v>
      </c>
      <c r="H254">
        <v>7</v>
      </c>
      <c r="J254">
        <f t="shared" si="61"/>
        <v>2.4748737341529163</v>
      </c>
      <c r="L254">
        <f t="shared" si="62"/>
        <v>6.2928530890209098</v>
      </c>
      <c r="N254">
        <f t="shared" si="63"/>
        <v>3</v>
      </c>
      <c r="W254">
        <f t="shared" si="49"/>
        <v>1</v>
      </c>
      <c r="X254">
        <f t="shared" si="49"/>
        <v>0</v>
      </c>
      <c r="Y254">
        <f t="shared" si="49"/>
        <v>1</v>
      </c>
      <c r="Z254">
        <f t="shared" si="49"/>
        <v>0</v>
      </c>
      <c r="AA254">
        <f t="shared" si="50"/>
        <v>1</v>
      </c>
      <c r="AB254">
        <f t="shared" si="51"/>
        <v>0</v>
      </c>
      <c r="AC254">
        <f t="shared" si="52"/>
        <v>0</v>
      </c>
      <c r="AE254">
        <f t="shared" si="53"/>
        <v>2</v>
      </c>
      <c r="AF254">
        <f t="shared" si="54"/>
        <v>2</v>
      </c>
      <c r="AG254">
        <f t="shared" si="54"/>
        <v>1</v>
      </c>
      <c r="AH254">
        <f t="shared" si="54"/>
        <v>0</v>
      </c>
      <c r="AI254">
        <f t="shared" si="54"/>
        <v>1</v>
      </c>
      <c r="AJ254">
        <f t="shared" si="55"/>
        <v>0</v>
      </c>
      <c r="AK254">
        <f t="shared" si="56"/>
        <v>1</v>
      </c>
      <c r="AM254">
        <f t="shared" si="57"/>
        <v>5</v>
      </c>
      <c r="AN254">
        <f t="shared" si="57"/>
        <v>2</v>
      </c>
      <c r="AO254">
        <f t="shared" si="58"/>
        <v>1</v>
      </c>
      <c r="AP254">
        <f t="shared" si="58"/>
        <v>0</v>
      </c>
      <c r="AQ254">
        <f t="shared" si="58"/>
        <v>1</v>
      </c>
      <c r="AR254">
        <f t="shared" si="59"/>
        <v>2</v>
      </c>
      <c r="AS254">
        <f t="shared" si="60"/>
        <v>2</v>
      </c>
    </row>
    <row r="255" spans="1:45" x14ac:dyDescent="0.3">
      <c r="A255">
        <v>44747</v>
      </c>
      <c r="B255">
        <v>7</v>
      </c>
      <c r="C255">
        <v>10</v>
      </c>
      <c r="D255">
        <v>25</v>
      </c>
      <c r="E255">
        <v>45</v>
      </c>
      <c r="F255">
        <v>48</v>
      </c>
      <c r="G255">
        <v>3</v>
      </c>
      <c r="H255">
        <v>6</v>
      </c>
      <c r="J255">
        <f t="shared" si="61"/>
        <v>6.3393611665529832</v>
      </c>
      <c r="L255">
        <f t="shared" si="62"/>
        <v>2.7640549922170505</v>
      </c>
      <c r="N255">
        <f t="shared" si="63"/>
        <v>3</v>
      </c>
      <c r="W255">
        <f t="shared" si="49"/>
        <v>0</v>
      </c>
      <c r="X255">
        <f t="shared" si="49"/>
        <v>2</v>
      </c>
      <c r="Y255">
        <f t="shared" si="49"/>
        <v>0</v>
      </c>
      <c r="Z255">
        <f t="shared" si="49"/>
        <v>0</v>
      </c>
      <c r="AA255">
        <f t="shared" si="50"/>
        <v>1</v>
      </c>
      <c r="AB255">
        <f t="shared" si="51"/>
        <v>1</v>
      </c>
      <c r="AC255">
        <f t="shared" si="52"/>
        <v>0</v>
      </c>
      <c r="AE255">
        <f t="shared" si="53"/>
        <v>1</v>
      </c>
      <c r="AF255">
        <f t="shared" si="54"/>
        <v>3</v>
      </c>
      <c r="AG255">
        <f t="shared" si="54"/>
        <v>1</v>
      </c>
      <c r="AH255">
        <f t="shared" si="54"/>
        <v>0</v>
      </c>
      <c r="AI255">
        <f t="shared" si="54"/>
        <v>2</v>
      </c>
      <c r="AJ255">
        <f t="shared" si="55"/>
        <v>3</v>
      </c>
      <c r="AK255">
        <f t="shared" si="56"/>
        <v>1</v>
      </c>
      <c r="AM255">
        <f t="shared" si="57"/>
        <v>1</v>
      </c>
      <c r="AN255">
        <f t="shared" si="57"/>
        <v>5</v>
      </c>
      <c r="AO255">
        <f t="shared" si="58"/>
        <v>3</v>
      </c>
      <c r="AP255">
        <f t="shared" si="58"/>
        <v>2</v>
      </c>
      <c r="AQ255">
        <f t="shared" si="58"/>
        <v>6</v>
      </c>
      <c r="AR255">
        <f t="shared" si="59"/>
        <v>8</v>
      </c>
      <c r="AS255">
        <f t="shared" si="60"/>
        <v>1</v>
      </c>
    </row>
    <row r="256" spans="1:45" x14ac:dyDescent="0.3">
      <c r="A256">
        <v>44743</v>
      </c>
      <c r="B256">
        <v>6</v>
      </c>
      <c r="C256">
        <v>18</v>
      </c>
      <c r="D256">
        <v>24</v>
      </c>
      <c r="E256">
        <v>34</v>
      </c>
      <c r="F256">
        <v>46</v>
      </c>
      <c r="G256">
        <v>3</v>
      </c>
      <c r="H256">
        <v>12</v>
      </c>
      <c r="J256">
        <f t="shared" si="61"/>
        <v>5.1478150704935004</v>
      </c>
      <c r="L256">
        <f t="shared" si="62"/>
        <v>5.6639209034025182</v>
      </c>
      <c r="N256">
        <f t="shared" si="63"/>
        <v>9</v>
      </c>
      <c r="W256">
        <f t="shared" si="49"/>
        <v>1</v>
      </c>
      <c r="X256">
        <f t="shared" si="49"/>
        <v>0</v>
      </c>
      <c r="Y256">
        <f t="shared" si="49"/>
        <v>0</v>
      </c>
      <c r="Z256">
        <f t="shared" si="49"/>
        <v>1</v>
      </c>
      <c r="AA256">
        <f t="shared" si="50"/>
        <v>0</v>
      </c>
      <c r="AB256">
        <f t="shared" si="51"/>
        <v>1</v>
      </c>
      <c r="AC256">
        <f t="shared" si="52"/>
        <v>1</v>
      </c>
      <c r="AE256">
        <f t="shared" si="53"/>
        <v>2</v>
      </c>
      <c r="AF256">
        <f t="shared" si="54"/>
        <v>0</v>
      </c>
      <c r="AG256">
        <f t="shared" si="54"/>
        <v>0</v>
      </c>
      <c r="AH256">
        <f t="shared" si="54"/>
        <v>3</v>
      </c>
      <c r="AI256">
        <f t="shared" si="54"/>
        <v>0</v>
      </c>
      <c r="AJ256">
        <f t="shared" si="55"/>
        <v>3</v>
      </c>
      <c r="AK256">
        <f t="shared" si="56"/>
        <v>2</v>
      </c>
      <c r="AM256">
        <f t="shared" si="57"/>
        <v>3</v>
      </c>
      <c r="AN256">
        <f t="shared" si="57"/>
        <v>1</v>
      </c>
      <c r="AO256">
        <f t="shared" si="58"/>
        <v>1</v>
      </c>
      <c r="AP256">
        <f t="shared" si="58"/>
        <v>4</v>
      </c>
      <c r="AQ256">
        <f t="shared" si="58"/>
        <v>0</v>
      </c>
      <c r="AR256">
        <f t="shared" si="59"/>
        <v>7</v>
      </c>
      <c r="AS256">
        <f t="shared" si="60"/>
        <v>2</v>
      </c>
    </row>
    <row r="257" spans="1:45" x14ac:dyDescent="0.3">
      <c r="A257">
        <v>44740</v>
      </c>
      <c r="B257">
        <v>10</v>
      </c>
      <c r="C257">
        <v>35</v>
      </c>
      <c r="D257">
        <v>42</v>
      </c>
      <c r="E257">
        <v>47</v>
      </c>
      <c r="F257">
        <v>48</v>
      </c>
      <c r="G257">
        <v>2</v>
      </c>
      <c r="H257">
        <v>11</v>
      </c>
      <c r="J257">
        <f t="shared" si="61"/>
        <v>6.6143782776614763</v>
      </c>
      <c r="L257">
        <f t="shared" si="62"/>
        <v>4.6173585522460785</v>
      </c>
      <c r="N257">
        <f t="shared" si="63"/>
        <v>9</v>
      </c>
      <c r="W257">
        <f t="shared" si="49"/>
        <v>1</v>
      </c>
      <c r="X257">
        <f t="shared" si="49"/>
        <v>0</v>
      </c>
      <c r="Y257">
        <f t="shared" si="49"/>
        <v>0</v>
      </c>
      <c r="Z257">
        <f t="shared" si="49"/>
        <v>1</v>
      </c>
      <c r="AA257">
        <f t="shared" si="50"/>
        <v>0</v>
      </c>
      <c r="AB257">
        <f t="shared" si="51"/>
        <v>0</v>
      </c>
      <c r="AC257">
        <f t="shared" si="52"/>
        <v>2</v>
      </c>
      <c r="AE257">
        <f t="shared" si="53"/>
        <v>3</v>
      </c>
      <c r="AF257">
        <f t="shared" si="54"/>
        <v>0</v>
      </c>
      <c r="AG257">
        <f t="shared" si="54"/>
        <v>1</v>
      </c>
      <c r="AH257">
        <f t="shared" si="54"/>
        <v>1</v>
      </c>
      <c r="AI257">
        <f t="shared" si="54"/>
        <v>2</v>
      </c>
      <c r="AJ257">
        <f t="shared" si="55"/>
        <v>2</v>
      </c>
      <c r="AK257">
        <f t="shared" si="56"/>
        <v>3</v>
      </c>
      <c r="AM257">
        <f t="shared" si="57"/>
        <v>4</v>
      </c>
      <c r="AN257">
        <f t="shared" si="57"/>
        <v>1</v>
      </c>
      <c r="AO257">
        <f t="shared" si="58"/>
        <v>1</v>
      </c>
      <c r="AP257">
        <f t="shared" si="58"/>
        <v>2</v>
      </c>
      <c r="AQ257">
        <f t="shared" si="58"/>
        <v>5</v>
      </c>
      <c r="AR257">
        <f t="shared" si="59"/>
        <v>2</v>
      </c>
      <c r="AS257">
        <f t="shared" si="60"/>
        <v>6</v>
      </c>
    </row>
    <row r="258" spans="1:45" x14ac:dyDescent="0.3">
      <c r="A258">
        <v>44736</v>
      </c>
      <c r="B258">
        <v>10</v>
      </c>
      <c r="C258">
        <v>17</v>
      </c>
      <c r="D258">
        <v>28</v>
      </c>
      <c r="E258">
        <v>44</v>
      </c>
      <c r="F258">
        <v>50</v>
      </c>
      <c r="G258">
        <v>8</v>
      </c>
      <c r="H258">
        <v>12</v>
      </c>
      <c r="J258">
        <f t="shared" si="61"/>
        <v>5.3735463150511693</v>
      </c>
      <c r="L258">
        <f t="shared" si="62"/>
        <v>2.4494897427831779</v>
      </c>
      <c r="N258">
        <f t="shared" si="63"/>
        <v>4</v>
      </c>
      <c r="W258">
        <f t="shared" si="49"/>
        <v>0</v>
      </c>
      <c r="X258">
        <f t="shared" si="49"/>
        <v>2</v>
      </c>
      <c r="Y258">
        <f t="shared" si="49"/>
        <v>0</v>
      </c>
      <c r="Z258">
        <f t="shared" ref="Z258:AA303" si="64">COUNTIF($B259:$F263, E258)</f>
        <v>0</v>
      </c>
      <c r="AA258">
        <f t="shared" si="50"/>
        <v>0</v>
      </c>
      <c r="AB258">
        <f t="shared" si="51"/>
        <v>1</v>
      </c>
      <c r="AC258">
        <f t="shared" si="52"/>
        <v>1</v>
      </c>
      <c r="AE258">
        <f t="shared" si="53"/>
        <v>2</v>
      </c>
      <c r="AF258">
        <f t="shared" si="54"/>
        <v>2</v>
      </c>
      <c r="AG258">
        <f t="shared" si="54"/>
        <v>2</v>
      </c>
      <c r="AH258">
        <f t="shared" si="54"/>
        <v>0</v>
      </c>
      <c r="AI258">
        <f t="shared" ref="AI258:AI303" si="65">COUNTIF($B259:$F268, F258)</f>
        <v>1</v>
      </c>
      <c r="AJ258">
        <f t="shared" si="55"/>
        <v>1</v>
      </c>
      <c r="AK258">
        <f t="shared" si="56"/>
        <v>1</v>
      </c>
      <c r="AM258">
        <f t="shared" si="57"/>
        <v>3</v>
      </c>
      <c r="AN258">
        <f t="shared" si="57"/>
        <v>4</v>
      </c>
      <c r="AO258">
        <f t="shared" si="58"/>
        <v>6</v>
      </c>
      <c r="AP258">
        <f t="shared" si="58"/>
        <v>0</v>
      </c>
      <c r="AQ258">
        <f t="shared" si="58"/>
        <v>1</v>
      </c>
      <c r="AR258">
        <f t="shared" si="59"/>
        <v>4</v>
      </c>
      <c r="AS258">
        <f t="shared" si="60"/>
        <v>1</v>
      </c>
    </row>
    <row r="259" spans="1:45" x14ac:dyDescent="0.3">
      <c r="A259">
        <v>44733</v>
      </c>
      <c r="B259">
        <v>6</v>
      </c>
      <c r="C259">
        <v>23</v>
      </c>
      <c r="D259">
        <v>36</v>
      </c>
      <c r="E259">
        <v>39</v>
      </c>
      <c r="F259">
        <v>47</v>
      </c>
      <c r="G259">
        <v>8</v>
      </c>
      <c r="H259">
        <v>10</v>
      </c>
      <c r="J259">
        <f t="shared" si="61"/>
        <v>5.7608593109014565</v>
      </c>
      <c r="L259">
        <f t="shared" si="62"/>
        <v>4.5343136195018534</v>
      </c>
      <c r="N259">
        <f t="shared" si="63"/>
        <v>2</v>
      </c>
      <c r="W259">
        <f t="shared" ref="W259:Y303" si="66">COUNTIF($B260:$F264, B259)</f>
        <v>1</v>
      </c>
      <c r="X259">
        <f t="shared" si="66"/>
        <v>0</v>
      </c>
      <c r="Y259">
        <f t="shared" si="66"/>
        <v>1</v>
      </c>
      <c r="Z259">
        <f t="shared" si="64"/>
        <v>0</v>
      </c>
      <c r="AA259">
        <f t="shared" si="64"/>
        <v>0</v>
      </c>
      <c r="AB259">
        <f t="shared" ref="AB259:AB303" si="67">COUNTIF($G260:$H264, G259)</f>
        <v>0</v>
      </c>
      <c r="AC259">
        <f t="shared" ref="AC259:AC303" si="68">COUNTIF($G260:$H264, H259)</f>
        <v>0</v>
      </c>
      <c r="AE259">
        <f t="shared" ref="AE259:AE303" si="69">COUNTIF($B260:$F269, B259)</f>
        <v>1</v>
      </c>
      <c r="AF259">
        <f t="shared" ref="AF259:AH303" si="70">COUNTIF($B260:$F269, C259)</f>
        <v>2</v>
      </c>
      <c r="AG259">
        <f t="shared" si="70"/>
        <v>2</v>
      </c>
      <c r="AH259">
        <f t="shared" si="70"/>
        <v>0</v>
      </c>
      <c r="AI259">
        <f t="shared" si="65"/>
        <v>0</v>
      </c>
      <c r="AJ259">
        <f t="shared" ref="AJ259:AJ303" si="71">COUNTIF($G260:$H269,G259)</f>
        <v>0</v>
      </c>
      <c r="AK259">
        <f t="shared" ref="AK259:AK303" si="72">COUNTIF($G260:$H269,H259)</f>
        <v>1</v>
      </c>
      <c r="AM259">
        <f t="shared" ref="AM259:AN303" si="73">COUNTIF($B260:$F279, B259)</f>
        <v>3</v>
      </c>
      <c r="AN259">
        <f t="shared" si="73"/>
        <v>2</v>
      </c>
      <c r="AO259">
        <f t="shared" ref="AO259:AQ303" si="74">COUNTIF($B260:$F279, D259)</f>
        <v>4</v>
      </c>
      <c r="AP259">
        <f t="shared" si="74"/>
        <v>0</v>
      </c>
      <c r="AQ259">
        <f t="shared" si="74"/>
        <v>2</v>
      </c>
      <c r="AR259">
        <f t="shared" ref="AR259:AR303" si="75">COUNTIF($G260:$H279,G259)</f>
        <v>3</v>
      </c>
      <c r="AS259">
        <f t="shared" ref="AS259:AS303" si="76">COUNTIF($G260:$H279,H259)</f>
        <v>3</v>
      </c>
    </row>
    <row r="260" spans="1:45" x14ac:dyDescent="0.3">
      <c r="A260">
        <v>44729</v>
      </c>
      <c r="B260">
        <v>19</v>
      </c>
      <c r="C260">
        <v>21</v>
      </c>
      <c r="D260">
        <v>22</v>
      </c>
      <c r="E260">
        <v>31</v>
      </c>
      <c r="F260">
        <v>38</v>
      </c>
      <c r="G260">
        <v>7</v>
      </c>
      <c r="H260">
        <v>11</v>
      </c>
      <c r="J260">
        <f t="shared" ref="J260:J303" si="77">SQRT(SUM((C260-B260)^2,(D260-C260)^2,(E260-D260)^2,(F260-E260)^2))/4</f>
        <v>2.9047375096555625</v>
      </c>
      <c r="L260">
        <f t="shared" ref="L260:L303" si="78">SQRT(SUM((B261-B260)^2,(C261-C260)^2,(D261-D260)^2,(E261-E260)^2,(F261-F260)^2))/5</f>
        <v>4.5738386504117088</v>
      </c>
      <c r="N260">
        <f t="shared" ref="N260:N303" si="79">H260-G260</f>
        <v>4</v>
      </c>
      <c r="W260">
        <f t="shared" si="66"/>
        <v>0</v>
      </c>
      <c r="X260">
        <f t="shared" si="66"/>
        <v>0</v>
      </c>
      <c r="Y260">
        <f t="shared" si="66"/>
        <v>0</v>
      </c>
      <c r="Z260">
        <f t="shared" si="64"/>
        <v>1</v>
      </c>
      <c r="AA260">
        <f t="shared" si="64"/>
        <v>0</v>
      </c>
      <c r="AB260">
        <f t="shared" si="67"/>
        <v>0</v>
      </c>
      <c r="AC260">
        <f t="shared" si="68"/>
        <v>2</v>
      </c>
      <c r="AE260">
        <f t="shared" si="69"/>
        <v>0</v>
      </c>
      <c r="AF260">
        <f t="shared" si="70"/>
        <v>0</v>
      </c>
      <c r="AG260">
        <f t="shared" si="70"/>
        <v>1</v>
      </c>
      <c r="AH260">
        <f t="shared" si="70"/>
        <v>1</v>
      </c>
      <c r="AI260">
        <f t="shared" si="65"/>
        <v>0</v>
      </c>
      <c r="AJ260">
        <f t="shared" si="71"/>
        <v>0</v>
      </c>
      <c r="AK260">
        <f t="shared" si="72"/>
        <v>3</v>
      </c>
      <c r="AM260">
        <f t="shared" si="73"/>
        <v>0</v>
      </c>
      <c r="AN260">
        <f t="shared" si="73"/>
        <v>2</v>
      </c>
      <c r="AO260">
        <f t="shared" si="74"/>
        <v>1</v>
      </c>
      <c r="AP260">
        <f t="shared" si="74"/>
        <v>2</v>
      </c>
      <c r="AQ260">
        <f t="shared" si="74"/>
        <v>1</v>
      </c>
      <c r="AR260">
        <f t="shared" si="75"/>
        <v>1</v>
      </c>
      <c r="AS260">
        <f t="shared" si="76"/>
        <v>6</v>
      </c>
    </row>
    <row r="261" spans="1:45" x14ac:dyDescent="0.3">
      <c r="A261">
        <v>44726</v>
      </c>
      <c r="B261">
        <v>2</v>
      </c>
      <c r="C261">
        <v>7</v>
      </c>
      <c r="D261">
        <v>27</v>
      </c>
      <c r="E261">
        <v>34</v>
      </c>
      <c r="F261">
        <v>40</v>
      </c>
      <c r="G261">
        <v>3</v>
      </c>
      <c r="H261">
        <v>11</v>
      </c>
      <c r="J261">
        <f t="shared" si="77"/>
        <v>5.6457948953181072</v>
      </c>
      <c r="L261">
        <f t="shared" si="78"/>
        <v>5.2</v>
      </c>
      <c r="N261">
        <f t="shared" si="79"/>
        <v>8</v>
      </c>
      <c r="W261">
        <f t="shared" si="66"/>
        <v>0</v>
      </c>
      <c r="X261">
        <f t="shared" si="66"/>
        <v>0</v>
      </c>
      <c r="Y261">
        <f t="shared" si="66"/>
        <v>0</v>
      </c>
      <c r="Z261">
        <f t="shared" si="64"/>
        <v>2</v>
      </c>
      <c r="AA261">
        <f t="shared" si="64"/>
        <v>1</v>
      </c>
      <c r="AB261">
        <f t="shared" si="67"/>
        <v>2</v>
      </c>
      <c r="AC261">
        <f t="shared" si="68"/>
        <v>1</v>
      </c>
      <c r="AE261">
        <f t="shared" si="69"/>
        <v>0</v>
      </c>
      <c r="AF261">
        <f t="shared" si="70"/>
        <v>0</v>
      </c>
      <c r="AG261">
        <f t="shared" si="70"/>
        <v>2</v>
      </c>
      <c r="AH261">
        <f t="shared" si="70"/>
        <v>2</v>
      </c>
      <c r="AI261">
        <f t="shared" si="65"/>
        <v>1</v>
      </c>
      <c r="AJ261">
        <f t="shared" si="71"/>
        <v>3</v>
      </c>
      <c r="AK261">
        <f t="shared" si="72"/>
        <v>2</v>
      </c>
      <c r="AM261">
        <f t="shared" si="73"/>
        <v>1</v>
      </c>
      <c r="AN261">
        <f t="shared" si="73"/>
        <v>0</v>
      </c>
      <c r="AO261">
        <f t="shared" si="74"/>
        <v>2</v>
      </c>
      <c r="AP261">
        <f t="shared" si="74"/>
        <v>3</v>
      </c>
      <c r="AQ261">
        <f t="shared" si="74"/>
        <v>2</v>
      </c>
      <c r="AR261">
        <f t="shared" si="75"/>
        <v>6</v>
      </c>
      <c r="AS261">
        <f t="shared" si="76"/>
        <v>5</v>
      </c>
    </row>
    <row r="262" spans="1:45" x14ac:dyDescent="0.3">
      <c r="A262">
        <v>44722</v>
      </c>
      <c r="B262">
        <v>17</v>
      </c>
      <c r="C262">
        <v>26</v>
      </c>
      <c r="D262">
        <v>36</v>
      </c>
      <c r="E262">
        <v>37</v>
      </c>
      <c r="F262">
        <v>40</v>
      </c>
      <c r="G262">
        <v>9</v>
      </c>
      <c r="H262">
        <v>12</v>
      </c>
      <c r="J262">
        <f t="shared" si="77"/>
        <v>3.4550687402713134</v>
      </c>
      <c r="L262">
        <f t="shared" si="78"/>
        <v>5.6815490845367167</v>
      </c>
      <c r="N262">
        <f t="shared" si="79"/>
        <v>3</v>
      </c>
      <c r="W262">
        <f t="shared" si="66"/>
        <v>1</v>
      </c>
      <c r="X262">
        <f t="shared" si="66"/>
        <v>0</v>
      </c>
      <c r="Y262">
        <f t="shared" si="66"/>
        <v>1</v>
      </c>
      <c r="Z262">
        <f t="shared" si="64"/>
        <v>1</v>
      </c>
      <c r="AA262">
        <f t="shared" si="64"/>
        <v>0</v>
      </c>
      <c r="AB262">
        <f t="shared" si="67"/>
        <v>2</v>
      </c>
      <c r="AC262">
        <f t="shared" si="68"/>
        <v>0</v>
      </c>
      <c r="AE262">
        <f t="shared" si="69"/>
        <v>2</v>
      </c>
      <c r="AF262">
        <f t="shared" si="70"/>
        <v>0</v>
      </c>
      <c r="AG262">
        <f t="shared" si="70"/>
        <v>1</v>
      </c>
      <c r="AH262">
        <f t="shared" si="70"/>
        <v>1</v>
      </c>
      <c r="AI262">
        <f t="shared" si="65"/>
        <v>1</v>
      </c>
      <c r="AJ262">
        <f t="shared" si="71"/>
        <v>4</v>
      </c>
      <c r="AK262">
        <f t="shared" si="72"/>
        <v>0</v>
      </c>
      <c r="AM262">
        <f t="shared" si="73"/>
        <v>3</v>
      </c>
      <c r="AN262">
        <f t="shared" si="73"/>
        <v>1</v>
      </c>
      <c r="AO262">
        <f t="shared" si="74"/>
        <v>3</v>
      </c>
      <c r="AP262">
        <f t="shared" si="74"/>
        <v>2</v>
      </c>
      <c r="AQ262">
        <f t="shared" si="74"/>
        <v>1</v>
      </c>
      <c r="AR262">
        <f t="shared" si="75"/>
        <v>5</v>
      </c>
      <c r="AS262">
        <f t="shared" si="76"/>
        <v>0</v>
      </c>
    </row>
    <row r="263" spans="1:45" x14ac:dyDescent="0.3">
      <c r="A263">
        <v>44719</v>
      </c>
      <c r="B263">
        <v>6</v>
      </c>
      <c r="C263">
        <v>16</v>
      </c>
      <c r="D263">
        <v>17</v>
      </c>
      <c r="E263">
        <v>25</v>
      </c>
      <c r="F263">
        <v>31</v>
      </c>
      <c r="G263">
        <v>2</v>
      </c>
      <c r="H263">
        <v>6</v>
      </c>
      <c r="J263">
        <f t="shared" si="77"/>
        <v>3.5443617196894563</v>
      </c>
      <c r="L263">
        <f t="shared" si="78"/>
        <v>5.2687759489277965</v>
      </c>
      <c r="N263">
        <f t="shared" si="79"/>
        <v>4</v>
      </c>
      <c r="W263">
        <f t="shared" si="66"/>
        <v>0</v>
      </c>
      <c r="X263">
        <f t="shared" si="66"/>
        <v>0</v>
      </c>
      <c r="Y263">
        <f t="shared" si="66"/>
        <v>0</v>
      </c>
      <c r="Z263">
        <f t="shared" si="64"/>
        <v>0</v>
      </c>
      <c r="AA263">
        <f t="shared" si="64"/>
        <v>0</v>
      </c>
      <c r="AB263">
        <f t="shared" si="67"/>
        <v>1</v>
      </c>
      <c r="AC263">
        <f t="shared" si="68"/>
        <v>0</v>
      </c>
      <c r="AE263">
        <f t="shared" si="69"/>
        <v>0</v>
      </c>
      <c r="AF263">
        <f t="shared" si="70"/>
        <v>0</v>
      </c>
      <c r="AG263">
        <f t="shared" si="70"/>
        <v>1</v>
      </c>
      <c r="AH263">
        <f t="shared" si="70"/>
        <v>1</v>
      </c>
      <c r="AI263">
        <f t="shared" si="65"/>
        <v>0</v>
      </c>
      <c r="AJ263">
        <f t="shared" si="71"/>
        <v>1</v>
      </c>
      <c r="AK263">
        <f t="shared" si="72"/>
        <v>0</v>
      </c>
      <c r="AM263">
        <f t="shared" si="73"/>
        <v>2</v>
      </c>
      <c r="AN263">
        <f t="shared" si="73"/>
        <v>1</v>
      </c>
      <c r="AO263">
        <f t="shared" si="74"/>
        <v>2</v>
      </c>
      <c r="AP263">
        <f t="shared" si="74"/>
        <v>2</v>
      </c>
      <c r="AQ263">
        <f t="shared" si="74"/>
        <v>2</v>
      </c>
      <c r="AR263">
        <f t="shared" si="75"/>
        <v>2</v>
      </c>
      <c r="AS263">
        <f t="shared" si="76"/>
        <v>4</v>
      </c>
    </row>
    <row r="264" spans="1:45" x14ac:dyDescent="0.3">
      <c r="A264">
        <v>44715</v>
      </c>
      <c r="B264">
        <v>12</v>
      </c>
      <c r="C264">
        <v>28</v>
      </c>
      <c r="D264">
        <v>29</v>
      </c>
      <c r="E264">
        <v>34</v>
      </c>
      <c r="F264">
        <v>48</v>
      </c>
      <c r="G264">
        <v>9</v>
      </c>
      <c r="H264">
        <v>11</v>
      </c>
      <c r="J264">
        <f t="shared" si="77"/>
        <v>5.4658027772688618</v>
      </c>
      <c r="L264">
        <f t="shared" si="78"/>
        <v>5.3888774341229917</v>
      </c>
      <c r="N264">
        <f t="shared" si="79"/>
        <v>2</v>
      </c>
      <c r="W264">
        <f t="shared" si="66"/>
        <v>0</v>
      </c>
      <c r="X264">
        <f t="shared" si="66"/>
        <v>2</v>
      </c>
      <c r="Y264">
        <f t="shared" si="66"/>
        <v>0</v>
      </c>
      <c r="Z264">
        <f t="shared" si="64"/>
        <v>1</v>
      </c>
      <c r="AA264">
        <f t="shared" si="64"/>
        <v>2</v>
      </c>
      <c r="AB264">
        <f t="shared" si="67"/>
        <v>2</v>
      </c>
      <c r="AC264">
        <f t="shared" si="68"/>
        <v>1</v>
      </c>
      <c r="AE264">
        <f t="shared" si="69"/>
        <v>0</v>
      </c>
      <c r="AF264">
        <f t="shared" si="70"/>
        <v>3</v>
      </c>
      <c r="AG264">
        <f t="shared" si="70"/>
        <v>1</v>
      </c>
      <c r="AH264">
        <f t="shared" si="70"/>
        <v>1</v>
      </c>
      <c r="AI264">
        <f t="shared" si="65"/>
        <v>4</v>
      </c>
      <c r="AJ264">
        <f t="shared" si="71"/>
        <v>3</v>
      </c>
      <c r="AK264">
        <f t="shared" si="72"/>
        <v>2</v>
      </c>
      <c r="AM264">
        <f t="shared" si="73"/>
        <v>1</v>
      </c>
      <c r="AN264">
        <f t="shared" si="73"/>
        <v>5</v>
      </c>
      <c r="AO264">
        <f t="shared" si="74"/>
        <v>2</v>
      </c>
      <c r="AP264">
        <f t="shared" si="74"/>
        <v>2</v>
      </c>
      <c r="AQ264">
        <f t="shared" si="74"/>
        <v>5</v>
      </c>
      <c r="AR264">
        <f t="shared" si="75"/>
        <v>4</v>
      </c>
      <c r="AS264">
        <f t="shared" si="76"/>
        <v>5</v>
      </c>
    </row>
    <row r="265" spans="1:45" x14ac:dyDescent="0.3">
      <c r="A265">
        <v>44712</v>
      </c>
      <c r="B265">
        <v>3</v>
      </c>
      <c r="C265">
        <v>10</v>
      </c>
      <c r="D265">
        <v>13</v>
      </c>
      <c r="E265">
        <v>42</v>
      </c>
      <c r="F265">
        <v>49</v>
      </c>
      <c r="G265">
        <v>3</v>
      </c>
      <c r="H265">
        <v>9</v>
      </c>
      <c r="J265">
        <f t="shared" si="77"/>
        <v>7.6974021591703261</v>
      </c>
      <c r="L265">
        <f t="shared" si="78"/>
        <v>4.9112116631234697</v>
      </c>
      <c r="N265">
        <f t="shared" si="79"/>
        <v>6</v>
      </c>
      <c r="W265">
        <f t="shared" si="66"/>
        <v>1</v>
      </c>
      <c r="X265">
        <f t="shared" si="66"/>
        <v>1</v>
      </c>
      <c r="Y265">
        <f t="shared" si="66"/>
        <v>1</v>
      </c>
      <c r="Z265">
        <f t="shared" si="64"/>
        <v>0</v>
      </c>
      <c r="AA265">
        <f t="shared" si="64"/>
        <v>1</v>
      </c>
      <c r="AB265">
        <f t="shared" si="67"/>
        <v>2</v>
      </c>
      <c r="AC265">
        <f t="shared" si="68"/>
        <v>1</v>
      </c>
      <c r="AE265">
        <f t="shared" si="69"/>
        <v>3</v>
      </c>
      <c r="AF265">
        <f t="shared" si="70"/>
        <v>2</v>
      </c>
      <c r="AG265">
        <f t="shared" si="70"/>
        <v>1</v>
      </c>
      <c r="AH265">
        <f t="shared" si="70"/>
        <v>0</v>
      </c>
      <c r="AI265">
        <f t="shared" si="65"/>
        <v>1</v>
      </c>
      <c r="AJ265">
        <f t="shared" si="71"/>
        <v>5</v>
      </c>
      <c r="AK265">
        <f t="shared" si="72"/>
        <v>2</v>
      </c>
      <c r="AM265">
        <f t="shared" si="73"/>
        <v>3</v>
      </c>
      <c r="AN265">
        <f t="shared" si="73"/>
        <v>3</v>
      </c>
      <c r="AO265">
        <f t="shared" si="74"/>
        <v>2</v>
      </c>
      <c r="AP265">
        <f t="shared" si="74"/>
        <v>1</v>
      </c>
      <c r="AQ265">
        <f t="shared" si="74"/>
        <v>2</v>
      </c>
      <c r="AR265">
        <f t="shared" si="75"/>
        <v>5</v>
      </c>
      <c r="AS265">
        <f t="shared" si="76"/>
        <v>3</v>
      </c>
    </row>
    <row r="266" spans="1:45" x14ac:dyDescent="0.3">
      <c r="A266">
        <v>44708</v>
      </c>
      <c r="B266">
        <v>15</v>
      </c>
      <c r="C266">
        <v>23</v>
      </c>
      <c r="D266">
        <v>28</v>
      </c>
      <c r="E266">
        <v>34</v>
      </c>
      <c r="F266">
        <v>48</v>
      </c>
      <c r="G266">
        <v>3</v>
      </c>
      <c r="H266">
        <v>5</v>
      </c>
      <c r="J266">
        <f t="shared" si="77"/>
        <v>4.4791182167922292</v>
      </c>
      <c r="L266">
        <f t="shared" si="78"/>
        <v>3.1685959035509716</v>
      </c>
      <c r="N266">
        <f t="shared" si="79"/>
        <v>2</v>
      </c>
      <c r="W266">
        <f t="shared" si="66"/>
        <v>0</v>
      </c>
      <c r="X266">
        <f t="shared" si="66"/>
        <v>1</v>
      </c>
      <c r="Y266">
        <f t="shared" si="66"/>
        <v>2</v>
      </c>
      <c r="Z266">
        <f t="shared" si="64"/>
        <v>0</v>
      </c>
      <c r="AA266">
        <f t="shared" si="64"/>
        <v>2</v>
      </c>
      <c r="AB266">
        <f t="shared" si="67"/>
        <v>1</v>
      </c>
      <c r="AC266">
        <f t="shared" si="68"/>
        <v>1</v>
      </c>
      <c r="AE266">
        <f t="shared" si="69"/>
        <v>0</v>
      </c>
      <c r="AF266">
        <f t="shared" si="70"/>
        <v>1</v>
      </c>
      <c r="AG266">
        <f t="shared" si="70"/>
        <v>3</v>
      </c>
      <c r="AH266">
        <f t="shared" si="70"/>
        <v>1</v>
      </c>
      <c r="AI266">
        <f t="shared" si="65"/>
        <v>3</v>
      </c>
      <c r="AJ266">
        <f t="shared" si="71"/>
        <v>4</v>
      </c>
      <c r="AK266">
        <f t="shared" si="72"/>
        <v>1</v>
      </c>
      <c r="AM266">
        <f t="shared" si="73"/>
        <v>1</v>
      </c>
      <c r="AN266">
        <f t="shared" si="73"/>
        <v>1</v>
      </c>
      <c r="AO266">
        <f t="shared" si="74"/>
        <v>4</v>
      </c>
      <c r="AP266">
        <f t="shared" si="74"/>
        <v>1</v>
      </c>
      <c r="AQ266">
        <f t="shared" si="74"/>
        <v>4</v>
      </c>
      <c r="AR266">
        <f t="shared" si="75"/>
        <v>4</v>
      </c>
      <c r="AS266">
        <f t="shared" si="76"/>
        <v>4</v>
      </c>
    </row>
    <row r="267" spans="1:45" x14ac:dyDescent="0.3">
      <c r="A267">
        <v>44705</v>
      </c>
      <c r="B267">
        <v>10</v>
      </c>
      <c r="C267">
        <v>13</v>
      </c>
      <c r="D267">
        <v>27</v>
      </c>
      <c r="E267">
        <v>36</v>
      </c>
      <c r="F267">
        <v>37</v>
      </c>
      <c r="G267">
        <v>2</v>
      </c>
      <c r="H267">
        <v>10</v>
      </c>
      <c r="J267">
        <f t="shared" si="77"/>
        <v>4.235268586524354</v>
      </c>
      <c r="L267">
        <f t="shared" si="78"/>
        <v>3.3823069050575527</v>
      </c>
      <c r="N267">
        <f t="shared" si="79"/>
        <v>8</v>
      </c>
      <c r="W267">
        <f t="shared" si="66"/>
        <v>0</v>
      </c>
      <c r="X267">
        <f t="shared" si="66"/>
        <v>0</v>
      </c>
      <c r="Y267">
        <f t="shared" si="66"/>
        <v>1</v>
      </c>
      <c r="Z267">
        <f t="shared" si="64"/>
        <v>0</v>
      </c>
      <c r="AA267">
        <f t="shared" si="64"/>
        <v>0</v>
      </c>
      <c r="AB267">
        <f t="shared" si="67"/>
        <v>0</v>
      </c>
      <c r="AC267">
        <f t="shared" si="68"/>
        <v>0</v>
      </c>
      <c r="AE267">
        <f t="shared" si="69"/>
        <v>1</v>
      </c>
      <c r="AF267">
        <f t="shared" si="70"/>
        <v>0</v>
      </c>
      <c r="AG267">
        <f t="shared" si="70"/>
        <v>1</v>
      </c>
      <c r="AH267">
        <f t="shared" si="70"/>
        <v>2</v>
      </c>
      <c r="AI267">
        <f t="shared" si="65"/>
        <v>1</v>
      </c>
      <c r="AJ267">
        <f t="shared" si="71"/>
        <v>0</v>
      </c>
      <c r="AK267">
        <f t="shared" si="72"/>
        <v>1</v>
      </c>
      <c r="AM267">
        <f t="shared" si="73"/>
        <v>2</v>
      </c>
      <c r="AN267">
        <f t="shared" si="73"/>
        <v>1</v>
      </c>
      <c r="AO267">
        <f t="shared" si="74"/>
        <v>2</v>
      </c>
      <c r="AP267">
        <f t="shared" si="74"/>
        <v>2</v>
      </c>
      <c r="AQ267">
        <f t="shared" si="74"/>
        <v>1</v>
      </c>
      <c r="AR267">
        <f t="shared" si="75"/>
        <v>2</v>
      </c>
      <c r="AS267">
        <f t="shared" si="76"/>
        <v>3</v>
      </c>
    </row>
    <row r="268" spans="1:45" x14ac:dyDescent="0.3">
      <c r="A268">
        <v>44701</v>
      </c>
      <c r="B268">
        <v>8</v>
      </c>
      <c r="C268">
        <v>22</v>
      </c>
      <c r="D268">
        <v>23</v>
      </c>
      <c r="E268">
        <v>32</v>
      </c>
      <c r="F268">
        <v>50</v>
      </c>
      <c r="G268">
        <v>3</v>
      </c>
      <c r="H268">
        <v>9</v>
      </c>
      <c r="J268">
        <f t="shared" si="77"/>
        <v>6.1339220731926485</v>
      </c>
      <c r="L268">
        <f t="shared" si="78"/>
        <v>3.7469987990390385</v>
      </c>
      <c r="N268">
        <f t="shared" si="79"/>
        <v>6</v>
      </c>
      <c r="W268">
        <f t="shared" si="66"/>
        <v>2</v>
      </c>
      <c r="X268">
        <f t="shared" si="66"/>
        <v>0</v>
      </c>
      <c r="Y268">
        <f t="shared" si="66"/>
        <v>0</v>
      </c>
      <c r="Z268">
        <f t="shared" si="64"/>
        <v>0</v>
      </c>
      <c r="AA268">
        <f t="shared" si="64"/>
        <v>0</v>
      </c>
      <c r="AB268">
        <f t="shared" si="67"/>
        <v>2</v>
      </c>
      <c r="AC268">
        <f t="shared" si="68"/>
        <v>1</v>
      </c>
      <c r="AE268">
        <f t="shared" si="69"/>
        <v>2</v>
      </c>
      <c r="AF268">
        <f t="shared" si="70"/>
        <v>0</v>
      </c>
      <c r="AG268">
        <f t="shared" si="70"/>
        <v>0</v>
      </c>
      <c r="AH268">
        <f t="shared" si="70"/>
        <v>1</v>
      </c>
      <c r="AI268">
        <f t="shared" si="65"/>
        <v>0</v>
      </c>
      <c r="AJ268">
        <f t="shared" si="71"/>
        <v>3</v>
      </c>
      <c r="AK268">
        <f t="shared" si="72"/>
        <v>2</v>
      </c>
      <c r="AM268">
        <f t="shared" si="73"/>
        <v>3</v>
      </c>
      <c r="AN268">
        <f t="shared" si="73"/>
        <v>1</v>
      </c>
      <c r="AO268">
        <f t="shared" si="74"/>
        <v>1</v>
      </c>
      <c r="AP268">
        <f t="shared" si="74"/>
        <v>1</v>
      </c>
      <c r="AQ268">
        <f t="shared" si="74"/>
        <v>0</v>
      </c>
      <c r="AR268">
        <f t="shared" si="75"/>
        <v>3</v>
      </c>
      <c r="AS268">
        <f t="shared" si="76"/>
        <v>2</v>
      </c>
    </row>
    <row r="269" spans="1:45" x14ac:dyDescent="0.3">
      <c r="A269">
        <v>44698</v>
      </c>
      <c r="B269">
        <v>5</v>
      </c>
      <c r="C269">
        <v>28</v>
      </c>
      <c r="D269">
        <v>30</v>
      </c>
      <c r="E269">
        <v>48</v>
      </c>
      <c r="F269">
        <v>49</v>
      </c>
      <c r="G269">
        <v>5</v>
      </c>
      <c r="H269">
        <v>11</v>
      </c>
      <c r="J269">
        <f t="shared" si="77"/>
        <v>7.322909257938405</v>
      </c>
      <c r="L269">
        <f t="shared" si="78"/>
        <v>4.3451121964800858</v>
      </c>
      <c r="N269">
        <f t="shared" si="79"/>
        <v>6</v>
      </c>
      <c r="W269">
        <f t="shared" si="66"/>
        <v>0</v>
      </c>
      <c r="X269">
        <f t="shared" si="66"/>
        <v>1</v>
      </c>
      <c r="Y269">
        <f t="shared" si="66"/>
        <v>0</v>
      </c>
      <c r="Z269">
        <f t="shared" si="64"/>
        <v>2</v>
      </c>
      <c r="AA269">
        <f t="shared" si="64"/>
        <v>0</v>
      </c>
      <c r="AB269">
        <f t="shared" si="67"/>
        <v>0</v>
      </c>
      <c r="AC269">
        <f t="shared" si="68"/>
        <v>1</v>
      </c>
      <c r="AE269">
        <f t="shared" si="69"/>
        <v>0</v>
      </c>
      <c r="AF269">
        <f t="shared" si="70"/>
        <v>3</v>
      </c>
      <c r="AG269">
        <f t="shared" si="70"/>
        <v>2</v>
      </c>
      <c r="AH269">
        <f t="shared" si="70"/>
        <v>3</v>
      </c>
      <c r="AI269">
        <f t="shared" si="65"/>
        <v>0</v>
      </c>
      <c r="AJ269">
        <f t="shared" si="71"/>
        <v>1</v>
      </c>
      <c r="AK269">
        <f t="shared" si="72"/>
        <v>2</v>
      </c>
      <c r="AM269">
        <f t="shared" si="73"/>
        <v>0</v>
      </c>
      <c r="AN269">
        <f t="shared" si="73"/>
        <v>3</v>
      </c>
      <c r="AO269">
        <f t="shared" si="74"/>
        <v>2</v>
      </c>
      <c r="AP269">
        <f t="shared" si="74"/>
        <v>4</v>
      </c>
      <c r="AQ269">
        <f t="shared" si="74"/>
        <v>1</v>
      </c>
      <c r="AR269">
        <f t="shared" si="75"/>
        <v>3</v>
      </c>
      <c r="AS269">
        <f t="shared" si="76"/>
        <v>5</v>
      </c>
    </row>
    <row r="270" spans="1:45" x14ac:dyDescent="0.3">
      <c r="A270">
        <v>44694</v>
      </c>
      <c r="B270">
        <v>3</v>
      </c>
      <c r="C270">
        <v>11</v>
      </c>
      <c r="D270">
        <v>17</v>
      </c>
      <c r="E270">
        <v>45</v>
      </c>
      <c r="F270">
        <v>48</v>
      </c>
      <c r="G270">
        <v>4</v>
      </c>
      <c r="H270">
        <v>8</v>
      </c>
      <c r="J270">
        <f t="shared" si="77"/>
        <v>7.4707763987419673</v>
      </c>
      <c r="L270">
        <f t="shared" si="78"/>
        <v>6.1514225996918794</v>
      </c>
      <c r="N270">
        <f t="shared" si="79"/>
        <v>4</v>
      </c>
      <c r="W270">
        <f t="shared" si="66"/>
        <v>2</v>
      </c>
      <c r="X270">
        <f t="shared" si="66"/>
        <v>1</v>
      </c>
      <c r="Y270">
        <f t="shared" si="66"/>
        <v>0</v>
      </c>
      <c r="Z270">
        <f t="shared" si="64"/>
        <v>1</v>
      </c>
      <c r="AA270">
        <f t="shared" si="64"/>
        <v>1</v>
      </c>
      <c r="AB270">
        <f t="shared" si="67"/>
        <v>1</v>
      </c>
      <c r="AC270">
        <f t="shared" si="68"/>
        <v>2</v>
      </c>
      <c r="AE270">
        <f t="shared" si="69"/>
        <v>2</v>
      </c>
      <c r="AF270">
        <f t="shared" si="70"/>
        <v>2</v>
      </c>
      <c r="AG270">
        <f t="shared" si="70"/>
        <v>1</v>
      </c>
      <c r="AH270">
        <f t="shared" si="70"/>
        <v>2</v>
      </c>
      <c r="AI270">
        <f t="shared" si="65"/>
        <v>2</v>
      </c>
      <c r="AJ270">
        <f t="shared" si="71"/>
        <v>2</v>
      </c>
      <c r="AK270">
        <f t="shared" si="72"/>
        <v>2</v>
      </c>
      <c r="AM270">
        <f t="shared" si="73"/>
        <v>2</v>
      </c>
      <c r="AN270">
        <f t="shared" si="73"/>
        <v>4</v>
      </c>
      <c r="AO270">
        <f t="shared" si="74"/>
        <v>3</v>
      </c>
      <c r="AP270">
        <f t="shared" si="74"/>
        <v>3</v>
      </c>
      <c r="AQ270">
        <f t="shared" si="74"/>
        <v>3</v>
      </c>
      <c r="AR270">
        <f t="shared" si="75"/>
        <v>3</v>
      </c>
      <c r="AS270">
        <f t="shared" si="76"/>
        <v>4</v>
      </c>
    </row>
    <row r="271" spans="1:45" x14ac:dyDescent="0.3">
      <c r="A271">
        <v>44691</v>
      </c>
      <c r="B271">
        <v>3</v>
      </c>
      <c r="C271">
        <v>25</v>
      </c>
      <c r="D271">
        <v>27</v>
      </c>
      <c r="E271">
        <v>28</v>
      </c>
      <c r="F271">
        <v>29</v>
      </c>
      <c r="G271">
        <v>4</v>
      </c>
      <c r="H271">
        <v>9</v>
      </c>
      <c r="J271">
        <f t="shared" si="77"/>
        <v>5.5339859052946636</v>
      </c>
      <c r="L271">
        <f t="shared" si="78"/>
        <v>4.5033320996790804</v>
      </c>
      <c r="N271">
        <f t="shared" si="79"/>
        <v>5</v>
      </c>
      <c r="W271">
        <f t="shared" si="66"/>
        <v>1</v>
      </c>
      <c r="X271">
        <f t="shared" si="66"/>
        <v>1</v>
      </c>
      <c r="Y271">
        <f t="shared" si="66"/>
        <v>0</v>
      </c>
      <c r="Z271">
        <f t="shared" si="64"/>
        <v>1</v>
      </c>
      <c r="AA271">
        <f t="shared" si="64"/>
        <v>0</v>
      </c>
      <c r="AB271">
        <f t="shared" si="67"/>
        <v>0</v>
      </c>
      <c r="AC271">
        <f t="shared" si="68"/>
        <v>1</v>
      </c>
      <c r="AE271">
        <f t="shared" si="69"/>
        <v>1</v>
      </c>
      <c r="AF271">
        <f t="shared" si="70"/>
        <v>1</v>
      </c>
      <c r="AG271">
        <f t="shared" si="70"/>
        <v>0</v>
      </c>
      <c r="AH271">
        <f t="shared" si="70"/>
        <v>2</v>
      </c>
      <c r="AI271">
        <f t="shared" si="65"/>
        <v>0</v>
      </c>
      <c r="AJ271">
        <f t="shared" si="71"/>
        <v>1</v>
      </c>
      <c r="AK271">
        <f t="shared" si="72"/>
        <v>1</v>
      </c>
      <c r="AM271">
        <f t="shared" si="73"/>
        <v>1</v>
      </c>
      <c r="AN271">
        <f t="shared" si="73"/>
        <v>2</v>
      </c>
      <c r="AO271">
        <f t="shared" si="74"/>
        <v>1</v>
      </c>
      <c r="AP271">
        <f t="shared" si="74"/>
        <v>2</v>
      </c>
      <c r="AQ271">
        <f t="shared" si="74"/>
        <v>2</v>
      </c>
      <c r="AR271">
        <f t="shared" si="75"/>
        <v>2</v>
      </c>
      <c r="AS271">
        <f t="shared" si="76"/>
        <v>2</v>
      </c>
    </row>
    <row r="272" spans="1:45" x14ac:dyDescent="0.3">
      <c r="A272">
        <v>44687</v>
      </c>
      <c r="B272">
        <v>3</v>
      </c>
      <c r="C272">
        <v>8</v>
      </c>
      <c r="D272">
        <v>18</v>
      </c>
      <c r="E272">
        <v>24</v>
      </c>
      <c r="F272">
        <v>40</v>
      </c>
      <c r="G272">
        <v>3</v>
      </c>
      <c r="H272">
        <v>11</v>
      </c>
      <c r="J272">
        <f t="shared" si="77"/>
        <v>5.1051444641655346</v>
      </c>
      <c r="L272">
        <f t="shared" si="78"/>
        <v>5.7480431452799658</v>
      </c>
      <c r="N272">
        <f t="shared" si="79"/>
        <v>8</v>
      </c>
      <c r="W272">
        <f t="shared" si="66"/>
        <v>0</v>
      </c>
      <c r="X272">
        <f t="shared" si="66"/>
        <v>1</v>
      </c>
      <c r="Y272">
        <f t="shared" si="66"/>
        <v>0</v>
      </c>
      <c r="Z272">
        <f t="shared" si="64"/>
        <v>0</v>
      </c>
      <c r="AA272">
        <f t="shared" si="64"/>
        <v>0</v>
      </c>
      <c r="AB272">
        <f t="shared" si="67"/>
        <v>2</v>
      </c>
      <c r="AC272">
        <f t="shared" si="68"/>
        <v>1</v>
      </c>
      <c r="AE272">
        <f t="shared" si="69"/>
        <v>0</v>
      </c>
      <c r="AF272">
        <f t="shared" si="70"/>
        <v>1</v>
      </c>
      <c r="AG272">
        <f t="shared" si="70"/>
        <v>0</v>
      </c>
      <c r="AH272">
        <f t="shared" si="70"/>
        <v>2</v>
      </c>
      <c r="AI272">
        <f t="shared" si="65"/>
        <v>0</v>
      </c>
      <c r="AJ272">
        <f t="shared" si="71"/>
        <v>2</v>
      </c>
      <c r="AK272">
        <f t="shared" si="72"/>
        <v>2</v>
      </c>
      <c r="AM272">
        <f t="shared" si="73"/>
        <v>0</v>
      </c>
      <c r="AN272">
        <f t="shared" si="73"/>
        <v>3</v>
      </c>
      <c r="AO272">
        <f t="shared" si="74"/>
        <v>1</v>
      </c>
      <c r="AP272">
        <f t="shared" si="74"/>
        <v>5</v>
      </c>
      <c r="AQ272">
        <f t="shared" si="74"/>
        <v>2</v>
      </c>
      <c r="AR272">
        <f t="shared" si="75"/>
        <v>3</v>
      </c>
      <c r="AS272">
        <f t="shared" si="76"/>
        <v>4</v>
      </c>
    </row>
    <row r="273" spans="1:45" x14ac:dyDescent="0.3">
      <c r="A273">
        <v>44684</v>
      </c>
      <c r="B273">
        <v>8</v>
      </c>
      <c r="C273">
        <v>20</v>
      </c>
      <c r="D273">
        <v>26</v>
      </c>
      <c r="E273">
        <v>47</v>
      </c>
      <c r="F273">
        <v>48</v>
      </c>
      <c r="G273">
        <v>3</v>
      </c>
      <c r="H273">
        <v>8</v>
      </c>
      <c r="J273">
        <f t="shared" si="77"/>
        <v>6.2349819566699631</v>
      </c>
      <c r="L273">
        <f t="shared" si="78"/>
        <v>3.8105117766515297</v>
      </c>
      <c r="N273">
        <f t="shared" si="79"/>
        <v>5</v>
      </c>
      <c r="W273">
        <f t="shared" si="66"/>
        <v>0</v>
      </c>
      <c r="X273">
        <f t="shared" si="66"/>
        <v>1</v>
      </c>
      <c r="Y273">
        <f t="shared" si="66"/>
        <v>0</v>
      </c>
      <c r="Z273">
        <f t="shared" si="64"/>
        <v>0</v>
      </c>
      <c r="AA273">
        <f t="shared" si="64"/>
        <v>1</v>
      </c>
      <c r="AB273">
        <f t="shared" si="67"/>
        <v>1</v>
      </c>
      <c r="AC273">
        <f t="shared" si="68"/>
        <v>1</v>
      </c>
      <c r="AE273">
        <f t="shared" si="69"/>
        <v>1</v>
      </c>
      <c r="AF273">
        <f t="shared" si="70"/>
        <v>1</v>
      </c>
      <c r="AG273">
        <f t="shared" si="70"/>
        <v>0</v>
      </c>
      <c r="AH273">
        <f t="shared" si="70"/>
        <v>1</v>
      </c>
      <c r="AI273">
        <f t="shared" si="65"/>
        <v>1</v>
      </c>
      <c r="AJ273">
        <f t="shared" si="71"/>
        <v>1</v>
      </c>
      <c r="AK273">
        <f t="shared" si="72"/>
        <v>1</v>
      </c>
      <c r="AM273">
        <f t="shared" si="73"/>
        <v>2</v>
      </c>
      <c r="AN273">
        <f t="shared" si="73"/>
        <v>2</v>
      </c>
      <c r="AO273">
        <f t="shared" si="74"/>
        <v>3</v>
      </c>
      <c r="AP273">
        <f t="shared" si="74"/>
        <v>1</v>
      </c>
      <c r="AQ273">
        <f t="shared" si="74"/>
        <v>2</v>
      </c>
      <c r="AR273">
        <f t="shared" si="75"/>
        <v>3</v>
      </c>
      <c r="AS273">
        <f t="shared" si="76"/>
        <v>3</v>
      </c>
    </row>
    <row r="274" spans="1:45" x14ac:dyDescent="0.3">
      <c r="A274">
        <v>44680</v>
      </c>
      <c r="B274">
        <v>10</v>
      </c>
      <c r="C274">
        <v>11</v>
      </c>
      <c r="D274">
        <v>20</v>
      </c>
      <c r="E274">
        <v>36</v>
      </c>
      <c r="F274">
        <v>37</v>
      </c>
      <c r="G274">
        <v>3</v>
      </c>
      <c r="H274">
        <v>7</v>
      </c>
      <c r="J274">
        <f t="shared" si="77"/>
        <v>4.6029881598804918</v>
      </c>
      <c r="L274">
        <f t="shared" si="78"/>
        <v>3.8157568056677826</v>
      </c>
      <c r="N274">
        <f t="shared" si="79"/>
        <v>4</v>
      </c>
      <c r="W274">
        <f t="shared" si="66"/>
        <v>0</v>
      </c>
      <c r="X274">
        <f t="shared" si="66"/>
        <v>1</v>
      </c>
      <c r="Y274">
        <f t="shared" si="66"/>
        <v>0</v>
      </c>
      <c r="Z274">
        <f t="shared" si="64"/>
        <v>1</v>
      </c>
      <c r="AA274">
        <f t="shared" si="64"/>
        <v>0</v>
      </c>
      <c r="AB274">
        <f t="shared" si="67"/>
        <v>0</v>
      </c>
      <c r="AC274">
        <f t="shared" si="68"/>
        <v>0</v>
      </c>
      <c r="AE274">
        <f t="shared" si="69"/>
        <v>1</v>
      </c>
      <c r="AF274">
        <f t="shared" si="70"/>
        <v>3</v>
      </c>
      <c r="AG274">
        <f t="shared" si="70"/>
        <v>0</v>
      </c>
      <c r="AH274">
        <f t="shared" si="70"/>
        <v>1</v>
      </c>
      <c r="AI274">
        <f t="shared" si="65"/>
        <v>0</v>
      </c>
      <c r="AJ274">
        <f t="shared" si="71"/>
        <v>0</v>
      </c>
      <c r="AK274">
        <f t="shared" si="72"/>
        <v>0</v>
      </c>
      <c r="AM274">
        <f t="shared" si="73"/>
        <v>2</v>
      </c>
      <c r="AN274">
        <f t="shared" si="73"/>
        <v>3</v>
      </c>
      <c r="AO274">
        <f t="shared" si="74"/>
        <v>1</v>
      </c>
      <c r="AP274">
        <f t="shared" si="74"/>
        <v>1</v>
      </c>
      <c r="AQ274">
        <f t="shared" si="74"/>
        <v>0</v>
      </c>
      <c r="AR274">
        <f t="shared" si="75"/>
        <v>2</v>
      </c>
      <c r="AS274">
        <f t="shared" si="76"/>
        <v>1</v>
      </c>
    </row>
    <row r="275" spans="1:45" x14ac:dyDescent="0.3">
      <c r="A275">
        <v>44677</v>
      </c>
      <c r="B275">
        <v>4</v>
      </c>
      <c r="C275">
        <v>25</v>
      </c>
      <c r="D275">
        <v>28</v>
      </c>
      <c r="E275">
        <v>34</v>
      </c>
      <c r="F275">
        <v>45</v>
      </c>
      <c r="G275">
        <v>8</v>
      </c>
      <c r="H275">
        <v>11</v>
      </c>
      <c r="J275">
        <f t="shared" si="77"/>
        <v>6.1593424973774598</v>
      </c>
      <c r="L275">
        <f t="shared" si="78"/>
        <v>3.6386810797320508</v>
      </c>
      <c r="N275">
        <f t="shared" si="79"/>
        <v>3</v>
      </c>
      <c r="W275">
        <f t="shared" si="66"/>
        <v>0</v>
      </c>
      <c r="X275">
        <f t="shared" si="66"/>
        <v>0</v>
      </c>
      <c r="Y275">
        <f t="shared" si="66"/>
        <v>1</v>
      </c>
      <c r="Z275">
        <f t="shared" si="64"/>
        <v>0</v>
      </c>
      <c r="AA275">
        <f t="shared" si="64"/>
        <v>1</v>
      </c>
      <c r="AB275">
        <f t="shared" si="67"/>
        <v>0</v>
      </c>
      <c r="AC275">
        <f t="shared" si="68"/>
        <v>1</v>
      </c>
      <c r="AE275">
        <f t="shared" si="69"/>
        <v>0</v>
      </c>
      <c r="AF275">
        <f t="shared" si="70"/>
        <v>0</v>
      </c>
      <c r="AG275">
        <f t="shared" si="70"/>
        <v>1</v>
      </c>
      <c r="AH275">
        <f t="shared" si="70"/>
        <v>0</v>
      </c>
      <c r="AI275">
        <f t="shared" si="65"/>
        <v>2</v>
      </c>
      <c r="AJ275">
        <f t="shared" si="71"/>
        <v>1</v>
      </c>
      <c r="AK275">
        <f t="shared" si="72"/>
        <v>3</v>
      </c>
      <c r="AM275">
        <f t="shared" si="73"/>
        <v>0</v>
      </c>
      <c r="AN275">
        <f t="shared" si="73"/>
        <v>2</v>
      </c>
      <c r="AO275">
        <f t="shared" si="74"/>
        <v>1</v>
      </c>
      <c r="AP275">
        <f t="shared" si="74"/>
        <v>0</v>
      </c>
      <c r="AQ275">
        <f t="shared" si="74"/>
        <v>2</v>
      </c>
      <c r="AR275">
        <f t="shared" si="75"/>
        <v>2</v>
      </c>
      <c r="AS275">
        <f t="shared" si="76"/>
        <v>3</v>
      </c>
    </row>
    <row r="276" spans="1:45" x14ac:dyDescent="0.3">
      <c r="A276">
        <v>44673</v>
      </c>
      <c r="B276">
        <v>6</v>
      </c>
      <c r="C276">
        <v>11</v>
      </c>
      <c r="D276">
        <v>21</v>
      </c>
      <c r="E276">
        <v>35</v>
      </c>
      <c r="F276">
        <v>36</v>
      </c>
      <c r="G276">
        <v>1</v>
      </c>
      <c r="H276">
        <v>9</v>
      </c>
      <c r="J276">
        <f t="shared" si="77"/>
        <v>4.4860896112315904</v>
      </c>
      <c r="L276">
        <f t="shared" si="78"/>
        <v>2.6981475126464085</v>
      </c>
      <c r="N276">
        <f t="shared" si="79"/>
        <v>8</v>
      </c>
      <c r="W276">
        <f t="shared" si="66"/>
        <v>1</v>
      </c>
      <c r="X276">
        <f t="shared" si="66"/>
        <v>1</v>
      </c>
      <c r="Y276">
        <f t="shared" si="66"/>
        <v>1</v>
      </c>
      <c r="Z276">
        <f t="shared" si="64"/>
        <v>1</v>
      </c>
      <c r="AA276">
        <f t="shared" si="64"/>
        <v>0</v>
      </c>
      <c r="AB276">
        <f t="shared" si="67"/>
        <v>0</v>
      </c>
      <c r="AC276">
        <f t="shared" si="68"/>
        <v>0</v>
      </c>
      <c r="AE276">
        <f t="shared" si="69"/>
        <v>2</v>
      </c>
      <c r="AF276">
        <f t="shared" si="70"/>
        <v>2</v>
      </c>
      <c r="AG276">
        <f t="shared" si="70"/>
        <v>3</v>
      </c>
      <c r="AH276">
        <f t="shared" si="70"/>
        <v>1</v>
      </c>
      <c r="AI276">
        <f t="shared" si="65"/>
        <v>0</v>
      </c>
      <c r="AJ276">
        <f t="shared" si="71"/>
        <v>0</v>
      </c>
      <c r="AK276">
        <f t="shared" si="72"/>
        <v>0</v>
      </c>
      <c r="AM276">
        <f t="shared" si="73"/>
        <v>3</v>
      </c>
      <c r="AN276">
        <f t="shared" si="73"/>
        <v>2</v>
      </c>
      <c r="AO276">
        <f t="shared" si="74"/>
        <v>4</v>
      </c>
      <c r="AP276">
        <f t="shared" si="74"/>
        <v>1</v>
      </c>
      <c r="AQ276">
        <f t="shared" si="74"/>
        <v>0</v>
      </c>
      <c r="AR276">
        <f t="shared" si="75"/>
        <v>1</v>
      </c>
      <c r="AS276">
        <f t="shared" si="76"/>
        <v>1</v>
      </c>
    </row>
    <row r="277" spans="1:45" x14ac:dyDescent="0.3">
      <c r="A277">
        <v>44670</v>
      </c>
      <c r="B277">
        <v>2</v>
      </c>
      <c r="C277">
        <v>12</v>
      </c>
      <c r="D277">
        <v>17</v>
      </c>
      <c r="E277">
        <v>28</v>
      </c>
      <c r="F277">
        <v>46</v>
      </c>
      <c r="G277">
        <v>6</v>
      </c>
      <c r="H277">
        <v>10</v>
      </c>
      <c r="J277">
        <f t="shared" si="77"/>
        <v>5.9686681931566614</v>
      </c>
      <c r="L277">
        <f t="shared" si="78"/>
        <v>3.7363083384538811</v>
      </c>
      <c r="N277">
        <f t="shared" si="79"/>
        <v>4</v>
      </c>
      <c r="W277">
        <f t="shared" si="66"/>
        <v>1</v>
      </c>
      <c r="X277">
        <f t="shared" si="66"/>
        <v>0</v>
      </c>
      <c r="Y277">
        <f t="shared" si="66"/>
        <v>0</v>
      </c>
      <c r="Z277">
        <f t="shared" si="64"/>
        <v>0</v>
      </c>
      <c r="AA277">
        <f t="shared" si="64"/>
        <v>0</v>
      </c>
      <c r="AB277">
        <f t="shared" si="67"/>
        <v>2</v>
      </c>
      <c r="AC277">
        <f t="shared" si="68"/>
        <v>2</v>
      </c>
      <c r="AE277">
        <f t="shared" si="69"/>
        <v>2</v>
      </c>
      <c r="AF277">
        <f t="shared" si="70"/>
        <v>1</v>
      </c>
      <c r="AG277">
        <f t="shared" si="70"/>
        <v>2</v>
      </c>
      <c r="AH277">
        <f t="shared" si="70"/>
        <v>0</v>
      </c>
      <c r="AI277">
        <f t="shared" si="65"/>
        <v>0</v>
      </c>
      <c r="AJ277">
        <f t="shared" si="71"/>
        <v>4</v>
      </c>
      <c r="AK277">
        <f t="shared" si="72"/>
        <v>2</v>
      </c>
      <c r="AM277">
        <f t="shared" si="73"/>
        <v>2</v>
      </c>
      <c r="AN277">
        <f t="shared" si="73"/>
        <v>3</v>
      </c>
      <c r="AO277">
        <f t="shared" si="74"/>
        <v>2</v>
      </c>
      <c r="AP277">
        <f t="shared" si="74"/>
        <v>0</v>
      </c>
      <c r="AQ277">
        <f t="shared" si="74"/>
        <v>0</v>
      </c>
      <c r="AR277">
        <f t="shared" si="75"/>
        <v>6</v>
      </c>
      <c r="AS277">
        <f t="shared" si="76"/>
        <v>5</v>
      </c>
    </row>
    <row r="278" spans="1:45" x14ac:dyDescent="0.3">
      <c r="A278">
        <v>44666</v>
      </c>
      <c r="B278">
        <v>6</v>
      </c>
      <c r="C278">
        <v>24</v>
      </c>
      <c r="D278">
        <v>30</v>
      </c>
      <c r="E278">
        <v>32</v>
      </c>
      <c r="F278">
        <v>48</v>
      </c>
      <c r="G278">
        <v>5</v>
      </c>
      <c r="H278">
        <v>6</v>
      </c>
      <c r="J278">
        <f t="shared" si="77"/>
        <v>6.2249497989943663</v>
      </c>
      <c r="L278">
        <f t="shared" si="78"/>
        <v>3.2984845004941286</v>
      </c>
      <c r="N278">
        <f t="shared" si="79"/>
        <v>1</v>
      </c>
      <c r="W278">
        <f t="shared" si="66"/>
        <v>0</v>
      </c>
      <c r="X278">
        <f t="shared" si="66"/>
        <v>1</v>
      </c>
      <c r="Y278">
        <f t="shared" si="66"/>
        <v>1</v>
      </c>
      <c r="Z278">
        <f t="shared" si="64"/>
        <v>0</v>
      </c>
      <c r="AA278">
        <f t="shared" si="64"/>
        <v>0</v>
      </c>
      <c r="AB278">
        <f t="shared" si="67"/>
        <v>1</v>
      </c>
      <c r="AC278">
        <f t="shared" si="68"/>
        <v>2</v>
      </c>
      <c r="AE278">
        <f t="shared" si="69"/>
        <v>1</v>
      </c>
      <c r="AF278">
        <f t="shared" si="70"/>
        <v>2</v>
      </c>
      <c r="AG278">
        <f t="shared" si="70"/>
        <v>1</v>
      </c>
      <c r="AH278">
        <f t="shared" si="70"/>
        <v>0</v>
      </c>
      <c r="AI278">
        <f t="shared" si="65"/>
        <v>1</v>
      </c>
      <c r="AJ278">
        <f t="shared" si="71"/>
        <v>2</v>
      </c>
      <c r="AK278">
        <f t="shared" si="72"/>
        <v>4</v>
      </c>
      <c r="AM278">
        <f t="shared" si="73"/>
        <v>3</v>
      </c>
      <c r="AN278">
        <f t="shared" si="73"/>
        <v>4</v>
      </c>
      <c r="AO278">
        <f t="shared" si="74"/>
        <v>2</v>
      </c>
      <c r="AP278">
        <f t="shared" si="74"/>
        <v>1</v>
      </c>
      <c r="AQ278">
        <f t="shared" si="74"/>
        <v>1</v>
      </c>
      <c r="AR278">
        <f t="shared" si="75"/>
        <v>4</v>
      </c>
      <c r="AS278">
        <f t="shared" si="76"/>
        <v>5</v>
      </c>
    </row>
    <row r="279" spans="1:45" x14ac:dyDescent="0.3">
      <c r="A279">
        <v>44663</v>
      </c>
      <c r="B279">
        <v>21</v>
      </c>
      <c r="C279">
        <v>30</v>
      </c>
      <c r="D279">
        <v>31</v>
      </c>
      <c r="E279">
        <v>35</v>
      </c>
      <c r="F279">
        <v>47</v>
      </c>
      <c r="G279">
        <v>2</v>
      </c>
      <c r="H279">
        <v>10</v>
      </c>
      <c r="J279">
        <f t="shared" si="77"/>
        <v>3.8890872965260113</v>
      </c>
      <c r="L279">
        <f t="shared" si="78"/>
        <v>5.8753723286273525</v>
      </c>
      <c r="N279">
        <f t="shared" si="79"/>
        <v>8</v>
      </c>
      <c r="W279">
        <f t="shared" si="66"/>
        <v>1</v>
      </c>
      <c r="X279">
        <f t="shared" si="66"/>
        <v>0</v>
      </c>
      <c r="Y279">
        <f t="shared" si="66"/>
        <v>1</v>
      </c>
      <c r="Z279">
        <f t="shared" si="64"/>
        <v>0</v>
      </c>
      <c r="AA279">
        <f t="shared" si="64"/>
        <v>0</v>
      </c>
      <c r="AB279">
        <f t="shared" si="67"/>
        <v>0</v>
      </c>
      <c r="AC279">
        <f t="shared" si="68"/>
        <v>1</v>
      </c>
      <c r="AE279">
        <f t="shared" si="69"/>
        <v>3</v>
      </c>
      <c r="AF279">
        <f t="shared" si="70"/>
        <v>0</v>
      </c>
      <c r="AG279">
        <f t="shared" si="70"/>
        <v>2</v>
      </c>
      <c r="AH279">
        <f t="shared" si="70"/>
        <v>0</v>
      </c>
      <c r="AI279">
        <f t="shared" si="65"/>
        <v>0</v>
      </c>
      <c r="AJ279">
        <f t="shared" si="71"/>
        <v>3</v>
      </c>
      <c r="AK279">
        <f t="shared" si="72"/>
        <v>1</v>
      </c>
      <c r="AM279">
        <f t="shared" si="73"/>
        <v>3</v>
      </c>
      <c r="AN279">
        <f t="shared" si="73"/>
        <v>1</v>
      </c>
      <c r="AO279">
        <f t="shared" si="74"/>
        <v>3</v>
      </c>
      <c r="AP279">
        <f t="shared" si="74"/>
        <v>0</v>
      </c>
      <c r="AQ279">
        <f t="shared" si="74"/>
        <v>0</v>
      </c>
      <c r="AR279">
        <f t="shared" si="75"/>
        <v>4</v>
      </c>
      <c r="AS279">
        <f t="shared" si="76"/>
        <v>4</v>
      </c>
    </row>
    <row r="280" spans="1:45" x14ac:dyDescent="0.3">
      <c r="A280">
        <v>44659</v>
      </c>
      <c r="B280">
        <v>1</v>
      </c>
      <c r="C280">
        <v>15</v>
      </c>
      <c r="D280">
        <v>16</v>
      </c>
      <c r="E280">
        <v>38</v>
      </c>
      <c r="F280">
        <v>45</v>
      </c>
      <c r="G280">
        <v>4</v>
      </c>
      <c r="H280">
        <v>11</v>
      </c>
      <c r="J280">
        <f t="shared" si="77"/>
        <v>6.754628043053148</v>
      </c>
      <c r="L280">
        <f t="shared" si="78"/>
        <v>3.0789608636681303</v>
      </c>
      <c r="N280">
        <f t="shared" si="79"/>
        <v>7</v>
      </c>
      <c r="W280">
        <f t="shared" si="66"/>
        <v>1</v>
      </c>
      <c r="X280">
        <f t="shared" si="66"/>
        <v>0</v>
      </c>
      <c r="Y280">
        <f t="shared" si="66"/>
        <v>0</v>
      </c>
      <c r="Z280">
        <f t="shared" si="64"/>
        <v>0</v>
      </c>
      <c r="AA280">
        <f t="shared" si="64"/>
        <v>1</v>
      </c>
      <c r="AB280">
        <f t="shared" si="67"/>
        <v>1</v>
      </c>
      <c r="AC280">
        <f t="shared" si="68"/>
        <v>2</v>
      </c>
      <c r="AE280">
        <f t="shared" si="69"/>
        <v>3</v>
      </c>
      <c r="AF280">
        <f t="shared" si="70"/>
        <v>0</v>
      </c>
      <c r="AG280">
        <f t="shared" si="70"/>
        <v>0</v>
      </c>
      <c r="AH280">
        <f t="shared" si="70"/>
        <v>0</v>
      </c>
      <c r="AI280">
        <f t="shared" si="65"/>
        <v>1</v>
      </c>
      <c r="AJ280">
        <f t="shared" si="71"/>
        <v>1</v>
      </c>
      <c r="AK280">
        <f t="shared" si="72"/>
        <v>2</v>
      </c>
      <c r="AM280">
        <f t="shared" si="73"/>
        <v>4</v>
      </c>
      <c r="AN280">
        <f t="shared" si="73"/>
        <v>0</v>
      </c>
      <c r="AO280">
        <f t="shared" si="74"/>
        <v>0</v>
      </c>
      <c r="AP280">
        <f t="shared" si="74"/>
        <v>4</v>
      </c>
      <c r="AQ280">
        <f t="shared" si="74"/>
        <v>3</v>
      </c>
      <c r="AR280">
        <f t="shared" si="75"/>
        <v>1</v>
      </c>
      <c r="AS280">
        <f t="shared" si="76"/>
        <v>3</v>
      </c>
    </row>
    <row r="281" spans="1:45" x14ac:dyDescent="0.3">
      <c r="A281">
        <v>44656</v>
      </c>
      <c r="B281">
        <v>1</v>
      </c>
      <c r="C281">
        <v>11</v>
      </c>
      <c r="D281">
        <v>13</v>
      </c>
      <c r="E281">
        <v>24</v>
      </c>
      <c r="F281">
        <v>49</v>
      </c>
      <c r="G281">
        <v>5</v>
      </c>
      <c r="H281">
        <v>6</v>
      </c>
      <c r="J281">
        <f t="shared" si="77"/>
        <v>7.2886898685566255</v>
      </c>
      <c r="L281">
        <f t="shared" si="78"/>
        <v>2.4166091947189146</v>
      </c>
      <c r="N281">
        <f t="shared" si="79"/>
        <v>1</v>
      </c>
      <c r="W281">
        <f t="shared" si="66"/>
        <v>1</v>
      </c>
      <c r="X281">
        <f t="shared" si="66"/>
        <v>1</v>
      </c>
      <c r="Y281">
        <f t="shared" si="66"/>
        <v>0</v>
      </c>
      <c r="Z281">
        <f t="shared" si="64"/>
        <v>1</v>
      </c>
      <c r="AA281">
        <f t="shared" si="64"/>
        <v>0</v>
      </c>
      <c r="AB281">
        <f t="shared" si="67"/>
        <v>1</v>
      </c>
      <c r="AC281">
        <f t="shared" si="68"/>
        <v>2</v>
      </c>
      <c r="AE281">
        <f t="shared" si="69"/>
        <v>2</v>
      </c>
      <c r="AF281">
        <f t="shared" si="70"/>
        <v>1</v>
      </c>
      <c r="AG281">
        <f t="shared" si="70"/>
        <v>0</v>
      </c>
      <c r="AH281">
        <f t="shared" si="70"/>
        <v>2</v>
      </c>
      <c r="AI281">
        <f t="shared" si="65"/>
        <v>0</v>
      </c>
      <c r="AJ281">
        <f t="shared" si="71"/>
        <v>2</v>
      </c>
      <c r="AK281">
        <f t="shared" si="72"/>
        <v>3</v>
      </c>
      <c r="AM281">
        <f t="shared" si="73"/>
        <v>3</v>
      </c>
      <c r="AN281">
        <f t="shared" si="73"/>
        <v>1</v>
      </c>
      <c r="AO281">
        <f t="shared" si="74"/>
        <v>2</v>
      </c>
      <c r="AP281">
        <f t="shared" si="74"/>
        <v>3</v>
      </c>
      <c r="AQ281">
        <f t="shared" si="74"/>
        <v>2</v>
      </c>
      <c r="AR281">
        <f t="shared" si="75"/>
        <v>3</v>
      </c>
      <c r="AS281">
        <f t="shared" si="76"/>
        <v>5</v>
      </c>
    </row>
    <row r="282" spans="1:45" x14ac:dyDescent="0.3">
      <c r="A282">
        <v>44652</v>
      </c>
      <c r="B282">
        <v>2</v>
      </c>
      <c r="C282">
        <v>7</v>
      </c>
      <c r="D282">
        <v>21</v>
      </c>
      <c r="E282">
        <v>31</v>
      </c>
      <c r="F282">
        <v>45</v>
      </c>
      <c r="G282">
        <v>4</v>
      </c>
      <c r="H282">
        <v>10</v>
      </c>
      <c r="J282">
        <f t="shared" si="77"/>
        <v>5.6844085004510365</v>
      </c>
      <c r="L282">
        <f t="shared" si="78"/>
        <v>3.5832945734337835</v>
      </c>
      <c r="N282">
        <f t="shared" si="79"/>
        <v>6</v>
      </c>
      <c r="W282">
        <f t="shared" si="66"/>
        <v>1</v>
      </c>
      <c r="X282">
        <f t="shared" si="66"/>
        <v>1</v>
      </c>
      <c r="Y282">
        <f t="shared" si="66"/>
        <v>1</v>
      </c>
      <c r="Z282">
        <f t="shared" si="64"/>
        <v>0</v>
      </c>
      <c r="AA282">
        <f t="shared" si="64"/>
        <v>0</v>
      </c>
      <c r="AB282">
        <f t="shared" si="67"/>
        <v>0</v>
      </c>
      <c r="AC282">
        <f t="shared" si="68"/>
        <v>0</v>
      </c>
      <c r="AE282">
        <f t="shared" si="69"/>
        <v>1</v>
      </c>
      <c r="AF282">
        <f t="shared" si="70"/>
        <v>1</v>
      </c>
      <c r="AG282">
        <f t="shared" si="70"/>
        <v>2</v>
      </c>
      <c r="AH282">
        <f t="shared" si="70"/>
        <v>1</v>
      </c>
      <c r="AI282">
        <f t="shared" si="65"/>
        <v>0</v>
      </c>
      <c r="AJ282">
        <f t="shared" si="71"/>
        <v>0</v>
      </c>
      <c r="AK282">
        <f t="shared" si="72"/>
        <v>1</v>
      </c>
      <c r="AM282">
        <f t="shared" si="73"/>
        <v>1</v>
      </c>
      <c r="AN282">
        <f t="shared" si="73"/>
        <v>1</v>
      </c>
      <c r="AO282">
        <f t="shared" si="74"/>
        <v>2</v>
      </c>
      <c r="AP282">
        <f t="shared" si="74"/>
        <v>2</v>
      </c>
      <c r="AQ282">
        <f t="shared" si="74"/>
        <v>2</v>
      </c>
      <c r="AR282">
        <f t="shared" si="75"/>
        <v>1</v>
      </c>
      <c r="AS282">
        <f t="shared" si="76"/>
        <v>4</v>
      </c>
    </row>
    <row r="283" spans="1:45" x14ac:dyDescent="0.3">
      <c r="A283">
        <v>44649</v>
      </c>
      <c r="B283">
        <v>8</v>
      </c>
      <c r="C283">
        <v>11</v>
      </c>
      <c r="D283">
        <v>33</v>
      </c>
      <c r="E283">
        <v>42</v>
      </c>
      <c r="F283">
        <v>43</v>
      </c>
      <c r="G283">
        <v>6</v>
      </c>
      <c r="H283">
        <v>11</v>
      </c>
      <c r="J283">
        <f t="shared" si="77"/>
        <v>5.9947894041408993</v>
      </c>
      <c r="L283">
        <f t="shared" si="78"/>
        <v>4.5033320996790804</v>
      </c>
      <c r="N283">
        <f t="shared" si="79"/>
        <v>5</v>
      </c>
      <c r="W283">
        <f t="shared" si="66"/>
        <v>0</v>
      </c>
      <c r="X283">
        <f t="shared" si="66"/>
        <v>0</v>
      </c>
      <c r="Y283">
        <f t="shared" si="66"/>
        <v>0</v>
      </c>
      <c r="Z283">
        <f t="shared" si="64"/>
        <v>0</v>
      </c>
      <c r="AA283">
        <f t="shared" si="64"/>
        <v>1</v>
      </c>
      <c r="AB283">
        <f t="shared" si="67"/>
        <v>2</v>
      </c>
      <c r="AC283">
        <f t="shared" si="68"/>
        <v>1</v>
      </c>
      <c r="AE283">
        <f t="shared" si="69"/>
        <v>1</v>
      </c>
      <c r="AF283">
        <f t="shared" si="70"/>
        <v>0</v>
      </c>
      <c r="AG283">
        <f t="shared" si="70"/>
        <v>0</v>
      </c>
      <c r="AH283">
        <f t="shared" si="70"/>
        <v>3</v>
      </c>
      <c r="AI283">
        <f t="shared" si="65"/>
        <v>2</v>
      </c>
      <c r="AJ283">
        <f t="shared" si="71"/>
        <v>2</v>
      </c>
      <c r="AK283">
        <f t="shared" si="72"/>
        <v>1</v>
      </c>
      <c r="AM283">
        <f t="shared" si="73"/>
        <v>1</v>
      </c>
      <c r="AN283">
        <f t="shared" si="73"/>
        <v>0</v>
      </c>
      <c r="AO283">
        <f t="shared" si="74"/>
        <v>1</v>
      </c>
      <c r="AP283">
        <f t="shared" si="74"/>
        <v>4</v>
      </c>
      <c r="AQ283">
        <f t="shared" si="74"/>
        <v>5</v>
      </c>
      <c r="AR283">
        <f t="shared" si="75"/>
        <v>4</v>
      </c>
      <c r="AS283">
        <f t="shared" si="76"/>
        <v>2</v>
      </c>
    </row>
    <row r="284" spans="1:45" x14ac:dyDescent="0.3">
      <c r="A284">
        <v>44645</v>
      </c>
      <c r="B284">
        <v>6</v>
      </c>
      <c r="C284">
        <v>10</v>
      </c>
      <c r="D284">
        <v>24</v>
      </c>
      <c r="E284">
        <v>27</v>
      </c>
      <c r="F284">
        <v>29</v>
      </c>
      <c r="G284">
        <v>5</v>
      </c>
      <c r="H284">
        <v>12</v>
      </c>
      <c r="J284">
        <f t="shared" si="77"/>
        <v>3.75</v>
      </c>
      <c r="L284">
        <f t="shared" si="78"/>
        <v>2.7129319932501073</v>
      </c>
      <c r="N284">
        <f t="shared" si="79"/>
        <v>7</v>
      </c>
      <c r="W284">
        <f t="shared" si="66"/>
        <v>0</v>
      </c>
      <c r="X284">
        <f t="shared" si="66"/>
        <v>0</v>
      </c>
      <c r="Y284">
        <f t="shared" si="66"/>
        <v>0</v>
      </c>
      <c r="Z284">
        <f t="shared" si="64"/>
        <v>0</v>
      </c>
      <c r="AA284">
        <f t="shared" si="64"/>
        <v>1</v>
      </c>
      <c r="AB284">
        <f t="shared" si="67"/>
        <v>0</v>
      </c>
      <c r="AC284">
        <f t="shared" si="68"/>
        <v>1</v>
      </c>
      <c r="AE284">
        <f t="shared" si="69"/>
        <v>1</v>
      </c>
      <c r="AF284">
        <f t="shared" si="70"/>
        <v>1</v>
      </c>
      <c r="AG284">
        <f t="shared" si="70"/>
        <v>2</v>
      </c>
      <c r="AH284">
        <f t="shared" si="70"/>
        <v>0</v>
      </c>
      <c r="AI284">
        <f t="shared" si="65"/>
        <v>1</v>
      </c>
      <c r="AJ284">
        <f t="shared" si="71"/>
        <v>2</v>
      </c>
      <c r="AK284">
        <f t="shared" si="72"/>
        <v>2</v>
      </c>
      <c r="AM284">
        <f t="shared" si="73"/>
        <v>3</v>
      </c>
      <c r="AN284">
        <f t="shared" si="73"/>
        <v>2</v>
      </c>
      <c r="AO284">
        <f t="shared" si="74"/>
        <v>3</v>
      </c>
      <c r="AP284">
        <f t="shared" si="74"/>
        <v>0</v>
      </c>
      <c r="AQ284">
        <f t="shared" si="74"/>
        <v>2</v>
      </c>
      <c r="AR284">
        <f t="shared" si="75"/>
        <v>3</v>
      </c>
      <c r="AS284">
        <f t="shared" si="76"/>
        <v>4</v>
      </c>
    </row>
    <row r="285" spans="1:45" x14ac:dyDescent="0.3">
      <c r="A285">
        <v>44642</v>
      </c>
      <c r="B285">
        <v>7</v>
      </c>
      <c r="C285">
        <v>17</v>
      </c>
      <c r="D285">
        <v>21</v>
      </c>
      <c r="E285">
        <v>29</v>
      </c>
      <c r="F285">
        <v>40</v>
      </c>
      <c r="G285">
        <v>8</v>
      </c>
      <c r="H285">
        <v>11</v>
      </c>
      <c r="J285">
        <f t="shared" si="77"/>
        <v>4.337337893224368</v>
      </c>
      <c r="L285">
        <f t="shared" si="78"/>
        <v>3.4756294393965534</v>
      </c>
      <c r="N285">
        <f t="shared" si="79"/>
        <v>3</v>
      </c>
      <c r="W285">
        <f t="shared" si="66"/>
        <v>0</v>
      </c>
      <c r="X285">
        <f t="shared" si="66"/>
        <v>1</v>
      </c>
      <c r="Y285">
        <f t="shared" si="66"/>
        <v>1</v>
      </c>
      <c r="Z285">
        <f t="shared" si="64"/>
        <v>0</v>
      </c>
      <c r="AA285">
        <f t="shared" si="64"/>
        <v>1</v>
      </c>
      <c r="AB285">
        <f t="shared" si="67"/>
        <v>1</v>
      </c>
      <c r="AC285">
        <f t="shared" si="68"/>
        <v>0</v>
      </c>
      <c r="AE285">
        <f t="shared" si="69"/>
        <v>0</v>
      </c>
      <c r="AF285">
        <f t="shared" si="70"/>
        <v>1</v>
      </c>
      <c r="AG285">
        <f t="shared" si="70"/>
        <v>1</v>
      </c>
      <c r="AH285">
        <f t="shared" si="70"/>
        <v>0</v>
      </c>
      <c r="AI285">
        <f t="shared" si="65"/>
        <v>1</v>
      </c>
      <c r="AJ285">
        <f t="shared" si="71"/>
        <v>1</v>
      </c>
      <c r="AK285">
        <f t="shared" si="72"/>
        <v>0</v>
      </c>
      <c r="AM285">
        <f t="shared" si="73"/>
        <v>0</v>
      </c>
      <c r="AN285">
        <f t="shared" si="73"/>
        <v>1</v>
      </c>
      <c r="AO285">
        <f t="shared" si="74"/>
        <v>1</v>
      </c>
      <c r="AP285">
        <f t="shared" si="74"/>
        <v>1</v>
      </c>
      <c r="AQ285">
        <f t="shared" si="74"/>
        <v>1</v>
      </c>
      <c r="AR285">
        <f t="shared" si="75"/>
        <v>1</v>
      </c>
      <c r="AS285">
        <f t="shared" si="76"/>
        <v>1</v>
      </c>
    </row>
    <row r="286" spans="1:45" x14ac:dyDescent="0.3">
      <c r="A286">
        <v>44638</v>
      </c>
      <c r="B286">
        <v>1</v>
      </c>
      <c r="C286">
        <v>9</v>
      </c>
      <c r="D286">
        <v>14</v>
      </c>
      <c r="E286">
        <v>17</v>
      </c>
      <c r="F286">
        <v>43</v>
      </c>
      <c r="G286">
        <v>6</v>
      </c>
      <c r="H286">
        <v>12</v>
      </c>
      <c r="J286">
        <f t="shared" si="77"/>
        <v>6.955213871621778</v>
      </c>
      <c r="L286">
        <f t="shared" si="78"/>
        <v>3.7202150475476552</v>
      </c>
      <c r="N286">
        <f t="shared" si="79"/>
        <v>6</v>
      </c>
      <c r="W286">
        <f t="shared" si="66"/>
        <v>1</v>
      </c>
      <c r="X286">
        <f t="shared" si="66"/>
        <v>0</v>
      </c>
      <c r="Y286">
        <f t="shared" si="66"/>
        <v>0</v>
      </c>
      <c r="Z286">
        <f t="shared" si="64"/>
        <v>0</v>
      </c>
      <c r="AA286">
        <f t="shared" si="64"/>
        <v>1</v>
      </c>
      <c r="AB286">
        <f t="shared" si="67"/>
        <v>1</v>
      </c>
      <c r="AC286">
        <f t="shared" si="68"/>
        <v>1</v>
      </c>
      <c r="AE286">
        <f t="shared" si="69"/>
        <v>1</v>
      </c>
      <c r="AF286">
        <f t="shared" si="70"/>
        <v>2</v>
      </c>
      <c r="AG286">
        <f t="shared" si="70"/>
        <v>1</v>
      </c>
      <c r="AH286">
        <f t="shared" si="70"/>
        <v>0</v>
      </c>
      <c r="AI286">
        <f t="shared" si="65"/>
        <v>2</v>
      </c>
      <c r="AJ286">
        <f t="shared" si="71"/>
        <v>2</v>
      </c>
      <c r="AK286">
        <f t="shared" si="72"/>
        <v>2</v>
      </c>
      <c r="AM286">
        <f t="shared" si="73"/>
        <v>2</v>
      </c>
      <c r="AN286">
        <f t="shared" si="73"/>
        <v>2</v>
      </c>
      <c r="AO286">
        <f t="shared" si="74"/>
        <v>2</v>
      </c>
      <c r="AP286">
        <f t="shared" si="74"/>
        <v>0</v>
      </c>
      <c r="AQ286">
        <f t="shared" si="74"/>
        <v>4</v>
      </c>
      <c r="AR286">
        <f t="shared" si="75"/>
        <v>3</v>
      </c>
      <c r="AS286">
        <f t="shared" si="76"/>
        <v>3</v>
      </c>
    </row>
    <row r="287" spans="1:45" x14ac:dyDescent="0.3">
      <c r="A287">
        <v>44635</v>
      </c>
      <c r="B287">
        <v>1</v>
      </c>
      <c r="C287">
        <v>2</v>
      </c>
      <c r="D287">
        <v>12</v>
      </c>
      <c r="E287">
        <v>19</v>
      </c>
      <c r="F287">
        <v>26</v>
      </c>
      <c r="G287">
        <v>2</v>
      </c>
      <c r="H287">
        <v>8</v>
      </c>
      <c r="J287">
        <f t="shared" si="77"/>
        <v>3.5266839949164712</v>
      </c>
      <c r="L287">
        <f t="shared" si="78"/>
        <v>6.356099432828282</v>
      </c>
      <c r="N287">
        <f t="shared" si="79"/>
        <v>6</v>
      </c>
      <c r="W287">
        <f t="shared" si="66"/>
        <v>0</v>
      </c>
      <c r="X287">
        <f t="shared" si="66"/>
        <v>0</v>
      </c>
      <c r="Y287">
        <f t="shared" si="66"/>
        <v>2</v>
      </c>
      <c r="Z287">
        <f t="shared" si="64"/>
        <v>1</v>
      </c>
      <c r="AA287">
        <f t="shared" si="64"/>
        <v>1</v>
      </c>
      <c r="AB287">
        <f t="shared" si="67"/>
        <v>2</v>
      </c>
      <c r="AC287">
        <f t="shared" si="68"/>
        <v>0</v>
      </c>
      <c r="AE287">
        <f t="shared" si="69"/>
        <v>0</v>
      </c>
      <c r="AF287">
        <f t="shared" si="70"/>
        <v>0</v>
      </c>
      <c r="AG287">
        <f t="shared" si="70"/>
        <v>2</v>
      </c>
      <c r="AH287">
        <f t="shared" si="70"/>
        <v>1</v>
      </c>
      <c r="AI287">
        <f t="shared" si="65"/>
        <v>2</v>
      </c>
      <c r="AJ287">
        <f t="shared" si="71"/>
        <v>3</v>
      </c>
      <c r="AK287">
        <f t="shared" si="72"/>
        <v>0</v>
      </c>
      <c r="AM287">
        <f t="shared" si="73"/>
        <v>1</v>
      </c>
      <c r="AN287">
        <f t="shared" si="73"/>
        <v>0</v>
      </c>
      <c r="AO287">
        <f t="shared" si="74"/>
        <v>3</v>
      </c>
      <c r="AP287">
        <f t="shared" si="74"/>
        <v>3</v>
      </c>
      <c r="AQ287">
        <f t="shared" si="74"/>
        <v>2</v>
      </c>
      <c r="AR287">
        <f t="shared" si="75"/>
        <v>5</v>
      </c>
      <c r="AS287">
        <f t="shared" si="76"/>
        <v>0</v>
      </c>
    </row>
    <row r="288" spans="1:45" x14ac:dyDescent="0.3">
      <c r="A288">
        <v>44631</v>
      </c>
      <c r="B288">
        <v>12</v>
      </c>
      <c r="C288">
        <v>19</v>
      </c>
      <c r="D288">
        <v>22</v>
      </c>
      <c r="E288">
        <v>23</v>
      </c>
      <c r="F288">
        <v>48</v>
      </c>
      <c r="G288">
        <v>2</v>
      </c>
      <c r="H288">
        <v>6</v>
      </c>
      <c r="J288">
        <f t="shared" si="77"/>
        <v>6.5383484153110105</v>
      </c>
      <c r="L288">
        <f t="shared" si="78"/>
        <v>3.4351128074635335</v>
      </c>
      <c r="N288">
        <f t="shared" si="79"/>
        <v>4</v>
      </c>
      <c r="W288">
        <f t="shared" si="66"/>
        <v>1</v>
      </c>
      <c r="X288">
        <f t="shared" si="66"/>
        <v>0</v>
      </c>
      <c r="Y288">
        <f t="shared" si="66"/>
        <v>0</v>
      </c>
      <c r="Z288">
        <f t="shared" si="64"/>
        <v>0</v>
      </c>
      <c r="AA288">
        <f t="shared" si="64"/>
        <v>0</v>
      </c>
      <c r="AB288">
        <f t="shared" si="67"/>
        <v>1</v>
      </c>
      <c r="AC288">
        <f t="shared" si="68"/>
        <v>0</v>
      </c>
      <c r="AE288">
        <f t="shared" si="69"/>
        <v>1</v>
      </c>
      <c r="AF288">
        <f t="shared" si="70"/>
        <v>0</v>
      </c>
      <c r="AG288">
        <f t="shared" si="70"/>
        <v>0</v>
      </c>
      <c r="AH288">
        <f t="shared" si="70"/>
        <v>0</v>
      </c>
      <c r="AI288">
        <f t="shared" si="65"/>
        <v>0</v>
      </c>
      <c r="AJ288">
        <f t="shared" si="71"/>
        <v>2</v>
      </c>
      <c r="AK288">
        <f t="shared" si="72"/>
        <v>1</v>
      </c>
      <c r="AM288">
        <f t="shared" si="73"/>
        <v>2</v>
      </c>
      <c r="AN288">
        <f t="shared" si="73"/>
        <v>2</v>
      </c>
      <c r="AO288">
        <f t="shared" si="74"/>
        <v>0</v>
      </c>
      <c r="AP288">
        <f t="shared" si="74"/>
        <v>0</v>
      </c>
      <c r="AQ288">
        <f t="shared" si="74"/>
        <v>0</v>
      </c>
      <c r="AR288">
        <f t="shared" si="75"/>
        <v>4</v>
      </c>
      <c r="AS288">
        <f t="shared" si="76"/>
        <v>2</v>
      </c>
    </row>
    <row r="289" spans="1:45" x14ac:dyDescent="0.3">
      <c r="A289">
        <v>44628</v>
      </c>
      <c r="B289">
        <v>12</v>
      </c>
      <c r="C289">
        <v>18</v>
      </c>
      <c r="D289">
        <v>21</v>
      </c>
      <c r="E289">
        <v>25</v>
      </c>
      <c r="F289">
        <v>31</v>
      </c>
      <c r="G289">
        <v>2</v>
      </c>
      <c r="H289">
        <v>9</v>
      </c>
      <c r="J289">
        <f t="shared" si="77"/>
        <v>2.462214450449026</v>
      </c>
      <c r="L289">
        <f t="shared" si="78"/>
        <v>5.7758116312774606</v>
      </c>
      <c r="N289">
        <f t="shared" si="79"/>
        <v>7</v>
      </c>
      <c r="W289">
        <f t="shared" si="66"/>
        <v>0</v>
      </c>
      <c r="X289">
        <f t="shared" si="66"/>
        <v>0</v>
      </c>
      <c r="Y289">
        <f t="shared" si="66"/>
        <v>0</v>
      </c>
      <c r="Z289">
        <f t="shared" si="64"/>
        <v>1</v>
      </c>
      <c r="AA289">
        <f t="shared" si="64"/>
        <v>0</v>
      </c>
      <c r="AB289">
        <f t="shared" si="67"/>
        <v>0</v>
      </c>
      <c r="AC289">
        <f t="shared" si="68"/>
        <v>0</v>
      </c>
      <c r="AE289">
        <f t="shared" si="69"/>
        <v>0</v>
      </c>
      <c r="AF289">
        <f t="shared" si="70"/>
        <v>1</v>
      </c>
      <c r="AG289">
        <f t="shared" si="70"/>
        <v>0</v>
      </c>
      <c r="AH289">
        <f t="shared" si="70"/>
        <v>2</v>
      </c>
      <c r="AI289">
        <f t="shared" si="65"/>
        <v>1</v>
      </c>
      <c r="AJ289">
        <f t="shared" si="71"/>
        <v>1</v>
      </c>
      <c r="AK289">
        <f t="shared" si="72"/>
        <v>1</v>
      </c>
      <c r="AM289">
        <f t="shared" si="73"/>
        <v>1</v>
      </c>
      <c r="AN289">
        <f t="shared" si="73"/>
        <v>2</v>
      </c>
      <c r="AO289">
        <f t="shared" si="74"/>
        <v>0</v>
      </c>
      <c r="AP289">
        <f t="shared" si="74"/>
        <v>3</v>
      </c>
      <c r="AQ289">
        <f t="shared" si="74"/>
        <v>1</v>
      </c>
      <c r="AR289">
        <f t="shared" si="75"/>
        <v>3</v>
      </c>
      <c r="AS289">
        <f t="shared" si="76"/>
        <v>2</v>
      </c>
    </row>
    <row r="290" spans="1:45" x14ac:dyDescent="0.3">
      <c r="A290">
        <v>44624</v>
      </c>
      <c r="B290">
        <v>6</v>
      </c>
      <c r="C290">
        <v>20</v>
      </c>
      <c r="D290">
        <v>40</v>
      </c>
      <c r="E290">
        <v>42</v>
      </c>
      <c r="F290">
        <v>43</v>
      </c>
      <c r="G290">
        <v>10</v>
      </c>
      <c r="H290">
        <v>12</v>
      </c>
      <c r="J290">
        <f t="shared" si="77"/>
        <v>6.1288253360656313</v>
      </c>
      <c r="L290">
        <f t="shared" si="78"/>
        <v>3.0066592756745818</v>
      </c>
      <c r="N290">
        <f t="shared" si="79"/>
        <v>2</v>
      </c>
      <c r="W290">
        <f t="shared" si="66"/>
        <v>0</v>
      </c>
      <c r="X290">
        <f t="shared" si="66"/>
        <v>1</v>
      </c>
      <c r="Y290">
        <f t="shared" si="66"/>
        <v>0</v>
      </c>
      <c r="Z290">
        <f t="shared" si="64"/>
        <v>2</v>
      </c>
      <c r="AA290">
        <f t="shared" si="64"/>
        <v>1</v>
      </c>
      <c r="AB290">
        <f t="shared" si="67"/>
        <v>1</v>
      </c>
      <c r="AC290">
        <f t="shared" si="68"/>
        <v>1</v>
      </c>
      <c r="AE290">
        <f t="shared" si="69"/>
        <v>1</v>
      </c>
      <c r="AF290">
        <f t="shared" si="70"/>
        <v>2</v>
      </c>
      <c r="AG290">
        <f t="shared" si="70"/>
        <v>0</v>
      </c>
      <c r="AH290">
        <f t="shared" si="70"/>
        <v>3</v>
      </c>
      <c r="AI290">
        <f t="shared" si="65"/>
        <v>3</v>
      </c>
      <c r="AJ290">
        <f t="shared" si="71"/>
        <v>3</v>
      </c>
      <c r="AK290">
        <f t="shared" si="72"/>
        <v>1</v>
      </c>
      <c r="AM290">
        <f t="shared" si="73"/>
        <v>2</v>
      </c>
      <c r="AN290">
        <f t="shared" si="73"/>
        <v>2</v>
      </c>
      <c r="AO290">
        <f t="shared" si="74"/>
        <v>0</v>
      </c>
      <c r="AP290">
        <f t="shared" si="74"/>
        <v>3</v>
      </c>
      <c r="AQ290">
        <f t="shared" si="74"/>
        <v>3</v>
      </c>
      <c r="AR290">
        <f t="shared" si="75"/>
        <v>3</v>
      </c>
      <c r="AS290">
        <f t="shared" si="76"/>
        <v>2</v>
      </c>
    </row>
    <row r="291" spans="1:45" x14ac:dyDescent="0.3">
      <c r="A291">
        <v>44621</v>
      </c>
      <c r="B291">
        <v>8</v>
      </c>
      <c r="C291">
        <v>24</v>
      </c>
      <c r="D291">
        <v>26</v>
      </c>
      <c r="E291">
        <v>39</v>
      </c>
      <c r="F291">
        <v>42</v>
      </c>
      <c r="G291">
        <v>3</v>
      </c>
      <c r="H291">
        <v>5</v>
      </c>
      <c r="J291">
        <f t="shared" si="77"/>
        <v>5.2321123841140871</v>
      </c>
      <c r="L291">
        <f t="shared" si="78"/>
        <v>2.8982753492378874</v>
      </c>
      <c r="N291">
        <f t="shared" si="79"/>
        <v>2</v>
      </c>
      <c r="W291">
        <f t="shared" si="66"/>
        <v>0</v>
      </c>
      <c r="X291">
        <f t="shared" si="66"/>
        <v>1</v>
      </c>
      <c r="Y291">
        <f t="shared" si="66"/>
        <v>1</v>
      </c>
      <c r="Z291">
        <f t="shared" si="64"/>
        <v>0</v>
      </c>
      <c r="AA291">
        <f t="shared" si="64"/>
        <v>2</v>
      </c>
      <c r="AB291">
        <f t="shared" si="67"/>
        <v>1</v>
      </c>
      <c r="AC291">
        <f t="shared" si="68"/>
        <v>1</v>
      </c>
      <c r="AE291">
        <f t="shared" si="69"/>
        <v>0</v>
      </c>
      <c r="AF291">
        <f t="shared" si="70"/>
        <v>1</v>
      </c>
      <c r="AG291">
        <f t="shared" si="70"/>
        <v>1</v>
      </c>
      <c r="AH291">
        <f t="shared" si="70"/>
        <v>1</v>
      </c>
      <c r="AI291">
        <f t="shared" si="65"/>
        <v>2</v>
      </c>
      <c r="AJ291">
        <f t="shared" si="71"/>
        <v>2</v>
      </c>
      <c r="AK291">
        <f t="shared" si="72"/>
        <v>1</v>
      </c>
      <c r="AM291">
        <f t="shared" si="73"/>
        <v>0</v>
      </c>
      <c r="AN291">
        <f t="shared" si="73"/>
        <v>2</v>
      </c>
      <c r="AO291">
        <f t="shared" si="74"/>
        <v>1</v>
      </c>
      <c r="AP291">
        <f t="shared" si="74"/>
        <v>2</v>
      </c>
      <c r="AQ291">
        <f t="shared" si="74"/>
        <v>2</v>
      </c>
      <c r="AR291">
        <f t="shared" si="75"/>
        <v>2</v>
      </c>
      <c r="AS291">
        <f t="shared" si="76"/>
        <v>2</v>
      </c>
    </row>
    <row r="292" spans="1:45" x14ac:dyDescent="0.3">
      <c r="A292">
        <v>44617</v>
      </c>
      <c r="B292">
        <v>10</v>
      </c>
      <c r="C292">
        <v>13</v>
      </c>
      <c r="D292">
        <v>24</v>
      </c>
      <c r="E292">
        <v>30</v>
      </c>
      <c r="F292">
        <v>42</v>
      </c>
      <c r="G292">
        <v>1</v>
      </c>
      <c r="H292">
        <v>5</v>
      </c>
      <c r="J292">
        <f t="shared" si="77"/>
        <v>4.4017042154147523</v>
      </c>
      <c r="L292">
        <f t="shared" si="78"/>
        <v>3.2062439083762797</v>
      </c>
      <c r="N292">
        <f t="shared" si="79"/>
        <v>4</v>
      </c>
      <c r="W292">
        <f t="shared" si="66"/>
        <v>0</v>
      </c>
      <c r="X292">
        <f t="shared" si="66"/>
        <v>1</v>
      </c>
      <c r="Y292">
        <f t="shared" si="66"/>
        <v>0</v>
      </c>
      <c r="Z292">
        <f t="shared" si="64"/>
        <v>0</v>
      </c>
      <c r="AA292">
        <f t="shared" si="64"/>
        <v>1</v>
      </c>
      <c r="AB292">
        <f t="shared" si="67"/>
        <v>0</v>
      </c>
      <c r="AC292">
        <f t="shared" si="68"/>
        <v>0</v>
      </c>
      <c r="AE292">
        <f t="shared" si="69"/>
        <v>1</v>
      </c>
      <c r="AF292">
        <f t="shared" si="70"/>
        <v>1</v>
      </c>
      <c r="AG292">
        <f t="shared" si="70"/>
        <v>0</v>
      </c>
      <c r="AH292">
        <f t="shared" si="70"/>
        <v>0</v>
      </c>
      <c r="AI292">
        <f t="shared" si="65"/>
        <v>1</v>
      </c>
      <c r="AJ292">
        <f t="shared" si="71"/>
        <v>0</v>
      </c>
      <c r="AK292">
        <f t="shared" si="72"/>
        <v>0</v>
      </c>
      <c r="AM292">
        <f t="shared" si="73"/>
        <v>1</v>
      </c>
      <c r="AN292">
        <f t="shared" si="73"/>
        <v>1</v>
      </c>
      <c r="AO292">
        <f t="shared" si="74"/>
        <v>1</v>
      </c>
      <c r="AP292">
        <f t="shared" si="74"/>
        <v>1</v>
      </c>
      <c r="AQ292">
        <f t="shared" si="74"/>
        <v>1</v>
      </c>
      <c r="AR292">
        <f t="shared" si="75"/>
        <v>0</v>
      </c>
      <c r="AS292">
        <f t="shared" si="76"/>
        <v>1</v>
      </c>
    </row>
    <row r="293" spans="1:45" x14ac:dyDescent="0.3">
      <c r="A293">
        <v>44614</v>
      </c>
      <c r="B293">
        <v>5</v>
      </c>
      <c r="C293">
        <v>9</v>
      </c>
      <c r="D293">
        <v>14</v>
      </c>
      <c r="E293">
        <v>26</v>
      </c>
      <c r="F293">
        <v>32</v>
      </c>
      <c r="G293">
        <v>3</v>
      </c>
      <c r="H293">
        <v>7</v>
      </c>
      <c r="J293">
        <f t="shared" si="77"/>
        <v>3.7165171868296265</v>
      </c>
      <c r="L293">
        <f t="shared" si="78"/>
        <v>10.164644607658449</v>
      </c>
      <c r="N293">
        <f t="shared" si="79"/>
        <v>4</v>
      </c>
      <c r="W293">
        <f t="shared" si="66"/>
        <v>0</v>
      </c>
      <c r="X293">
        <f t="shared" si="66"/>
        <v>1</v>
      </c>
      <c r="Y293">
        <f t="shared" si="66"/>
        <v>0</v>
      </c>
      <c r="Z293">
        <f t="shared" si="64"/>
        <v>0</v>
      </c>
      <c r="AA293">
        <f t="shared" si="64"/>
        <v>0</v>
      </c>
      <c r="AB293">
        <f t="shared" si="67"/>
        <v>1</v>
      </c>
      <c r="AC293">
        <f t="shared" si="68"/>
        <v>3</v>
      </c>
      <c r="AE293">
        <f t="shared" si="69"/>
        <v>1</v>
      </c>
      <c r="AF293">
        <f t="shared" si="70"/>
        <v>1</v>
      </c>
      <c r="AG293">
        <f t="shared" si="70"/>
        <v>1</v>
      </c>
      <c r="AH293">
        <f t="shared" si="70"/>
        <v>0</v>
      </c>
      <c r="AI293">
        <f t="shared" si="65"/>
        <v>0</v>
      </c>
      <c r="AJ293">
        <f t="shared" si="71"/>
        <v>1</v>
      </c>
      <c r="AK293">
        <f t="shared" si="72"/>
        <v>4</v>
      </c>
      <c r="AM293">
        <f t="shared" si="73"/>
        <v>1</v>
      </c>
      <c r="AN293">
        <f t="shared" si="73"/>
        <v>1</v>
      </c>
      <c r="AO293">
        <f t="shared" si="74"/>
        <v>1</v>
      </c>
      <c r="AP293">
        <f t="shared" si="74"/>
        <v>0</v>
      </c>
      <c r="AQ293">
        <f t="shared" si="74"/>
        <v>0</v>
      </c>
      <c r="AR293">
        <f t="shared" si="75"/>
        <v>1</v>
      </c>
      <c r="AS293">
        <f t="shared" si="76"/>
        <v>4</v>
      </c>
    </row>
    <row r="294" spans="1:45" x14ac:dyDescent="0.3">
      <c r="A294">
        <v>44610</v>
      </c>
      <c r="B294">
        <v>25</v>
      </c>
      <c r="C294">
        <v>38</v>
      </c>
      <c r="D294">
        <v>41</v>
      </c>
      <c r="E294">
        <v>43</v>
      </c>
      <c r="F294">
        <v>50</v>
      </c>
      <c r="G294">
        <v>6</v>
      </c>
      <c r="H294">
        <v>10</v>
      </c>
      <c r="J294">
        <f t="shared" si="77"/>
        <v>3.799671038392666</v>
      </c>
      <c r="L294">
        <f t="shared" si="78"/>
        <v>5.7131427428342807</v>
      </c>
      <c r="N294">
        <f t="shared" si="79"/>
        <v>4</v>
      </c>
      <c r="W294">
        <f t="shared" si="66"/>
        <v>1</v>
      </c>
      <c r="X294">
        <f t="shared" si="66"/>
        <v>3</v>
      </c>
      <c r="Y294">
        <f t="shared" si="66"/>
        <v>0</v>
      </c>
      <c r="Z294">
        <f t="shared" si="64"/>
        <v>2</v>
      </c>
      <c r="AA294">
        <f t="shared" si="64"/>
        <v>0</v>
      </c>
      <c r="AB294">
        <f t="shared" si="67"/>
        <v>1</v>
      </c>
      <c r="AC294">
        <f t="shared" si="68"/>
        <v>1</v>
      </c>
      <c r="AE294">
        <f t="shared" si="69"/>
        <v>2</v>
      </c>
      <c r="AF294">
        <f t="shared" si="70"/>
        <v>3</v>
      </c>
      <c r="AG294">
        <f t="shared" si="70"/>
        <v>0</v>
      </c>
      <c r="AH294">
        <f t="shared" si="70"/>
        <v>2</v>
      </c>
      <c r="AI294">
        <f t="shared" si="65"/>
        <v>0</v>
      </c>
      <c r="AJ294">
        <f t="shared" si="71"/>
        <v>1</v>
      </c>
      <c r="AK294">
        <f t="shared" si="72"/>
        <v>2</v>
      </c>
      <c r="AM294">
        <f t="shared" si="73"/>
        <v>2</v>
      </c>
      <c r="AN294">
        <f t="shared" si="73"/>
        <v>3</v>
      </c>
      <c r="AO294">
        <f t="shared" si="74"/>
        <v>0</v>
      </c>
      <c r="AP294">
        <f t="shared" si="74"/>
        <v>2</v>
      </c>
      <c r="AQ294">
        <f t="shared" si="74"/>
        <v>0</v>
      </c>
      <c r="AR294">
        <f t="shared" si="75"/>
        <v>1</v>
      </c>
      <c r="AS294">
        <f t="shared" si="76"/>
        <v>2</v>
      </c>
    </row>
    <row r="295" spans="1:45" x14ac:dyDescent="0.3">
      <c r="A295">
        <v>44607</v>
      </c>
      <c r="B295">
        <v>9</v>
      </c>
      <c r="C295">
        <v>20</v>
      </c>
      <c r="D295">
        <v>31</v>
      </c>
      <c r="E295">
        <v>33</v>
      </c>
      <c r="F295">
        <v>44</v>
      </c>
      <c r="G295">
        <v>2</v>
      </c>
      <c r="H295">
        <v>12</v>
      </c>
      <c r="J295">
        <f t="shared" si="77"/>
        <v>4.7893110151670042</v>
      </c>
      <c r="L295">
        <f t="shared" si="78"/>
        <v>2.4576411454889016</v>
      </c>
      <c r="N295">
        <f t="shared" si="79"/>
        <v>10</v>
      </c>
      <c r="W295">
        <f t="shared" si="66"/>
        <v>0</v>
      </c>
      <c r="X295">
        <f t="shared" si="66"/>
        <v>1</v>
      </c>
      <c r="Y295">
        <f t="shared" si="66"/>
        <v>0</v>
      </c>
      <c r="Z295">
        <f t="shared" si="64"/>
        <v>0</v>
      </c>
      <c r="AA295">
        <f t="shared" si="64"/>
        <v>0</v>
      </c>
      <c r="AB295">
        <f t="shared" si="67"/>
        <v>0</v>
      </c>
      <c r="AC295">
        <f t="shared" si="68"/>
        <v>0</v>
      </c>
      <c r="AE295">
        <f t="shared" si="69"/>
        <v>0</v>
      </c>
      <c r="AF295">
        <f t="shared" si="70"/>
        <v>1</v>
      </c>
      <c r="AG295">
        <f t="shared" si="70"/>
        <v>0</v>
      </c>
      <c r="AH295">
        <f t="shared" si="70"/>
        <v>0</v>
      </c>
      <c r="AI295">
        <f t="shared" si="65"/>
        <v>0</v>
      </c>
      <c r="AJ295">
        <f t="shared" si="71"/>
        <v>2</v>
      </c>
      <c r="AK295">
        <f t="shared" si="72"/>
        <v>1</v>
      </c>
      <c r="AM295">
        <f t="shared" si="73"/>
        <v>0</v>
      </c>
      <c r="AN295">
        <f t="shared" si="73"/>
        <v>1</v>
      </c>
      <c r="AO295">
        <f t="shared" si="74"/>
        <v>0</v>
      </c>
      <c r="AP295">
        <f t="shared" si="74"/>
        <v>0</v>
      </c>
      <c r="AQ295">
        <f t="shared" si="74"/>
        <v>0</v>
      </c>
      <c r="AR295">
        <f t="shared" si="75"/>
        <v>2</v>
      </c>
      <c r="AS295">
        <f t="shared" si="76"/>
        <v>1</v>
      </c>
    </row>
    <row r="296" spans="1:45" x14ac:dyDescent="0.3">
      <c r="A296">
        <v>44603</v>
      </c>
      <c r="B296">
        <v>13</v>
      </c>
      <c r="C296">
        <v>18</v>
      </c>
      <c r="D296">
        <v>38</v>
      </c>
      <c r="E296">
        <v>42</v>
      </c>
      <c r="F296">
        <v>45</v>
      </c>
      <c r="G296">
        <v>7</v>
      </c>
      <c r="H296">
        <v>11</v>
      </c>
      <c r="J296">
        <f t="shared" si="77"/>
        <v>5.3033008588991066</v>
      </c>
      <c r="L296">
        <f t="shared" si="78"/>
        <v>1.9798989873223332</v>
      </c>
      <c r="N296">
        <f t="shared" si="79"/>
        <v>4</v>
      </c>
      <c r="W296">
        <f t="shared" si="66"/>
        <v>0</v>
      </c>
      <c r="X296">
        <f t="shared" si="66"/>
        <v>1</v>
      </c>
      <c r="Y296">
        <f t="shared" si="66"/>
        <v>2</v>
      </c>
      <c r="Z296">
        <f t="shared" si="64"/>
        <v>0</v>
      </c>
      <c r="AA296">
        <f t="shared" si="64"/>
        <v>1</v>
      </c>
      <c r="AB296">
        <f t="shared" si="67"/>
        <v>2</v>
      </c>
      <c r="AC296">
        <f t="shared" si="68"/>
        <v>0</v>
      </c>
      <c r="AE296">
        <f t="shared" si="69"/>
        <v>0</v>
      </c>
      <c r="AF296">
        <f t="shared" si="70"/>
        <v>1</v>
      </c>
      <c r="AG296">
        <f t="shared" si="70"/>
        <v>2</v>
      </c>
      <c r="AH296">
        <f t="shared" si="70"/>
        <v>0</v>
      </c>
      <c r="AI296">
        <f t="shared" si="65"/>
        <v>1</v>
      </c>
      <c r="AJ296">
        <f t="shared" si="71"/>
        <v>3</v>
      </c>
      <c r="AK296">
        <f t="shared" si="72"/>
        <v>0</v>
      </c>
      <c r="AM296">
        <f t="shared" si="73"/>
        <v>0</v>
      </c>
      <c r="AN296">
        <f t="shared" si="73"/>
        <v>1</v>
      </c>
      <c r="AO296">
        <f t="shared" si="74"/>
        <v>2</v>
      </c>
      <c r="AP296">
        <f t="shared" si="74"/>
        <v>0</v>
      </c>
      <c r="AQ296">
        <f t="shared" si="74"/>
        <v>1</v>
      </c>
      <c r="AR296">
        <f t="shared" si="75"/>
        <v>3</v>
      </c>
      <c r="AS296">
        <f t="shared" si="76"/>
        <v>0</v>
      </c>
    </row>
    <row r="297" spans="1:45" x14ac:dyDescent="0.3">
      <c r="A297">
        <v>44600</v>
      </c>
      <c r="B297">
        <v>6</v>
      </c>
      <c r="C297">
        <v>20</v>
      </c>
      <c r="D297">
        <v>34</v>
      </c>
      <c r="E297">
        <v>37</v>
      </c>
      <c r="F297">
        <v>43</v>
      </c>
      <c r="G297">
        <v>7</v>
      </c>
      <c r="H297">
        <v>10</v>
      </c>
      <c r="J297">
        <f t="shared" si="77"/>
        <v>5.2261362400917184</v>
      </c>
      <c r="L297">
        <f t="shared" si="78"/>
        <v>2.2090722034374521</v>
      </c>
      <c r="N297">
        <f t="shared" si="79"/>
        <v>3</v>
      </c>
      <c r="W297">
        <f t="shared" si="66"/>
        <v>1</v>
      </c>
      <c r="X297">
        <f t="shared" si="66"/>
        <v>0</v>
      </c>
      <c r="Y297">
        <f t="shared" si="66"/>
        <v>1</v>
      </c>
      <c r="Z297">
        <f t="shared" si="64"/>
        <v>0</v>
      </c>
      <c r="AA297">
        <f t="shared" si="64"/>
        <v>1</v>
      </c>
      <c r="AB297">
        <f t="shared" si="67"/>
        <v>2</v>
      </c>
      <c r="AC297">
        <f t="shared" si="68"/>
        <v>1</v>
      </c>
      <c r="AE297">
        <f t="shared" si="69"/>
        <v>1</v>
      </c>
      <c r="AF297">
        <f t="shared" si="70"/>
        <v>0</v>
      </c>
      <c r="AG297">
        <f t="shared" si="70"/>
        <v>1</v>
      </c>
      <c r="AH297">
        <f t="shared" si="70"/>
        <v>0</v>
      </c>
      <c r="AI297">
        <f t="shared" si="65"/>
        <v>1</v>
      </c>
      <c r="AJ297">
        <f t="shared" si="71"/>
        <v>2</v>
      </c>
      <c r="AK297">
        <f t="shared" si="72"/>
        <v>1</v>
      </c>
      <c r="AM297">
        <f t="shared" si="73"/>
        <v>1</v>
      </c>
      <c r="AN297">
        <f t="shared" si="73"/>
        <v>0</v>
      </c>
      <c r="AO297">
        <f t="shared" si="74"/>
        <v>1</v>
      </c>
      <c r="AP297">
        <f t="shared" si="74"/>
        <v>0</v>
      </c>
      <c r="AQ297">
        <f t="shared" si="74"/>
        <v>1</v>
      </c>
      <c r="AR297">
        <f t="shared" si="75"/>
        <v>2</v>
      </c>
      <c r="AS297">
        <f t="shared" si="76"/>
        <v>1</v>
      </c>
    </row>
    <row r="298" spans="1:45" x14ac:dyDescent="0.3">
      <c r="A298">
        <v>44596</v>
      </c>
      <c r="B298">
        <v>3</v>
      </c>
      <c r="C298">
        <v>25</v>
      </c>
      <c r="D298">
        <v>38</v>
      </c>
      <c r="E298">
        <v>43</v>
      </c>
      <c r="F298">
        <v>49</v>
      </c>
      <c r="G298">
        <v>3</v>
      </c>
      <c r="H298">
        <v>7</v>
      </c>
      <c r="J298">
        <f t="shared" si="77"/>
        <v>6.6801946079436938</v>
      </c>
      <c r="L298">
        <f t="shared" si="78"/>
        <v>1.6613247725836149</v>
      </c>
      <c r="N298">
        <f t="shared" si="79"/>
        <v>4</v>
      </c>
      <c r="W298">
        <f t="shared" si="66"/>
        <v>1</v>
      </c>
      <c r="X298">
        <f t="shared" si="66"/>
        <v>1</v>
      </c>
      <c r="Y298">
        <f t="shared" si="66"/>
        <v>1</v>
      </c>
      <c r="Z298">
        <f t="shared" si="64"/>
        <v>0</v>
      </c>
      <c r="AA298">
        <f t="shared" si="64"/>
        <v>1</v>
      </c>
      <c r="AB298">
        <f t="shared" si="67"/>
        <v>0</v>
      </c>
      <c r="AC298">
        <f t="shared" si="68"/>
        <v>1</v>
      </c>
      <c r="AE298">
        <f t="shared" si="69"/>
        <v>1</v>
      </c>
      <c r="AF298">
        <f t="shared" si="70"/>
        <v>1</v>
      </c>
      <c r="AG298">
        <f t="shared" si="70"/>
        <v>1</v>
      </c>
      <c r="AH298">
        <f t="shared" si="70"/>
        <v>0</v>
      </c>
      <c r="AI298">
        <f t="shared" si="65"/>
        <v>1</v>
      </c>
      <c r="AJ298">
        <f t="shared" si="71"/>
        <v>0</v>
      </c>
      <c r="AK298">
        <f t="shared" si="72"/>
        <v>1</v>
      </c>
      <c r="AM298">
        <f t="shared" si="73"/>
        <v>1</v>
      </c>
      <c r="AN298">
        <f t="shared" si="73"/>
        <v>1</v>
      </c>
      <c r="AO298">
        <f t="shared" si="74"/>
        <v>1</v>
      </c>
      <c r="AP298">
        <f t="shared" si="74"/>
        <v>0</v>
      </c>
      <c r="AQ298">
        <f t="shared" si="74"/>
        <v>1</v>
      </c>
      <c r="AR298">
        <f t="shared" si="75"/>
        <v>0</v>
      </c>
      <c r="AS298">
        <f t="shared" si="76"/>
        <v>1</v>
      </c>
    </row>
    <row r="299" spans="1:45" x14ac:dyDescent="0.3">
      <c r="A299">
        <v>44593</v>
      </c>
      <c r="B299">
        <v>1</v>
      </c>
      <c r="C299">
        <v>19</v>
      </c>
      <c r="D299">
        <v>36</v>
      </c>
      <c r="E299">
        <v>38</v>
      </c>
      <c r="F299">
        <v>49</v>
      </c>
      <c r="G299">
        <v>6</v>
      </c>
      <c r="H299">
        <v>9</v>
      </c>
      <c r="J299">
        <f t="shared" si="77"/>
        <v>6.7915388536030621</v>
      </c>
      <c r="L299">
        <f t="shared" si="78"/>
        <v>2.8142494558940578</v>
      </c>
      <c r="N299">
        <f t="shared" si="79"/>
        <v>3</v>
      </c>
      <c r="W299">
        <f t="shared" si="66"/>
        <v>0</v>
      </c>
      <c r="X299">
        <f t="shared" si="66"/>
        <v>1</v>
      </c>
      <c r="Y299">
        <f t="shared" si="66"/>
        <v>1</v>
      </c>
      <c r="Z299">
        <f t="shared" si="64"/>
        <v>0</v>
      </c>
      <c r="AA299">
        <f t="shared" si="64"/>
        <v>0</v>
      </c>
      <c r="AB299">
        <f t="shared" si="67"/>
        <v>0</v>
      </c>
      <c r="AC299">
        <f t="shared" si="68"/>
        <v>1</v>
      </c>
      <c r="AE299">
        <f t="shared" si="69"/>
        <v>0</v>
      </c>
      <c r="AF299">
        <f t="shared" si="70"/>
        <v>1</v>
      </c>
      <c r="AG299">
        <f t="shared" si="70"/>
        <v>1</v>
      </c>
      <c r="AH299">
        <f t="shared" si="70"/>
        <v>0</v>
      </c>
      <c r="AI299">
        <f t="shared" si="65"/>
        <v>0</v>
      </c>
      <c r="AJ299">
        <f t="shared" si="71"/>
        <v>0</v>
      </c>
      <c r="AK299">
        <f t="shared" si="72"/>
        <v>1</v>
      </c>
      <c r="AM299">
        <f t="shared" si="73"/>
        <v>0</v>
      </c>
      <c r="AN299">
        <f t="shared" si="73"/>
        <v>1</v>
      </c>
      <c r="AO299">
        <f t="shared" si="74"/>
        <v>1</v>
      </c>
      <c r="AP299">
        <f t="shared" si="74"/>
        <v>0</v>
      </c>
      <c r="AQ299">
        <f t="shared" si="74"/>
        <v>0</v>
      </c>
      <c r="AR299">
        <f t="shared" si="75"/>
        <v>0</v>
      </c>
      <c r="AS299">
        <f t="shared" si="76"/>
        <v>1</v>
      </c>
    </row>
    <row r="300" spans="1:45" x14ac:dyDescent="0.3">
      <c r="A300">
        <v>44589</v>
      </c>
      <c r="B300">
        <v>10</v>
      </c>
      <c r="C300">
        <v>25</v>
      </c>
      <c r="D300">
        <v>29</v>
      </c>
      <c r="E300">
        <v>34</v>
      </c>
      <c r="F300">
        <v>45</v>
      </c>
      <c r="G300">
        <v>9</v>
      </c>
      <c r="H300">
        <v>10</v>
      </c>
      <c r="J300">
        <f t="shared" si="77"/>
        <v>4.9180788932265003</v>
      </c>
      <c r="L300">
        <f t="shared" si="78"/>
        <v>3.1432467291003423</v>
      </c>
      <c r="N300">
        <f t="shared" si="79"/>
        <v>1</v>
      </c>
      <c r="W300">
        <f t="shared" si="66"/>
        <v>0</v>
      </c>
      <c r="X300">
        <f t="shared" si="66"/>
        <v>0</v>
      </c>
      <c r="Y300">
        <f t="shared" si="66"/>
        <v>0</v>
      </c>
      <c r="Z300">
        <f t="shared" si="64"/>
        <v>0</v>
      </c>
      <c r="AA300">
        <f t="shared" si="64"/>
        <v>0</v>
      </c>
      <c r="AB300">
        <f t="shared" si="67"/>
        <v>0</v>
      </c>
      <c r="AC300">
        <f t="shared" si="68"/>
        <v>0</v>
      </c>
      <c r="AE300">
        <f t="shared" si="69"/>
        <v>0</v>
      </c>
      <c r="AF300">
        <f t="shared" si="70"/>
        <v>0</v>
      </c>
      <c r="AG300">
        <f t="shared" si="70"/>
        <v>0</v>
      </c>
      <c r="AH300">
        <f t="shared" si="70"/>
        <v>0</v>
      </c>
      <c r="AI300">
        <f t="shared" si="65"/>
        <v>0</v>
      </c>
      <c r="AJ300">
        <f t="shared" si="71"/>
        <v>0</v>
      </c>
      <c r="AK300">
        <f t="shared" si="72"/>
        <v>0</v>
      </c>
      <c r="AM300">
        <f t="shared" si="73"/>
        <v>0</v>
      </c>
      <c r="AN300">
        <f t="shared" si="73"/>
        <v>0</v>
      </c>
      <c r="AO300">
        <f t="shared" si="74"/>
        <v>0</v>
      </c>
      <c r="AP300">
        <f t="shared" si="74"/>
        <v>0</v>
      </c>
      <c r="AQ300">
        <f t="shared" si="74"/>
        <v>0</v>
      </c>
      <c r="AR300">
        <f t="shared" si="75"/>
        <v>0</v>
      </c>
      <c r="AS300">
        <f t="shared" si="76"/>
        <v>0</v>
      </c>
    </row>
    <row r="301" spans="1:45" x14ac:dyDescent="0.3">
      <c r="A301">
        <v>44586</v>
      </c>
      <c r="B301">
        <v>6</v>
      </c>
      <c r="C301">
        <v>16</v>
      </c>
      <c r="D301">
        <v>18</v>
      </c>
      <c r="E301">
        <v>39</v>
      </c>
      <c r="F301">
        <v>47</v>
      </c>
      <c r="G301">
        <v>2</v>
      </c>
      <c r="H301">
        <v>4</v>
      </c>
      <c r="J301">
        <f t="shared" si="77"/>
        <v>6.1694813396265333</v>
      </c>
      <c r="L301">
        <f t="shared" si="78"/>
        <v>3.8314488121336034</v>
      </c>
      <c r="N301">
        <f t="shared" si="79"/>
        <v>2</v>
      </c>
      <c r="W301">
        <f t="shared" si="66"/>
        <v>0</v>
      </c>
      <c r="X301">
        <f t="shared" si="66"/>
        <v>0</v>
      </c>
      <c r="Y301">
        <f t="shared" si="66"/>
        <v>0</v>
      </c>
      <c r="Z301">
        <f t="shared" si="64"/>
        <v>1</v>
      </c>
      <c r="AA301">
        <f t="shared" si="64"/>
        <v>0</v>
      </c>
      <c r="AB301">
        <f t="shared" si="67"/>
        <v>1</v>
      </c>
      <c r="AC301">
        <f t="shared" si="68"/>
        <v>0</v>
      </c>
      <c r="AE301">
        <f t="shared" si="69"/>
        <v>0</v>
      </c>
      <c r="AF301">
        <f t="shared" si="70"/>
        <v>0</v>
      </c>
      <c r="AG301">
        <f t="shared" si="70"/>
        <v>0</v>
      </c>
      <c r="AH301">
        <f t="shared" si="70"/>
        <v>1</v>
      </c>
      <c r="AI301">
        <f t="shared" si="65"/>
        <v>0</v>
      </c>
      <c r="AJ301">
        <f t="shared" si="71"/>
        <v>1</v>
      </c>
      <c r="AK301">
        <f t="shared" si="72"/>
        <v>0</v>
      </c>
      <c r="AM301">
        <f t="shared" si="73"/>
        <v>0</v>
      </c>
      <c r="AN301">
        <f t="shared" si="73"/>
        <v>0</v>
      </c>
      <c r="AO301">
        <f t="shared" si="74"/>
        <v>0</v>
      </c>
      <c r="AP301">
        <f t="shared" si="74"/>
        <v>1</v>
      </c>
      <c r="AQ301">
        <f t="shared" si="74"/>
        <v>0</v>
      </c>
      <c r="AR301">
        <f t="shared" si="75"/>
        <v>1</v>
      </c>
      <c r="AS301">
        <f t="shared" si="76"/>
        <v>0</v>
      </c>
    </row>
    <row r="302" spans="1:45" x14ac:dyDescent="0.3">
      <c r="A302">
        <v>44582</v>
      </c>
      <c r="B302">
        <v>5</v>
      </c>
      <c r="C302">
        <v>14</v>
      </c>
      <c r="D302">
        <v>35</v>
      </c>
      <c r="E302">
        <v>36</v>
      </c>
      <c r="F302">
        <v>39</v>
      </c>
      <c r="G302">
        <v>7</v>
      </c>
      <c r="H302">
        <v>12</v>
      </c>
      <c r="J302">
        <f t="shared" si="77"/>
        <v>5.7662812973353983</v>
      </c>
      <c r="L302">
        <f t="shared" si="78"/>
        <v>4.4226688774991967</v>
      </c>
      <c r="N302">
        <f t="shared" si="79"/>
        <v>5</v>
      </c>
      <c r="W302">
        <f t="shared" si="66"/>
        <v>0</v>
      </c>
      <c r="X302">
        <f t="shared" si="66"/>
        <v>0</v>
      </c>
      <c r="Y302">
        <f t="shared" si="66"/>
        <v>0</v>
      </c>
      <c r="Z302">
        <f t="shared" si="64"/>
        <v>0</v>
      </c>
      <c r="AA302">
        <f t="shared" si="64"/>
        <v>0</v>
      </c>
      <c r="AB302">
        <f t="shared" si="67"/>
        <v>0</v>
      </c>
      <c r="AC302">
        <f t="shared" si="68"/>
        <v>0</v>
      </c>
      <c r="AE302">
        <f t="shared" si="69"/>
        <v>0</v>
      </c>
      <c r="AF302">
        <f t="shared" si="70"/>
        <v>0</v>
      </c>
      <c r="AG302">
        <f t="shared" si="70"/>
        <v>0</v>
      </c>
      <c r="AH302">
        <f t="shared" si="70"/>
        <v>0</v>
      </c>
      <c r="AI302">
        <f t="shared" si="65"/>
        <v>0</v>
      </c>
      <c r="AJ302">
        <f t="shared" si="71"/>
        <v>0</v>
      </c>
      <c r="AK302">
        <f t="shared" si="72"/>
        <v>0</v>
      </c>
      <c r="AM302">
        <f t="shared" si="73"/>
        <v>0</v>
      </c>
      <c r="AN302">
        <f t="shared" si="73"/>
        <v>0</v>
      </c>
      <c r="AO302">
        <f t="shared" si="74"/>
        <v>0</v>
      </c>
      <c r="AP302">
        <f t="shared" si="74"/>
        <v>0</v>
      </c>
      <c r="AQ302">
        <f t="shared" si="74"/>
        <v>0</v>
      </c>
      <c r="AR302">
        <f t="shared" si="75"/>
        <v>0</v>
      </c>
      <c r="AS302">
        <f t="shared" si="76"/>
        <v>0</v>
      </c>
    </row>
    <row r="303" spans="1:45" x14ac:dyDescent="0.3">
      <c r="A303">
        <v>44579</v>
      </c>
      <c r="B303">
        <v>3</v>
      </c>
      <c r="C303">
        <v>12</v>
      </c>
      <c r="D303">
        <v>19</v>
      </c>
      <c r="E303">
        <v>24</v>
      </c>
      <c r="F303">
        <v>30</v>
      </c>
      <c r="G303">
        <v>2</v>
      </c>
      <c r="H303">
        <v>5</v>
      </c>
      <c r="J303">
        <f t="shared" si="77"/>
        <v>3.4550687402713134</v>
      </c>
      <c r="L303">
        <f t="shared" si="78"/>
        <v>8.9218832092781852</v>
      </c>
      <c r="N303">
        <f t="shared" si="79"/>
        <v>3</v>
      </c>
      <c r="W303">
        <f t="shared" si="66"/>
        <v>0</v>
      </c>
      <c r="X303">
        <f t="shared" si="66"/>
        <v>0</v>
      </c>
      <c r="Y303">
        <f t="shared" si="66"/>
        <v>0</v>
      </c>
      <c r="Z303">
        <f t="shared" si="64"/>
        <v>0</v>
      </c>
      <c r="AA303">
        <f t="shared" si="64"/>
        <v>0</v>
      </c>
      <c r="AB303">
        <f t="shared" si="67"/>
        <v>0</v>
      </c>
      <c r="AC303">
        <f t="shared" si="68"/>
        <v>0</v>
      </c>
      <c r="AE303">
        <f t="shared" si="69"/>
        <v>0</v>
      </c>
      <c r="AF303">
        <f t="shared" si="70"/>
        <v>0</v>
      </c>
      <c r="AG303">
        <f t="shared" si="70"/>
        <v>0</v>
      </c>
      <c r="AH303">
        <f t="shared" si="70"/>
        <v>0</v>
      </c>
      <c r="AI303">
        <f t="shared" si="65"/>
        <v>0</v>
      </c>
      <c r="AJ303">
        <f t="shared" si="71"/>
        <v>0</v>
      </c>
      <c r="AK303">
        <f t="shared" si="72"/>
        <v>0</v>
      </c>
      <c r="AM303">
        <f t="shared" si="73"/>
        <v>0</v>
      </c>
      <c r="AN303">
        <f t="shared" si="73"/>
        <v>0</v>
      </c>
      <c r="AO303">
        <f t="shared" si="74"/>
        <v>0</v>
      </c>
      <c r="AP303">
        <f t="shared" si="74"/>
        <v>0</v>
      </c>
      <c r="AQ303">
        <f t="shared" si="74"/>
        <v>0</v>
      </c>
      <c r="AR303">
        <f t="shared" si="75"/>
        <v>0</v>
      </c>
      <c r="AS303">
        <f t="shared" si="76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E519-4042-448C-A5EE-8ACDBB96C34F}">
  <dimension ref="A1:L51"/>
  <sheetViews>
    <sheetView topLeftCell="A16" workbookViewId="0">
      <selection activeCell="B2" sqref="B2"/>
    </sheetView>
  </sheetViews>
  <sheetFormatPr defaultRowHeight="14.4" x14ac:dyDescent="0.3"/>
  <cols>
    <col min="1" max="1" width="10.109375" bestFit="1" customWidth="1"/>
    <col min="2" max="2" width="4.21875" customWidth="1"/>
    <col min="3" max="7" width="5.21875" bestFit="1" customWidth="1"/>
    <col min="8" max="8" width="6.21875" bestFit="1" customWidth="1"/>
    <col min="10" max="10" width="14.88671875" customWidth="1"/>
  </cols>
  <sheetData>
    <row r="1" spans="1:12" x14ac:dyDescent="0.3">
      <c r="A1" t="s">
        <v>12</v>
      </c>
      <c r="B1" t="s">
        <v>31</v>
      </c>
      <c r="C1" t="s">
        <v>9</v>
      </c>
      <c r="D1" t="s">
        <v>8</v>
      </c>
      <c r="E1" t="s">
        <v>10</v>
      </c>
      <c r="F1" t="s">
        <v>11</v>
      </c>
      <c r="G1" t="s">
        <v>7</v>
      </c>
      <c r="H1" t="s">
        <v>33</v>
      </c>
      <c r="J1" t="s">
        <v>32</v>
      </c>
      <c r="K1">
        <v>2</v>
      </c>
      <c r="L1" t="str">
        <f>CONCATENATE("EuroMillions!B", K$1, ":", "F", K$1+4)</f>
        <v>EuroMillions!B2:F6</v>
      </c>
    </row>
    <row r="2" spans="1:12" x14ac:dyDescent="0.3">
      <c r="A2">
        <v>1</v>
      </c>
      <c r="B2">
        <f ca="1">COUNTIF(INDIRECT(CONCATENATE("EuroMillions!B", K$1, ":", "F", K$1+4)),Table25[[#This Row],[Number]])</f>
        <v>0</v>
      </c>
      <c r="C2">
        <f ca="1">COUNTIF(INDIRECT(CONCATENATE("EuroMillions!B", K$1, ":", "F", K$1+9)),Table25[[#This Row],[Number]])</f>
        <v>2</v>
      </c>
      <c r="D2">
        <f ca="1">COUNTIF(INDIRECT(CONCATENATE("EuroMillions!B", K$1, ":", "F", K$1+14)),Table25[[#This Row],[Number]])</f>
        <v>2</v>
      </c>
      <c r="E2">
        <f ca="1">COUNTIF(INDIRECT(CONCATENATE("EuroMillions!B", K$1, ":", "F", K$1+19)),Table25[[#This Row],[Number]])</f>
        <v>4</v>
      </c>
      <c r="F2">
        <f ca="1">COUNTIF(INDIRECT(CONCATENATE("EuroMillions!B", K$1, ":", "F", K$1+29)),Table25[[#This Row],[Number]])</f>
        <v>4</v>
      </c>
      <c r="G2">
        <f ca="1">COUNTIF(INDIRECT(CONCATENATE("EuroMillions!B", K$1, ":", "F", K$1+49)),Table25[[#This Row],[Number]])</f>
        <v>6</v>
      </c>
      <c r="H2">
        <f ca="1">COUNTIF(INDIRECT(CONCATENATE("EuroMillions!B", K$1, ":", "F", K$1+199)),Table25[[#This Row],[Number]])</f>
        <v>12</v>
      </c>
    </row>
    <row r="3" spans="1:12" x14ac:dyDescent="0.3">
      <c r="A3">
        <v>2</v>
      </c>
      <c r="B3">
        <f ca="1">COUNTIF(INDIRECT(CONCATENATE("EuroMillions!B", K$1, ":", "F", K$1+4)),Table25[[#This Row],[Number]])</f>
        <v>0</v>
      </c>
      <c r="C3">
        <f ca="1">COUNTIF(INDIRECT(CONCATENATE("EuroMillions!B", K$1, ":", "F", K$1+9)),Table25[[#This Row],[Number]])</f>
        <v>0</v>
      </c>
      <c r="D3">
        <f ca="1">COUNTIF(INDIRECT(CONCATENATE("EuroMillions!B", K$1, ":", "F", K$1+14)),Table25[[#This Row],[Number]])</f>
        <v>0</v>
      </c>
      <c r="E3">
        <f ca="1">COUNTIF(INDIRECT(CONCATENATE("EuroMillions!B", K$1, ":", "F", K$1+19)),Table25[[#This Row],[Number]])</f>
        <v>2</v>
      </c>
      <c r="F3">
        <f ca="1">COUNTIF(INDIRECT(CONCATENATE("EuroMillions!B", K$1, ":", "F", K$1+29)),Table25[[#This Row],[Number]])</f>
        <v>3</v>
      </c>
      <c r="G3">
        <f ca="1">COUNTIF(INDIRECT(CONCATENATE("EuroMillions!B", K$1, ":", "F", K$1+49)),Table25[[#This Row],[Number]])</f>
        <v>4</v>
      </c>
      <c r="H3">
        <f ca="1">COUNTIF(INDIRECT(CONCATENATE("EuroMillions!B", K$1, ":", "F", K$1+199)),Table25[[#This Row],[Number]])</f>
        <v>22</v>
      </c>
    </row>
    <row r="4" spans="1:12" x14ac:dyDescent="0.3">
      <c r="A4">
        <v>3</v>
      </c>
      <c r="B4">
        <f ca="1">COUNTIF(INDIRECT(CONCATENATE("EuroMillions!B", K$1, ":", "F", K$1+4)),Table25[[#This Row],[Number]])</f>
        <v>1</v>
      </c>
      <c r="C4">
        <f ca="1">COUNTIF(INDIRECT(CONCATENATE("EuroMillions!B", K$1, ":", "F", K$1+9)),Table25[[#This Row],[Number]])</f>
        <v>2</v>
      </c>
      <c r="D4">
        <f ca="1">COUNTIF(INDIRECT(CONCATENATE("EuroMillions!B", K$1, ":", "F", K$1+14)),Table25[[#This Row],[Number]])</f>
        <v>2</v>
      </c>
      <c r="E4">
        <f ca="1">COUNTIF(INDIRECT(CONCATENATE("EuroMillions!B", K$1, ":", "F", K$1+19)),Table25[[#This Row],[Number]])</f>
        <v>2</v>
      </c>
      <c r="F4">
        <f ca="1">COUNTIF(INDIRECT(CONCATENATE("EuroMillions!B", K$1, ":", "F", K$1+29)),Table25[[#This Row],[Number]])</f>
        <v>3</v>
      </c>
      <c r="G4">
        <f ca="1">COUNTIF(INDIRECT(CONCATENATE("EuroMillions!B", K$1, ":", "F", K$1+49)),Table25[[#This Row],[Number]])</f>
        <v>4</v>
      </c>
      <c r="H4">
        <f ca="1">COUNTIF(INDIRECT(CONCATENATE("EuroMillions!B", K$1, ":", "F", K$1+199)),Table25[[#This Row],[Number]])</f>
        <v>16</v>
      </c>
    </row>
    <row r="5" spans="1:12" x14ac:dyDescent="0.3">
      <c r="A5">
        <v>4</v>
      </c>
      <c r="B5">
        <f ca="1">COUNTIF(INDIRECT(CONCATENATE("EuroMillions!B", K$1, ":", "F", K$1+4)),Table25[[#This Row],[Number]])</f>
        <v>0</v>
      </c>
      <c r="C5">
        <f ca="1">COUNTIF(INDIRECT(CONCATENATE("EuroMillions!B", K$1, ":", "F", K$1+9)),Table25[[#This Row],[Number]])</f>
        <v>1</v>
      </c>
      <c r="D5">
        <f ca="1">COUNTIF(INDIRECT(CONCATENATE("EuroMillions!B", K$1, ":", "F", K$1+14)),Table25[[#This Row],[Number]])</f>
        <v>2</v>
      </c>
      <c r="E5">
        <f ca="1">COUNTIF(INDIRECT(CONCATENATE("EuroMillions!B", K$1, ":", "F", K$1+19)),Table25[[#This Row],[Number]])</f>
        <v>2</v>
      </c>
      <c r="F5">
        <f ca="1">COUNTIF(INDIRECT(CONCATENATE("EuroMillions!B", K$1, ":", "F", K$1+29)),Table25[[#This Row],[Number]])</f>
        <v>5</v>
      </c>
      <c r="G5">
        <f ca="1">COUNTIF(INDIRECT(CONCATENATE("EuroMillions!B", K$1, ":", "F", K$1+49)),Table25[[#This Row],[Number]])</f>
        <v>7</v>
      </c>
      <c r="H5">
        <f ca="1">COUNTIF(INDIRECT(CONCATENATE("EuroMillions!B", K$1, ":", "F", K$1+199)),Table25[[#This Row],[Number]])</f>
        <v>20</v>
      </c>
    </row>
    <row r="6" spans="1:12" x14ac:dyDescent="0.3">
      <c r="A6">
        <v>5</v>
      </c>
      <c r="B6">
        <f ca="1">COUNTIF(INDIRECT(CONCATENATE("EuroMillions!B", K$1, ":", "F", K$1+4)),Table25[[#This Row],[Number]])</f>
        <v>0</v>
      </c>
      <c r="C6">
        <f ca="1">COUNTIF(INDIRECT(CONCATENATE("EuroMillions!B", K$1, ":", "F", K$1+9)),Table25[[#This Row],[Number]])</f>
        <v>1</v>
      </c>
      <c r="D6">
        <f ca="1">COUNTIF(INDIRECT(CONCATENATE("EuroMillions!B", K$1, ":", "F", K$1+14)),Table25[[#This Row],[Number]])</f>
        <v>1</v>
      </c>
      <c r="E6">
        <f ca="1">COUNTIF(INDIRECT(CONCATENATE("EuroMillions!B", K$1, ":", "F", K$1+19)),Table25[[#This Row],[Number]])</f>
        <v>1</v>
      </c>
      <c r="F6">
        <f ca="1">COUNTIF(INDIRECT(CONCATENATE("EuroMillions!B", K$1, ":", "F", K$1+29)),Table25[[#This Row],[Number]])</f>
        <v>1</v>
      </c>
      <c r="G6">
        <f ca="1">COUNTIF(INDIRECT(CONCATENATE("EuroMillions!B", K$1, ":", "F", K$1+49)),Table25[[#This Row],[Number]])</f>
        <v>2</v>
      </c>
      <c r="H6">
        <f ca="1">COUNTIF(INDIRECT(CONCATENATE("EuroMillions!B", K$1, ":", "F", K$1+199)),Table25[[#This Row],[Number]])</f>
        <v>13</v>
      </c>
    </row>
    <row r="7" spans="1:12" x14ac:dyDescent="0.3">
      <c r="A7">
        <v>6</v>
      </c>
      <c r="B7">
        <f ca="1">COUNTIF(INDIRECT(CONCATENATE("EuroMillions!B", K$1, ":", "F", K$1+4)),Table25[[#This Row],[Number]])</f>
        <v>1</v>
      </c>
      <c r="C7">
        <f ca="1">COUNTIF(INDIRECT(CONCATENATE("EuroMillions!B", K$1, ":", "F", K$1+9)),Table25[[#This Row],[Number]])</f>
        <v>1</v>
      </c>
      <c r="D7">
        <f ca="1">COUNTIF(INDIRECT(CONCATENATE("EuroMillions!B", K$1, ":", "F", K$1+14)),Table25[[#This Row],[Number]])</f>
        <v>1</v>
      </c>
      <c r="E7">
        <f ca="1">COUNTIF(INDIRECT(CONCATENATE("EuroMillions!B", K$1, ":", "F", K$1+19)),Table25[[#This Row],[Number]])</f>
        <v>1</v>
      </c>
      <c r="F7">
        <f ca="1">COUNTIF(INDIRECT(CONCATENATE("EuroMillions!B", K$1, ":", "F", K$1+29)),Table25[[#This Row],[Number]])</f>
        <v>1</v>
      </c>
      <c r="G7">
        <f ca="1">COUNTIF(INDIRECT(CONCATENATE("EuroMillions!B", K$1, ":", "F", K$1+49)),Table25[[#This Row],[Number]])</f>
        <v>2</v>
      </c>
      <c r="H7">
        <f ca="1">COUNTIF(INDIRECT(CONCATENATE("EuroMillions!B", K$1, ":", "F", K$1+199)),Table25[[#This Row],[Number]])</f>
        <v>16</v>
      </c>
    </row>
    <row r="8" spans="1:12" x14ac:dyDescent="0.3">
      <c r="A8">
        <v>7</v>
      </c>
      <c r="B8">
        <f ca="1">COUNTIF(INDIRECT(CONCATENATE("EuroMillions!B", K$1, ":", "F", K$1+4)),Table25[[#This Row],[Number]])</f>
        <v>0</v>
      </c>
      <c r="C8">
        <f ca="1">COUNTIF(INDIRECT(CONCATENATE("EuroMillions!B", K$1, ":", "F", K$1+9)),Table25[[#This Row],[Number]])</f>
        <v>0</v>
      </c>
      <c r="D8">
        <f ca="1">COUNTIF(INDIRECT(CONCATENATE("EuroMillions!B", K$1, ":", "F", K$1+14)),Table25[[#This Row],[Number]])</f>
        <v>2</v>
      </c>
      <c r="E8">
        <f ca="1">COUNTIF(INDIRECT(CONCATENATE("EuroMillions!B", K$1, ":", "F", K$1+19)),Table25[[#This Row],[Number]])</f>
        <v>3</v>
      </c>
      <c r="F8">
        <f ca="1">COUNTIF(INDIRECT(CONCATENATE("EuroMillions!B", K$1, ":", "F", K$1+29)),Table25[[#This Row],[Number]])</f>
        <v>5</v>
      </c>
      <c r="G8">
        <f ca="1">COUNTIF(INDIRECT(CONCATENATE("EuroMillions!B", K$1, ":", "F", K$1+49)),Table25[[#This Row],[Number]])</f>
        <v>8</v>
      </c>
      <c r="H8">
        <f ca="1">COUNTIF(INDIRECT(CONCATENATE("EuroMillions!B", K$1, ":", "F", K$1+199)),Table25[[#This Row],[Number]])</f>
        <v>27</v>
      </c>
    </row>
    <row r="9" spans="1:12" x14ac:dyDescent="0.3">
      <c r="A9">
        <v>8</v>
      </c>
      <c r="B9">
        <f ca="1">COUNTIF(INDIRECT(CONCATENATE("EuroMillions!B", K$1, ":", "F", K$1+4)),Table25[[#This Row],[Number]])</f>
        <v>0</v>
      </c>
      <c r="C9">
        <f ca="1">COUNTIF(INDIRECT(CONCATENATE("EuroMillions!B", K$1, ":", "F", K$1+9)),Table25[[#This Row],[Number]])</f>
        <v>0</v>
      </c>
      <c r="D9">
        <f ca="1">COUNTIF(INDIRECT(CONCATENATE("EuroMillions!B", K$1, ":", "F", K$1+14)),Table25[[#This Row],[Number]])</f>
        <v>2</v>
      </c>
      <c r="E9">
        <f ca="1">COUNTIF(INDIRECT(CONCATENATE("EuroMillions!B", K$1, ":", "F", K$1+19)),Table25[[#This Row],[Number]])</f>
        <v>3</v>
      </c>
      <c r="F9">
        <f ca="1">COUNTIF(INDIRECT(CONCATENATE("EuroMillions!B", K$1, ":", "F", K$1+29)),Table25[[#This Row],[Number]])</f>
        <v>5</v>
      </c>
      <c r="G9">
        <f ca="1">COUNTIF(INDIRECT(CONCATENATE("EuroMillions!B", K$1, ":", "F", K$1+49)),Table25[[#This Row],[Number]])</f>
        <v>7</v>
      </c>
      <c r="H9">
        <f ca="1">COUNTIF(INDIRECT(CONCATENATE("EuroMillions!B", K$1, ":", "F", K$1+199)),Table25[[#This Row],[Number]])</f>
        <v>23</v>
      </c>
    </row>
    <row r="10" spans="1:12" x14ac:dyDescent="0.3">
      <c r="A10">
        <v>9</v>
      </c>
      <c r="B10">
        <f ca="1">COUNTIF(INDIRECT(CONCATENATE("EuroMillions!B", K$1, ":", "F", K$1+4)),Table25[[#This Row],[Number]])</f>
        <v>0</v>
      </c>
      <c r="C10">
        <f ca="1">COUNTIF(INDIRECT(CONCATENATE("EuroMillions!B", K$1, ":", "F", K$1+9)),Table25[[#This Row],[Number]])</f>
        <v>0</v>
      </c>
      <c r="D10">
        <f ca="1">COUNTIF(INDIRECT(CONCATENATE("EuroMillions!B", K$1, ":", "F", K$1+14)),Table25[[#This Row],[Number]])</f>
        <v>0</v>
      </c>
      <c r="E10">
        <f ca="1">COUNTIF(INDIRECT(CONCATENATE("EuroMillions!B", K$1, ":", "F", K$1+19)),Table25[[#This Row],[Number]])</f>
        <v>0</v>
      </c>
      <c r="F10">
        <f ca="1">COUNTIF(INDIRECT(CONCATENATE("EuroMillions!B", K$1, ":", "F", K$1+29)),Table25[[#This Row],[Number]])</f>
        <v>0</v>
      </c>
      <c r="G10">
        <f ca="1">COUNTIF(INDIRECT(CONCATENATE("EuroMillions!B", K$1, ":", "F", K$1+49)),Table25[[#This Row],[Number]])</f>
        <v>3</v>
      </c>
      <c r="H10">
        <f ca="1">COUNTIF(INDIRECT(CONCATENATE("EuroMillions!B", K$1, ":", "F", K$1+199)),Table25[[#This Row],[Number]])</f>
        <v>17</v>
      </c>
    </row>
    <row r="11" spans="1:12" x14ac:dyDescent="0.3">
      <c r="A11">
        <v>10</v>
      </c>
      <c r="B11">
        <f ca="1">COUNTIF(INDIRECT(CONCATENATE("EuroMillions!B", K$1, ":", "F", K$1+4)),Table25[[#This Row],[Number]])</f>
        <v>2</v>
      </c>
      <c r="C11">
        <f ca="1">COUNTIF(INDIRECT(CONCATENATE("EuroMillions!B", K$1, ":", "F", K$1+9)),Table25[[#This Row],[Number]])</f>
        <v>2</v>
      </c>
      <c r="D11">
        <f ca="1">COUNTIF(INDIRECT(CONCATENATE("EuroMillions!B", K$1, ":", "F", K$1+14)),Table25[[#This Row],[Number]])</f>
        <v>3</v>
      </c>
      <c r="E11">
        <f ca="1">COUNTIF(INDIRECT(CONCATENATE("EuroMillions!B", K$1, ":", "F", K$1+19)),Table25[[#This Row],[Number]])</f>
        <v>4</v>
      </c>
      <c r="F11">
        <f ca="1">COUNTIF(INDIRECT(CONCATENATE("EuroMillions!B", K$1, ":", "F", K$1+29)),Table25[[#This Row],[Number]])</f>
        <v>4</v>
      </c>
      <c r="G11">
        <f ca="1">COUNTIF(INDIRECT(CONCATENATE("EuroMillions!B", K$1, ":", "F", K$1+49)),Table25[[#This Row],[Number]])</f>
        <v>7</v>
      </c>
      <c r="H11">
        <f ca="1">COUNTIF(INDIRECT(CONCATENATE("EuroMillions!B", K$1, ":", "F", K$1+199)),Table25[[#This Row],[Number]])</f>
        <v>24</v>
      </c>
    </row>
    <row r="12" spans="1:12" x14ac:dyDescent="0.3">
      <c r="A12">
        <v>11</v>
      </c>
      <c r="B12">
        <f ca="1">COUNTIF(INDIRECT(CONCATENATE("EuroMillions!B", K$1, ":", "F", K$1+4)),Table25[[#This Row],[Number]])</f>
        <v>0</v>
      </c>
      <c r="C12">
        <f ca="1">COUNTIF(INDIRECT(CONCATENATE("EuroMillions!B", K$1, ":", "F", K$1+9)),Table25[[#This Row],[Number]])</f>
        <v>0</v>
      </c>
      <c r="D12">
        <f ca="1">COUNTIF(INDIRECT(CONCATENATE("EuroMillions!B", K$1, ":", "F", K$1+14)),Table25[[#This Row],[Number]])</f>
        <v>2</v>
      </c>
      <c r="E12">
        <f ca="1">COUNTIF(INDIRECT(CONCATENATE("EuroMillions!B", K$1, ":", "F", K$1+19)),Table25[[#This Row],[Number]])</f>
        <v>3</v>
      </c>
      <c r="F12">
        <f ca="1">COUNTIF(INDIRECT(CONCATENATE("EuroMillions!B", K$1, ":", "F", K$1+29)),Table25[[#This Row],[Number]])</f>
        <v>3</v>
      </c>
      <c r="G12">
        <f ca="1">COUNTIF(INDIRECT(CONCATENATE("EuroMillions!B", K$1, ":", "F", K$1+49)),Table25[[#This Row],[Number]])</f>
        <v>5</v>
      </c>
      <c r="H12">
        <f ca="1">COUNTIF(INDIRECT(CONCATENATE("EuroMillions!B", K$1, ":", "F", K$1+199)),Table25[[#This Row],[Number]])</f>
        <v>22</v>
      </c>
    </row>
    <row r="13" spans="1:12" x14ac:dyDescent="0.3">
      <c r="A13">
        <v>12</v>
      </c>
      <c r="B13">
        <f ca="1">COUNTIF(INDIRECT(CONCATENATE("EuroMillions!B", K$1, ":", "F", K$1+4)),Table25[[#This Row],[Number]])</f>
        <v>1</v>
      </c>
      <c r="C13">
        <f ca="1">COUNTIF(INDIRECT(CONCATENATE("EuroMillions!B", K$1, ":", "F", K$1+9)),Table25[[#This Row],[Number]])</f>
        <v>1</v>
      </c>
      <c r="D13">
        <f ca="1">COUNTIF(INDIRECT(CONCATENATE("EuroMillions!B", K$1, ":", "F", K$1+14)),Table25[[#This Row],[Number]])</f>
        <v>2</v>
      </c>
      <c r="E13">
        <f ca="1">COUNTIF(INDIRECT(CONCATENATE("EuroMillions!B", K$1, ":", "F", K$1+19)),Table25[[#This Row],[Number]])</f>
        <v>3</v>
      </c>
      <c r="F13">
        <f ca="1">COUNTIF(INDIRECT(CONCATENATE("EuroMillions!B", K$1, ":", "F", K$1+29)),Table25[[#This Row],[Number]])</f>
        <v>3</v>
      </c>
      <c r="G13">
        <f ca="1">COUNTIF(INDIRECT(CONCATENATE("EuroMillions!B", K$1, ":", "F", K$1+49)),Table25[[#This Row],[Number]])</f>
        <v>5</v>
      </c>
      <c r="H13">
        <f ca="1">COUNTIF(INDIRECT(CONCATENATE("EuroMillions!B", K$1, ":", "F", K$1+199)),Table25[[#This Row],[Number]])</f>
        <v>18</v>
      </c>
    </row>
    <row r="14" spans="1:12" x14ac:dyDescent="0.3">
      <c r="A14">
        <v>13</v>
      </c>
      <c r="B14">
        <f ca="1">COUNTIF(INDIRECT(CONCATENATE("EuroMillions!B", K$1, ":", "F", K$1+4)),Table25[[#This Row],[Number]])</f>
        <v>0</v>
      </c>
      <c r="C14">
        <f ca="1">COUNTIF(INDIRECT(CONCATENATE("EuroMillions!B", K$1, ":", "F", K$1+9)),Table25[[#This Row],[Number]])</f>
        <v>0</v>
      </c>
      <c r="D14">
        <f ca="1">COUNTIF(INDIRECT(CONCATENATE("EuroMillions!B", K$1, ":", "F", K$1+14)),Table25[[#This Row],[Number]])</f>
        <v>1</v>
      </c>
      <c r="E14">
        <f ca="1">COUNTIF(INDIRECT(CONCATENATE("EuroMillions!B", K$1, ":", "F", K$1+19)),Table25[[#This Row],[Number]])</f>
        <v>1</v>
      </c>
      <c r="F14">
        <f ca="1">COUNTIF(INDIRECT(CONCATENATE("EuroMillions!B", K$1, ":", "F", K$1+29)),Table25[[#This Row],[Number]])</f>
        <v>2</v>
      </c>
      <c r="G14">
        <f ca="1">COUNTIF(INDIRECT(CONCATENATE("EuroMillions!B", K$1, ":", "F", K$1+49)),Table25[[#This Row],[Number]])</f>
        <v>3</v>
      </c>
      <c r="H14">
        <f ca="1">COUNTIF(INDIRECT(CONCATENATE("EuroMillions!B", K$1, ":", "F", K$1+199)),Table25[[#This Row],[Number]])</f>
        <v>24</v>
      </c>
    </row>
    <row r="15" spans="1:12" x14ac:dyDescent="0.3">
      <c r="A15">
        <v>14</v>
      </c>
      <c r="B15">
        <f ca="1">COUNTIF(INDIRECT(CONCATENATE("EuroMillions!B", K$1, ":", "F", K$1+4)),Table25[[#This Row],[Number]])</f>
        <v>1</v>
      </c>
      <c r="C15">
        <f ca="1">COUNTIF(INDIRECT(CONCATENATE("EuroMillions!B", K$1, ":", "F", K$1+9)),Table25[[#This Row],[Number]])</f>
        <v>2</v>
      </c>
      <c r="D15">
        <f ca="1">COUNTIF(INDIRECT(CONCATENATE("EuroMillions!B", K$1, ":", "F", K$1+14)),Table25[[#This Row],[Number]])</f>
        <v>2</v>
      </c>
      <c r="E15">
        <f ca="1">COUNTIF(INDIRECT(CONCATENATE("EuroMillions!B", K$1, ":", "F", K$1+19)),Table25[[#This Row],[Number]])</f>
        <v>2</v>
      </c>
      <c r="F15">
        <f ca="1">COUNTIF(INDIRECT(CONCATENATE("EuroMillions!B", K$1, ":", "F", K$1+29)),Table25[[#This Row],[Number]])</f>
        <v>3</v>
      </c>
      <c r="G15">
        <f ca="1">COUNTIF(INDIRECT(CONCATENATE("EuroMillions!B", K$1, ":", "F", K$1+49)),Table25[[#This Row],[Number]])</f>
        <v>4</v>
      </c>
      <c r="H15">
        <f ca="1">COUNTIF(INDIRECT(CONCATENATE("EuroMillions!B", K$1, ":", "F", K$1+199)),Table25[[#This Row],[Number]])</f>
        <v>19</v>
      </c>
    </row>
    <row r="16" spans="1:12" x14ac:dyDescent="0.3">
      <c r="A16">
        <v>15</v>
      </c>
      <c r="B16">
        <f ca="1">COUNTIF(INDIRECT(CONCATENATE("EuroMillions!B", K$1, ":", "F", K$1+4)),Table25[[#This Row],[Number]])</f>
        <v>0</v>
      </c>
      <c r="C16">
        <f ca="1">COUNTIF(INDIRECT(CONCATENATE("EuroMillions!B", K$1, ":", "F", K$1+9)),Table25[[#This Row],[Number]])</f>
        <v>1</v>
      </c>
      <c r="D16">
        <f ca="1">COUNTIF(INDIRECT(CONCATENATE("EuroMillions!B", K$1, ":", "F", K$1+14)),Table25[[#This Row],[Number]])</f>
        <v>1</v>
      </c>
      <c r="E16">
        <f ca="1">COUNTIF(INDIRECT(CONCATENATE("EuroMillions!B", K$1, ":", "F", K$1+19)),Table25[[#This Row],[Number]])</f>
        <v>1</v>
      </c>
      <c r="F16">
        <f ca="1">COUNTIF(INDIRECT(CONCATENATE("EuroMillions!B", K$1, ":", "F", K$1+29)),Table25[[#This Row],[Number]])</f>
        <v>3</v>
      </c>
      <c r="G16">
        <f ca="1">COUNTIF(INDIRECT(CONCATENATE("EuroMillions!B", K$1, ":", "F", K$1+49)),Table25[[#This Row],[Number]])</f>
        <v>8</v>
      </c>
      <c r="H16">
        <f ca="1">COUNTIF(INDIRECT(CONCATENATE("EuroMillions!B", K$1, ":", "F", K$1+199)),Table25[[#This Row],[Number]])</f>
        <v>20</v>
      </c>
    </row>
    <row r="17" spans="1:8" x14ac:dyDescent="0.3">
      <c r="A17">
        <v>16</v>
      </c>
      <c r="B17">
        <f ca="1">COUNTIF(INDIRECT(CONCATENATE("EuroMillions!B", K$1, ":", "F", K$1+4)),Table25[[#This Row],[Number]])</f>
        <v>1</v>
      </c>
      <c r="C17">
        <f ca="1">COUNTIF(INDIRECT(CONCATENATE("EuroMillions!B", K$1, ":", "F", K$1+9)),Table25[[#This Row],[Number]])</f>
        <v>1</v>
      </c>
      <c r="D17">
        <f ca="1">COUNTIF(INDIRECT(CONCATENATE("EuroMillions!B", K$1, ":", "F", K$1+14)),Table25[[#This Row],[Number]])</f>
        <v>1</v>
      </c>
      <c r="E17">
        <f ca="1">COUNTIF(INDIRECT(CONCATENATE("EuroMillions!B", K$1, ":", "F", K$1+19)),Table25[[#This Row],[Number]])</f>
        <v>1</v>
      </c>
      <c r="F17">
        <f ca="1">COUNTIF(INDIRECT(CONCATENATE("EuroMillions!B", K$1, ":", "F", K$1+29)),Table25[[#This Row],[Number]])</f>
        <v>3</v>
      </c>
      <c r="G17">
        <f ca="1">COUNTIF(INDIRECT(CONCATENATE("EuroMillions!B", K$1, ":", "F", K$1+49)),Table25[[#This Row],[Number]])</f>
        <v>7</v>
      </c>
      <c r="H17">
        <f ca="1">COUNTIF(INDIRECT(CONCATENATE("EuroMillions!B", K$1, ":", "F", K$1+199)),Table25[[#This Row],[Number]])</f>
        <v>30</v>
      </c>
    </row>
    <row r="18" spans="1:8" x14ac:dyDescent="0.3">
      <c r="A18">
        <v>17</v>
      </c>
      <c r="B18">
        <f ca="1">COUNTIF(INDIRECT(CONCATENATE("EuroMillions!B", K$1, ":", "F", K$1+4)),Table25[[#This Row],[Number]])</f>
        <v>0</v>
      </c>
      <c r="C18">
        <f ca="1">COUNTIF(INDIRECT(CONCATENATE("EuroMillions!B", K$1, ":", "F", K$1+9)),Table25[[#This Row],[Number]])</f>
        <v>0</v>
      </c>
      <c r="D18">
        <f ca="1">COUNTIF(INDIRECT(CONCATENATE("EuroMillions!B", K$1, ":", "F", K$1+14)),Table25[[#This Row],[Number]])</f>
        <v>1</v>
      </c>
      <c r="E18">
        <f ca="1">COUNTIF(INDIRECT(CONCATENATE("EuroMillions!B", K$1, ":", "F", K$1+19)),Table25[[#This Row],[Number]])</f>
        <v>1</v>
      </c>
      <c r="F18">
        <f ca="1">COUNTIF(INDIRECT(CONCATENATE("EuroMillions!B", K$1, ":", "F", K$1+29)),Table25[[#This Row],[Number]])</f>
        <v>3</v>
      </c>
      <c r="G18">
        <f ca="1">COUNTIF(INDIRECT(CONCATENATE("EuroMillions!B", K$1, ":", "F", K$1+49)),Table25[[#This Row],[Number]])</f>
        <v>5</v>
      </c>
      <c r="H18">
        <f ca="1">COUNTIF(INDIRECT(CONCATENATE("EuroMillions!B", K$1, ":", "F", K$1+199)),Table25[[#This Row],[Number]])</f>
        <v>19</v>
      </c>
    </row>
    <row r="19" spans="1:8" x14ac:dyDescent="0.3">
      <c r="A19">
        <v>18</v>
      </c>
      <c r="B19">
        <f ca="1">COUNTIF(INDIRECT(CONCATENATE("EuroMillions!B", K$1, ":", "F", K$1+4)),Table25[[#This Row],[Number]])</f>
        <v>0</v>
      </c>
      <c r="C19">
        <f ca="1">COUNTIF(INDIRECT(CONCATENATE("EuroMillions!B", K$1, ":", "F", K$1+9)),Table25[[#This Row],[Number]])</f>
        <v>0</v>
      </c>
      <c r="D19">
        <f ca="1">COUNTIF(INDIRECT(CONCATENATE("EuroMillions!B", K$1, ":", "F", K$1+14)),Table25[[#This Row],[Number]])</f>
        <v>1</v>
      </c>
      <c r="E19">
        <f ca="1">COUNTIF(INDIRECT(CONCATENATE("EuroMillions!B", K$1, ":", "F", K$1+19)),Table25[[#This Row],[Number]])</f>
        <v>1</v>
      </c>
      <c r="F19">
        <f ca="1">COUNTIF(INDIRECT(CONCATENATE("EuroMillions!B", K$1, ":", "F", K$1+29)),Table25[[#This Row],[Number]])</f>
        <v>2</v>
      </c>
      <c r="G19">
        <f ca="1">COUNTIF(INDIRECT(CONCATENATE("EuroMillions!B", K$1, ":", "F", K$1+49)),Table25[[#This Row],[Number]])</f>
        <v>4</v>
      </c>
      <c r="H19">
        <f ca="1">COUNTIF(INDIRECT(CONCATENATE("EuroMillions!B", K$1, ":", "F", K$1+199)),Table25[[#This Row],[Number]])</f>
        <v>23</v>
      </c>
    </row>
    <row r="20" spans="1:8" x14ac:dyDescent="0.3">
      <c r="A20">
        <v>19</v>
      </c>
      <c r="B20">
        <f ca="1">COUNTIF(INDIRECT(CONCATENATE("EuroMillions!B", K$1, ":", "F", K$1+4)),Table25[[#This Row],[Number]])</f>
        <v>2</v>
      </c>
      <c r="C20">
        <f ca="1">COUNTIF(INDIRECT(CONCATENATE("EuroMillions!B", K$1, ":", "F", K$1+9)),Table25[[#This Row],[Number]])</f>
        <v>2</v>
      </c>
      <c r="D20">
        <f ca="1">COUNTIF(INDIRECT(CONCATENATE("EuroMillions!B", K$1, ":", "F", K$1+14)),Table25[[#This Row],[Number]])</f>
        <v>2</v>
      </c>
      <c r="E20">
        <f ca="1">COUNTIF(INDIRECT(CONCATENATE("EuroMillions!B", K$1, ":", "F", K$1+19)),Table25[[#This Row],[Number]])</f>
        <v>4</v>
      </c>
      <c r="F20">
        <f ca="1">COUNTIF(INDIRECT(CONCATENATE("EuroMillions!B", K$1, ":", "F", K$1+29)),Table25[[#This Row],[Number]])</f>
        <v>5</v>
      </c>
      <c r="G20">
        <f ca="1">COUNTIF(INDIRECT(CONCATENATE("EuroMillions!B", K$1, ":", "F", K$1+49)),Table25[[#This Row],[Number]])</f>
        <v>6</v>
      </c>
      <c r="H20">
        <f ca="1">COUNTIF(INDIRECT(CONCATENATE("EuroMillions!B", K$1, ":", "F", K$1+199)),Table25[[#This Row],[Number]])</f>
        <v>17</v>
      </c>
    </row>
    <row r="21" spans="1:8" x14ac:dyDescent="0.3">
      <c r="A21">
        <v>20</v>
      </c>
      <c r="B21">
        <f ca="1">COUNTIF(INDIRECT(CONCATENATE("EuroMillions!B", K$1, ":", "F", K$1+4)),Table25[[#This Row],[Number]])</f>
        <v>0</v>
      </c>
      <c r="C21">
        <f ca="1">COUNTIF(INDIRECT(CONCATENATE("EuroMillions!B", K$1, ":", "F", K$1+9)),Table25[[#This Row],[Number]])</f>
        <v>0</v>
      </c>
      <c r="D21">
        <f ca="1">COUNTIF(INDIRECT(CONCATENATE("EuroMillions!B", K$1, ":", "F", K$1+14)),Table25[[#This Row],[Number]])</f>
        <v>1</v>
      </c>
      <c r="E21">
        <f ca="1">COUNTIF(INDIRECT(CONCATENATE("EuroMillions!B", K$1, ":", "F", K$1+19)),Table25[[#This Row],[Number]])</f>
        <v>1</v>
      </c>
      <c r="F21">
        <f ca="1">COUNTIF(INDIRECT(CONCATENATE("EuroMillions!B", K$1, ":", "F", K$1+29)),Table25[[#This Row],[Number]])</f>
        <v>5</v>
      </c>
      <c r="G21">
        <f ca="1">COUNTIF(INDIRECT(CONCATENATE("EuroMillions!B", K$1, ":", "F", K$1+49)),Table25[[#This Row],[Number]])</f>
        <v>6</v>
      </c>
      <c r="H21">
        <f ca="1">COUNTIF(INDIRECT(CONCATENATE("EuroMillions!B", K$1, ":", "F", K$1+199)),Table25[[#This Row],[Number]])</f>
        <v>24</v>
      </c>
    </row>
    <row r="22" spans="1:8" x14ac:dyDescent="0.3">
      <c r="A22">
        <v>21</v>
      </c>
      <c r="B22">
        <f ca="1">COUNTIF(INDIRECT(CONCATENATE("EuroMillions!B", K$1, ":", "F", K$1+4)),Table25[[#This Row],[Number]])</f>
        <v>1</v>
      </c>
      <c r="C22">
        <f ca="1">COUNTIF(INDIRECT(CONCATENATE("EuroMillions!B", K$1, ":", "F", K$1+9)),Table25[[#This Row],[Number]])</f>
        <v>2</v>
      </c>
      <c r="D22">
        <f ca="1">COUNTIF(INDIRECT(CONCATENATE("EuroMillions!B", K$1, ":", "F", K$1+14)),Table25[[#This Row],[Number]])</f>
        <v>2</v>
      </c>
      <c r="E22">
        <f ca="1">COUNTIF(INDIRECT(CONCATENATE("EuroMillions!B", K$1, ":", "F", K$1+19)),Table25[[#This Row],[Number]])</f>
        <v>2</v>
      </c>
      <c r="F22">
        <f ca="1">COUNTIF(INDIRECT(CONCATENATE("EuroMillions!B", K$1, ":", "F", K$1+29)),Table25[[#This Row],[Number]])</f>
        <v>4</v>
      </c>
      <c r="G22">
        <f ca="1">COUNTIF(INDIRECT(CONCATENATE("EuroMillions!B", K$1, ":", "F", K$1+49)),Table25[[#This Row],[Number]])</f>
        <v>5</v>
      </c>
      <c r="H22">
        <f ca="1">COUNTIF(INDIRECT(CONCATENATE("EuroMillions!B", K$1, ":", "F", K$1+199)),Table25[[#This Row],[Number]])</f>
        <v>21</v>
      </c>
    </row>
    <row r="23" spans="1:8" x14ac:dyDescent="0.3">
      <c r="A23">
        <v>22</v>
      </c>
      <c r="B23">
        <f ca="1">COUNTIF(INDIRECT(CONCATENATE("EuroMillions!B", K$1, ":", "F", K$1+4)),Table25[[#This Row],[Number]])</f>
        <v>1</v>
      </c>
      <c r="C23">
        <f ca="1">COUNTIF(INDIRECT(CONCATENATE("EuroMillions!B", K$1, ":", "F", K$1+9)),Table25[[#This Row],[Number]])</f>
        <v>1</v>
      </c>
      <c r="D23">
        <f ca="1">COUNTIF(INDIRECT(CONCATENATE("EuroMillions!B", K$1, ":", "F", K$1+14)),Table25[[#This Row],[Number]])</f>
        <v>1</v>
      </c>
      <c r="E23">
        <f ca="1">COUNTIF(INDIRECT(CONCATENATE("EuroMillions!B", K$1, ":", "F", K$1+19)),Table25[[#This Row],[Number]])</f>
        <v>2</v>
      </c>
      <c r="F23">
        <f ca="1">COUNTIF(INDIRECT(CONCATENATE("EuroMillions!B", K$1, ":", "F", K$1+29)),Table25[[#This Row],[Number]])</f>
        <v>3</v>
      </c>
      <c r="G23">
        <f ca="1">COUNTIF(INDIRECT(CONCATENATE("EuroMillions!B", K$1, ":", "F", K$1+49)),Table25[[#This Row],[Number]])</f>
        <v>4</v>
      </c>
      <c r="H23">
        <f ca="1">COUNTIF(INDIRECT(CONCATENATE("EuroMillions!B", K$1, ":", "F", K$1+199)),Table25[[#This Row],[Number]])</f>
        <v>12</v>
      </c>
    </row>
    <row r="24" spans="1:8" x14ac:dyDescent="0.3">
      <c r="A24">
        <v>23</v>
      </c>
      <c r="B24">
        <f ca="1">COUNTIF(INDIRECT(CONCATENATE("EuroMillions!B", K$1, ":", "F", K$1+4)),Table25[[#This Row],[Number]])</f>
        <v>1</v>
      </c>
      <c r="C24">
        <f ca="1">COUNTIF(INDIRECT(CONCATENATE("EuroMillions!B", K$1, ":", "F", K$1+9)),Table25[[#This Row],[Number]])</f>
        <v>2</v>
      </c>
      <c r="D24">
        <f ca="1">COUNTIF(INDIRECT(CONCATENATE("EuroMillions!B", K$1, ":", "F", K$1+14)),Table25[[#This Row],[Number]])</f>
        <v>2</v>
      </c>
      <c r="E24">
        <f ca="1">COUNTIF(INDIRECT(CONCATENATE("EuroMillions!B", K$1, ":", "F", K$1+19)),Table25[[#This Row],[Number]])</f>
        <v>2</v>
      </c>
      <c r="F24">
        <f ca="1">COUNTIF(INDIRECT(CONCATENATE("EuroMillions!B", K$1, ":", "F", K$1+29)),Table25[[#This Row],[Number]])</f>
        <v>4</v>
      </c>
      <c r="G24">
        <f ca="1">COUNTIF(INDIRECT(CONCATENATE("EuroMillions!B", K$1, ":", "F", K$1+49)),Table25[[#This Row],[Number]])</f>
        <v>6</v>
      </c>
      <c r="H24">
        <f ca="1">COUNTIF(INDIRECT(CONCATENATE("EuroMillions!B", K$1, ":", "F", K$1+199)),Table25[[#This Row],[Number]])</f>
        <v>26</v>
      </c>
    </row>
    <row r="25" spans="1:8" x14ac:dyDescent="0.3">
      <c r="A25">
        <v>24</v>
      </c>
      <c r="B25">
        <f ca="1">COUNTIF(INDIRECT(CONCATENATE("EuroMillions!B", K$1, ":", "F", K$1+4)),Table25[[#This Row],[Number]])</f>
        <v>2</v>
      </c>
      <c r="C25">
        <f ca="1">COUNTIF(INDIRECT(CONCATENATE("EuroMillions!B", K$1, ":", "F", K$1+9)),Table25[[#This Row],[Number]])</f>
        <v>3</v>
      </c>
      <c r="D25">
        <f ca="1">COUNTIF(INDIRECT(CONCATENATE("EuroMillions!B", K$1, ":", "F", K$1+14)),Table25[[#This Row],[Number]])</f>
        <v>3</v>
      </c>
      <c r="E25">
        <f ca="1">COUNTIF(INDIRECT(CONCATENATE("EuroMillions!B", K$1, ":", "F", K$1+19)),Table25[[#This Row],[Number]])</f>
        <v>3</v>
      </c>
      <c r="F25">
        <f ca="1">COUNTIF(INDIRECT(CONCATENATE("EuroMillions!B", K$1, ":", "F", K$1+29)),Table25[[#This Row],[Number]])</f>
        <v>3</v>
      </c>
      <c r="G25">
        <f ca="1">COUNTIF(INDIRECT(CONCATENATE("EuroMillions!B", K$1, ":", "F", K$1+49)),Table25[[#This Row],[Number]])</f>
        <v>5</v>
      </c>
      <c r="H25">
        <f ca="1">COUNTIF(INDIRECT(CONCATENATE("EuroMillions!B", K$1, ":", "F", K$1+199)),Table25[[#This Row],[Number]])</f>
        <v>19</v>
      </c>
    </row>
    <row r="26" spans="1:8" x14ac:dyDescent="0.3">
      <c r="A26">
        <v>25</v>
      </c>
      <c r="B26">
        <f ca="1">COUNTIF(INDIRECT(CONCATENATE("EuroMillions!B", K$1, ":", "F", K$1+4)),Table25[[#This Row],[Number]])</f>
        <v>0</v>
      </c>
      <c r="C26">
        <f ca="1">COUNTIF(INDIRECT(CONCATENATE("EuroMillions!B", K$1, ":", "F", K$1+9)),Table25[[#This Row],[Number]])</f>
        <v>4</v>
      </c>
      <c r="D26">
        <f ca="1">COUNTIF(INDIRECT(CONCATENATE("EuroMillions!B", K$1, ":", "F", K$1+14)),Table25[[#This Row],[Number]])</f>
        <v>5</v>
      </c>
      <c r="E26">
        <f ca="1">COUNTIF(INDIRECT(CONCATENATE("EuroMillions!B", K$1, ":", "F", K$1+19)),Table25[[#This Row],[Number]])</f>
        <v>5</v>
      </c>
      <c r="F26">
        <f ca="1">COUNTIF(INDIRECT(CONCATENATE("EuroMillions!B", K$1, ":", "F", K$1+29)),Table25[[#This Row],[Number]])</f>
        <v>6</v>
      </c>
      <c r="G26">
        <f ca="1">COUNTIF(INDIRECT(CONCATENATE("EuroMillions!B", K$1, ":", "F", K$1+49)),Table25[[#This Row],[Number]])</f>
        <v>9</v>
      </c>
      <c r="H26">
        <f ca="1">COUNTIF(INDIRECT(CONCATENATE("EuroMillions!B", K$1, ":", "F", K$1+199)),Table25[[#This Row],[Number]])</f>
        <v>18</v>
      </c>
    </row>
    <row r="27" spans="1:8" x14ac:dyDescent="0.3">
      <c r="A27">
        <v>26</v>
      </c>
      <c r="B27">
        <f ca="1">COUNTIF(INDIRECT(CONCATENATE("EuroMillions!B", K$1, ":", "F", K$1+4)),Table25[[#This Row],[Number]])</f>
        <v>1</v>
      </c>
      <c r="C27">
        <f ca="1">COUNTIF(INDIRECT(CONCATENATE("EuroMillions!B", K$1, ":", "F", K$1+9)),Table25[[#This Row],[Number]])</f>
        <v>1</v>
      </c>
      <c r="D27">
        <f ca="1">COUNTIF(INDIRECT(CONCATENATE("EuroMillions!B", K$1, ":", "F", K$1+14)),Table25[[#This Row],[Number]])</f>
        <v>1</v>
      </c>
      <c r="E27">
        <f ca="1">COUNTIF(INDIRECT(CONCATENATE("EuroMillions!B", K$1, ":", "F", K$1+19)),Table25[[#This Row],[Number]])</f>
        <v>1</v>
      </c>
      <c r="F27">
        <f ca="1">COUNTIF(INDIRECT(CONCATENATE("EuroMillions!B", K$1, ":", "F", K$1+29)),Table25[[#This Row],[Number]])</f>
        <v>1</v>
      </c>
      <c r="G27">
        <f ca="1">COUNTIF(INDIRECT(CONCATENATE("EuroMillions!B", K$1, ":", "F", K$1+49)),Table25[[#This Row],[Number]])</f>
        <v>2</v>
      </c>
      <c r="H27">
        <f ca="1">COUNTIF(INDIRECT(CONCATENATE("EuroMillions!B", K$1, ":", "F", K$1+199)),Table25[[#This Row],[Number]])</f>
        <v>16</v>
      </c>
    </row>
    <row r="28" spans="1:8" x14ac:dyDescent="0.3">
      <c r="A28">
        <v>27</v>
      </c>
      <c r="B28">
        <f ca="1">COUNTIF(INDIRECT(CONCATENATE("EuroMillions!B", K$1, ":", "F", K$1+4)),Table25[[#This Row],[Number]])</f>
        <v>1</v>
      </c>
      <c r="C28">
        <f ca="1">COUNTIF(INDIRECT(CONCATENATE("EuroMillions!B", K$1, ":", "F", K$1+9)),Table25[[#This Row],[Number]])</f>
        <v>1</v>
      </c>
      <c r="D28">
        <f ca="1">COUNTIF(INDIRECT(CONCATENATE("EuroMillions!B", K$1, ":", "F", K$1+14)),Table25[[#This Row],[Number]])</f>
        <v>1</v>
      </c>
      <c r="E28">
        <f ca="1">COUNTIF(INDIRECT(CONCATENATE("EuroMillions!B", K$1, ":", "F", K$1+19)),Table25[[#This Row],[Number]])</f>
        <v>1</v>
      </c>
      <c r="F28">
        <f ca="1">COUNTIF(INDIRECT(CONCATENATE("EuroMillions!B", K$1, ":", "F", K$1+29)),Table25[[#This Row],[Number]])</f>
        <v>3</v>
      </c>
      <c r="G28">
        <f ca="1">COUNTIF(INDIRECT(CONCATENATE("EuroMillions!B", K$1, ":", "F", K$1+49)),Table25[[#This Row],[Number]])</f>
        <v>5</v>
      </c>
      <c r="H28">
        <f ca="1">COUNTIF(INDIRECT(CONCATENATE("EuroMillions!B", K$1, ":", "F", K$1+199)),Table25[[#This Row],[Number]])</f>
        <v>18</v>
      </c>
    </row>
    <row r="29" spans="1:8" x14ac:dyDescent="0.3">
      <c r="A29">
        <v>28</v>
      </c>
      <c r="B29">
        <f ca="1">COUNTIF(INDIRECT(CONCATENATE("EuroMillions!B", K$1, ":", "F", K$1+4)),Table25[[#This Row],[Number]])</f>
        <v>1</v>
      </c>
      <c r="C29">
        <f ca="1">COUNTIF(INDIRECT(CONCATENATE("EuroMillions!B", K$1, ":", "F", K$1+9)),Table25[[#This Row],[Number]])</f>
        <v>1</v>
      </c>
      <c r="D29">
        <f ca="1">COUNTIF(INDIRECT(CONCATENATE("EuroMillions!B", K$1, ":", "F", K$1+14)),Table25[[#This Row],[Number]])</f>
        <v>2</v>
      </c>
      <c r="E29">
        <f ca="1">COUNTIF(INDIRECT(CONCATENATE("EuroMillions!B", K$1, ":", "F", K$1+19)),Table25[[#This Row],[Number]])</f>
        <v>2</v>
      </c>
      <c r="F29">
        <f ca="1">COUNTIF(INDIRECT(CONCATENATE("EuroMillions!B", K$1, ":", "F", K$1+29)),Table25[[#This Row],[Number]])</f>
        <v>2</v>
      </c>
      <c r="G29">
        <f ca="1">COUNTIF(INDIRECT(CONCATENATE("EuroMillions!B", K$1, ":", "F", K$1+49)),Table25[[#This Row],[Number]])</f>
        <v>3</v>
      </c>
      <c r="H29">
        <f ca="1">COUNTIF(INDIRECT(CONCATENATE("EuroMillions!B", K$1, ":", "F", K$1+199)),Table25[[#This Row],[Number]])</f>
        <v>18</v>
      </c>
    </row>
    <row r="30" spans="1:8" x14ac:dyDescent="0.3">
      <c r="A30">
        <v>29</v>
      </c>
      <c r="B30">
        <f ca="1">COUNTIF(INDIRECT(CONCATENATE("EuroMillions!B", K$1, ":", "F", K$1+4)),Table25[[#This Row],[Number]])</f>
        <v>1</v>
      </c>
      <c r="C30">
        <f ca="1">COUNTIF(INDIRECT(CONCATENATE("EuroMillions!B", K$1, ":", "F", K$1+9)),Table25[[#This Row],[Number]])</f>
        <v>3</v>
      </c>
      <c r="D30">
        <f ca="1">COUNTIF(INDIRECT(CONCATENATE("EuroMillions!B", K$1, ":", "F", K$1+14)),Table25[[#This Row],[Number]])</f>
        <v>5</v>
      </c>
      <c r="E30">
        <f ca="1">COUNTIF(INDIRECT(CONCATENATE("EuroMillions!B", K$1, ":", "F", K$1+19)),Table25[[#This Row],[Number]])</f>
        <v>5</v>
      </c>
      <c r="F30">
        <f ca="1">COUNTIF(INDIRECT(CONCATENATE("EuroMillions!B", K$1, ":", "F", K$1+29)),Table25[[#This Row],[Number]])</f>
        <v>6</v>
      </c>
      <c r="G30">
        <f ca="1">COUNTIF(INDIRECT(CONCATENATE("EuroMillions!B", K$1, ":", "F", K$1+49)),Table25[[#This Row],[Number]])</f>
        <v>9</v>
      </c>
      <c r="H30">
        <f ca="1">COUNTIF(INDIRECT(CONCATENATE("EuroMillions!B", K$1, ":", "F", K$1+199)),Table25[[#This Row],[Number]])</f>
        <v>24</v>
      </c>
    </row>
    <row r="31" spans="1:8" x14ac:dyDescent="0.3">
      <c r="A31">
        <v>30</v>
      </c>
      <c r="B31">
        <f ca="1">COUNTIF(INDIRECT(CONCATENATE("EuroMillions!B", K$1, ":", "F", K$1+4)),Table25[[#This Row],[Number]])</f>
        <v>0</v>
      </c>
      <c r="C31">
        <f ca="1">COUNTIF(INDIRECT(CONCATENATE("EuroMillions!B", K$1, ":", "F", K$1+9)),Table25[[#This Row],[Number]])</f>
        <v>0</v>
      </c>
      <c r="D31">
        <f ca="1">COUNTIF(INDIRECT(CONCATENATE("EuroMillions!B", K$1, ":", "F", K$1+14)),Table25[[#This Row],[Number]])</f>
        <v>0</v>
      </c>
      <c r="E31">
        <f ca="1">COUNTIF(INDIRECT(CONCATENATE("EuroMillions!B", K$1, ":", "F", K$1+19)),Table25[[#This Row],[Number]])</f>
        <v>1</v>
      </c>
      <c r="F31">
        <f ca="1">COUNTIF(INDIRECT(CONCATENATE("EuroMillions!B", K$1, ":", "F", K$1+29)),Table25[[#This Row],[Number]])</f>
        <v>3</v>
      </c>
      <c r="G31">
        <f ca="1">COUNTIF(INDIRECT(CONCATENATE("EuroMillions!B", K$1, ":", "F", K$1+49)),Table25[[#This Row],[Number]])</f>
        <v>4</v>
      </c>
      <c r="H31">
        <f ca="1">COUNTIF(INDIRECT(CONCATENATE("EuroMillions!B", K$1, ":", "F", K$1+199)),Table25[[#This Row],[Number]])</f>
        <v>15</v>
      </c>
    </row>
    <row r="32" spans="1:8" x14ac:dyDescent="0.3">
      <c r="A32">
        <v>31</v>
      </c>
      <c r="B32">
        <f ca="1">COUNTIF(INDIRECT(CONCATENATE("EuroMillions!B", K$1, ":", "F", K$1+4)),Table25[[#This Row],[Number]])</f>
        <v>0</v>
      </c>
      <c r="C32">
        <f ca="1">COUNTIF(INDIRECT(CONCATENATE("EuroMillions!B", K$1, ":", "F", K$1+9)),Table25[[#This Row],[Number]])</f>
        <v>0</v>
      </c>
      <c r="D32">
        <f ca="1">COUNTIF(INDIRECT(CONCATENATE("EuroMillions!B", K$1, ":", "F", K$1+14)),Table25[[#This Row],[Number]])</f>
        <v>2</v>
      </c>
      <c r="E32">
        <f ca="1">COUNTIF(INDIRECT(CONCATENATE("EuroMillions!B", K$1, ":", "F", K$1+19)),Table25[[#This Row],[Number]])</f>
        <v>2</v>
      </c>
      <c r="F32">
        <f ca="1">COUNTIF(INDIRECT(CONCATENATE("EuroMillions!B", K$1, ":", "F", K$1+29)),Table25[[#This Row],[Number]])</f>
        <v>2</v>
      </c>
      <c r="G32">
        <f ca="1">COUNTIF(INDIRECT(CONCATENATE("EuroMillions!B", K$1, ":", "F", K$1+49)),Table25[[#This Row],[Number]])</f>
        <v>3</v>
      </c>
      <c r="H32">
        <f ca="1">COUNTIF(INDIRECT(CONCATENATE("EuroMillions!B", K$1, ":", "F", K$1+199)),Table25[[#This Row],[Number]])</f>
        <v>17</v>
      </c>
    </row>
    <row r="33" spans="1:8" x14ac:dyDescent="0.3">
      <c r="A33">
        <v>32</v>
      </c>
      <c r="B33">
        <f ca="1">COUNTIF(INDIRECT(CONCATENATE("EuroMillions!B", K$1, ":", "F", K$1+4)),Table25[[#This Row],[Number]])</f>
        <v>0</v>
      </c>
      <c r="C33">
        <f ca="1">COUNTIF(INDIRECT(CONCATENATE("EuroMillions!B", K$1, ":", "F", K$1+9)),Table25[[#This Row],[Number]])</f>
        <v>0</v>
      </c>
      <c r="D33">
        <f ca="1">COUNTIF(INDIRECT(CONCATENATE("EuroMillions!B", K$1, ":", "F", K$1+14)),Table25[[#This Row],[Number]])</f>
        <v>0</v>
      </c>
      <c r="E33">
        <f ca="1">COUNTIF(INDIRECT(CONCATENATE("EuroMillions!B", K$1, ":", "F", K$1+19)),Table25[[#This Row],[Number]])</f>
        <v>0</v>
      </c>
      <c r="F33">
        <f ca="1">COUNTIF(INDIRECT(CONCATENATE("EuroMillions!B", K$1, ":", "F", K$1+29)),Table25[[#This Row],[Number]])</f>
        <v>2</v>
      </c>
      <c r="G33">
        <f ca="1">COUNTIF(INDIRECT(CONCATENATE("EuroMillions!B", K$1, ":", "F", K$1+49)),Table25[[#This Row],[Number]])</f>
        <v>4</v>
      </c>
      <c r="H33">
        <f ca="1">COUNTIF(INDIRECT(CONCATENATE("EuroMillions!B", K$1, ":", "F", K$1+199)),Table25[[#This Row],[Number]])</f>
        <v>20</v>
      </c>
    </row>
    <row r="34" spans="1:8" x14ac:dyDescent="0.3">
      <c r="A34">
        <v>33</v>
      </c>
      <c r="B34">
        <f ca="1">COUNTIF(INDIRECT(CONCATENATE("EuroMillions!B", K$1, ":", "F", K$1+4)),Table25[[#This Row],[Number]])</f>
        <v>3</v>
      </c>
      <c r="C34">
        <f ca="1">COUNTIF(INDIRECT(CONCATENATE("EuroMillions!B", K$1, ":", "F", K$1+9)),Table25[[#This Row],[Number]])</f>
        <v>3</v>
      </c>
      <c r="D34">
        <f ca="1">COUNTIF(INDIRECT(CONCATENATE("EuroMillions!B", K$1, ":", "F", K$1+14)),Table25[[#This Row],[Number]])</f>
        <v>3</v>
      </c>
      <c r="E34">
        <f ca="1">COUNTIF(INDIRECT(CONCATENATE("EuroMillions!B", K$1, ":", "F", K$1+19)),Table25[[#This Row],[Number]])</f>
        <v>5</v>
      </c>
      <c r="F34">
        <f ca="1">COUNTIF(INDIRECT(CONCATENATE("EuroMillions!B", K$1, ":", "F", K$1+29)),Table25[[#This Row],[Number]])</f>
        <v>5</v>
      </c>
      <c r="G34">
        <f ca="1">COUNTIF(INDIRECT(CONCATENATE("EuroMillions!B", K$1, ":", "F", K$1+49)),Table25[[#This Row],[Number]])</f>
        <v>8</v>
      </c>
      <c r="H34">
        <f ca="1">COUNTIF(INDIRECT(CONCATENATE("EuroMillions!B", K$1, ":", "F", K$1+199)),Table25[[#This Row],[Number]])</f>
        <v>24</v>
      </c>
    </row>
    <row r="35" spans="1:8" x14ac:dyDescent="0.3">
      <c r="A35">
        <v>34</v>
      </c>
      <c r="B35">
        <f ca="1">COUNTIF(INDIRECT(CONCATENATE("EuroMillions!B", K$1, ":", "F", K$1+4)),Table25[[#This Row],[Number]])</f>
        <v>0</v>
      </c>
      <c r="C35">
        <f ca="1">COUNTIF(INDIRECT(CONCATENATE("EuroMillions!B", K$1, ":", "F", K$1+9)),Table25[[#This Row],[Number]])</f>
        <v>1</v>
      </c>
      <c r="D35">
        <f ca="1">COUNTIF(INDIRECT(CONCATENATE("EuroMillions!B", K$1, ":", "F", K$1+14)),Table25[[#This Row],[Number]])</f>
        <v>2</v>
      </c>
      <c r="E35">
        <f ca="1">COUNTIF(INDIRECT(CONCATENATE("EuroMillions!B", K$1, ":", "F", K$1+19)),Table25[[#This Row],[Number]])</f>
        <v>2</v>
      </c>
      <c r="F35">
        <f ca="1">COUNTIF(INDIRECT(CONCATENATE("EuroMillions!B", K$1, ":", "F", K$1+29)),Table25[[#This Row],[Number]])</f>
        <v>3</v>
      </c>
      <c r="G35">
        <f ca="1">COUNTIF(INDIRECT(CONCATENATE("EuroMillions!B", K$1, ":", "F", K$1+49)),Table25[[#This Row],[Number]])</f>
        <v>6</v>
      </c>
      <c r="H35">
        <f ca="1">COUNTIF(INDIRECT(CONCATENATE("EuroMillions!B", K$1, ":", "F", K$1+199)),Table25[[#This Row],[Number]])</f>
        <v>32</v>
      </c>
    </row>
    <row r="36" spans="1:8" x14ac:dyDescent="0.3">
      <c r="A36">
        <v>35</v>
      </c>
      <c r="B36">
        <f ca="1">COUNTIF(INDIRECT(CONCATENATE("EuroMillions!B", K$1, ":", "F", K$1+4)),Table25[[#This Row],[Number]])</f>
        <v>1</v>
      </c>
      <c r="C36">
        <f ca="1">COUNTIF(INDIRECT(CONCATENATE("EuroMillions!B", K$1, ":", "F", K$1+9)),Table25[[#This Row],[Number]])</f>
        <v>1</v>
      </c>
      <c r="D36">
        <f ca="1">COUNTIF(INDIRECT(CONCATENATE("EuroMillions!B", K$1, ":", "F", K$1+14)),Table25[[#This Row],[Number]])</f>
        <v>1</v>
      </c>
      <c r="E36">
        <f ca="1">COUNTIF(INDIRECT(CONCATENATE("EuroMillions!B", K$1, ":", "F", K$1+19)),Table25[[#This Row],[Number]])</f>
        <v>2</v>
      </c>
      <c r="F36">
        <f ca="1">COUNTIF(INDIRECT(CONCATENATE("EuroMillions!B", K$1, ":", "F", K$1+29)),Table25[[#This Row],[Number]])</f>
        <v>2</v>
      </c>
      <c r="G36">
        <f ca="1">COUNTIF(INDIRECT(CONCATENATE("EuroMillions!B", K$1, ":", "F", K$1+49)),Table25[[#This Row],[Number]])</f>
        <v>5</v>
      </c>
      <c r="H36">
        <f ca="1">COUNTIF(INDIRECT(CONCATENATE("EuroMillions!B", K$1, ":", "F", K$1+199)),Table25[[#This Row],[Number]])</f>
        <v>27</v>
      </c>
    </row>
    <row r="37" spans="1:8" x14ac:dyDescent="0.3">
      <c r="A37">
        <v>36</v>
      </c>
      <c r="B37">
        <f ca="1">COUNTIF(INDIRECT(CONCATENATE("EuroMillions!B", K$1, ":", "F", K$1+4)),Table25[[#This Row],[Number]])</f>
        <v>0</v>
      </c>
      <c r="C37">
        <f ca="1">COUNTIF(INDIRECT(CONCATENATE("EuroMillions!B", K$1, ":", "F", K$1+9)),Table25[[#This Row],[Number]])</f>
        <v>0</v>
      </c>
      <c r="D37">
        <f ca="1">COUNTIF(INDIRECT(CONCATENATE("EuroMillions!B", K$1, ":", "F", K$1+14)),Table25[[#This Row],[Number]])</f>
        <v>0</v>
      </c>
      <c r="E37">
        <f ca="1">COUNTIF(INDIRECT(CONCATENATE("EuroMillions!B", K$1, ":", "F", K$1+19)),Table25[[#This Row],[Number]])</f>
        <v>0</v>
      </c>
      <c r="F37">
        <f ca="1">COUNTIF(INDIRECT(CONCATENATE("EuroMillions!B", K$1, ":", "F", K$1+29)),Table25[[#This Row],[Number]])</f>
        <v>2</v>
      </c>
      <c r="G37">
        <f ca="1">COUNTIF(INDIRECT(CONCATENATE("EuroMillions!B", K$1, ":", "F", K$1+49)),Table25[[#This Row],[Number]])</f>
        <v>3</v>
      </c>
      <c r="H37">
        <f ca="1">COUNTIF(INDIRECT(CONCATENATE("EuroMillions!B", K$1, ":", "F", K$1+199)),Table25[[#This Row],[Number]])</f>
        <v>20</v>
      </c>
    </row>
    <row r="38" spans="1:8" x14ac:dyDescent="0.3">
      <c r="A38">
        <v>37</v>
      </c>
      <c r="B38">
        <f ca="1">COUNTIF(INDIRECT(CONCATENATE("EuroMillions!B", K$1, ":", "F", K$1+4)),Table25[[#This Row],[Number]])</f>
        <v>1</v>
      </c>
      <c r="C38">
        <f ca="1">COUNTIF(INDIRECT(CONCATENATE("EuroMillions!B", K$1, ":", "F", K$1+9)),Table25[[#This Row],[Number]])</f>
        <v>1</v>
      </c>
      <c r="D38">
        <f ca="1">COUNTIF(INDIRECT(CONCATENATE("EuroMillions!B", K$1, ":", "F", K$1+14)),Table25[[#This Row],[Number]])</f>
        <v>1</v>
      </c>
      <c r="E38">
        <f ca="1">COUNTIF(INDIRECT(CONCATENATE("EuroMillions!B", K$1, ":", "F", K$1+19)),Table25[[#This Row],[Number]])</f>
        <v>2</v>
      </c>
      <c r="F38">
        <f ca="1">COUNTIF(INDIRECT(CONCATENATE("EuroMillions!B", K$1, ":", "F", K$1+29)),Table25[[#This Row],[Number]])</f>
        <v>2</v>
      </c>
      <c r="G38">
        <f ca="1">COUNTIF(INDIRECT(CONCATENATE("EuroMillions!B", K$1, ":", "F", K$1+49)),Table25[[#This Row],[Number]])</f>
        <v>5</v>
      </c>
      <c r="H38">
        <f ca="1">COUNTIF(INDIRECT(CONCATENATE("EuroMillions!B", K$1, ":", "F", K$1+199)),Table25[[#This Row],[Number]])</f>
        <v>22</v>
      </c>
    </row>
    <row r="39" spans="1:8" x14ac:dyDescent="0.3">
      <c r="A39">
        <v>38</v>
      </c>
      <c r="B39">
        <f ca="1">COUNTIF(INDIRECT(CONCATENATE("EuroMillions!B", K$1, ":", "F", K$1+4)),Table25[[#This Row],[Number]])</f>
        <v>0</v>
      </c>
      <c r="C39">
        <f ca="1">COUNTIF(INDIRECT(CONCATENATE("EuroMillions!B", K$1, ":", "F", K$1+9)),Table25[[#This Row],[Number]])</f>
        <v>0</v>
      </c>
      <c r="D39">
        <f ca="1">COUNTIF(INDIRECT(CONCATENATE("EuroMillions!B", K$1, ":", "F", K$1+14)),Table25[[#This Row],[Number]])</f>
        <v>0</v>
      </c>
      <c r="E39">
        <f ca="1">COUNTIF(INDIRECT(CONCATENATE("EuroMillions!B", K$1, ":", "F", K$1+19)),Table25[[#This Row],[Number]])</f>
        <v>1</v>
      </c>
      <c r="F39">
        <f ca="1">COUNTIF(INDIRECT(CONCATENATE("EuroMillions!B", K$1, ":", "F", K$1+29)),Table25[[#This Row],[Number]])</f>
        <v>2</v>
      </c>
      <c r="G39">
        <f ca="1">COUNTIF(INDIRECT(CONCATENATE("EuroMillions!B", K$1, ":", "F", K$1+49)),Table25[[#This Row],[Number]])</f>
        <v>3</v>
      </c>
      <c r="H39">
        <f ca="1">COUNTIF(INDIRECT(CONCATENATE("EuroMillions!B", K$1, ":", "F", K$1+199)),Table25[[#This Row],[Number]])</f>
        <v>12</v>
      </c>
    </row>
    <row r="40" spans="1:8" x14ac:dyDescent="0.3">
      <c r="A40">
        <v>39</v>
      </c>
      <c r="B40">
        <f ca="1">COUNTIF(INDIRECT(CONCATENATE("EuroMillions!B", K$1, ":", "F", K$1+4)),Table25[[#This Row],[Number]])</f>
        <v>0</v>
      </c>
      <c r="C40">
        <f ca="1">COUNTIF(INDIRECT(CONCATENATE("EuroMillions!B", K$1, ":", "F", K$1+9)),Table25[[#This Row],[Number]])</f>
        <v>1</v>
      </c>
      <c r="D40">
        <f ca="1">COUNTIF(INDIRECT(CONCATENATE("EuroMillions!B", K$1, ":", "F", K$1+14)),Table25[[#This Row],[Number]])</f>
        <v>2</v>
      </c>
      <c r="E40">
        <f ca="1">COUNTIF(INDIRECT(CONCATENATE("EuroMillions!B", K$1, ":", "F", K$1+19)),Table25[[#This Row],[Number]])</f>
        <v>2</v>
      </c>
      <c r="F40">
        <f ca="1">COUNTIF(INDIRECT(CONCATENATE("EuroMillions!B", K$1, ":", "F", K$1+29)),Table25[[#This Row],[Number]])</f>
        <v>3</v>
      </c>
      <c r="G40">
        <f ca="1">COUNTIF(INDIRECT(CONCATENATE("EuroMillions!B", K$1, ":", "F", K$1+49)),Table25[[#This Row],[Number]])</f>
        <v>5</v>
      </c>
      <c r="H40">
        <f ca="1">COUNTIF(INDIRECT(CONCATENATE("EuroMillions!B", K$1, ":", "F", K$1+199)),Table25[[#This Row],[Number]])</f>
        <v>18</v>
      </c>
    </row>
    <row r="41" spans="1:8" x14ac:dyDescent="0.3">
      <c r="A41">
        <v>40</v>
      </c>
      <c r="B41">
        <f ca="1">COUNTIF(INDIRECT(CONCATENATE("EuroMillions!B", K$1, ":", "F", K$1+4)),Table25[[#This Row],[Number]])</f>
        <v>0</v>
      </c>
      <c r="C41">
        <f ca="1">COUNTIF(INDIRECT(CONCATENATE("EuroMillions!B", K$1, ":", "F", K$1+9)),Table25[[#This Row],[Number]])</f>
        <v>0</v>
      </c>
      <c r="D41">
        <f ca="1">COUNTIF(INDIRECT(CONCATENATE("EuroMillions!B", K$1, ":", "F", K$1+14)),Table25[[#This Row],[Number]])</f>
        <v>1</v>
      </c>
      <c r="E41">
        <f ca="1">COUNTIF(INDIRECT(CONCATENATE("EuroMillions!B", K$1, ":", "F", K$1+19)),Table25[[#This Row],[Number]])</f>
        <v>1</v>
      </c>
      <c r="F41">
        <f ca="1">COUNTIF(INDIRECT(CONCATENATE("EuroMillions!B", K$1, ":", "F", K$1+29)),Table25[[#This Row],[Number]])</f>
        <v>2</v>
      </c>
      <c r="G41">
        <f ca="1">COUNTIF(INDIRECT(CONCATENATE("EuroMillions!B", K$1, ":", "F", K$1+49)),Table25[[#This Row],[Number]])</f>
        <v>3</v>
      </c>
      <c r="H41">
        <f ca="1">COUNTIF(INDIRECT(CONCATENATE("EuroMillions!B", K$1, ":", "F", K$1+199)),Table25[[#This Row],[Number]])</f>
        <v>17</v>
      </c>
    </row>
    <row r="42" spans="1:8" x14ac:dyDescent="0.3">
      <c r="A42">
        <v>41</v>
      </c>
      <c r="B42">
        <f ca="1">COUNTIF(INDIRECT(CONCATENATE("EuroMillions!B", K$1, ":", "F", K$1+4)),Table25[[#This Row],[Number]])</f>
        <v>0</v>
      </c>
      <c r="C42">
        <f ca="1">COUNTIF(INDIRECT(CONCATENATE("EuroMillions!B", K$1, ":", "F", K$1+9)),Table25[[#This Row],[Number]])</f>
        <v>0</v>
      </c>
      <c r="D42">
        <f ca="1">COUNTIF(INDIRECT(CONCATENATE("EuroMillions!B", K$1, ":", "F", K$1+14)),Table25[[#This Row],[Number]])</f>
        <v>0</v>
      </c>
      <c r="E42">
        <f ca="1">COUNTIF(INDIRECT(CONCATENATE("EuroMillions!B", K$1, ":", "F", K$1+19)),Table25[[#This Row],[Number]])</f>
        <v>0</v>
      </c>
      <c r="F42">
        <f ca="1">COUNTIF(INDIRECT(CONCATENATE("EuroMillions!B", K$1, ":", "F", K$1+29)),Table25[[#This Row],[Number]])</f>
        <v>1</v>
      </c>
      <c r="G42">
        <f ca="1">COUNTIF(INDIRECT(CONCATENATE("EuroMillions!B", K$1, ":", "F", K$1+49)),Table25[[#This Row],[Number]])</f>
        <v>4</v>
      </c>
      <c r="H42">
        <f ca="1">COUNTIF(INDIRECT(CONCATENATE("EuroMillions!B", K$1, ":", "F", K$1+199)),Table25[[#This Row],[Number]])</f>
        <v>18</v>
      </c>
    </row>
    <row r="43" spans="1:8" x14ac:dyDescent="0.3">
      <c r="A43">
        <v>42</v>
      </c>
      <c r="B43">
        <f ca="1">COUNTIF(INDIRECT(CONCATENATE("EuroMillions!B", K$1, ":", "F", K$1+4)),Table25[[#This Row],[Number]])</f>
        <v>0</v>
      </c>
      <c r="C43">
        <f ca="1">COUNTIF(INDIRECT(CONCATENATE("EuroMillions!B", K$1, ":", "F", K$1+9)),Table25[[#This Row],[Number]])</f>
        <v>1</v>
      </c>
      <c r="D43">
        <f ca="1">COUNTIF(INDIRECT(CONCATENATE("EuroMillions!B", K$1, ":", "F", K$1+14)),Table25[[#This Row],[Number]])</f>
        <v>1</v>
      </c>
      <c r="E43">
        <f ca="1">COUNTIF(INDIRECT(CONCATENATE("EuroMillions!B", K$1, ":", "F", K$1+19)),Table25[[#This Row],[Number]])</f>
        <v>2</v>
      </c>
      <c r="F43">
        <f ca="1">COUNTIF(INDIRECT(CONCATENATE("EuroMillions!B", K$1, ":", "F", K$1+29)),Table25[[#This Row],[Number]])</f>
        <v>3</v>
      </c>
      <c r="G43">
        <f ca="1">COUNTIF(INDIRECT(CONCATENATE("EuroMillions!B", K$1, ":", "F", K$1+49)),Table25[[#This Row],[Number]])</f>
        <v>6</v>
      </c>
      <c r="H43">
        <f ca="1">COUNTIF(INDIRECT(CONCATENATE("EuroMillions!B", K$1, ":", "F", K$1+199)),Table25[[#This Row],[Number]])</f>
        <v>18</v>
      </c>
    </row>
    <row r="44" spans="1:8" x14ac:dyDescent="0.3">
      <c r="A44">
        <v>43</v>
      </c>
      <c r="B44">
        <f ca="1">COUNTIF(INDIRECT(CONCATENATE("EuroMillions!B", K$1, ":", "F", K$1+4)),Table25[[#This Row],[Number]])</f>
        <v>0</v>
      </c>
      <c r="C44">
        <f ca="1">COUNTIF(INDIRECT(CONCATENATE("EuroMillions!B", K$1, ":", "F", K$1+9)),Table25[[#This Row],[Number]])</f>
        <v>0</v>
      </c>
      <c r="D44">
        <f ca="1">COUNTIF(INDIRECT(CONCATENATE("EuroMillions!B", K$1, ":", "F", K$1+14)),Table25[[#This Row],[Number]])</f>
        <v>1</v>
      </c>
      <c r="E44">
        <f ca="1">COUNTIF(INDIRECT(CONCATENATE("EuroMillions!B", K$1, ":", "F", K$1+19)),Table25[[#This Row],[Number]])</f>
        <v>1</v>
      </c>
      <c r="F44">
        <f ca="1">COUNTIF(INDIRECT(CONCATENATE("EuroMillions!B", K$1, ":", "F", K$1+29)),Table25[[#This Row],[Number]])</f>
        <v>1</v>
      </c>
      <c r="G44">
        <f ca="1">COUNTIF(INDIRECT(CONCATENATE("EuroMillions!B", K$1, ":", "F", K$1+49)),Table25[[#This Row],[Number]])</f>
        <v>1</v>
      </c>
      <c r="H44">
        <f ca="1">COUNTIF(INDIRECT(CONCATENATE("EuroMillions!B", K$1, ":", "F", K$1+199)),Table25[[#This Row],[Number]])</f>
        <v>10</v>
      </c>
    </row>
    <row r="45" spans="1:8" x14ac:dyDescent="0.3">
      <c r="A45">
        <v>44</v>
      </c>
      <c r="B45">
        <f ca="1">COUNTIF(INDIRECT(CONCATENATE("EuroMillions!B", K$1, ":", "F", K$1+4)),Table25[[#This Row],[Number]])</f>
        <v>0</v>
      </c>
      <c r="C45">
        <f ca="1">COUNTIF(INDIRECT(CONCATENATE("EuroMillions!B", K$1, ":", "F", K$1+9)),Table25[[#This Row],[Number]])</f>
        <v>1</v>
      </c>
      <c r="D45">
        <f ca="1">COUNTIF(INDIRECT(CONCATENATE("EuroMillions!B", K$1, ":", "F", K$1+14)),Table25[[#This Row],[Number]])</f>
        <v>2</v>
      </c>
      <c r="E45">
        <f ca="1">COUNTIF(INDIRECT(CONCATENATE("EuroMillions!B", K$1, ":", "F", K$1+19)),Table25[[#This Row],[Number]])</f>
        <v>3</v>
      </c>
      <c r="F45">
        <f ca="1">COUNTIF(INDIRECT(CONCATENATE("EuroMillions!B", K$1, ":", "F", K$1+29)),Table25[[#This Row],[Number]])</f>
        <v>3</v>
      </c>
      <c r="G45">
        <f ca="1">COUNTIF(INDIRECT(CONCATENATE("EuroMillions!B", K$1, ":", "F", K$1+49)),Table25[[#This Row],[Number]])</f>
        <v>6</v>
      </c>
      <c r="H45">
        <f ca="1">COUNTIF(INDIRECT(CONCATENATE("EuroMillions!B", K$1, ":", "F", K$1+199)),Table25[[#This Row],[Number]])</f>
        <v>25</v>
      </c>
    </row>
    <row r="46" spans="1:8" x14ac:dyDescent="0.3">
      <c r="A46">
        <v>45</v>
      </c>
      <c r="B46">
        <f ca="1">COUNTIF(INDIRECT(CONCATENATE("EuroMillions!B", K$1, ":", "F", K$1+4)),Table25[[#This Row],[Number]])</f>
        <v>1</v>
      </c>
      <c r="C46">
        <f ca="1">COUNTIF(INDIRECT(CONCATENATE("EuroMillions!B", K$1, ":", "F", K$1+9)),Table25[[#This Row],[Number]])</f>
        <v>1</v>
      </c>
      <c r="D46">
        <f ca="1">COUNTIF(INDIRECT(CONCATENATE("EuroMillions!B", K$1, ":", "F", K$1+14)),Table25[[#This Row],[Number]])</f>
        <v>1</v>
      </c>
      <c r="E46">
        <f ca="1">COUNTIF(INDIRECT(CONCATENATE("EuroMillions!B", K$1, ":", "F", K$1+19)),Table25[[#This Row],[Number]])</f>
        <v>2</v>
      </c>
      <c r="F46">
        <f ca="1">COUNTIF(INDIRECT(CONCATENATE("EuroMillions!B", K$1, ":", "F", K$1+29)),Table25[[#This Row],[Number]])</f>
        <v>3</v>
      </c>
      <c r="G46">
        <f ca="1">COUNTIF(INDIRECT(CONCATENATE("EuroMillions!B", K$1, ":", "F", K$1+49)),Table25[[#This Row],[Number]])</f>
        <v>5</v>
      </c>
      <c r="H46">
        <f ca="1">COUNTIF(INDIRECT(CONCATENATE("EuroMillions!B", K$1, ":", "F", K$1+199)),Table25[[#This Row],[Number]])</f>
        <v>21</v>
      </c>
    </row>
    <row r="47" spans="1:8" x14ac:dyDescent="0.3">
      <c r="A47">
        <v>46</v>
      </c>
      <c r="B47">
        <f ca="1">COUNTIF(INDIRECT(CONCATENATE("EuroMillions!B", K$1, ":", "F", K$1+4)),Table25[[#This Row],[Number]])</f>
        <v>0</v>
      </c>
      <c r="C47">
        <f ca="1">COUNTIF(INDIRECT(CONCATENATE("EuroMillions!B", K$1, ":", "F", K$1+9)),Table25[[#This Row],[Number]])</f>
        <v>1</v>
      </c>
      <c r="D47">
        <f ca="1">COUNTIF(INDIRECT(CONCATENATE("EuroMillions!B", K$1, ":", "F", K$1+14)),Table25[[#This Row],[Number]])</f>
        <v>1</v>
      </c>
      <c r="E47">
        <f ca="1">COUNTIF(INDIRECT(CONCATENATE("EuroMillions!B", K$1, ":", "F", K$1+19)),Table25[[#This Row],[Number]])</f>
        <v>1</v>
      </c>
      <c r="F47">
        <f ca="1">COUNTIF(INDIRECT(CONCATENATE("EuroMillions!B", K$1, ":", "F", K$1+29)),Table25[[#This Row],[Number]])</f>
        <v>3</v>
      </c>
      <c r="G47">
        <f ca="1">COUNTIF(INDIRECT(CONCATENATE("EuroMillions!B", K$1, ":", "F", K$1+49)),Table25[[#This Row],[Number]])</f>
        <v>5</v>
      </c>
      <c r="H47">
        <f ca="1">COUNTIF(INDIRECT(CONCATENATE("EuroMillions!B", K$1, ":", "F", K$1+199)),Table25[[#This Row],[Number]])</f>
        <v>21</v>
      </c>
    </row>
    <row r="48" spans="1:8" x14ac:dyDescent="0.3">
      <c r="A48">
        <v>47</v>
      </c>
      <c r="B48">
        <f ca="1">COUNTIF(INDIRECT(CONCATENATE("EuroMillions!B", K$1, ":", "F", K$1+4)),Table25[[#This Row],[Number]])</f>
        <v>0</v>
      </c>
      <c r="C48">
        <f ca="1">COUNTIF(INDIRECT(CONCATENATE("EuroMillions!B", K$1, ":", "F", K$1+9)),Table25[[#This Row],[Number]])</f>
        <v>3</v>
      </c>
      <c r="D48">
        <f ca="1">COUNTIF(INDIRECT(CONCATENATE("EuroMillions!B", K$1, ":", "F", K$1+14)),Table25[[#This Row],[Number]])</f>
        <v>3</v>
      </c>
      <c r="E48">
        <f ca="1">COUNTIF(INDIRECT(CONCATENATE("EuroMillions!B", K$1, ":", "F", K$1+19)),Table25[[#This Row],[Number]])</f>
        <v>3</v>
      </c>
      <c r="F48">
        <f ca="1">COUNTIF(INDIRECT(CONCATENATE("EuroMillions!B", K$1, ":", "F", K$1+29)),Table25[[#This Row],[Number]])</f>
        <v>3</v>
      </c>
      <c r="G48">
        <f ca="1">COUNTIF(INDIRECT(CONCATENATE("EuroMillions!B", K$1, ":", "F", K$1+49)),Table25[[#This Row],[Number]])</f>
        <v>8</v>
      </c>
      <c r="H48">
        <f ca="1">COUNTIF(INDIRECT(CONCATENATE("EuroMillions!B", K$1, ":", "F", K$1+199)),Table25[[#This Row],[Number]])</f>
        <v>21</v>
      </c>
    </row>
    <row r="49" spans="1:8" x14ac:dyDescent="0.3">
      <c r="A49">
        <v>48</v>
      </c>
      <c r="B49">
        <f ca="1">COUNTIF(INDIRECT(CONCATENATE("EuroMillions!B", K$1, ":", "F", K$1+4)),Table25[[#This Row],[Number]])</f>
        <v>0</v>
      </c>
      <c r="C49">
        <f ca="1">COUNTIF(INDIRECT(CONCATENATE("EuroMillions!B", K$1, ":", "F", K$1+9)),Table25[[#This Row],[Number]])</f>
        <v>0</v>
      </c>
      <c r="D49">
        <f ca="1">COUNTIF(INDIRECT(CONCATENATE("EuroMillions!B", K$1, ":", "F", K$1+14)),Table25[[#This Row],[Number]])</f>
        <v>0</v>
      </c>
      <c r="E49">
        <f ca="1">COUNTIF(INDIRECT(CONCATENATE("EuroMillions!B", K$1, ":", "F", K$1+19)),Table25[[#This Row],[Number]])</f>
        <v>1</v>
      </c>
      <c r="F49">
        <f ca="1">COUNTIF(INDIRECT(CONCATENATE("EuroMillions!B", K$1, ":", "F", K$1+29)),Table25[[#This Row],[Number]])</f>
        <v>2</v>
      </c>
      <c r="G49">
        <f ca="1">COUNTIF(INDIRECT(CONCATENATE("EuroMillions!B", K$1, ":", "F", K$1+49)),Table25[[#This Row],[Number]])</f>
        <v>4</v>
      </c>
      <c r="H49">
        <f ca="1">COUNTIF(INDIRECT(CONCATENATE("EuroMillions!B", K$1, ":", "F", K$1+199)),Table25[[#This Row],[Number]])</f>
        <v>23</v>
      </c>
    </row>
    <row r="50" spans="1:8" x14ac:dyDescent="0.3">
      <c r="A50">
        <v>49</v>
      </c>
      <c r="B50">
        <f ca="1">COUNTIF(INDIRECT(CONCATENATE("EuroMillions!B", K$1, ":", "F", K$1+4)),Table25[[#This Row],[Number]])</f>
        <v>0</v>
      </c>
      <c r="C50">
        <f ca="1">COUNTIF(INDIRECT(CONCATENATE("EuroMillions!B", K$1, ":", "F", K$1+9)),Table25[[#This Row],[Number]])</f>
        <v>0</v>
      </c>
      <c r="D50">
        <f ca="1">COUNTIF(INDIRECT(CONCATENATE("EuroMillions!B", K$1, ":", "F", K$1+14)),Table25[[#This Row],[Number]])</f>
        <v>1</v>
      </c>
      <c r="E50">
        <f ca="1">COUNTIF(INDIRECT(CONCATENATE("EuroMillions!B", K$1, ":", "F", K$1+19)),Table25[[#This Row],[Number]])</f>
        <v>1</v>
      </c>
      <c r="F50">
        <f ca="1">COUNTIF(INDIRECT(CONCATENATE("EuroMillions!B", K$1, ":", "F", K$1+29)),Table25[[#This Row],[Number]])</f>
        <v>3</v>
      </c>
      <c r="G50">
        <f ca="1">COUNTIF(INDIRECT(CONCATENATE("EuroMillions!B", K$1, ":", "F", K$1+49)),Table25[[#This Row],[Number]])</f>
        <v>4</v>
      </c>
      <c r="H50">
        <f ca="1">COUNTIF(INDIRECT(CONCATENATE("EuroMillions!B", K$1, ":", "F", K$1+199)),Table25[[#This Row],[Number]])</f>
        <v>19</v>
      </c>
    </row>
    <row r="51" spans="1:8" x14ac:dyDescent="0.3">
      <c r="A51">
        <v>50</v>
      </c>
      <c r="B51">
        <f ca="1">COUNTIF(INDIRECT(CONCATENATE("EuroMillions!B", K$1, ":", "F", K$1+4)),Table25[[#This Row],[Number]])</f>
        <v>1</v>
      </c>
      <c r="C51">
        <f ca="1">COUNTIF(INDIRECT(CONCATENATE("EuroMillions!B", K$1, ":", "F", K$1+9)),Table25[[#This Row],[Number]])</f>
        <v>2</v>
      </c>
      <c r="D51">
        <f ca="1">COUNTIF(INDIRECT(CONCATENATE("EuroMillions!B", K$1, ":", "F", K$1+14)),Table25[[#This Row],[Number]])</f>
        <v>2</v>
      </c>
      <c r="E51">
        <f ca="1">COUNTIF(INDIRECT(CONCATENATE("EuroMillions!B", K$1, ":", "F", K$1+19)),Table25[[#This Row],[Number]])</f>
        <v>5</v>
      </c>
      <c r="F51">
        <f ca="1">COUNTIF(INDIRECT(CONCATENATE("EuroMillions!B", K$1, ":", "F", K$1+29)),Table25[[#This Row],[Number]])</f>
        <v>5</v>
      </c>
      <c r="G51">
        <f ca="1">COUNTIF(INDIRECT(CONCATENATE("EuroMillions!B", K$1, ":", "F", K$1+49)),Table25[[#This Row],[Number]])</f>
        <v>7</v>
      </c>
      <c r="H51">
        <f ca="1">COUNTIF(INDIRECT(CONCATENATE("EuroMillions!B", K$1, ":", "F", K$1+199)),Table25[[#This Row],[Number]])</f>
        <v>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EB99-4190-4779-8843-4515111522D4}">
  <dimension ref="A1:L13"/>
  <sheetViews>
    <sheetView zoomScaleNormal="100" workbookViewId="0">
      <selection activeCell="L1" sqref="L1"/>
    </sheetView>
  </sheetViews>
  <sheetFormatPr defaultRowHeight="14.4" x14ac:dyDescent="0.3"/>
  <cols>
    <col min="1" max="1" width="10.109375" bestFit="1" customWidth="1"/>
    <col min="2" max="2" width="4.21875" bestFit="1" customWidth="1"/>
    <col min="3" max="7" width="5.21875" bestFit="1" customWidth="1"/>
    <col min="8" max="8" width="6.21875" bestFit="1" customWidth="1"/>
  </cols>
  <sheetData>
    <row r="1" spans="1:12" x14ac:dyDescent="0.3">
      <c r="A1" t="s">
        <v>12</v>
      </c>
      <c r="B1" t="s">
        <v>31</v>
      </c>
      <c r="C1" t="s">
        <v>9</v>
      </c>
      <c r="D1" t="s">
        <v>8</v>
      </c>
      <c r="E1" t="s">
        <v>10</v>
      </c>
      <c r="F1" t="s">
        <v>11</v>
      </c>
      <c r="G1" t="s">
        <v>7</v>
      </c>
      <c r="H1" t="s">
        <v>33</v>
      </c>
      <c r="J1" t="s">
        <v>32</v>
      </c>
      <c r="K1">
        <v>2</v>
      </c>
      <c r="L1" t="str">
        <f>CONCATENATE("EuroMillions!G", K$1, ":", "H", K$1+4)</f>
        <v>EuroMillions!G2:H6</v>
      </c>
    </row>
    <row r="2" spans="1:12" x14ac:dyDescent="0.3">
      <c r="A2">
        <v>1</v>
      </c>
      <c r="B2">
        <f ca="1">COUNTIF(INDIRECT(CONCATENATE("EuroMillions!G", K$1, ":", "H", K$1+4)),Table256[[#This Row],[Number]])</f>
        <v>1</v>
      </c>
      <c r="C2">
        <f ca="1">COUNTIF(INDIRECT(CONCATENATE("EuroMillions!G", K$1, ":", "H", K$1+9)),Table256[[#This Row],[Number]])</f>
        <v>1</v>
      </c>
      <c r="D2">
        <f ca="1">COUNTIF(INDIRECT(CONCATENATE("EuroMillions!G", K$1, ":", "H", K$1+14)),Table256[[#This Row],[Number]])</f>
        <v>1</v>
      </c>
      <c r="E2">
        <f ca="1">COUNTIF(INDIRECT(CONCATENATE("EuroMillions!G", K$1, ":", "H", K$1+19)),Table256[[#This Row],[Number]])</f>
        <v>3</v>
      </c>
      <c r="F2">
        <f ca="1">COUNTIF(INDIRECT(CONCATENATE("EuroMillions!G", K$1, ":", "H", K$1+29)),Table256[[#This Row],[Number]])</f>
        <v>6</v>
      </c>
      <c r="G2">
        <f ca="1">COUNTIF(INDIRECT(CONCATENATE("EuroMillions!G", K$1, ":", "H", K$1+49)),Table256[[#This Row],[Number]])</f>
        <v>9</v>
      </c>
      <c r="H2">
        <f ca="1">COUNTIF(INDIRECT(CONCATENATE("EuroMillions!G", K$1, ":", "H", K$1+199)),Table256[[#This Row],[Number]])</f>
        <v>32</v>
      </c>
    </row>
    <row r="3" spans="1:12" x14ac:dyDescent="0.3">
      <c r="A3">
        <v>2</v>
      </c>
      <c r="B3">
        <f ca="1">COUNTIF(INDIRECT(CONCATENATE("EuroMillions!G", K$1, ":", "H", K$1+4)),Table256[[#This Row],[Number]])</f>
        <v>0</v>
      </c>
      <c r="C3">
        <f ca="1">COUNTIF(INDIRECT(CONCATENATE("EuroMillions!G", K$1, ":", "H", K$1+9)),Table256[[#This Row],[Number]])</f>
        <v>1</v>
      </c>
      <c r="D3">
        <f ca="1">COUNTIF(INDIRECT(CONCATENATE("EuroMillions!G", K$1, ":", "H", K$1+14)),Table256[[#This Row],[Number]])</f>
        <v>2</v>
      </c>
      <c r="E3">
        <f ca="1">COUNTIF(INDIRECT(CONCATENATE("EuroMillions!G", K$1, ":", "H", K$1+19)),Table256[[#This Row],[Number]])</f>
        <v>3</v>
      </c>
      <c r="F3">
        <f ca="1">COUNTIF(INDIRECT(CONCATENATE("EuroMillions!G", K$1, ":", "H", K$1+29)),Table256[[#This Row],[Number]])</f>
        <v>4</v>
      </c>
      <c r="G3">
        <f ca="1">COUNTIF(INDIRECT(CONCATENATE("EuroMillions!G", K$1, ":", "H", K$1+49)),Table256[[#This Row],[Number]])</f>
        <v>8</v>
      </c>
      <c r="H3">
        <f ca="1">COUNTIF(INDIRECT(CONCATENATE("EuroMillions!G", K$1, ":", "H", K$1+199)),Table256[[#This Row],[Number]])</f>
        <v>33</v>
      </c>
    </row>
    <row r="4" spans="1:12" x14ac:dyDescent="0.3">
      <c r="A4">
        <v>3</v>
      </c>
      <c r="B4">
        <f ca="1">COUNTIF(INDIRECT(CONCATENATE("EuroMillions!G", K$1, ":", "H", K$1+4)),Table256[[#This Row],[Number]])</f>
        <v>0</v>
      </c>
      <c r="C4">
        <f ca="1">COUNTIF(INDIRECT(CONCATENATE("EuroMillions!G", K$1, ":", "H", K$1+9)),Table256[[#This Row],[Number]])</f>
        <v>0</v>
      </c>
      <c r="D4">
        <f ca="1">COUNTIF(INDIRECT(CONCATENATE("EuroMillions!G", K$1, ":", "H", K$1+14)),Table256[[#This Row],[Number]])</f>
        <v>0</v>
      </c>
      <c r="E4">
        <f ca="1">COUNTIF(INDIRECT(CONCATENATE("EuroMillions!G", K$1, ":", "H", K$1+19)),Table256[[#This Row],[Number]])</f>
        <v>1</v>
      </c>
      <c r="F4">
        <f ca="1">COUNTIF(INDIRECT(CONCATENATE("EuroMillions!G", K$1, ":", "H", K$1+29)),Table256[[#This Row],[Number]])</f>
        <v>3</v>
      </c>
      <c r="G4">
        <f ca="1">COUNTIF(INDIRECT(CONCATENATE("EuroMillions!G", K$1, ":", "H", K$1+49)),Table256[[#This Row],[Number]])</f>
        <v>7</v>
      </c>
      <c r="H4">
        <f ca="1">COUNTIF(INDIRECT(CONCATENATE("EuroMillions!G", K$1, ":", "H", K$1+199)),Table256[[#This Row],[Number]])</f>
        <v>36</v>
      </c>
    </row>
    <row r="5" spans="1:12" x14ac:dyDescent="0.3">
      <c r="A5">
        <v>4</v>
      </c>
      <c r="B5">
        <f ca="1">COUNTIF(INDIRECT(CONCATENATE("EuroMillions!G", K$1, ":", "H", K$1+4)),Table256[[#This Row],[Number]])</f>
        <v>1</v>
      </c>
      <c r="C5">
        <f ca="1">COUNTIF(INDIRECT(CONCATENATE("EuroMillions!G", K$1, ":", "H", K$1+9)),Table256[[#This Row],[Number]])</f>
        <v>2</v>
      </c>
      <c r="D5">
        <f ca="1">COUNTIF(INDIRECT(CONCATENATE("EuroMillions!G", K$1, ":", "H", K$1+14)),Table256[[#This Row],[Number]])</f>
        <v>2</v>
      </c>
      <c r="E5">
        <f ca="1">COUNTIF(INDIRECT(CONCATENATE("EuroMillions!G", K$1, ":", "H", K$1+19)),Table256[[#This Row],[Number]])</f>
        <v>2</v>
      </c>
      <c r="F5">
        <f ca="1">COUNTIF(INDIRECT(CONCATENATE("EuroMillions!G", K$1, ":", "H", K$1+29)),Table256[[#This Row],[Number]])</f>
        <v>3</v>
      </c>
      <c r="G5">
        <f ca="1">COUNTIF(INDIRECT(CONCATENATE("EuroMillions!G", K$1, ":", "H", K$1+49)),Table256[[#This Row],[Number]])</f>
        <v>10</v>
      </c>
      <c r="H5">
        <f ca="1">COUNTIF(INDIRECT(CONCATENATE("EuroMillions!G", K$1, ":", "H", K$1+199)),Table256[[#This Row],[Number]])</f>
        <v>30</v>
      </c>
    </row>
    <row r="6" spans="1:12" x14ac:dyDescent="0.3">
      <c r="A6">
        <v>5</v>
      </c>
      <c r="B6">
        <f ca="1">COUNTIF(INDIRECT(CONCATENATE("EuroMillions!G", K$1, ":", "H", K$1+4)),Table256[[#This Row],[Number]])</f>
        <v>0</v>
      </c>
      <c r="C6">
        <f ca="1">COUNTIF(INDIRECT(CONCATENATE("EuroMillions!G", K$1, ":", "H", K$1+9)),Table256[[#This Row],[Number]])</f>
        <v>1</v>
      </c>
      <c r="D6">
        <f ca="1">COUNTIF(INDIRECT(CONCATENATE("EuroMillions!G", K$1, ":", "H", K$1+14)),Table256[[#This Row],[Number]])</f>
        <v>2</v>
      </c>
      <c r="E6">
        <f ca="1">COUNTIF(INDIRECT(CONCATENATE("EuroMillions!G", K$1, ":", "H", K$1+19)),Table256[[#This Row],[Number]])</f>
        <v>2</v>
      </c>
      <c r="F6">
        <f ca="1">COUNTIF(INDIRECT(CONCATENATE("EuroMillions!G", K$1, ":", "H", K$1+29)),Table256[[#This Row],[Number]])</f>
        <v>5</v>
      </c>
      <c r="G6">
        <f ca="1">COUNTIF(INDIRECT(CONCATENATE("EuroMillions!G", K$1, ":", "H", K$1+49)),Table256[[#This Row],[Number]])</f>
        <v>6</v>
      </c>
      <c r="H6">
        <f ca="1">COUNTIF(INDIRECT(CONCATENATE("EuroMillions!G", K$1, ":", "H", K$1+199)),Table256[[#This Row],[Number]])</f>
        <v>33</v>
      </c>
    </row>
    <row r="7" spans="1:12" x14ac:dyDescent="0.3">
      <c r="A7">
        <v>6</v>
      </c>
      <c r="B7">
        <f ca="1">COUNTIF(INDIRECT(CONCATENATE("EuroMillions!G", K$1, ":", "H", K$1+4)),Table256[[#This Row],[Number]])</f>
        <v>1</v>
      </c>
      <c r="C7">
        <f ca="1">COUNTIF(INDIRECT(CONCATENATE("EuroMillions!G", K$1, ":", "H", K$1+9)),Table256[[#This Row],[Number]])</f>
        <v>3</v>
      </c>
      <c r="D7">
        <f ca="1">COUNTIF(INDIRECT(CONCATENATE("EuroMillions!G", K$1, ":", "H", K$1+14)),Table256[[#This Row],[Number]])</f>
        <v>4</v>
      </c>
      <c r="E7">
        <f ca="1">COUNTIF(INDIRECT(CONCATENATE("EuroMillions!G", K$1, ":", "H", K$1+19)),Table256[[#This Row],[Number]])</f>
        <v>5</v>
      </c>
      <c r="F7">
        <f ca="1">COUNTIF(INDIRECT(CONCATENATE("EuroMillions!G", K$1, ":", "H", K$1+29)),Table256[[#This Row],[Number]])</f>
        <v>7</v>
      </c>
      <c r="G7">
        <f ca="1">COUNTIF(INDIRECT(CONCATENATE("EuroMillions!G", K$1, ":", "H", K$1+49)),Table256[[#This Row],[Number]])</f>
        <v>10</v>
      </c>
      <c r="H7">
        <f ca="1">COUNTIF(INDIRECT(CONCATENATE("EuroMillions!G", K$1, ":", "H", K$1+199)),Table256[[#This Row],[Number]])</f>
        <v>32</v>
      </c>
    </row>
    <row r="8" spans="1:12" x14ac:dyDescent="0.3">
      <c r="A8">
        <v>7</v>
      </c>
      <c r="B8">
        <f ca="1">COUNTIF(INDIRECT(CONCATENATE("EuroMillions!G", K$1, ":", "H", K$1+4)),Table256[[#This Row],[Number]])</f>
        <v>0</v>
      </c>
      <c r="C8">
        <f ca="1">COUNTIF(INDIRECT(CONCATENATE("EuroMillions!G", K$1, ":", "H", K$1+9)),Table256[[#This Row],[Number]])</f>
        <v>1</v>
      </c>
      <c r="D8">
        <f ca="1">COUNTIF(INDIRECT(CONCATENATE("EuroMillions!G", K$1, ":", "H", K$1+14)),Table256[[#This Row],[Number]])</f>
        <v>2</v>
      </c>
      <c r="E8">
        <f ca="1">COUNTIF(INDIRECT(CONCATENATE("EuroMillions!G", K$1, ":", "H", K$1+19)),Table256[[#This Row],[Number]])</f>
        <v>3</v>
      </c>
      <c r="F8">
        <f ca="1">COUNTIF(INDIRECT(CONCATENATE("EuroMillions!G", K$1, ":", "H", K$1+29)),Table256[[#This Row],[Number]])</f>
        <v>3</v>
      </c>
      <c r="G8">
        <f ca="1">COUNTIF(INDIRECT(CONCATENATE("EuroMillions!G", K$1, ":", "H", K$1+49)),Table256[[#This Row],[Number]])</f>
        <v>6</v>
      </c>
      <c r="H8">
        <f ca="1">COUNTIF(INDIRECT(CONCATENATE("EuroMillions!G", K$1, ":", "H", K$1+199)),Table256[[#This Row],[Number]])</f>
        <v>35</v>
      </c>
    </row>
    <row r="9" spans="1:12" x14ac:dyDescent="0.3">
      <c r="A9">
        <v>8</v>
      </c>
      <c r="B9">
        <f ca="1">COUNTIF(INDIRECT(CONCATENATE("EuroMillions!G", K$1, ":", "H", K$1+4)),Table256[[#This Row],[Number]])</f>
        <v>2</v>
      </c>
      <c r="C9">
        <f ca="1">COUNTIF(INDIRECT(CONCATENATE("EuroMillions!G", K$1, ":", "H", K$1+9)),Table256[[#This Row],[Number]])</f>
        <v>3</v>
      </c>
      <c r="D9">
        <f ca="1">COUNTIF(INDIRECT(CONCATENATE("EuroMillions!G", K$1, ":", "H", K$1+14)),Table256[[#This Row],[Number]])</f>
        <v>4</v>
      </c>
      <c r="E9">
        <f ca="1">COUNTIF(INDIRECT(CONCATENATE("EuroMillions!G", K$1, ":", "H", K$1+19)),Table256[[#This Row],[Number]])</f>
        <v>4</v>
      </c>
      <c r="F9">
        <f ca="1">COUNTIF(INDIRECT(CONCATENATE("EuroMillions!G", K$1, ":", "H", K$1+29)),Table256[[#This Row],[Number]])</f>
        <v>6</v>
      </c>
      <c r="G9">
        <f ca="1">COUNTIF(INDIRECT(CONCATENATE("EuroMillions!G", K$1, ":", "H", K$1+49)),Table256[[#This Row],[Number]])</f>
        <v>11</v>
      </c>
      <c r="H9">
        <f ca="1">COUNTIF(INDIRECT(CONCATENATE("EuroMillions!G", K$1, ":", "H", K$1+199)),Table256[[#This Row],[Number]])</f>
        <v>35</v>
      </c>
    </row>
    <row r="10" spans="1:12" x14ac:dyDescent="0.3">
      <c r="A10">
        <v>9</v>
      </c>
      <c r="B10">
        <f ca="1">COUNTIF(INDIRECT(CONCATENATE("EuroMillions!G", K$1, ":", "H", K$1+4)),Table256[[#This Row],[Number]])</f>
        <v>2</v>
      </c>
      <c r="C10">
        <f ca="1">COUNTIF(INDIRECT(CONCATENATE("EuroMillions!G", K$1, ":", "H", K$1+9)),Table256[[#This Row],[Number]])</f>
        <v>3</v>
      </c>
      <c r="D10">
        <f ca="1">COUNTIF(INDIRECT(CONCATENATE("EuroMillions!G", K$1, ":", "H", K$1+14)),Table256[[#This Row],[Number]])</f>
        <v>5</v>
      </c>
      <c r="E10">
        <f ca="1">COUNTIF(INDIRECT(CONCATENATE("EuroMillions!G", K$1, ":", "H", K$1+19)),Table256[[#This Row],[Number]])</f>
        <v>6</v>
      </c>
      <c r="F10">
        <f ca="1">COUNTIF(INDIRECT(CONCATENATE("EuroMillions!G", K$1, ":", "H", K$1+29)),Table256[[#This Row],[Number]])</f>
        <v>9</v>
      </c>
      <c r="G10">
        <f ca="1">COUNTIF(INDIRECT(CONCATENATE("EuroMillions!G", K$1, ":", "H", K$1+49)),Table256[[#This Row],[Number]])</f>
        <v>11</v>
      </c>
      <c r="H10">
        <f ca="1">COUNTIF(INDIRECT(CONCATENATE("EuroMillions!G", K$1, ":", "H", K$1+199)),Table256[[#This Row],[Number]])</f>
        <v>40</v>
      </c>
    </row>
    <row r="11" spans="1:12" x14ac:dyDescent="0.3">
      <c r="A11">
        <v>10</v>
      </c>
      <c r="B11">
        <f ca="1">COUNTIF(INDIRECT(CONCATENATE("EuroMillions!G", K$1, ":", "H", K$1+4)),Table256[[#This Row],[Number]])</f>
        <v>0</v>
      </c>
      <c r="C11">
        <f ca="1">COUNTIF(INDIRECT(CONCATENATE("EuroMillions!G", K$1, ":", "H", K$1+9)),Table256[[#This Row],[Number]])</f>
        <v>2</v>
      </c>
      <c r="D11">
        <f ca="1">COUNTIF(INDIRECT(CONCATENATE("EuroMillions!G", K$1, ":", "H", K$1+14)),Table256[[#This Row],[Number]])</f>
        <v>2</v>
      </c>
      <c r="E11">
        <f ca="1">COUNTIF(INDIRECT(CONCATENATE("EuroMillions!G", K$1, ":", "H", K$1+19)),Table256[[#This Row],[Number]])</f>
        <v>4</v>
      </c>
      <c r="F11">
        <f ca="1">COUNTIF(INDIRECT(CONCATENATE("EuroMillions!G", K$1, ":", "H", K$1+29)),Table256[[#This Row],[Number]])</f>
        <v>4</v>
      </c>
      <c r="G11">
        <f ca="1">COUNTIF(INDIRECT(CONCATENATE("EuroMillions!G", K$1, ":", "H", K$1+49)),Table256[[#This Row],[Number]])</f>
        <v>7</v>
      </c>
      <c r="H11">
        <f ca="1">COUNTIF(INDIRECT(CONCATENATE("EuroMillions!G", K$1, ":", "H", K$1+199)),Table256[[#This Row],[Number]])</f>
        <v>34</v>
      </c>
    </row>
    <row r="12" spans="1:12" x14ac:dyDescent="0.3">
      <c r="A12">
        <v>11</v>
      </c>
      <c r="B12">
        <f ca="1">COUNTIF(INDIRECT(CONCATENATE("EuroMillions!G", K$1, ":", "H", K$1+4)),Table256[[#This Row],[Number]])</f>
        <v>1</v>
      </c>
      <c r="C12">
        <f ca="1">COUNTIF(INDIRECT(CONCATENATE("EuroMillions!G", K$1, ":", "H", K$1+9)),Table256[[#This Row],[Number]])</f>
        <v>1</v>
      </c>
      <c r="D12">
        <f ca="1">COUNTIF(INDIRECT(CONCATENATE("EuroMillions!G", K$1, ":", "H", K$1+14)),Table256[[#This Row],[Number]])</f>
        <v>2</v>
      </c>
      <c r="E12">
        <f ca="1">COUNTIF(INDIRECT(CONCATENATE("EuroMillions!G", K$1, ":", "H", K$1+19)),Table256[[#This Row],[Number]])</f>
        <v>2</v>
      </c>
      <c r="F12">
        <f ca="1">COUNTIF(INDIRECT(CONCATENATE("EuroMillions!G", K$1, ":", "H", K$1+29)),Table256[[#This Row],[Number]])</f>
        <v>3</v>
      </c>
      <c r="G12">
        <f ca="1">COUNTIF(INDIRECT(CONCATENATE("EuroMillions!G", K$1, ":", "H", K$1+49)),Table256[[#This Row],[Number]])</f>
        <v>4</v>
      </c>
      <c r="H12">
        <f ca="1">COUNTIF(INDIRECT(CONCATENATE("EuroMillions!G", K$1, ":", "H", K$1+199)),Table256[[#This Row],[Number]])</f>
        <v>25</v>
      </c>
    </row>
    <row r="13" spans="1:12" x14ac:dyDescent="0.3">
      <c r="A13">
        <v>12</v>
      </c>
      <c r="B13">
        <f ca="1">COUNTIF(INDIRECT(CONCATENATE("EuroMillions!G", K$1, ":", "H", K$1+4)),Table256[[#This Row],[Number]])</f>
        <v>2</v>
      </c>
      <c r="C13">
        <f ca="1">COUNTIF(INDIRECT(CONCATENATE("EuroMillions!G", K$1, ":", "H", K$1+9)),Table256[[#This Row],[Number]])</f>
        <v>2</v>
      </c>
      <c r="D13">
        <f ca="1">COUNTIF(INDIRECT(CONCATENATE("EuroMillions!G", K$1, ":", "H", K$1+14)),Table256[[#This Row],[Number]])</f>
        <v>4</v>
      </c>
      <c r="E13">
        <f ca="1">COUNTIF(INDIRECT(CONCATENATE("EuroMillions!G", K$1, ":", "H", K$1+19)),Table256[[#This Row],[Number]])</f>
        <v>5</v>
      </c>
      <c r="F13">
        <f ca="1">COUNTIF(INDIRECT(CONCATENATE("EuroMillions!G", K$1, ":", "H", K$1+29)),Table256[[#This Row],[Number]])</f>
        <v>7</v>
      </c>
      <c r="G13">
        <f ca="1">COUNTIF(INDIRECT(CONCATENATE("EuroMillions!G", K$1, ":", "H", K$1+49)),Table256[[#This Row],[Number]])</f>
        <v>11</v>
      </c>
      <c r="H13">
        <f ca="1">COUNTIF(INDIRECT(CONCATENATE("EuroMillions!G", K$1, ":", "H", K$1+199)),Table256[[#This Row],[Number]])</f>
        <v>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BB2D-644B-44B4-B2E2-A66DEBE38E06}">
  <dimension ref="A1:O54"/>
  <sheetViews>
    <sheetView workbookViewId="0">
      <selection activeCell="M20" sqref="M20"/>
    </sheetView>
  </sheetViews>
  <sheetFormatPr defaultRowHeight="14.4" x14ac:dyDescent="0.3"/>
  <cols>
    <col min="1" max="1" width="10.6640625" customWidth="1"/>
    <col min="7" max="8" width="12.109375" customWidth="1"/>
  </cols>
  <sheetData>
    <row r="1" spans="1:15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</row>
    <row r="2" spans="1:15" x14ac:dyDescent="0.3">
      <c r="A2" s="4">
        <v>44783</v>
      </c>
      <c r="B2">
        <v>24</v>
      </c>
      <c r="C2">
        <v>52</v>
      </c>
      <c r="D2">
        <v>6</v>
      </c>
      <c r="E2">
        <v>40</v>
      </c>
      <c r="F2">
        <v>47</v>
      </c>
      <c r="G2">
        <v>21</v>
      </c>
      <c r="H2">
        <v>30</v>
      </c>
      <c r="I2">
        <v>8</v>
      </c>
      <c r="J2" t="s">
        <v>22</v>
      </c>
      <c r="K2">
        <v>2779</v>
      </c>
    </row>
    <row r="3" spans="1:15" x14ac:dyDescent="0.3">
      <c r="A3" s="4">
        <v>44779</v>
      </c>
      <c r="B3">
        <v>45</v>
      </c>
      <c r="C3">
        <v>41</v>
      </c>
      <c r="D3">
        <v>44</v>
      </c>
      <c r="E3">
        <v>31</v>
      </c>
      <c r="F3">
        <v>15</v>
      </c>
      <c r="G3">
        <v>14</v>
      </c>
      <c r="H3">
        <v>20</v>
      </c>
      <c r="I3">
        <v>7</v>
      </c>
      <c r="J3" t="s">
        <v>23</v>
      </c>
      <c r="K3">
        <v>2778</v>
      </c>
      <c r="O3" s="4"/>
    </row>
    <row r="4" spans="1:15" x14ac:dyDescent="0.3">
      <c r="A4" s="4">
        <v>44776</v>
      </c>
      <c r="B4">
        <v>25</v>
      </c>
      <c r="C4">
        <v>53</v>
      </c>
      <c r="D4">
        <v>29</v>
      </c>
      <c r="E4">
        <v>5</v>
      </c>
      <c r="F4">
        <v>28</v>
      </c>
      <c r="G4">
        <v>58</v>
      </c>
      <c r="H4">
        <v>15</v>
      </c>
      <c r="I4">
        <v>7</v>
      </c>
      <c r="J4" t="s">
        <v>23</v>
      </c>
      <c r="K4">
        <v>2777</v>
      </c>
      <c r="O4" s="4"/>
    </row>
    <row r="5" spans="1:15" x14ac:dyDescent="0.3">
      <c r="A5" s="4">
        <v>44772</v>
      </c>
      <c r="B5">
        <v>33</v>
      </c>
      <c r="C5">
        <v>7</v>
      </c>
      <c r="D5">
        <v>17</v>
      </c>
      <c r="E5">
        <v>16</v>
      </c>
      <c r="F5">
        <v>19</v>
      </c>
      <c r="G5">
        <v>57</v>
      </c>
      <c r="H5">
        <v>12</v>
      </c>
      <c r="I5">
        <v>6</v>
      </c>
      <c r="J5" t="s">
        <v>23</v>
      </c>
      <c r="K5">
        <v>2776</v>
      </c>
      <c r="O5" s="4"/>
    </row>
    <row r="6" spans="1:15" x14ac:dyDescent="0.3">
      <c r="A6" s="4">
        <v>44769</v>
      </c>
      <c r="B6">
        <v>14</v>
      </c>
      <c r="C6">
        <v>37</v>
      </c>
      <c r="D6">
        <v>39</v>
      </c>
      <c r="E6">
        <v>38</v>
      </c>
      <c r="F6">
        <v>1</v>
      </c>
      <c r="G6">
        <v>11</v>
      </c>
      <c r="H6">
        <v>54</v>
      </c>
      <c r="I6">
        <v>6</v>
      </c>
      <c r="J6" t="s">
        <v>23</v>
      </c>
      <c r="K6">
        <v>2775</v>
      </c>
      <c r="O6" s="4"/>
    </row>
    <row r="7" spans="1:15" x14ac:dyDescent="0.3">
      <c r="A7" s="4">
        <v>44765</v>
      </c>
      <c r="B7">
        <v>34</v>
      </c>
      <c r="C7">
        <v>10</v>
      </c>
      <c r="D7">
        <v>41</v>
      </c>
      <c r="E7">
        <v>2</v>
      </c>
      <c r="F7">
        <v>54</v>
      </c>
      <c r="G7">
        <v>13</v>
      </c>
      <c r="H7">
        <v>26</v>
      </c>
      <c r="I7">
        <v>5</v>
      </c>
      <c r="J7" t="s">
        <v>22</v>
      </c>
      <c r="K7">
        <v>2774</v>
      </c>
      <c r="O7" s="4"/>
    </row>
    <row r="8" spans="1:15" x14ac:dyDescent="0.3">
      <c r="A8" s="4">
        <v>44762</v>
      </c>
      <c r="B8">
        <v>36</v>
      </c>
      <c r="C8">
        <v>33</v>
      </c>
      <c r="D8">
        <v>12</v>
      </c>
      <c r="E8">
        <v>32</v>
      </c>
      <c r="F8">
        <v>14</v>
      </c>
      <c r="G8">
        <v>17</v>
      </c>
      <c r="H8">
        <v>9</v>
      </c>
      <c r="I8">
        <v>5</v>
      </c>
      <c r="J8" t="s">
        <v>22</v>
      </c>
      <c r="K8">
        <v>2773</v>
      </c>
      <c r="O8" s="4"/>
    </row>
    <row r="9" spans="1:15" x14ac:dyDescent="0.3">
      <c r="A9" s="4">
        <v>44758</v>
      </c>
      <c r="B9">
        <v>58</v>
      </c>
      <c r="C9">
        <v>32</v>
      </c>
      <c r="D9">
        <v>2</v>
      </c>
      <c r="E9">
        <v>19</v>
      </c>
      <c r="F9">
        <v>12</v>
      </c>
      <c r="G9">
        <v>54</v>
      </c>
      <c r="H9">
        <v>23</v>
      </c>
      <c r="I9">
        <v>4</v>
      </c>
      <c r="J9" t="s">
        <v>22</v>
      </c>
      <c r="K9">
        <v>2772</v>
      </c>
      <c r="O9" s="4"/>
    </row>
    <row r="10" spans="1:15" x14ac:dyDescent="0.3">
      <c r="A10" s="4">
        <v>44755</v>
      </c>
      <c r="B10">
        <v>12</v>
      </c>
      <c r="C10">
        <v>59</v>
      </c>
      <c r="D10">
        <v>39</v>
      </c>
      <c r="E10">
        <v>13</v>
      </c>
      <c r="F10">
        <v>42</v>
      </c>
      <c r="G10">
        <v>19</v>
      </c>
      <c r="H10">
        <v>10</v>
      </c>
      <c r="I10">
        <v>4</v>
      </c>
      <c r="J10" t="s">
        <v>22</v>
      </c>
      <c r="K10">
        <v>2771</v>
      </c>
      <c r="O10" s="4"/>
    </row>
    <row r="11" spans="1:15" x14ac:dyDescent="0.3">
      <c r="A11" s="4">
        <v>44751</v>
      </c>
      <c r="B11">
        <v>40</v>
      </c>
      <c r="C11">
        <v>12</v>
      </c>
      <c r="D11">
        <v>15</v>
      </c>
      <c r="E11">
        <v>6</v>
      </c>
      <c r="F11">
        <v>48</v>
      </c>
      <c r="G11">
        <v>24</v>
      </c>
      <c r="H11">
        <v>45</v>
      </c>
      <c r="I11">
        <v>3</v>
      </c>
      <c r="J11" t="s">
        <v>23</v>
      </c>
      <c r="K11">
        <v>2770</v>
      </c>
      <c r="O11" s="4"/>
    </row>
    <row r="12" spans="1:15" x14ac:dyDescent="0.3">
      <c r="A12" s="4">
        <v>44748</v>
      </c>
      <c r="B12">
        <v>44</v>
      </c>
      <c r="C12">
        <v>25</v>
      </c>
      <c r="D12">
        <v>9</v>
      </c>
      <c r="E12">
        <v>54</v>
      </c>
      <c r="F12">
        <v>36</v>
      </c>
      <c r="G12">
        <v>41</v>
      </c>
      <c r="H12">
        <v>48</v>
      </c>
      <c r="I12">
        <v>3</v>
      </c>
      <c r="J12" t="s">
        <v>23</v>
      </c>
      <c r="K12">
        <v>2769</v>
      </c>
      <c r="O12" s="4"/>
    </row>
    <row r="13" spans="1:15" x14ac:dyDescent="0.3">
      <c r="A13" s="4">
        <v>44744</v>
      </c>
      <c r="B13">
        <v>53</v>
      </c>
      <c r="C13">
        <v>48</v>
      </c>
      <c r="D13">
        <v>33</v>
      </c>
      <c r="E13">
        <v>9</v>
      </c>
      <c r="F13">
        <v>43</v>
      </c>
      <c r="G13">
        <v>23</v>
      </c>
      <c r="H13">
        <v>1</v>
      </c>
      <c r="I13">
        <v>2</v>
      </c>
      <c r="J13" t="s">
        <v>23</v>
      </c>
      <c r="K13">
        <v>2768</v>
      </c>
      <c r="O13" s="4"/>
    </row>
    <row r="14" spans="1:15" x14ac:dyDescent="0.3">
      <c r="A14" s="4">
        <v>44741</v>
      </c>
      <c r="B14">
        <v>26</v>
      </c>
      <c r="C14">
        <v>3</v>
      </c>
      <c r="D14">
        <v>17</v>
      </c>
      <c r="E14">
        <v>21</v>
      </c>
      <c r="F14">
        <v>46</v>
      </c>
      <c r="G14">
        <v>59</v>
      </c>
      <c r="H14">
        <v>39</v>
      </c>
      <c r="I14">
        <v>2</v>
      </c>
      <c r="J14" t="s">
        <v>23</v>
      </c>
      <c r="K14">
        <v>2767</v>
      </c>
      <c r="O14" s="4"/>
    </row>
    <row r="15" spans="1:15" x14ac:dyDescent="0.3">
      <c r="A15" s="4">
        <v>44737</v>
      </c>
      <c r="B15">
        <v>43</v>
      </c>
      <c r="C15">
        <v>13</v>
      </c>
      <c r="D15">
        <v>31</v>
      </c>
      <c r="E15">
        <v>52</v>
      </c>
      <c r="F15">
        <v>23</v>
      </c>
      <c r="G15">
        <v>25</v>
      </c>
      <c r="H15">
        <v>6</v>
      </c>
      <c r="I15">
        <v>1</v>
      </c>
      <c r="J15" t="s">
        <v>22</v>
      </c>
      <c r="K15">
        <v>2766</v>
      </c>
      <c r="O15" s="4"/>
    </row>
    <row r="16" spans="1:15" x14ac:dyDescent="0.3">
      <c r="A16" s="4">
        <v>44734</v>
      </c>
      <c r="B16">
        <v>54</v>
      </c>
      <c r="C16">
        <v>21</v>
      </c>
      <c r="D16">
        <v>40</v>
      </c>
      <c r="E16">
        <v>48</v>
      </c>
      <c r="F16">
        <v>36</v>
      </c>
      <c r="G16">
        <v>46</v>
      </c>
      <c r="H16">
        <v>38</v>
      </c>
      <c r="I16">
        <v>1</v>
      </c>
      <c r="J16" t="s">
        <v>22</v>
      </c>
      <c r="K16">
        <v>2765</v>
      </c>
      <c r="O16" s="4"/>
    </row>
    <row r="17" spans="1:15" x14ac:dyDescent="0.3">
      <c r="A17" s="4">
        <v>44730</v>
      </c>
      <c r="B17">
        <v>14</v>
      </c>
      <c r="C17">
        <v>39</v>
      </c>
      <c r="D17">
        <v>11</v>
      </c>
      <c r="E17">
        <v>59</v>
      </c>
      <c r="F17">
        <v>42</v>
      </c>
      <c r="G17">
        <v>36</v>
      </c>
      <c r="H17">
        <v>21</v>
      </c>
      <c r="I17">
        <v>4</v>
      </c>
      <c r="J17" t="s">
        <v>22</v>
      </c>
      <c r="K17">
        <v>2764</v>
      </c>
      <c r="O17" s="4"/>
    </row>
    <row r="18" spans="1:15" x14ac:dyDescent="0.3">
      <c r="A18" s="4">
        <v>44727</v>
      </c>
      <c r="B18">
        <v>53</v>
      </c>
      <c r="C18">
        <v>3</v>
      </c>
      <c r="D18">
        <v>41</v>
      </c>
      <c r="E18">
        <v>37</v>
      </c>
      <c r="F18">
        <v>38</v>
      </c>
      <c r="G18">
        <v>26</v>
      </c>
      <c r="H18">
        <v>36</v>
      </c>
      <c r="I18">
        <v>4</v>
      </c>
      <c r="J18" t="s">
        <v>22</v>
      </c>
      <c r="K18">
        <v>2763</v>
      </c>
      <c r="O18" s="4"/>
    </row>
    <row r="19" spans="1:15" x14ac:dyDescent="0.3">
      <c r="A19" s="4">
        <v>44723</v>
      </c>
      <c r="B19">
        <v>32</v>
      </c>
      <c r="C19">
        <v>21</v>
      </c>
      <c r="D19">
        <v>59</v>
      </c>
      <c r="E19">
        <v>52</v>
      </c>
      <c r="F19">
        <v>34</v>
      </c>
      <c r="G19">
        <v>20</v>
      </c>
      <c r="H19">
        <v>1</v>
      </c>
      <c r="I19">
        <v>3</v>
      </c>
      <c r="J19" t="s">
        <v>23</v>
      </c>
      <c r="K19">
        <v>2762</v>
      </c>
      <c r="O19" s="4"/>
    </row>
    <row r="20" spans="1:15" x14ac:dyDescent="0.3">
      <c r="A20" s="4">
        <v>44720</v>
      </c>
      <c r="B20">
        <v>25</v>
      </c>
      <c r="C20">
        <v>53</v>
      </c>
      <c r="D20">
        <v>58</v>
      </c>
      <c r="E20">
        <v>11</v>
      </c>
      <c r="F20">
        <v>23</v>
      </c>
      <c r="G20">
        <v>38</v>
      </c>
      <c r="H20">
        <v>52</v>
      </c>
      <c r="I20">
        <v>3</v>
      </c>
      <c r="J20" t="s">
        <v>23</v>
      </c>
      <c r="K20">
        <v>2761</v>
      </c>
      <c r="O20" s="4"/>
    </row>
    <row r="21" spans="1:15" x14ac:dyDescent="0.3">
      <c r="A21" s="4">
        <v>44716</v>
      </c>
      <c r="B21">
        <v>46</v>
      </c>
      <c r="C21">
        <v>59</v>
      </c>
      <c r="D21">
        <v>41</v>
      </c>
      <c r="E21">
        <v>52</v>
      </c>
      <c r="F21">
        <v>19</v>
      </c>
      <c r="G21">
        <v>9</v>
      </c>
      <c r="H21">
        <v>24</v>
      </c>
      <c r="I21">
        <v>2</v>
      </c>
      <c r="J21" t="s">
        <v>23</v>
      </c>
      <c r="K21">
        <v>2760</v>
      </c>
      <c r="O21" s="4"/>
    </row>
    <row r="22" spans="1:15" x14ac:dyDescent="0.3">
      <c r="A22" s="4">
        <v>44713</v>
      </c>
      <c r="B22">
        <v>32</v>
      </c>
      <c r="C22">
        <v>4</v>
      </c>
      <c r="D22">
        <v>30</v>
      </c>
      <c r="E22">
        <v>38</v>
      </c>
      <c r="F22">
        <v>1</v>
      </c>
      <c r="G22">
        <v>6</v>
      </c>
      <c r="H22">
        <v>18</v>
      </c>
      <c r="I22">
        <v>2</v>
      </c>
      <c r="J22" t="s">
        <v>23</v>
      </c>
      <c r="K22">
        <v>2759</v>
      </c>
      <c r="O22" s="4"/>
    </row>
    <row r="23" spans="1:15" x14ac:dyDescent="0.3">
      <c r="A23" s="4">
        <v>44709</v>
      </c>
      <c r="B23">
        <v>24</v>
      </c>
      <c r="C23">
        <v>57</v>
      </c>
      <c r="D23">
        <v>16</v>
      </c>
      <c r="E23">
        <v>34</v>
      </c>
      <c r="F23">
        <v>44</v>
      </c>
      <c r="G23">
        <v>5</v>
      </c>
      <c r="H23">
        <v>20</v>
      </c>
      <c r="I23">
        <v>1</v>
      </c>
      <c r="J23" t="s">
        <v>24</v>
      </c>
      <c r="K23">
        <v>2758</v>
      </c>
      <c r="O23" s="4"/>
    </row>
    <row r="24" spans="1:15" x14ac:dyDescent="0.3">
      <c r="A24" s="4">
        <v>44706</v>
      </c>
      <c r="B24">
        <v>45</v>
      </c>
      <c r="C24">
        <v>31</v>
      </c>
      <c r="D24">
        <v>49</v>
      </c>
      <c r="E24">
        <v>30</v>
      </c>
      <c r="F24">
        <v>37</v>
      </c>
      <c r="G24">
        <v>56</v>
      </c>
      <c r="H24">
        <v>51</v>
      </c>
      <c r="I24">
        <v>1</v>
      </c>
      <c r="J24" t="s">
        <v>24</v>
      </c>
      <c r="K24">
        <v>2757</v>
      </c>
      <c r="O24" s="4"/>
    </row>
    <row r="25" spans="1:15" x14ac:dyDescent="0.3">
      <c r="A25" s="4">
        <v>44702</v>
      </c>
      <c r="B25">
        <v>51</v>
      </c>
      <c r="C25">
        <v>48</v>
      </c>
      <c r="D25">
        <v>57</v>
      </c>
      <c r="E25">
        <v>12</v>
      </c>
      <c r="F25">
        <v>37</v>
      </c>
      <c r="G25">
        <v>25</v>
      </c>
      <c r="H25">
        <v>8</v>
      </c>
      <c r="I25">
        <v>4</v>
      </c>
      <c r="J25" t="s">
        <v>25</v>
      </c>
      <c r="K25">
        <v>2756</v>
      </c>
      <c r="O25" s="4"/>
    </row>
    <row r="26" spans="1:15" x14ac:dyDescent="0.3">
      <c r="A26" s="4">
        <v>44699</v>
      </c>
      <c r="B26">
        <v>18</v>
      </c>
      <c r="C26">
        <v>20</v>
      </c>
      <c r="D26">
        <v>38</v>
      </c>
      <c r="E26">
        <v>40</v>
      </c>
      <c r="F26">
        <v>51</v>
      </c>
      <c r="G26">
        <v>42</v>
      </c>
      <c r="H26">
        <v>45</v>
      </c>
      <c r="I26">
        <v>4</v>
      </c>
      <c r="J26" t="s">
        <v>25</v>
      </c>
      <c r="K26">
        <v>2755</v>
      </c>
      <c r="O26" s="4"/>
    </row>
    <row r="27" spans="1:15" x14ac:dyDescent="0.3">
      <c r="A27" s="4">
        <v>44695</v>
      </c>
      <c r="B27">
        <v>15</v>
      </c>
      <c r="C27">
        <v>21</v>
      </c>
      <c r="D27">
        <v>12</v>
      </c>
      <c r="E27">
        <v>50</v>
      </c>
      <c r="F27">
        <v>39</v>
      </c>
      <c r="G27">
        <v>24</v>
      </c>
      <c r="H27">
        <v>35</v>
      </c>
      <c r="I27">
        <v>3</v>
      </c>
      <c r="J27" t="s">
        <v>25</v>
      </c>
      <c r="K27">
        <v>2754</v>
      </c>
      <c r="O27" s="4"/>
    </row>
    <row r="28" spans="1:15" x14ac:dyDescent="0.3">
      <c r="A28" s="4">
        <v>44692</v>
      </c>
      <c r="B28">
        <v>39</v>
      </c>
      <c r="C28">
        <v>51</v>
      </c>
      <c r="D28">
        <v>21</v>
      </c>
      <c r="E28">
        <v>44</v>
      </c>
      <c r="F28">
        <v>37</v>
      </c>
      <c r="G28">
        <v>34</v>
      </c>
      <c r="H28">
        <v>26</v>
      </c>
      <c r="I28">
        <v>3</v>
      </c>
      <c r="J28" t="s">
        <v>25</v>
      </c>
      <c r="K28">
        <v>2753</v>
      </c>
      <c r="O28" s="4"/>
    </row>
    <row r="29" spans="1:15" x14ac:dyDescent="0.3">
      <c r="A29" s="4">
        <v>44688</v>
      </c>
      <c r="B29">
        <v>5</v>
      </c>
      <c r="C29">
        <v>3</v>
      </c>
      <c r="D29">
        <v>15</v>
      </c>
      <c r="E29">
        <v>6</v>
      </c>
      <c r="F29">
        <v>41</v>
      </c>
      <c r="G29">
        <v>45</v>
      </c>
      <c r="H29">
        <v>39</v>
      </c>
      <c r="I29">
        <v>2</v>
      </c>
      <c r="J29" t="s">
        <v>24</v>
      </c>
      <c r="K29">
        <v>2752</v>
      </c>
      <c r="O29" s="4"/>
    </row>
    <row r="30" spans="1:15" x14ac:dyDescent="0.3">
      <c r="A30" s="4">
        <v>44685</v>
      </c>
      <c r="B30">
        <v>57</v>
      </c>
      <c r="C30">
        <v>10</v>
      </c>
      <c r="D30">
        <v>55</v>
      </c>
      <c r="E30">
        <v>50</v>
      </c>
      <c r="F30">
        <v>29</v>
      </c>
      <c r="G30">
        <v>6</v>
      </c>
      <c r="H30">
        <v>5</v>
      </c>
      <c r="I30">
        <v>2</v>
      </c>
      <c r="J30" t="s">
        <v>24</v>
      </c>
      <c r="K30">
        <v>2751</v>
      </c>
      <c r="O30" s="4"/>
    </row>
    <row r="31" spans="1:15" x14ac:dyDescent="0.3">
      <c r="A31" s="4">
        <v>44681</v>
      </c>
      <c r="B31">
        <v>15</v>
      </c>
      <c r="C31">
        <v>19</v>
      </c>
      <c r="D31">
        <v>41</v>
      </c>
      <c r="E31">
        <v>26</v>
      </c>
      <c r="F31">
        <v>51</v>
      </c>
      <c r="G31">
        <v>57</v>
      </c>
      <c r="H31">
        <v>52</v>
      </c>
      <c r="I31">
        <v>1</v>
      </c>
      <c r="J31" t="s">
        <v>24</v>
      </c>
      <c r="K31">
        <v>2750</v>
      </c>
      <c r="O31" s="4"/>
    </row>
    <row r="32" spans="1:15" x14ac:dyDescent="0.3">
      <c r="A32" s="4">
        <v>44678</v>
      </c>
      <c r="B32">
        <v>57</v>
      </c>
      <c r="C32">
        <v>38</v>
      </c>
      <c r="D32">
        <v>22</v>
      </c>
      <c r="E32">
        <v>10</v>
      </c>
      <c r="F32">
        <v>56</v>
      </c>
      <c r="G32">
        <v>35</v>
      </c>
      <c r="H32">
        <v>46</v>
      </c>
      <c r="I32">
        <v>1</v>
      </c>
      <c r="J32" t="s">
        <v>24</v>
      </c>
      <c r="K32">
        <v>2749</v>
      </c>
      <c r="O32" s="4"/>
    </row>
    <row r="33" spans="1:15" x14ac:dyDescent="0.3">
      <c r="A33" s="4">
        <v>44674</v>
      </c>
      <c r="B33">
        <v>7</v>
      </c>
      <c r="C33">
        <v>10</v>
      </c>
      <c r="D33">
        <v>56</v>
      </c>
      <c r="E33">
        <v>31</v>
      </c>
      <c r="F33">
        <v>48</v>
      </c>
      <c r="G33">
        <v>24</v>
      </c>
      <c r="H33">
        <v>15</v>
      </c>
      <c r="I33">
        <v>11</v>
      </c>
      <c r="J33" t="s">
        <v>25</v>
      </c>
      <c r="K33">
        <v>2748</v>
      </c>
      <c r="O33" s="4"/>
    </row>
    <row r="34" spans="1:15" x14ac:dyDescent="0.3">
      <c r="A34" s="4">
        <v>44671</v>
      </c>
      <c r="B34">
        <v>5</v>
      </c>
      <c r="C34">
        <v>53</v>
      </c>
      <c r="D34">
        <v>24</v>
      </c>
      <c r="E34">
        <v>47</v>
      </c>
      <c r="F34">
        <v>8</v>
      </c>
      <c r="G34">
        <v>50</v>
      </c>
      <c r="H34">
        <v>31</v>
      </c>
      <c r="I34">
        <v>11</v>
      </c>
      <c r="J34" t="s">
        <v>25</v>
      </c>
      <c r="K34">
        <v>2747</v>
      </c>
      <c r="O34" s="4"/>
    </row>
    <row r="35" spans="1:15" x14ac:dyDescent="0.3">
      <c r="A35" s="4">
        <v>44667</v>
      </c>
      <c r="B35">
        <v>6</v>
      </c>
      <c r="C35">
        <v>4</v>
      </c>
      <c r="D35">
        <v>55</v>
      </c>
      <c r="E35">
        <v>58</v>
      </c>
      <c r="F35">
        <v>2</v>
      </c>
      <c r="G35">
        <v>35</v>
      </c>
      <c r="H35">
        <v>44</v>
      </c>
      <c r="I35">
        <v>10</v>
      </c>
      <c r="J35" t="s">
        <v>25</v>
      </c>
      <c r="K35">
        <v>2746</v>
      </c>
      <c r="O35" s="4"/>
    </row>
    <row r="36" spans="1:15" x14ac:dyDescent="0.3">
      <c r="A36" s="4">
        <v>44664</v>
      </c>
      <c r="B36">
        <v>53</v>
      </c>
      <c r="C36">
        <v>40</v>
      </c>
      <c r="D36">
        <v>1</v>
      </c>
      <c r="E36">
        <v>10</v>
      </c>
      <c r="F36">
        <v>7</v>
      </c>
      <c r="G36">
        <v>30</v>
      </c>
      <c r="H36">
        <v>2</v>
      </c>
      <c r="I36">
        <v>10</v>
      </c>
      <c r="J36" t="s">
        <v>25</v>
      </c>
      <c r="K36">
        <v>2745</v>
      </c>
      <c r="O36" s="4"/>
    </row>
    <row r="37" spans="1:15" x14ac:dyDescent="0.3">
      <c r="A37" s="4">
        <v>44660</v>
      </c>
      <c r="B37">
        <v>18</v>
      </c>
      <c r="C37">
        <v>59</v>
      </c>
      <c r="D37">
        <v>44</v>
      </c>
      <c r="E37">
        <v>11</v>
      </c>
      <c r="F37">
        <v>10</v>
      </c>
      <c r="G37">
        <v>29</v>
      </c>
      <c r="H37">
        <v>17</v>
      </c>
      <c r="I37">
        <v>9</v>
      </c>
      <c r="J37" t="s">
        <v>24</v>
      </c>
      <c r="K37">
        <v>2744</v>
      </c>
      <c r="O37" s="4"/>
    </row>
    <row r="38" spans="1:15" x14ac:dyDescent="0.3">
      <c r="A38" s="4">
        <v>44657</v>
      </c>
      <c r="B38">
        <v>23</v>
      </c>
      <c r="C38">
        <v>3</v>
      </c>
      <c r="D38">
        <v>49</v>
      </c>
      <c r="E38">
        <v>30</v>
      </c>
      <c r="F38">
        <v>17</v>
      </c>
      <c r="G38">
        <v>24</v>
      </c>
      <c r="H38">
        <v>59</v>
      </c>
      <c r="I38">
        <v>9</v>
      </c>
      <c r="J38" t="s">
        <v>24</v>
      </c>
      <c r="K38">
        <v>2743</v>
      </c>
      <c r="O38" s="4"/>
    </row>
    <row r="39" spans="1:15" x14ac:dyDescent="0.3">
      <c r="A39" s="4">
        <v>44653</v>
      </c>
      <c r="B39">
        <v>22</v>
      </c>
      <c r="C39">
        <v>57</v>
      </c>
      <c r="D39">
        <v>27</v>
      </c>
      <c r="E39">
        <v>52</v>
      </c>
      <c r="F39">
        <v>30</v>
      </c>
      <c r="G39">
        <v>24</v>
      </c>
      <c r="H39">
        <v>20</v>
      </c>
      <c r="I39">
        <v>11</v>
      </c>
      <c r="J39" t="s">
        <v>24</v>
      </c>
      <c r="K39">
        <v>2742</v>
      </c>
      <c r="O39" s="4"/>
    </row>
    <row r="40" spans="1:15" x14ac:dyDescent="0.3">
      <c r="A40" s="4">
        <v>44650</v>
      </c>
      <c r="B40">
        <v>17</v>
      </c>
      <c r="C40">
        <v>44</v>
      </c>
      <c r="D40">
        <v>58</v>
      </c>
      <c r="E40">
        <v>12</v>
      </c>
      <c r="F40">
        <v>11</v>
      </c>
      <c r="G40">
        <v>14</v>
      </c>
      <c r="H40">
        <v>29</v>
      </c>
      <c r="I40">
        <v>11</v>
      </c>
      <c r="J40" t="s">
        <v>24</v>
      </c>
      <c r="K40">
        <v>2741</v>
      </c>
      <c r="O40" s="4"/>
    </row>
    <row r="41" spans="1:15" x14ac:dyDescent="0.3">
      <c r="A41" s="4">
        <v>44646</v>
      </c>
      <c r="B41">
        <v>13</v>
      </c>
      <c r="C41">
        <v>27</v>
      </c>
      <c r="D41">
        <v>53</v>
      </c>
      <c r="E41">
        <v>35</v>
      </c>
      <c r="F41">
        <v>46</v>
      </c>
      <c r="G41">
        <v>18</v>
      </c>
      <c r="H41">
        <v>40</v>
      </c>
      <c r="I41">
        <v>10</v>
      </c>
      <c r="J41" t="s">
        <v>25</v>
      </c>
      <c r="K41">
        <v>2740</v>
      </c>
      <c r="O41" s="4"/>
    </row>
    <row r="42" spans="1:15" x14ac:dyDescent="0.3">
      <c r="A42" s="4">
        <v>44643</v>
      </c>
      <c r="B42">
        <v>52</v>
      </c>
      <c r="C42">
        <v>15</v>
      </c>
      <c r="D42">
        <v>53</v>
      </c>
      <c r="E42">
        <v>46</v>
      </c>
      <c r="F42">
        <v>3</v>
      </c>
      <c r="G42">
        <v>14</v>
      </c>
      <c r="H42">
        <v>50</v>
      </c>
      <c r="I42">
        <v>10</v>
      </c>
      <c r="J42" t="s">
        <v>25</v>
      </c>
      <c r="K42">
        <v>2739</v>
      </c>
      <c r="O42" s="4"/>
    </row>
    <row r="43" spans="1:15" x14ac:dyDescent="0.3">
      <c r="A43" s="4">
        <v>44639</v>
      </c>
      <c r="B43">
        <v>51</v>
      </c>
      <c r="C43">
        <v>20</v>
      </c>
      <c r="D43">
        <v>50</v>
      </c>
      <c r="E43">
        <v>34</v>
      </c>
      <c r="F43">
        <v>33</v>
      </c>
      <c r="G43">
        <v>24</v>
      </c>
      <c r="H43">
        <v>7</v>
      </c>
      <c r="I43">
        <v>9</v>
      </c>
      <c r="J43" t="s">
        <v>25</v>
      </c>
      <c r="K43">
        <v>2738</v>
      </c>
      <c r="O43" s="4"/>
    </row>
    <row r="44" spans="1:15" x14ac:dyDescent="0.3">
      <c r="A44" s="4">
        <v>44636</v>
      </c>
      <c r="B44">
        <v>28</v>
      </c>
      <c r="C44">
        <v>33</v>
      </c>
      <c r="D44">
        <v>14</v>
      </c>
      <c r="E44">
        <v>23</v>
      </c>
      <c r="F44">
        <v>20</v>
      </c>
      <c r="G44">
        <v>54</v>
      </c>
      <c r="H44">
        <v>12</v>
      </c>
      <c r="I44">
        <v>9</v>
      </c>
      <c r="J44" t="s">
        <v>25</v>
      </c>
      <c r="K44">
        <v>2737</v>
      </c>
      <c r="O44" s="4"/>
    </row>
    <row r="45" spans="1:15" x14ac:dyDescent="0.3">
      <c r="A45" s="4">
        <v>44632</v>
      </c>
      <c r="B45">
        <v>39</v>
      </c>
      <c r="C45">
        <v>23</v>
      </c>
      <c r="D45">
        <v>44</v>
      </c>
      <c r="E45">
        <v>13</v>
      </c>
      <c r="F45">
        <v>7</v>
      </c>
      <c r="G45">
        <v>21</v>
      </c>
      <c r="H45">
        <v>16</v>
      </c>
      <c r="I45">
        <v>11</v>
      </c>
      <c r="J45" t="s">
        <v>24</v>
      </c>
      <c r="K45">
        <v>2736</v>
      </c>
      <c r="O45" s="4"/>
    </row>
    <row r="46" spans="1:15" x14ac:dyDescent="0.3">
      <c r="A46" s="4">
        <v>44629</v>
      </c>
      <c r="B46">
        <v>10</v>
      </c>
      <c r="C46">
        <v>3</v>
      </c>
      <c r="D46">
        <v>38</v>
      </c>
      <c r="E46">
        <v>26</v>
      </c>
      <c r="F46">
        <v>47</v>
      </c>
      <c r="G46">
        <v>41</v>
      </c>
      <c r="H46">
        <v>45</v>
      </c>
      <c r="I46">
        <v>11</v>
      </c>
      <c r="J46" t="s">
        <v>24</v>
      </c>
      <c r="K46">
        <v>2735</v>
      </c>
      <c r="O46" s="4"/>
    </row>
    <row r="47" spans="1:15" x14ac:dyDescent="0.3">
      <c r="A47" s="4">
        <v>44625</v>
      </c>
      <c r="B47">
        <v>51</v>
      </c>
      <c r="C47">
        <v>33</v>
      </c>
      <c r="D47">
        <v>10</v>
      </c>
      <c r="E47">
        <v>29</v>
      </c>
      <c r="F47">
        <v>42</v>
      </c>
      <c r="G47">
        <v>21</v>
      </c>
      <c r="H47">
        <v>48</v>
      </c>
      <c r="I47">
        <v>10</v>
      </c>
      <c r="J47" t="s">
        <v>24</v>
      </c>
      <c r="K47">
        <v>2734</v>
      </c>
      <c r="O47" s="4"/>
    </row>
    <row r="48" spans="1:15" x14ac:dyDescent="0.3">
      <c r="A48" s="4">
        <v>44622</v>
      </c>
      <c r="B48">
        <v>58</v>
      </c>
      <c r="C48">
        <v>55</v>
      </c>
      <c r="D48">
        <v>43</v>
      </c>
      <c r="E48">
        <v>48</v>
      </c>
      <c r="F48">
        <v>49</v>
      </c>
      <c r="G48">
        <v>52</v>
      </c>
      <c r="H48">
        <v>32</v>
      </c>
      <c r="I48">
        <v>10</v>
      </c>
      <c r="J48" t="s">
        <v>24</v>
      </c>
      <c r="K48">
        <v>2733</v>
      </c>
      <c r="O48" s="4"/>
    </row>
    <row r="49" spans="1:15" x14ac:dyDescent="0.3">
      <c r="A49" s="4">
        <v>44618</v>
      </c>
      <c r="B49">
        <v>52</v>
      </c>
      <c r="C49">
        <v>8</v>
      </c>
      <c r="D49">
        <v>5</v>
      </c>
      <c r="E49">
        <v>33</v>
      </c>
      <c r="F49">
        <v>47</v>
      </c>
      <c r="G49">
        <v>37</v>
      </c>
      <c r="H49">
        <v>20</v>
      </c>
      <c r="I49">
        <v>9</v>
      </c>
      <c r="J49" t="s">
        <v>25</v>
      </c>
      <c r="K49">
        <v>2732</v>
      </c>
      <c r="O49" s="4"/>
    </row>
    <row r="50" spans="1:15" x14ac:dyDescent="0.3">
      <c r="A50" s="4">
        <v>44615</v>
      </c>
      <c r="B50">
        <v>22</v>
      </c>
      <c r="C50">
        <v>26</v>
      </c>
      <c r="D50">
        <v>37</v>
      </c>
      <c r="E50">
        <v>33</v>
      </c>
      <c r="F50">
        <v>27</v>
      </c>
      <c r="G50">
        <v>4</v>
      </c>
      <c r="H50">
        <v>20</v>
      </c>
      <c r="I50">
        <v>9</v>
      </c>
      <c r="J50" t="s">
        <v>25</v>
      </c>
      <c r="K50">
        <v>2731</v>
      </c>
      <c r="O50" s="4"/>
    </row>
    <row r="51" spans="1:15" x14ac:dyDescent="0.3">
      <c r="A51" s="4">
        <v>44611</v>
      </c>
      <c r="B51">
        <v>56</v>
      </c>
      <c r="C51">
        <v>44</v>
      </c>
      <c r="D51">
        <v>33</v>
      </c>
      <c r="E51">
        <v>50</v>
      </c>
      <c r="F51">
        <v>34</v>
      </c>
      <c r="G51">
        <v>57</v>
      </c>
      <c r="H51">
        <v>26</v>
      </c>
      <c r="I51">
        <v>7</v>
      </c>
      <c r="J51" t="s">
        <v>25</v>
      </c>
      <c r="K51">
        <v>2730</v>
      </c>
      <c r="O51" s="4"/>
    </row>
    <row r="52" spans="1:15" x14ac:dyDescent="0.3">
      <c r="A52" s="4">
        <v>44608</v>
      </c>
      <c r="B52">
        <v>31</v>
      </c>
      <c r="C52">
        <v>27</v>
      </c>
      <c r="D52">
        <v>21</v>
      </c>
      <c r="E52">
        <v>53</v>
      </c>
      <c r="F52">
        <v>59</v>
      </c>
      <c r="G52">
        <v>50</v>
      </c>
      <c r="H52">
        <v>24</v>
      </c>
      <c r="I52">
        <v>7</v>
      </c>
      <c r="J52" t="s">
        <v>25</v>
      </c>
      <c r="K52">
        <v>2729</v>
      </c>
      <c r="O52" s="4"/>
    </row>
    <row r="53" spans="1:15" x14ac:dyDescent="0.3">
      <c r="A53" s="4">
        <v>44604</v>
      </c>
      <c r="B53">
        <v>28</v>
      </c>
      <c r="C53">
        <v>16</v>
      </c>
      <c r="D53">
        <v>58</v>
      </c>
      <c r="E53">
        <v>26</v>
      </c>
      <c r="F53">
        <v>9</v>
      </c>
      <c r="G53">
        <v>47</v>
      </c>
      <c r="H53">
        <v>49</v>
      </c>
      <c r="I53">
        <v>6</v>
      </c>
      <c r="J53" t="s">
        <v>24</v>
      </c>
      <c r="K53">
        <v>2728</v>
      </c>
      <c r="O53" s="4"/>
    </row>
    <row r="54" spans="1:15" x14ac:dyDescent="0.3">
      <c r="O54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527B-3B02-4170-B17B-B7DE2D541EB3}">
  <dimension ref="A1:H51"/>
  <sheetViews>
    <sheetView topLeftCell="H7" workbookViewId="0">
      <selection activeCell="H3" sqref="H3"/>
    </sheetView>
  </sheetViews>
  <sheetFormatPr defaultRowHeight="14.4" x14ac:dyDescent="0.3"/>
  <cols>
    <col min="1" max="1" width="10.109375" bestFit="1" customWidth="1"/>
    <col min="2" max="2" width="4.21875" bestFit="1" customWidth="1"/>
    <col min="3" max="7" width="5.21875" bestFit="1" customWidth="1"/>
    <col min="8" max="8" width="6.21875" bestFit="1" customWidth="1"/>
  </cols>
  <sheetData>
    <row r="1" spans="1:8" x14ac:dyDescent="0.3">
      <c r="A1" t="s">
        <v>12</v>
      </c>
      <c r="B1" t="s">
        <v>31</v>
      </c>
      <c r="C1" t="s">
        <v>9</v>
      </c>
      <c r="D1" t="s">
        <v>8</v>
      </c>
      <c r="E1" t="s">
        <v>10</v>
      </c>
      <c r="F1" t="s">
        <v>11</v>
      </c>
      <c r="G1" t="s">
        <v>7</v>
      </c>
      <c r="H1" t="s">
        <v>13</v>
      </c>
    </row>
    <row r="2" spans="1:8" x14ac:dyDescent="0.3">
      <c r="A2">
        <v>1</v>
      </c>
      <c r="B2">
        <f>COUNTIF(Lottery!$B$2:$H$6,Table2512[[#This Row],[Number]])</f>
        <v>1</v>
      </c>
      <c r="C2">
        <f>COUNTIF(Lottery!$B$2:$H$11,Table2512[[#This Row],[Number]])</f>
        <v>1</v>
      </c>
      <c r="D2">
        <f>COUNTIF(Lottery!$B$2:$H$16,Table2512[[#This Row],[Number]])</f>
        <v>2</v>
      </c>
      <c r="E2">
        <f>COUNTIF(Lottery!$B$2:$H$21,Table2512[[#This Row],[Number]])</f>
        <v>3</v>
      </c>
      <c r="F2">
        <f>COUNTIF(Lottery!$B$2:$H$31,Table2512[[#This Row],[Number]])</f>
        <v>4</v>
      </c>
      <c r="G2">
        <f>COUNTIF(Lottery!$B$2:$H$51,Table2512[[#This Row],[Number]])</f>
        <v>5</v>
      </c>
      <c r="H2">
        <f>COUNTIF(Lottery!$B$2:$H$101,Table2512[[#This Row],[Number]])</f>
        <v>5</v>
      </c>
    </row>
    <row r="3" spans="1:8" x14ac:dyDescent="0.3">
      <c r="A3">
        <v>2</v>
      </c>
      <c r="B3">
        <f>COUNTIF(Lottery!$B$2:$H$6,Table2512[[#This Row],[Number]])</f>
        <v>0</v>
      </c>
      <c r="C3">
        <f>COUNTIF(Lottery!$B$2:$H$11,Table2512[[#This Row],[Number]])</f>
        <v>2</v>
      </c>
      <c r="D3">
        <f>COUNTIF(Lottery!$B$2:$H$16,Table2512[[#This Row],[Number]])</f>
        <v>2</v>
      </c>
      <c r="E3">
        <f>COUNTIF(Lottery!$B$2:$H$21,Table2512[[#This Row],[Number]])</f>
        <v>2</v>
      </c>
      <c r="F3">
        <f>COUNTIF(Lottery!$B$2:$H$31,Table2512[[#This Row],[Number]])</f>
        <v>2</v>
      </c>
      <c r="G3">
        <f>COUNTIF(Lottery!$B$2:$H$51,Table2512[[#This Row],[Number]])</f>
        <v>4</v>
      </c>
      <c r="H3">
        <f>COUNTIF(Lottery!$B$2:$H$101,Table2512[[#This Row],[Number]])</f>
        <v>4</v>
      </c>
    </row>
    <row r="4" spans="1:8" x14ac:dyDescent="0.3">
      <c r="A4">
        <v>3</v>
      </c>
      <c r="B4">
        <f>COUNTIF(Lottery!$B$2:$H$6,Table2512[[#This Row],[Number]])</f>
        <v>0</v>
      </c>
      <c r="C4">
        <f>COUNTIF(Lottery!$B$2:$H$11,Table2512[[#This Row],[Number]])</f>
        <v>0</v>
      </c>
      <c r="D4">
        <f>COUNTIF(Lottery!$B$2:$H$16,Table2512[[#This Row],[Number]])</f>
        <v>1</v>
      </c>
      <c r="E4">
        <f>COUNTIF(Lottery!$B$2:$H$21,Table2512[[#This Row],[Number]])</f>
        <v>2</v>
      </c>
      <c r="F4">
        <f>COUNTIF(Lottery!$B$2:$H$31,Table2512[[#This Row],[Number]])</f>
        <v>3</v>
      </c>
      <c r="G4">
        <f>COUNTIF(Lottery!$B$2:$H$51,Table2512[[#This Row],[Number]])</f>
        <v>6</v>
      </c>
      <c r="H4">
        <f>COUNTIF(Lottery!$B$2:$H$101,Table2512[[#This Row],[Number]])</f>
        <v>6</v>
      </c>
    </row>
    <row r="5" spans="1:8" x14ac:dyDescent="0.3">
      <c r="A5">
        <v>4</v>
      </c>
      <c r="B5">
        <f>COUNTIF(Lottery!$B$2:$H$6,Table2512[[#This Row],[Number]])</f>
        <v>0</v>
      </c>
      <c r="C5">
        <f>COUNTIF(Lottery!$B$2:$H$11,Table2512[[#This Row],[Number]])</f>
        <v>0</v>
      </c>
      <c r="D5">
        <f>COUNTIF(Lottery!$B$2:$H$16,Table2512[[#This Row],[Number]])</f>
        <v>0</v>
      </c>
      <c r="E5">
        <f>COUNTIF(Lottery!$B$2:$H$21,Table2512[[#This Row],[Number]])</f>
        <v>0</v>
      </c>
      <c r="F5">
        <f>COUNTIF(Lottery!$B$2:$H$31,Table2512[[#This Row],[Number]])</f>
        <v>1</v>
      </c>
      <c r="G5">
        <f>COUNTIF(Lottery!$B$2:$H$51,Table2512[[#This Row],[Number]])</f>
        <v>3</v>
      </c>
      <c r="H5">
        <f>COUNTIF(Lottery!$B$2:$H$101,Table2512[[#This Row],[Number]])</f>
        <v>3</v>
      </c>
    </row>
    <row r="6" spans="1:8" x14ac:dyDescent="0.3">
      <c r="A6">
        <v>5</v>
      </c>
      <c r="B6">
        <f>COUNTIF(Lottery!$B$2:$H$6,Table2512[[#This Row],[Number]])</f>
        <v>1</v>
      </c>
      <c r="C6">
        <f>COUNTIF(Lottery!$B$2:$H$11,Table2512[[#This Row],[Number]])</f>
        <v>1</v>
      </c>
      <c r="D6">
        <f>COUNTIF(Lottery!$B$2:$H$16,Table2512[[#This Row],[Number]])</f>
        <v>1</v>
      </c>
      <c r="E6">
        <f>COUNTIF(Lottery!$B$2:$H$21,Table2512[[#This Row],[Number]])</f>
        <v>1</v>
      </c>
      <c r="F6">
        <f>COUNTIF(Lottery!$B$2:$H$31,Table2512[[#This Row],[Number]])</f>
        <v>4</v>
      </c>
      <c r="G6">
        <f>COUNTIF(Lottery!$B$2:$H$51,Table2512[[#This Row],[Number]])</f>
        <v>6</v>
      </c>
      <c r="H6">
        <f>COUNTIF(Lottery!$B$2:$H$101,Table2512[[#This Row],[Number]])</f>
        <v>6</v>
      </c>
    </row>
    <row r="7" spans="1:8" x14ac:dyDescent="0.3">
      <c r="A7">
        <v>6</v>
      </c>
      <c r="B7">
        <f>COUNTIF(Lottery!$B$2:$H$6,Table2512[[#This Row],[Number]])</f>
        <v>1</v>
      </c>
      <c r="C7">
        <f>COUNTIF(Lottery!$B$2:$H$11,Table2512[[#This Row],[Number]])</f>
        <v>2</v>
      </c>
      <c r="D7">
        <f>COUNTIF(Lottery!$B$2:$H$16,Table2512[[#This Row],[Number]])</f>
        <v>3</v>
      </c>
      <c r="E7">
        <f>COUNTIF(Lottery!$B$2:$H$21,Table2512[[#This Row],[Number]])</f>
        <v>3</v>
      </c>
      <c r="F7">
        <f>COUNTIF(Lottery!$B$2:$H$31,Table2512[[#This Row],[Number]])</f>
        <v>6</v>
      </c>
      <c r="G7">
        <f>COUNTIF(Lottery!$B$2:$H$51,Table2512[[#This Row],[Number]])</f>
        <v>7</v>
      </c>
      <c r="H7">
        <f>COUNTIF(Lottery!$B$2:$H$101,Table2512[[#This Row],[Number]])</f>
        <v>7</v>
      </c>
    </row>
    <row r="8" spans="1:8" x14ac:dyDescent="0.3">
      <c r="A8">
        <v>7</v>
      </c>
      <c r="B8">
        <f>COUNTIF(Lottery!$B$2:$H$6,Table2512[[#This Row],[Number]])</f>
        <v>1</v>
      </c>
      <c r="C8">
        <f>COUNTIF(Lottery!$B$2:$H$11,Table2512[[#This Row],[Number]])</f>
        <v>1</v>
      </c>
      <c r="D8">
        <f>COUNTIF(Lottery!$B$2:$H$16,Table2512[[#This Row],[Number]])</f>
        <v>1</v>
      </c>
      <c r="E8">
        <f>COUNTIF(Lottery!$B$2:$H$21,Table2512[[#This Row],[Number]])</f>
        <v>1</v>
      </c>
      <c r="F8">
        <f>COUNTIF(Lottery!$B$2:$H$31,Table2512[[#This Row],[Number]])</f>
        <v>1</v>
      </c>
      <c r="G8">
        <f>COUNTIF(Lottery!$B$2:$H$51,Table2512[[#This Row],[Number]])</f>
        <v>5</v>
      </c>
      <c r="H8">
        <f>COUNTIF(Lottery!$B$2:$H$101,Table2512[[#This Row],[Number]])</f>
        <v>5</v>
      </c>
    </row>
    <row r="9" spans="1:8" x14ac:dyDescent="0.3">
      <c r="A9">
        <v>8</v>
      </c>
      <c r="B9">
        <f>COUNTIF(Lottery!$B$2:$H$6,Table2512[[#This Row],[Number]])</f>
        <v>0</v>
      </c>
      <c r="C9">
        <f>COUNTIF(Lottery!$B$2:$H$11,Table2512[[#This Row],[Number]])</f>
        <v>0</v>
      </c>
      <c r="D9">
        <f>COUNTIF(Lottery!$B$2:$H$16,Table2512[[#This Row],[Number]])</f>
        <v>0</v>
      </c>
      <c r="E9">
        <f>COUNTIF(Lottery!$B$2:$H$21,Table2512[[#This Row],[Number]])</f>
        <v>0</v>
      </c>
      <c r="F9">
        <f>COUNTIF(Lottery!$B$2:$H$31,Table2512[[#This Row],[Number]])</f>
        <v>1</v>
      </c>
      <c r="G9">
        <f>COUNTIF(Lottery!$B$2:$H$51,Table2512[[#This Row],[Number]])</f>
        <v>3</v>
      </c>
      <c r="H9">
        <f>COUNTIF(Lottery!$B$2:$H$101,Table2512[[#This Row],[Number]])</f>
        <v>3</v>
      </c>
    </row>
    <row r="10" spans="1:8" x14ac:dyDescent="0.3">
      <c r="A10">
        <v>9</v>
      </c>
      <c r="B10">
        <f>COUNTIF(Lottery!$B$2:$H$6,Table2512[[#This Row],[Number]])</f>
        <v>0</v>
      </c>
      <c r="C10">
        <f>COUNTIF(Lottery!$B$2:$H$11,Table2512[[#This Row],[Number]])</f>
        <v>1</v>
      </c>
      <c r="D10">
        <f>COUNTIF(Lottery!$B$2:$H$16,Table2512[[#This Row],[Number]])</f>
        <v>3</v>
      </c>
      <c r="E10">
        <f>COUNTIF(Lottery!$B$2:$H$21,Table2512[[#This Row],[Number]])</f>
        <v>4</v>
      </c>
      <c r="F10">
        <f>COUNTIF(Lottery!$B$2:$H$31,Table2512[[#This Row],[Number]])</f>
        <v>4</v>
      </c>
      <c r="G10">
        <f>COUNTIF(Lottery!$B$2:$H$51,Table2512[[#This Row],[Number]])</f>
        <v>4</v>
      </c>
      <c r="H10">
        <f>COUNTIF(Lottery!$B$2:$H$101,Table2512[[#This Row],[Number]])</f>
        <v>5</v>
      </c>
    </row>
    <row r="11" spans="1:8" x14ac:dyDescent="0.3">
      <c r="A11">
        <v>10</v>
      </c>
      <c r="B11">
        <f>COUNTIF(Lottery!$B$2:$H$6,Table2512[[#This Row],[Number]])</f>
        <v>0</v>
      </c>
      <c r="C11">
        <f>COUNTIF(Lottery!$B$2:$H$11,Table2512[[#This Row],[Number]])</f>
        <v>2</v>
      </c>
      <c r="D11">
        <f>COUNTIF(Lottery!$B$2:$H$16,Table2512[[#This Row],[Number]])</f>
        <v>2</v>
      </c>
      <c r="E11">
        <f>COUNTIF(Lottery!$B$2:$H$21,Table2512[[#This Row],[Number]])</f>
        <v>2</v>
      </c>
      <c r="F11">
        <f>COUNTIF(Lottery!$B$2:$H$31,Table2512[[#This Row],[Number]])</f>
        <v>3</v>
      </c>
      <c r="G11">
        <f>COUNTIF(Lottery!$B$2:$H$51,Table2512[[#This Row],[Number]])</f>
        <v>9</v>
      </c>
      <c r="H11">
        <f>COUNTIF(Lottery!$B$2:$H$101,Table2512[[#This Row],[Number]])</f>
        <v>9</v>
      </c>
    </row>
    <row r="12" spans="1:8" x14ac:dyDescent="0.3">
      <c r="A12">
        <v>11</v>
      </c>
      <c r="B12">
        <f>COUNTIF(Lottery!$B$2:$H$6,Table2512[[#This Row],[Number]])</f>
        <v>1</v>
      </c>
      <c r="C12">
        <f>COUNTIF(Lottery!$B$2:$H$11,Table2512[[#This Row],[Number]])</f>
        <v>1</v>
      </c>
      <c r="D12">
        <f>COUNTIF(Lottery!$B$2:$H$16,Table2512[[#This Row],[Number]])</f>
        <v>1</v>
      </c>
      <c r="E12">
        <f>COUNTIF(Lottery!$B$2:$H$21,Table2512[[#This Row],[Number]])</f>
        <v>3</v>
      </c>
      <c r="F12">
        <f>COUNTIF(Lottery!$B$2:$H$31,Table2512[[#This Row],[Number]])</f>
        <v>3</v>
      </c>
      <c r="G12">
        <f>COUNTIF(Lottery!$B$2:$H$51,Table2512[[#This Row],[Number]])</f>
        <v>5</v>
      </c>
      <c r="H12">
        <f>COUNTIF(Lottery!$B$2:$H$101,Table2512[[#This Row],[Number]])</f>
        <v>5</v>
      </c>
    </row>
    <row r="13" spans="1:8" x14ac:dyDescent="0.3">
      <c r="A13">
        <v>12</v>
      </c>
      <c r="B13">
        <f>COUNTIF(Lottery!$B$2:$H$6,Table2512[[#This Row],[Number]])</f>
        <v>1</v>
      </c>
      <c r="C13">
        <f>COUNTIF(Lottery!$B$2:$H$11,Table2512[[#This Row],[Number]])</f>
        <v>5</v>
      </c>
      <c r="D13">
        <f>COUNTIF(Lottery!$B$2:$H$16,Table2512[[#This Row],[Number]])</f>
        <v>5</v>
      </c>
      <c r="E13">
        <f>COUNTIF(Lottery!$B$2:$H$21,Table2512[[#This Row],[Number]])</f>
        <v>5</v>
      </c>
      <c r="F13">
        <f>COUNTIF(Lottery!$B$2:$H$31,Table2512[[#This Row],[Number]])</f>
        <v>7</v>
      </c>
      <c r="G13">
        <f>COUNTIF(Lottery!$B$2:$H$51,Table2512[[#This Row],[Number]])</f>
        <v>9</v>
      </c>
      <c r="H13">
        <f>COUNTIF(Lottery!$B$2:$H$101,Table2512[[#This Row],[Number]])</f>
        <v>9</v>
      </c>
    </row>
    <row r="14" spans="1:8" x14ac:dyDescent="0.3">
      <c r="A14">
        <v>13</v>
      </c>
      <c r="B14">
        <f>COUNTIF(Lottery!$B$2:$H$6,Table2512[[#This Row],[Number]])</f>
        <v>0</v>
      </c>
      <c r="C14">
        <f>COUNTIF(Lottery!$B$2:$H$11,Table2512[[#This Row],[Number]])</f>
        <v>2</v>
      </c>
      <c r="D14">
        <f>COUNTIF(Lottery!$B$2:$H$16,Table2512[[#This Row],[Number]])</f>
        <v>3</v>
      </c>
      <c r="E14">
        <f>COUNTIF(Lottery!$B$2:$H$21,Table2512[[#This Row],[Number]])</f>
        <v>3</v>
      </c>
      <c r="F14">
        <f>COUNTIF(Lottery!$B$2:$H$31,Table2512[[#This Row],[Number]])</f>
        <v>3</v>
      </c>
      <c r="G14">
        <f>COUNTIF(Lottery!$B$2:$H$51,Table2512[[#This Row],[Number]])</f>
        <v>5</v>
      </c>
      <c r="H14">
        <f>COUNTIF(Lottery!$B$2:$H$101,Table2512[[#This Row],[Number]])</f>
        <v>5</v>
      </c>
    </row>
    <row r="15" spans="1:8" x14ac:dyDescent="0.3">
      <c r="A15">
        <v>14</v>
      </c>
      <c r="B15">
        <f>COUNTIF(Lottery!$B$2:$H$6,Table2512[[#This Row],[Number]])</f>
        <v>2</v>
      </c>
      <c r="C15">
        <f>COUNTIF(Lottery!$B$2:$H$11,Table2512[[#This Row],[Number]])</f>
        <v>3</v>
      </c>
      <c r="D15">
        <f>COUNTIF(Lottery!$B$2:$H$16,Table2512[[#This Row],[Number]])</f>
        <v>3</v>
      </c>
      <c r="E15">
        <f>COUNTIF(Lottery!$B$2:$H$21,Table2512[[#This Row],[Number]])</f>
        <v>4</v>
      </c>
      <c r="F15">
        <f>COUNTIF(Lottery!$B$2:$H$31,Table2512[[#This Row],[Number]])</f>
        <v>4</v>
      </c>
      <c r="G15">
        <f>COUNTIF(Lottery!$B$2:$H$51,Table2512[[#This Row],[Number]])</f>
        <v>7</v>
      </c>
      <c r="H15">
        <f>COUNTIF(Lottery!$B$2:$H$101,Table2512[[#This Row],[Number]])</f>
        <v>7</v>
      </c>
    </row>
    <row r="16" spans="1:8" x14ac:dyDescent="0.3">
      <c r="A16">
        <v>15</v>
      </c>
      <c r="B16">
        <f>COUNTIF(Lottery!$B$2:$H$6,Table2512[[#This Row],[Number]])</f>
        <v>2</v>
      </c>
      <c r="C16">
        <f>COUNTIF(Lottery!$B$2:$H$11,Table2512[[#This Row],[Number]])</f>
        <v>3</v>
      </c>
      <c r="D16">
        <f>COUNTIF(Lottery!$B$2:$H$16,Table2512[[#This Row],[Number]])</f>
        <v>3</v>
      </c>
      <c r="E16">
        <f>COUNTIF(Lottery!$B$2:$H$21,Table2512[[#This Row],[Number]])</f>
        <v>3</v>
      </c>
      <c r="F16">
        <f>COUNTIF(Lottery!$B$2:$H$31,Table2512[[#This Row],[Number]])</f>
        <v>6</v>
      </c>
      <c r="G16">
        <f>COUNTIF(Lottery!$B$2:$H$51,Table2512[[#This Row],[Number]])</f>
        <v>8</v>
      </c>
      <c r="H16">
        <f>COUNTIF(Lottery!$B$2:$H$101,Table2512[[#This Row],[Number]])</f>
        <v>8</v>
      </c>
    </row>
    <row r="17" spans="1:8" x14ac:dyDescent="0.3">
      <c r="A17">
        <v>16</v>
      </c>
      <c r="B17">
        <f>COUNTIF(Lottery!$B$2:$H$6,Table2512[[#This Row],[Number]])</f>
        <v>1</v>
      </c>
      <c r="C17">
        <f>COUNTIF(Lottery!$B$2:$H$11,Table2512[[#This Row],[Number]])</f>
        <v>1</v>
      </c>
      <c r="D17">
        <f>COUNTIF(Lottery!$B$2:$H$16,Table2512[[#This Row],[Number]])</f>
        <v>1</v>
      </c>
      <c r="E17">
        <f>COUNTIF(Lottery!$B$2:$H$21,Table2512[[#This Row],[Number]])</f>
        <v>1</v>
      </c>
      <c r="F17">
        <f>COUNTIF(Lottery!$B$2:$H$31,Table2512[[#This Row],[Number]])</f>
        <v>2</v>
      </c>
      <c r="G17">
        <f>COUNTIF(Lottery!$B$2:$H$51,Table2512[[#This Row],[Number]])</f>
        <v>3</v>
      </c>
      <c r="H17">
        <f>COUNTIF(Lottery!$B$2:$H$101,Table2512[[#This Row],[Number]])</f>
        <v>4</v>
      </c>
    </row>
    <row r="18" spans="1:8" x14ac:dyDescent="0.3">
      <c r="A18">
        <v>17</v>
      </c>
      <c r="B18">
        <f>COUNTIF(Lottery!$B$2:$H$6,Table2512[[#This Row],[Number]])</f>
        <v>1</v>
      </c>
      <c r="C18">
        <f>COUNTIF(Lottery!$B$2:$H$11,Table2512[[#This Row],[Number]])</f>
        <v>2</v>
      </c>
      <c r="D18">
        <f>COUNTIF(Lottery!$B$2:$H$16,Table2512[[#This Row],[Number]])</f>
        <v>3</v>
      </c>
      <c r="E18">
        <f>COUNTIF(Lottery!$B$2:$H$21,Table2512[[#This Row],[Number]])</f>
        <v>3</v>
      </c>
      <c r="F18">
        <f>COUNTIF(Lottery!$B$2:$H$31,Table2512[[#This Row],[Number]])</f>
        <v>3</v>
      </c>
      <c r="G18">
        <f>COUNTIF(Lottery!$B$2:$H$51,Table2512[[#This Row],[Number]])</f>
        <v>6</v>
      </c>
      <c r="H18">
        <f>COUNTIF(Lottery!$B$2:$H$101,Table2512[[#This Row],[Number]])</f>
        <v>6</v>
      </c>
    </row>
    <row r="19" spans="1:8" x14ac:dyDescent="0.3">
      <c r="A19">
        <v>18</v>
      </c>
      <c r="B19">
        <f>COUNTIF(Lottery!$B$2:$H$6,Table2512[[#This Row],[Number]])</f>
        <v>0</v>
      </c>
      <c r="C19">
        <f>COUNTIF(Lottery!$B$2:$H$11,Table2512[[#This Row],[Number]])</f>
        <v>0</v>
      </c>
      <c r="D19">
        <f>COUNTIF(Lottery!$B$2:$H$16,Table2512[[#This Row],[Number]])</f>
        <v>0</v>
      </c>
      <c r="E19">
        <f>COUNTIF(Lottery!$B$2:$H$21,Table2512[[#This Row],[Number]])</f>
        <v>0</v>
      </c>
      <c r="F19">
        <f>COUNTIF(Lottery!$B$2:$H$31,Table2512[[#This Row],[Number]])</f>
        <v>2</v>
      </c>
      <c r="G19">
        <f>COUNTIF(Lottery!$B$2:$H$51,Table2512[[#This Row],[Number]])</f>
        <v>4</v>
      </c>
      <c r="H19">
        <f>COUNTIF(Lottery!$B$2:$H$101,Table2512[[#This Row],[Number]])</f>
        <v>4</v>
      </c>
    </row>
    <row r="20" spans="1:8" x14ac:dyDescent="0.3">
      <c r="A20">
        <v>19</v>
      </c>
      <c r="B20">
        <f>COUNTIF(Lottery!$B$2:$H$6,Table2512[[#This Row],[Number]])</f>
        <v>1</v>
      </c>
      <c r="C20">
        <f>COUNTIF(Lottery!$B$2:$H$11,Table2512[[#This Row],[Number]])</f>
        <v>3</v>
      </c>
      <c r="D20">
        <f>COUNTIF(Lottery!$B$2:$H$16,Table2512[[#This Row],[Number]])</f>
        <v>3</v>
      </c>
      <c r="E20">
        <f>COUNTIF(Lottery!$B$2:$H$21,Table2512[[#This Row],[Number]])</f>
        <v>4</v>
      </c>
      <c r="F20">
        <f>COUNTIF(Lottery!$B$2:$H$31,Table2512[[#This Row],[Number]])</f>
        <v>5</v>
      </c>
      <c r="G20">
        <f>COUNTIF(Lottery!$B$2:$H$51,Table2512[[#This Row],[Number]])</f>
        <v>5</v>
      </c>
      <c r="H20">
        <f>COUNTIF(Lottery!$B$2:$H$101,Table2512[[#This Row],[Number]])</f>
        <v>5</v>
      </c>
    </row>
    <row r="21" spans="1:8" x14ac:dyDescent="0.3">
      <c r="A21">
        <v>20</v>
      </c>
      <c r="B21">
        <f>COUNTIF(Lottery!$B$2:$H$6,Table2512[[#This Row],[Number]])</f>
        <v>1</v>
      </c>
      <c r="C21">
        <f>COUNTIF(Lottery!$B$2:$H$11,Table2512[[#This Row],[Number]])</f>
        <v>1</v>
      </c>
      <c r="D21">
        <f>COUNTIF(Lottery!$B$2:$H$16,Table2512[[#This Row],[Number]])</f>
        <v>1</v>
      </c>
      <c r="E21">
        <f>COUNTIF(Lottery!$B$2:$H$21,Table2512[[#This Row],[Number]])</f>
        <v>2</v>
      </c>
      <c r="F21">
        <f>COUNTIF(Lottery!$B$2:$H$31,Table2512[[#This Row],[Number]])</f>
        <v>4</v>
      </c>
      <c r="G21">
        <f>COUNTIF(Lottery!$B$2:$H$51,Table2512[[#This Row],[Number]])</f>
        <v>9</v>
      </c>
      <c r="H21">
        <f>COUNTIF(Lottery!$B$2:$H$101,Table2512[[#This Row],[Number]])</f>
        <v>9</v>
      </c>
    </row>
    <row r="22" spans="1:8" x14ac:dyDescent="0.3">
      <c r="A22">
        <v>21</v>
      </c>
      <c r="B22">
        <f>COUNTIF(Lottery!$B$2:$H$6,Table2512[[#This Row],[Number]])</f>
        <v>1</v>
      </c>
      <c r="C22">
        <f>COUNTIF(Lottery!$B$2:$H$11,Table2512[[#This Row],[Number]])</f>
        <v>1</v>
      </c>
      <c r="D22">
        <f>COUNTIF(Lottery!$B$2:$H$16,Table2512[[#This Row],[Number]])</f>
        <v>3</v>
      </c>
      <c r="E22">
        <f>COUNTIF(Lottery!$B$2:$H$21,Table2512[[#This Row],[Number]])</f>
        <v>5</v>
      </c>
      <c r="F22">
        <f>COUNTIF(Lottery!$B$2:$H$31,Table2512[[#This Row],[Number]])</f>
        <v>7</v>
      </c>
      <c r="G22">
        <f>COUNTIF(Lottery!$B$2:$H$51,Table2512[[#This Row],[Number]])</f>
        <v>9</v>
      </c>
      <c r="H22">
        <f>COUNTIF(Lottery!$B$2:$H$101,Table2512[[#This Row],[Number]])</f>
        <v>10</v>
      </c>
    </row>
    <row r="23" spans="1:8" x14ac:dyDescent="0.3">
      <c r="A23">
        <v>22</v>
      </c>
      <c r="B23">
        <f>COUNTIF(Lottery!$B$2:$H$6,Table2512[[#This Row],[Number]])</f>
        <v>0</v>
      </c>
      <c r="C23">
        <f>COUNTIF(Lottery!$B$2:$H$11,Table2512[[#This Row],[Number]])</f>
        <v>0</v>
      </c>
      <c r="D23">
        <f>COUNTIF(Lottery!$B$2:$H$16,Table2512[[#This Row],[Number]])</f>
        <v>0</v>
      </c>
      <c r="E23">
        <f>COUNTIF(Lottery!$B$2:$H$21,Table2512[[#This Row],[Number]])</f>
        <v>0</v>
      </c>
      <c r="F23">
        <f>COUNTIF(Lottery!$B$2:$H$31,Table2512[[#This Row],[Number]])</f>
        <v>0</v>
      </c>
      <c r="G23">
        <f>COUNTIF(Lottery!$B$2:$H$51,Table2512[[#This Row],[Number]])</f>
        <v>3</v>
      </c>
      <c r="H23">
        <f>COUNTIF(Lottery!$B$2:$H$101,Table2512[[#This Row],[Number]])</f>
        <v>3</v>
      </c>
    </row>
    <row r="24" spans="1:8" x14ac:dyDescent="0.3">
      <c r="A24">
        <v>23</v>
      </c>
      <c r="B24">
        <f>COUNTIF(Lottery!$B$2:$H$6,Table2512[[#This Row],[Number]])</f>
        <v>0</v>
      </c>
      <c r="C24">
        <f>COUNTIF(Lottery!$B$2:$H$11,Table2512[[#This Row],[Number]])</f>
        <v>1</v>
      </c>
      <c r="D24">
        <f>COUNTIF(Lottery!$B$2:$H$16,Table2512[[#This Row],[Number]])</f>
        <v>3</v>
      </c>
      <c r="E24">
        <f>COUNTIF(Lottery!$B$2:$H$21,Table2512[[#This Row],[Number]])</f>
        <v>4</v>
      </c>
      <c r="F24">
        <f>COUNTIF(Lottery!$B$2:$H$31,Table2512[[#This Row],[Number]])</f>
        <v>4</v>
      </c>
      <c r="G24">
        <f>COUNTIF(Lottery!$B$2:$H$51,Table2512[[#This Row],[Number]])</f>
        <v>7</v>
      </c>
      <c r="H24">
        <f>COUNTIF(Lottery!$B$2:$H$101,Table2512[[#This Row],[Number]])</f>
        <v>7</v>
      </c>
    </row>
    <row r="25" spans="1:8" x14ac:dyDescent="0.3">
      <c r="A25">
        <v>24</v>
      </c>
      <c r="B25">
        <f>COUNTIF(Lottery!$B$2:$H$6,Table2512[[#This Row],[Number]])</f>
        <v>1</v>
      </c>
      <c r="C25">
        <f>COUNTIF(Lottery!$B$2:$H$11,Table2512[[#This Row],[Number]])</f>
        <v>2</v>
      </c>
      <c r="D25">
        <f>COUNTIF(Lottery!$B$2:$H$16,Table2512[[#This Row],[Number]])</f>
        <v>2</v>
      </c>
      <c r="E25">
        <f>COUNTIF(Lottery!$B$2:$H$21,Table2512[[#This Row],[Number]])</f>
        <v>3</v>
      </c>
      <c r="F25">
        <f>COUNTIF(Lottery!$B$2:$H$31,Table2512[[#This Row],[Number]])</f>
        <v>5</v>
      </c>
      <c r="G25">
        <f>COUNTIF(Lottery!$B$2:$H$51,Table2512[[#This Row],[Number]])</f>
        <v>10</v>
      </c>
      <c r="H25">
        <f>COUNTIF(Lottery!$B$2:$H$101,Table2512[[#This Row],[Number]])</f>
        <v>11</v>
      </c>
    </row>
    <row r="26" spans="1:8" x14ac:dyDescent="0.3">
      <c r="A26">
        <v>25</v>
      </c>
      <c r="B26">
        <f>COUNTIF(Lottery!$B$2:$H$6,Table2512[[#This Row],[Number]])</f>
        <v>1</v>
      </c>
      <c r="C26">
        <f>COUNTIF(Lottery!$B$2:$H$11,Table2512[[#This Row],[Number]])</f>
        <v>1</v>
      </c>
      <c r="D26">
        <f>COUNTIF(Lottery!$B$2:$H$16,Table2512[[#This Row],[Number]])</f>
        <v>3</v>
      </c>
      <c r="E26">
        <f>COUNTIF(Lottery!$B$2:$H$21,Table2512[[#This Row],[Number]])</f>
        <v>4</v>
      </c>
      <c r="F26">
        <f>COUNTIF(Lottery!$B$2:$H$31,Table2512[[#This Row],[Number]])</f>
        <v>5</v>
      </c>
      <c r="G26">
        <f>COUNTIF(Lottery!$B$2:$H$51,Table2512[[#This Row],[Number]])</f>
        <v>5</v>
      </c>
      <c r="H26">
        <f>COUNTIF(Lottery!$B$2:$H$101,Table2512[[#This Row],[Number]])</f>
        <v>5</v>
      </c>
    </row>
    <row r="27" spans="1:8" x14ac:dyDescent="0.3">
      <c r="A27">
        <v>26</v>
      </c>
      <c r="B27">
        <f>COUNTIF(Lottery!$B$2:$H$6,Table2512[[#This Row],[Number]])</f>
        <v>0</v>
      </c>
      <c r="C27">
        <f>COUNTIF(Lottery!$B$2:$H$11,Table2512[[#This Row],[Number]])</f>
        <v>1</v>
      </c>
      <c r="D27">
        <f>COUNTIF(Lottery!$B$2:$H$16,Table2512[[#This Row],[Number]])</f>
        <v>2</v>
      </c>
      <c r="E27">
        <f>COUNTIF(Lottery!$B$2:$H$21,Table2512[[#This Row],[Number]])</f>
        <v>3</v>
      </c>
      <c r="F27">
        <f>COUNTIF(Lottery!$B$2:$H$31,Table2512[[#This Row],[Number]])</f>
        <v>5</v>
      </c>
      <c r="G27">
        <f>COUNTIF(Lottery!$B$2:$H$51,Table2512[[#This Row],[Number]])</f>
        <v>8</v>
      </c>
      <c r="H27">
        <f>COUNTIF(Lottery!$B$2:$H$101,Table2512[[#This Row],[Number]])</f>
        <v>9</v>
      </c>
    </row>
    <row r="28" spans="1:8" x14ac:dyDescent="0.3">
      <c r="A28">
        <v>27</v>
      </c>
      <c r="B28">
        <f>COUNTIF(Lottery!$B$2:$H$6,Table2512[[#This Row],[Number]])</f>
        <v>0</v>
      </c>
      <c r="C28">
        <f>COUNTIF(Lottery!$B$2:$H$11,Table2512[[#This Row],[Number]])</f>
        <v>0</v>
      </c>
      <c r="D28">
        <f>COUNTIF(Lottery!$B$2:$H$16,Table2512[[#This Row],[Number]])</f>
        <v>0</v>
      </c>
      <c r="E28">
        <f>COUNTIF(Lottery!$B$2:$H$21,Table2512[[#This Row],[Number]])</f>
        <v>0</v>
      </c>
      <c r="F28">
        <f>COUNTIF(Lottery!$B$2:$H$31,Table2512[[#This Row],[Number]])</f>
        <v>0</v>
      </c>
      <c r="G28">
        <f>COUNTIF(Lottery!$B$2:$H$51,Table2512[[#This Row],[Number]])</f>
        <v>3</v>
      </c>
      <c r="H28">
        <f>COUNTIF(Lottery!$B$2:$H$101,Table2512[[#This Row],[Number]])</f>
        <v>4</v>
      </c>
    </row>
    <row r="29" spans="1:8" x14ac:dyDescent="0.3">
      <c r="A29">
        <v>28</v>
      </c>
      <c r="B29">
        <f>COUNTIF(Lottery!$B$2:$H$6,Table2512[[#This Row],[Number]])</f>
        <v>1</v>
      </c>
      <c r="C29">
        <f>COUNTIF(Lottery!$B$2:$H$11,Table2512[[#This Row],[Number]])</f>
        <v>1</v>
      </c>
      <c r="D29">
        <f>COUNTIF(Lottery!$B$2:$H$16,Table2512[[#This Row],[Number]])</f>
        <v>1</v>
      </c>
      <c r="E29">
        <f>COUNTIF(Lottery!$B$2:$H$21,Table2512[[#This Row],[Number]])</f>
        <v>1</v>
      </c>
      <c r="F29">
        <f>COUNTIF(Lottery!$B$2:$H$31,Table2512[[#This Row],[Number]])</f>
        <v>1</v>
      </c>
      <c r="G29">
        <f>COUNTIF(Lottery!$B$2:$H$51,Table2512[[#This Row],[Number]])</f>
        <v>2</v>
      </c>
      <c r="H29">
        <f>COUNTIF(Lottery!$B$2:$H$101,Table2512[[#This Row],[Number]])</f>
        <v>3</v>
      </c>
    </row>
    <row r="30" spans="1:8" x14ac:dyDescent="0.3">
      <c r="A30">
        <v>29</v>
      </c>
      <c r="B30">
        <f>COUNTIF(Lottery!$B$2:$H$6,Table2512[[#This Row],[Number]])</f>
        <v>1</v>
      </c>
      <c r="C30">
        <f>COUNTIF(Lottery!$B$2:$H$11,Table2512[[#This Row],[Number]])</f>
        <v>1</v>
      </c>
      <c r="D30">
        <f>COUNTIF(Lottery!$B$2:$H$16,Table2512[[#This Row],[Number]])</f>
        <v>1</v>
      </c>
      <c r="E30">
        <f>COUNTIF(Lottery!$B$2:$H$21,Table2512[[#This Row],[Number]])</f>
        <v>1</v>
      </c>
      <c r="F30">
        <f>COUNTIF(Lottery!$B$2:$H$31,Table2512[[#This Row],[Number]])</f>
        <v>2</v>
      </c>
      <c r="G30">
        <f>COUNTIF(Lottery!$B$2:$H$51,Table2512[[#This Row],[Number]])</f>
        <v>5</v>
      </c>
      <c r="H30">
        <f>COUNTIF(Lottery!$B$2:$H$101,Table2512[[#This Row],[Number]])</f>
        <v>5</v>
      </c>
    </row>
    <row r="31" spans="1:8" x14ac:dyDescent="0.3">
      <c r="A31">
        <v>30</v>
      </c>
      <c r="B31">
        <f>COUNTIF(Lottery!$B$2:$H$6,Table2512[[#This Row],[Number]])</f>
        <v>1</v>
      </c>
      <c r="C31">
        <f>COUNTIF(Lottery!$B$2:$H$11,Table2512[[#This Row],[Number]])</f>
        <v>1</v>
      </c>
      <c r="D31">
        <f>COUNTIF(Lottery!$B$2:$H$16,Table2512[[#This Row],[Number]])</f>
        <v>1</v>
      </c>
      <c r="E31">
        <f>COUNTIF(Lottery!$B$2:$H$21,Table2512[[#This Row],[Number]])</f>
        <v>1</v>
      </c>
      <c r="F31">
        <f>COUNTIF(Lottery!$B$2:$H$31,Table2512[[#This Row],[Number]])</f>
        <v>3</v>
      </c>
      <c r="G31">
        <f>COUNTIF(Lottery!$B$2:$H$51,Table2512[[#This Row],[Number]])</f>
        <v>6</v>
      </c>
      <c r="H31">
        <f>COUNTIF(Lottery!$B$2:$H$101,Table2512[[#This Row],[Number]])</f>
        <v>6</v>
      </c>
    </row>
    <row r="32" spans="1:8" x14ac:dyDescent="0.3">
      <c r="A32">
        <v>31</v>
      </c>
      <c r="B32">
        <f>COUNTIF(Lottery!$B$2:$H$6,Table2512[[#This Row],[Number]])</f>
        <v>1</v>
      </c>
      <c r="C32">
        <f>COUNTIF(Lottery!$B$2:$H$11,Table2512[[#This Row],[Number]])</f>
        <v>1</v>
      </c>
      <c r="D32">
        <f>COUNTIF(Lottery!$B$2:$H$16,Table2512[[#This Row],[Number]])</f>
        <v>2</v>
      </c>
      <c r="E32">
        <f>COUNTIF(Lottery!$B$2:$H$21,Table2512[[#This Row],[Number]])</f>
        <v>2</v>
      </c>
      <c r="F32">
        <f>COUNTIF(Lottery!$B$2:$H$31,Table2512[[#This Row],[Number]])</f>
        <v>3</v>
      </c>
      <c r="G32">
        <f>COUNTIF(Lottery!$B$2:$H$51,Table2512[[#This Row],[Number]])</f>
        <v>5</v>
      </c>
      <c r="H32">
        <f>COUNTIF(Lottery!$B$2:$H$101,Table2512[[#This Row],[Number]])</f>
        <v>6</v>
      </c>
    </row>
    <row r="33" spans="1:8" x14ac:dyDescent="0.3">
      <c r="A33">
        <v>32</v>
      </c>
      <c r="B33">
        <f>COUNTIF(Lottery!$B$2:$H$6,Table2512[[#This Row],[Number]])</f>
        <v>0</v>
      </c>
      <c r="C33">
        <f>COUNTIF(Lottery!$B$2:$H$11,Table2512[[#This Row],[Number]])</f>
        <v>2</v>
      </c>
      <c r="D33">
        <f>COUNTIF(Lottery!$B$2:$H$16,Table2512[[#This Row],[Number]])</f>
        <v>2</v>
      </c>
      <c r="E33">
        <f>COUNTIF(Lottery!$B$2:$H$21,Table2512[[#This Row],[Number]])</f>
        <v>3</v>
      </c>
      <c r="F33">
        <f>COUNTIF(Lottery!$B$2:$H$31,Table2512[[#This Row],[Number]])</f>
        <v>4</v>
      </c>
      <c r="G33">
        <f>COUNTIF(Lottery!$B$2:$H$51,Table2512[[#This Row],[Number]])</f>
        <v>5</v>
      </c>
      <c r="H33">
        <f>COUNTIF(Lottery!$B$2:$H$101,Table2512[[#This Row],[Number]])</f>
        <v>5</v>
      </c>
    </row>
    <row r="34" spans="1:8" x14ac:dyDescent="0.3">
      <c r="A34">
        <v>33</v>
      </c>
      <c r="B34">
        <f>COUNTIF(Lottery!$B$2:$H$6,Table2512[[#This Row],[Number]])</f>
        <v>1</v>
      </c>
      <c r="C34">
        <f>COUNTIF(Lottery!$B$2:$H$11,Table2512[[#This Row],[Number]])</f>
        <v>2</v>
      </c>
      <c r="D34">
        <f>COUNTIF(Lottery!$B$2:$H$16,Table2512[[#This Row],[Number]])</f>
        <v>3</v>
      </c>
      <c r="E34">
        <f>COUNTIF(Lottery!$B$2:$H$21,Table2512[[#This Row],[Number]])</f>
        <v>3</v>
      </c>
      <c r="F34">
        <f>COUNTIF(Lottery!$B$2:$H$31,Table2512[[#This Row],[Number]])</f>
        <v>3</v>
      </c>
      <c r="G34">
        <f>COUNTIF(Lottery!$B$2:$H$51,Table2512[[#This Row],[Number]])</f>
        <v>9</v>
      </c>
      <c r="H34">
        <f>COUNTIF(Lottery!$B$2:$H$101,Table2512[[#This Row],[Number]])</f>
        <v>9</v>
      </c>
    </row>
    <row r="35" spans="1:8" x14ac:dyDescent="0.3">
      <c r="A35">
        <v>34</v>
      </c>
      <c r="B35">
        <f>COUNTIF(Lottery!$B$2:$H$6,Table2512[[#This Row],[Number]])</f>
        <v>0</v>
      </c>
      <c r="C35">
        <f>COUNTIF(Lottery!$B$2:$H$11,Table2512[[#This Row],[Number]])</f>
        <v>1</v>
      </c>
      <c r="D35">
        <f>COUNTIF(Lottery!$B$2:$H$16,Table2512[[#This Row],[Number]])</f>
        <v>1</v>
      </c>
      <c r="E35">
        <f>COUNTIF(Lottery!$B$2:$H$21,Table2512[[#This Row],[Number]])</f>
        <v>2</v>
      </c>
      <c r="F35">
        <f>COUNTIF(Lottery!$B$2:$H$31,Table2512[[#This Row],[Number]])</f>
        <v>4</v>
      </c>
      <c r="G35">
        <f>COUNTIF(Lottery!$B$2:$H$51,Table2512[[#This Row],[Number]])</f>
        <v>6</v>
      </c>
      <c r="H35">
        <f>COUNTIF(Lottery!$B$2:$H$101,Table2512[[#This Row],[Number]])</f>
        <v>6</v>
      </c>
    </row>
    <row r="36" spans="1:8" x14ac:dyDescent="0.3">
      <c r="A36">
        <v>35</v>
      </c>
      <c r="B36">
        <f>COUNTIF(Lottery!$B$2:$H$6,Table2512[[#This Row],[Number]])</f>
        <v>0</v>
      </c>
      <c r="C36">
        <f>COUNTIF(Lottery!$B$2:$H$11,Table2512[[#This Row],[Number]])</f>
        <v>0</v>
      </c>
      <c r="D36">
        <f>COUNTIF(Lottery!$B$2:$H$16,Table2512[[#This Row],[Number]])</f>
        <v>0</v>
      </c>
      <c r="E36">
        <f>COUNTIF(Lottery!$B$2:$H$21,Table2512[[#This Row],[Number]])</f>
        <v>0</v>
      </c>
      <c r="F36">
        <f>COUNTIF(Lottery!$B$2:$H$31,Table2512[[#This Row],[Number]])</f>
        <v>1</v>
      </c>
      <c r="G36">
        <f>COUNTIF(Lottery!$B$2:$H$51,Table2512[[#This Row],[Number]])</f>
        <v>4</v>
      </c>
      <c r="H36">
        <f>COUNTIF(Lottery!$B$2:$H$101,Table2512[[#This Row],[Number]])</f>
        <v>4</v>
      </c>
    </row>
    <row r="37" spans="1:8" x14ac:dyDescent="0.3">
      <c r="A37">
        <v>36</v>
      </c>
      <c r="B37">
        <f>COUNTIF(Lottery!$B$2:$H$6,Table2512[[#This Row],[Number]])</f>
        <v>0</v>
      </c>
      <c r="C37">
        <f>COUNTIF(Lottery!$B$2:$H$11,Table2512[[#This Row],[Number]])</f>
        <v>1</v>
      </c>
      <c r="D37">
        <f>COUNTIF(Lottery!$B$2:$H$16,Table2512[[#This Row],[Number]])</f>
        <v>3</v>
      </c>
      <c r="E37">
        <f>COUNTIF(Lottery!$B$2:$H$21,Table2512[[#This Row],[Number]])</f>
        <v>5</v>
      </c>
      <c r="F37">
        <f>COUNTIF(Lottery!$B$2:$H$31,Table2512[[#This Row],[Number]])</f>
        <v>5</v>
      </c>
      <c r="G37">
        <f>COUNTIF(Lottery!$B$2:$H$51,Table2512[[#This Row],[Number]])</f>
        <v>5</v>
      </c>
      <c r="H37">
        <f>COUNTIF(Lottery!$B$2:$H$101,Table2512[[#This Row],[Number]])</f>
        <v>5</v>
      </c>
    </row>
    <row r="38" spans="1:8" x14ac:dyDescent="0.3">
      <c r="A38">
        <v>37</v>
      </c>
      <c r="B38">
        <f>COUNTIF(Lottery!$B$2:$H$6,Table2512[[#This Row],[Number]])</f>
        <v>1</v>
      </c>
      <c r="C38">
        <f>COUNTIF(Lottery!$B$2:$H$11,Table2512[[#This Row],[Number]])</f>
        <v>1</v>
      </c>
      <c r="D38">
        <f>COUNTIF(Lottery!$B$2:$H$16,Table2512[[#This Row],[Number]])</f>
        <v>1</v>
      </c>
      <c r="E38">
        <f>COUNTIF(Lottery!$B$2:$H$21,Table2512[[#This Row],[Number]])</f>
        <v>2</v>
      </c>
      <c r="F38">
        <f>COUNTIF(Lottery!$B$2:$H$31,Table2512[[#This Row],[Number]])</f>
        <v>5</v>
      </c>
      <c r="G38">
        <f>COUNTIF(Lottery!$B$2:$H$51,Table2512[[#This Row],[Number]])</f>
        <v>7</v>
      </c>
      <c r="H38">
        <f>COUNTIF(Lottery!$B$2:$H$101,Table2512[[#This Row],[Number]])</f>
        <v>7</v>
      </c>
    </row>
    <row r="39" spans="1:8" x14ac:dyDescent="0.3">
      <c r="A39">
        <v>38</v>
      </c>
      <c r="B39">
        <f>COUNTIF(Lottery!$B$2:$H$6,Table2512[[#This Row],[Number]])</f>
        <v>1</v>
      </c>
      <c r="C39">
        <f>COUNTIF(Lottery!$B$2:$H$11,Table2512[[#This Row],[Number]])</f>
        <v>1</v>
      </c>
      <c r="D39">
        <f>COUNTIF(Lottery!$B$2:$H$16,Table2512[[#This Row],[Number]])</f>
        <v>2</v>
      </c>
      <c r="E39">
        <f>COUNTIF(Lottery!$B$2:$H$21,Table2512[[#This Row],[Number]])</f>
        <v>4</v>
      </c>
      <c r="F39">
        <f>COUNTIF(Lottery!$B$2:$H$31,Table2512[[#This Row],[Number]])</f>
        <v>6</v>
      </c>
      <c r="G39">
        <f>COUNTIF(Lottery!$B$2:$H$51,Table2512[[#This Row],[Number]])</f>
        <v>8</v>
      </c>
      <c r="H39">
        <f>COUNTIF(Lottery!$B$2:$H$101,Table2512[[#This Row],[Number]])</f>
        <v>8</v>
      </c>
    </row>
    <row r="40" spans="1:8" x14ac:dyDescent="0.3">
      <c r="A40">
        <v>39</v>
      </c>
      <c r="B40">
        <f>COUNTIF(Lottery!$B$2:$H$6,Table2512[[#This Row],[Number]])</f>
        <v>1</v>
      </c>
      <c r="C40">
        <f>COUNTIF(Lottery!$B$2:$H$11,Table2512[[#This Row],[Number]])</f>
        <v>2</v>
      </c>
      <c r="D40">
        <f>COUNTIF(Lottery!$B$2:$H$16,Table2512[[#This Row],[Number]])</f>
        <v>3</v>
      </c>
      <c r="E40">
        <f>COUNTIF(Lottery!$B$2:$H$21,Table2512[[#This Row],[Number]])</f>
        <v>4</v>
      </c>
      <c r="F40">
        <f>COUNTIF(Lottery!$B$2:$H$31,Table2512[[#This Row],[Number]])</f>
        <v>7</v>
      </c>
      <c r="G40">
        <f>COUNTIF(Lottery!$B$2:$H$51,Table2512[[#This Row],[Number]])</f>
        <v>8</v>
      </c>
      <c r="H40">
        <f>COUNTIF(Lottery!$B$2:$H$101,Table2512[[#This Row],[Number]])</f>
        <v>8</v>
      </c>
    </row>
    <row r="41" spans="1:8" x14ac:dyDescent="0.3">
      <c r="A41">
        <v>40</v>
      </c>
      <c r="B41">
        <f>COUNTIF(Lottery!$B$2:$H$6,Table2512[[#This Row],[Number]])</f>
        <v>1</v>
      </c>
      <c r="C41">
        <f>COUNTIF(Lottery!$B$2:$H$11,Table2512[[#This Row],[Number]])</f>
        <v>2</v>
      </c>
      <c r="D41">
        <f>COUNTIF(Lottery!$B$2:$H$16,Table2512[[#This Row],[Number]])</f>
        <v>3</v>
      </c>
      <c r="E41">
        <f>COUNTIF(Lottery!$B$2:$H$21,Table2512[[#This Row],[Number]])</f>
        <v>3</v>
      </c>
      <c r="F41">
        <f>COUNTIF(Lottery!$B$2:$H$31,Table2512[[#This Row],[Number]])</f>
        <v>4</v>
      </c>
      <c r="G41">
        <f>COUNTIF(Lottery!$B$2:$H$51,Table2512[[#This Row],[Number]])</f>
        <v>6</v>
      </c>
      <c r="H41">
        <f>COUNTIF(Lottery!$B$2:$H$101,Table2512[[#This Row],[Number]])</f>
        <v>6</v>
      </c>
    </row>
    <row r="42" spans="1:8" x14ac:dyDescent="0.3">
      <c r="A42">
        <v>41</v>
      </c>
      <c r="B42">
        <f>COUNTIF(Lottery!$B$2:$H$6,Table2512[[#This Row],[Number]])</f>
        <v>1</v>
      </c>
      <c r="C42">
        <f>COUNTIF(Lottery!$B$2:$H$11,Table2512[[#This Row],[Number]])</f>
        <v>2</v>
      </c>
      <c r="D42">
        <f>COUNTIF(Lottery!$B$2:$H$16,Table2512[[#This Row],[Number]])</f>
        <v>3</v>
      </c>
      <c r="E42">
        <f>COUNTIF(Lottery!$B$2:$H$21,Table2512[[#This Row],[Number]])</f>
        <v>5</v>
      </c>
      <c r="F42">
        <f>COUNTIF(Lottery!$B$2:$H$31,Table2512[[#This Row],[Number]])</f>
        <v>7</v>
      </c>
      <c r="G42">
        <f>COUNTIF(Lottery!$B$2:$H$51,Table2512[[#This Row],[Number]])</f>
        <v>8</v>
      </c>
      <c r="H42">
        <f>COUNTIF(Lottery!$B$2:$H$101,Table2512[[#This Row],[Number]])</f>
        <v>8</v>
      </c>
    </row>
    <row r="43" spans="1:8" x14ac:dyDescent="0.3">
      <c r="A43">
        <v>42</v>
      </c>
      <c r="B43">
        <f>COUNTIF(Lottery!$B$2:$H$6,Table2512[[#This Row],[Number]])</f>
        <v>0</v>
      </c>
      <c r="C43">
        <f>COUNTIF(Lottery!$B$2:$H$11,Table2512[[#This Row],[Number]])</f>
        <v>1</v>
      </c>
      <c r="D43">
        <f>COUNTIF(Lottery!$B$2:$H$16,Table2512[[#This Row],[Number]])</f>
        <v>1</v>
      </c>
      <c r="E43">
        <f>COUNTIF(Lottery!$B$2:$H$21,Table2512[[#This Row],[Number]])</f>
        <v>2</v>
      </c>
      <c r="F43">
        <f>COUNTIF(Lottery!$B$2:$H$31,Table2512[[#This Row],[Number]])</f>
        <v>3</v>
      </c>
      <c r="G43">
        <f>COUNTIF(Lottery!$B$2:$H$51,Table2512[[#This Row],[Number]])</f>
        <v>4</v>
      </c>
      <c r="H43">
        <f>COUNTIF(Lottery!$B$2:$H$101,Table2512[[#This Row],[Number]])</f>
        <v>4</v>
      </c>
    </row>
    <row r="44" spans="1:8" x14ac:dyDescent="0.3">
      <c r="A44">
        <v>43</v>
      </c>
      <c r="B44">
        <f>COUNTIF(Lottery!$B$2:$H$6,Table2512[[#This Row],[Number]])</f>
        <v>0</v>
      </c>
      <c r="C44">
        <f>COUNTIF(Lottery!$B$2:$H$11,Table2512[[#This Row],[Number]])</f>
        <v>0</v>
      </c>
      <c r="D44">
        <f>COUNTIF(Lottery!$B$2:$H$16,Table2512[[#This Row],[Number]])</f>
        <v>2</v>
      </c>
      <c r="E44">
        <f>COUNTIF(Lottery!$B$2:$H$21,Table2512[[#This Row],[Number]])</f>
        <v>2</v>
      </c>
      <c r="F44">
        <f>COUNTIF(Lottery!$B$2:$H$31,Table2512[[#This Row],[Number]])</f>
        <v>2</v>
      </c>
      <c r="G44">
        <f>COUNTIF(Lottery!$B$2:$H$51,Table2512[[#This Row],[Number]])</f>
        <v>3</v>
      </c>
      <c r="H44">
        <f>COUNTIF(Lottery!$B$2:$H$101,Table2512[[#This Row],[Number]])</f>
        <v>3</v>
      </c>
    </row>
    <row r="45" spans="1:8" x14ac:dyDescent="0.3">
      <c r="A45">
        <v>44</v>
      </c>
      <c r="B45">
        <f>COUNTIF(Lottery!$B$2:$H$6,Table2512[[#This Row],[Number]])</f>
        <v>1</v>
      </c>
      <c r="C45">
        <f>COUNTIF(Lottery!$B$2:$H$11,Table2512[[#This Row],[Number]])</f>
        <v>1</v>
      </c>
      <c r="D45">
        <f>COUNTIF(Lottery!$B$2:$H$16,Table2512[[#This Row],[Number]])</f>
        <v>2</v>
      </c>
      <c r="E45">
        <f>COUNTIF(Lottery!$B$2:$H$21,Table2512[[#This Row],[Number]])</f>
        <v>2</v>
      </c>
      <c r="F45">
        <f>COUNTIF(Lottery!$B$2:$H$31,Table2512[[#This Row],[Number]])</f>
        <v>4</v>
      </c>
      <c r="G45">
        <f>COUNTIF(Lottery!$B$2:$H$51,Table2512[[#This Row],[Number]])</f>
        <v>9</v>
      </c>
      <c r="H45">
        <f>COUNTIF(Lottery!$B$2:$H$101,Table2512[[#This Row],[Number]])</f>
        <v>9</v>
      </c>
    </row>
    <row r="46" spans="1:8" x14ac:dyDescent="0.3">
      <c r="A46">
        <v>45</v>
      </c>
      <c r="B46">
        <f>COUNTIF(Lottery!$B$2:$H$6,Table2512[[#This Row],[Number]])</f>
        <v>1</v>
      </c>
      <c r="C46">
        <f>COUNTIF(Lottery!$B$2:$H$11,Table2512[[#This Row],[Number]])</f>
        <v>2</v>
      </c>
      <c r="D46">
        <f>COUNTIF(Lottery!$B$2:$H$16,Table2512[[#This Row],[Number]])</f>
        <v>2</v>
      </c>
      <c r="E46">
        <f>COUNTIF(Lottery!$B$2:$H$21,Table2512[[#This Row],[Number]])</f>
        <v>2</v>
      </c>
      <c r="F46">
        <f>COUNTIF(Lottery!$B$2:$H$31,Table2512[[#This Row],[Number]])</f>
        <v>5</v>
      </c>
      <c r="G46">
        <f>COUNTIF(Lottery!$B$2:$H$51,Table2512[[#This Row],[Number]])</f>
        <v>6</v>
      </c>
      <c r="H46">
        <f>COUNTIF(Lottery!$B$2:$H$101,Table2512[[#This Row],[Number]])</f>
        <v>6</v>
      </c>
    </row>
    <row r="47" spans="1:8" x14ac:dyDescent="0.3">
      <c r="A47">
        <v>46</v>
      </c>
      <c r="B47">
        <f>COUNTIF(Lottery!$B$2:$H$6,Table2512[[#This Row],[Number]])</f>
        <v>0</v>
      </c>
      <c r="C47">
        <f>COUNTIF(Lottery!$B$2:$H$11,Table2512[[#This Row],[Number]])</f>
        <v>0</v>
      </c>
      <c r="D47">
        <f>COUNTIF(Lottery!$B$2:$H$16,Table2512[[#This Row],[Number]])</f>
        <v>2</v>
      </c>
      <c r="E47">
        <f>COUNTIF(Lottery!$B$2:$H$21,Table2512[[#This Row],[Number]])</f>
        <v>3</v>
      </c>
      <c r="F47">
        <f>COUNTIF(Lottery!$B$2:$H$31,Table2512[[#This Row],[Number]])</f>
        <v>3</v>
      </c>
      <c r="G47">
        <f>COUNTIF(Lottery!$B$2:$H$51,Table2512[[#This Row],[Number]])</f>
        <v>6</v>
      </c>
      <c r="H47">
        <f>COUNTIF(Lottery!$B$2:$H$101,Table2512[[#This Row],[Number]])</f>
        <v>6</v>
      </c>
    </row>
    <row r="48" spans="1:8" x14ac:dyDescent="0.3">
      <c r="A48">
        <v>47</v>
      </c>
      <c r="B48">
        <f>COUNTIF(Lottery!$B$2:$H$6,Table2512[[#This Row],[Number]])</f>
        <v>1</v>
      </c>
      <c r="C48">
        <f>COUNTIF(Lottery!$B$2:$H$11,Table2512[[#This Row],[Number]])</f>
        <v>1</v>
      </c>
      <c r="D48">
        <f>COUNTIF(Lottery!$B$2:$H$16,Table2512[[#This Row],[Number]])</f>
        <v>1</v>
      </c>
      <c r="E48">
        <f>COUNTIF(Lottery!$B$2:$H$21,Table2512[[#This Row],[Number]])</f>
        <v>1</v>
      </c>
      <c r="F48">
        <f>COUNTIF(Lottery!$B$2:$H$31,Table2512[[#This Row],[Number]])</f>
        <v>1</v>
      </c>
      <c r="G48">
        <f>COUNTIF(Lottery!$B$2:$H$51,Table2512[[#This Row],[Number]])</f>
        <v>4</v>
      </c>
      <c r="H48">
        <f>COUNTIF(Lottery!$B$2:$H$101,Table2512[[#This Row],[Number]])</f>
        <v>5</v>
      </c>
    </row>
    <row r="49" spans="1:8" x14ac:dyDescent="0.3">
      <c r="A49">
        <v>48</v>
      </c>
      <c r="B49">
        <f>COUNTIF(Lottery!$B$2:$H$6,Table2512[[#This Row],[Number]])</f>
        <v>0</v>
      </c>
      <c r="C49">
        <f>COUNTIF(Lottery!$B$2:$H$11,Table2512[[#This Row],[Number]])</f>
        <v>1</v>
      </c>
      <c r="D49">
        <f>COUNTIF(Lottery!$B$2:$H$16,Table2512[[#This Row],[Number]])</f>
        <v>4</v>
      </c>
      <c r="E49">
        <f>COUNTIF(Lottery!$B$2:$H$21,Table2512[[#This Row],[Number]])</f>
        <v>4</v>
      </c>
      <c r="F49">
        <f>COUNTIF(Lottery!$B$2:$H$31,Table2512[[#This Row],[Number]])</f>
        <v>5</v>
      </c>
      <c r="G49">
        <f>COUNTIF(Lottery!$B$2:$H$51,Table2512[[#This Row],[Number]])</f>
        <v>8</v>
      </c>
      <c r="H49">
        <f>COUNTIF(Lottery!$B$2:$H$101,Table2512[[#This Row],[Number]])</f>
        <v>8</v>
      </c>
    </row>
    <row r="50" spans="1:8" x14ac:dyDescent="0.3">
      <c r="A50">
        <v>49</v>
      </c>
      <c r="B50">
        <f>COUNTIF(Lottery!$B$2:$H$6,Table2512[[#This Row],[Number]])</f>
        <v>0</v>
      </c>
      <c r="C50">
        <f>COUNTIF(Lottery!$B$2:$H$11,Table2512[[#This Row],[Number]])</f>
        <v>0</v>
      </c>
      <c r="D50">
        <f>COUNTIF(Lottery!$B$2:$H$16,Table2512[[#This Row],[Number]])</f>
        <v>0</v>
      </c>
      <c r="E50">
        <f>COUNTIF(Lottery!$B$2:$H$21,Table2512[[#This Row],[Number]])</f>
        <v>0</v>
      </c>
      <c r="F50">
        <f>COUNTIF(Lottery!$B$2:$H$31,Table2512[[#This Row],[Number]])</f>
        <v>1</v>
      </c>
      <c r="G50">
        <f>COUNTIF(Lottery!$B$2:$H$51,Table2512[[#This Row],[Number]])</f>
        <v>3</v>
      </c>
      <c r="H50">
        <f>COUNTIF(Lottery!$B$2:$H$101,Table2512[[#This Row],[Number]])</f>
        <v>4</v>
      </c>
    </row>
    <row r="51" spans="1:8" x14ac:dyDescent="0.3">
      <c r="A51">
        <v>50</v>
      </c>
      <c r="B51">
        <f>COUNTIF(Lottery!$B$2:$H$6,Table2512[[#This Row],[Number]])</f>
        <v>0</v>
      </c>
      <c r="C51">
        <f>COUNTIF(Lottery!$B$2:$H$11,Table2512[[#This Row],[Number]])</f>
        <v>0</v>
      </c>
      <c r="D51">
        <f>COUNTIF(Lottery!$B$2:$H$16,Table2512[[#This Row],[Number]])</f>
        <v>0</v>
      </c>
      <c r="E51">
        <f>COUNTIF(Lottery!$B$2:$H$21,Table2512[[#This Row],[Number]])</f>
        <v>0</v>
      </c>
      <c r="F51">
        <f>COUNTIF(Lottery!$B$2:$H$31,Table2512[[#This Row],[Number]])</f>
        <v>2</v>
      </c>
      <c r="G51">
        <f>COUNTIF(Lottery!$B$2:$H$51,Table2512[[#This Row],[Number]])</f>
        <v>6</v>
      </c>
      <c r="H51">
        <f>COUNTIF(Lottery!$B$2:$H$101,Table2512[[#This Row],[Number]])</f>
        <v>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HotPicks</vt:lpstr>
      <vt:lpstr>HotPicks analysis</vt:lpstr>
      <vt:lpstr>EuroMillions</vt:lpstr>
      <vt:lpstr>EuroMillions analysis</vt:lpstr>
      <vt:lpstr>EuroMillions LuckDraw analysis</vt:lpstr>
      <vt:lpstr>Lottery</vt:lpstr>
      <vt:lpstr>Lottery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Ardavan Shafiee</dc:creator>
  <cp:lastModifiedBy>Ardavan Shafiee</cp:lastModifiedBy>
  <dcterms:created xsi:type="dcterms:W3CDTF">2021-11-20T17:43:46Z</dcterms:created>
  <dcterms:modified xsi:type="dcterms:W3CDTF">2025-01-05T22:42:23Z</dcterms:modified>
</cp:coreProperties>
</file>